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drawings/drawing2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Permanent\SELECTION TOOLS\Topperformers\"/>
    </mc:Choice>
  </mc:AlternateContent>
  <xr:revisionPtr revIDLastSave="0" documentId="8_{65E5E421-2B0A-4B51-8B6D-6ECF8C671E1C}" xr6:coauthVersionLast="47" xr6:coauthVersionMax="47" xr10:uidLastSave="{00000000-0000-0000-0000-000000000000}"/>
  <workbookProtection workbookAlgorithmName="SHA-512" workbookHashValue="pjUYspYHYk+Am5i/j9amEXUKoT/WfUwyhjhta1W5ngPFN1ywVAJ6bx2yU8fT9FQGjmqZkGYOuPxI+QsUPywx5w==" workbookSaltValue="IvHXeIwf+sFEN35zMXc9Gw==" workbookSpinCount="100000" lockStructure="1"/>
  <bookViews>
    <workbookView xWindow="28680" yWindow="-120" windowWidth="29040" windowHeight="15720" xr2:uid="{00000000-000D-0000-FFFF-FFFF00000000}"/>
  </bookViews>
  <sheets>
    <sheet name="Vertilina" sheetId="7" r:id="rId1"/>
    <sheet name="data" sheetId="1" state="hidden" r:id="rId2"/>
    <sheet name="NL" sheetId="6" state="hidden" r:id="rId3"/>
    <sheet name="EN" sheetId="3" state="hidden" r:id="rId4"/>
    <sheet name="FR" sheetId="4" state="hidden" r:id="rId5"/>
    <sheet name="DE" sheetId="5" state="hidden" r:id="rId6"/>
    <sheet name="NR" sheetId="10" state="hidden" r:id="rId7"/>
    <sheet name="SP" sheetId="12" state="hidden" r:id="rId8"/>
    <sheet name="SW" sheetId="13" state="hidden" r:id="rId9"/>
    <sheet name="TS" sheetId="14" state="hidden" r:id="rId10"/>
    <sheet name="ExtraTaal1" sheetId="15" state="hidden" r:id="rId11"/>
    <sheet name="ExtraTaal2" sheetId="16" state="hidden" r:id="rId12"/>
    <sheet name="ExtraTaal3" sheetId="17" state="hidden" r:id="rId13"/>
  </sheets>
  <definedNames>
    <definedName name="_xlnm._FilterDatabase" localSheetId="1" hidden="1">data!$D$27:$G$1393</definedName>
    <definedName name="Built_in">data!$CH$3:$CH$9</definedName>
    <definedName name="Built_in_L">data!$CI$4:$CI$18</definedName>
    <definedName name="Built_in_T">data!$CJ$3:$CJ$8</definedName>
    <definedName name="CF_cool">((data!$AM$1-data!$AM$2)/LN((data!$AM$1-data!$AM$3)/(data!$AM$2-data!$AM$3)))/((16-20)/LN((16-27)/(20-27)))</definedName>
    <definedName name="CF_heat">((data!$O$1-data!$O$2)/LN((data!$O$1-data!$O$3)/(data!$O$2-data!$O$3)))/((45-40)/LN((45-20)/(40-20)))</definedName>
    <definedName name="Linea">data!$CN$3:$CN$7</definedName>
    <definedName name="Linea_L">data!$CO$3:$CO$18</definedName>
    <definedName name="Linea_T">data!$CP$3:$CP$8</definedName>
    <definedName name="MiniHybrid">data!$CW$3</definedName>
    <definedName name="MiniHybrid_L">data!$CX$3:$CX$9</definedName>
    <definedName name="MiniHybrid_T">data!$CY$3:$CY$4</definedName>
    <definedName name="StradaMM">data!$CZ$3:$CZ$5</definedName>
    <definedName name="StradaMM_L">data!$DA$3:$DA$8</definedName>
    <definedName name="StradaMM_T">data!$DB$3:$DB$5</definedName>
    <definedName name="Tempo">data!$CQ$3:$CQ$9</definedName>
    <definedName name="Tempo_L">data!$CR$3:$CR$19</definedName>
    <definedName name="Tempo_T">data!$CS$3:$CS$8</definedName>
    <definedName name="Vertilina">data!$CK$3:$CK$13</definedName>
    <definedName name="Vertilina_L">data!$CL$3</definedName>
    <definedName name="Vertilina_T">data!$CM$4:$CM$5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O20" i="1" l="1"/>
  <c r="DO19" i="1"/>
  <c r="BR1284" i="1"/>
  <c r="CN3" i="1" l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28" i="1"/>
  <c r="AZ39" i="1"/>
  <c r="AZ40" i="1"/>
  <c r="AZ28" i="1" s="1"/>
  <c r="AZ41" i="1"/>
  <c r="AZ42" i="1"/>
  <c r="AZ30" i="1" s="1"/>
  <c r="AZ43" i="1"/>
  <c r="AZ44" i="1"/>
  <c r="AZ45" i="1"/>
  <c r="AZ33" i="1" s="1"/>
  <c r="AZ46" i="1"/>
  <c r="AZ34" i="1" s="1"/>
  <c r="AZ47" i="1"/>
  <c r="AZ48" i="1"/>
  <c r="AZ49" i="1"/>
  <c r="AZ50" i="1"/>
  <c r="AZ51" i="1"/>
  <c r="AZ52" i="1"/>
  <c r="AZ53" i="1"/>
  <c r="AZ54" i="1"/>
  <c r="AZ55" i="1"/>
  <c r="AZ56" i="1"/>
  <c r="AZ57" i="1"/>
  <c r="AZ58" i="1"/>
  <c r="AZ59" i="1"/>
  <c r="AZ60" i="1"/>
  <c r="AZ61" i="1"/>
  <c r="AZ62" i="1"/>
  <c r="AZ63" i="1"/>
  <c r="AZ64" i="1"/>
  <c r="AZ65" i="1"/>
  <c r="AZ66" i="1"/>
  <c r="AZ67" i="1"/>
  <c r="AZ68" i="1"/>
  <c r="AZ69" i="1"/>
  <c r="AZ70" i="1"/>
  <c r="AZ71" i="1"/>
  <c r="AZ72" i="1"/>
  <c r="AZ73" i="1"/>
  <c r="AZ74" i="1"/>
  <c r="AZ75" i="1"/>
  <c r="AZ76" i="1"/>
  <c r="AZ77" i="1"/>
  <c r="AZ78" i="1"/>
  <c r="AZ79" i="1"/>
  <c r="AZ80" i="1"/>
  <c r="AZ81" i="1"/>
  <c r="AZ82" i="1"/>
  <c r="AZ83" i="1"/>
  <c r="AZ84" i="1"/>
  <c r="AZ85" i="1"/>
  <c r="AZ86" i="1"/>
  <c r="AZ87" i="1"/>
  <c r="AZ88" i="1"/>
  <c r="AZ89" i="1"/>
  <c r="AZ90" i="1"/>
  <c r="AZ91" i="1"/>
  <c r="AZ92" i="1"/>
  <c r="AZ93" i="1"/>
  <c r="AZ94" i="1"/>
  <c r="AZ95" i="1"/>
  <c r="AZ96" i="1"/>
  <c r="AZ97" i="1"/>
  <c r="AZ98" i="1"/>
  <c r="AZ99" i="1"/>
  <c r="AZ100" i="1"/>
  <c r="AZ101" i="1"/>
  <c r="AZ102" i="1"/>
  <c r="AZ103" i="1"/>
  <c r="AZ104" i="1"/>
  <c r="AZ105" i="1"/>
  <c r="AZ106" i="1"/>
  <c r="AZ107" i="1"/>
  <c r="AZ108" i="1"/>
  <c r="AZ109" i="1"/>
  <c r="AZ110" i="1"/>
  <c r="AZ111" i="1"/>
  <c r="AZ112" i="1"/>
  <c r="AZ113" i="1"/>
  <c r="AZ114" i="1"/>
  <c r="AZ115" i="1"/>
  <c r="AZ116" i="1"/>
  <c r="AZ117" i="1"/>
  <c r="AZ118" i="1"/>
  <c r="AZ119" i="1"/>
  <c r="AZ120" i="1"/>
  <c r="AZ121" i="1"/>
  <c r="AZ122" i="1"/>
  <c r="AZ123" i="1"/>
  <c r="AZ124" i="1"/>
  <c r="AZ125" i="1"/>
  <c r="AZ126" i="1"/>
  <c r="AZ127" i="1"/>
  <c r="AZ128" i="1"/>
  <c r="AZ129" i="1"/>
  <c r="AZ130" i="1"/>
  <c r="AZ131" i="1"/>
  <c r="AZ132" i="1"/>
  <c r="AZ133" i="1"/>
  <c r="AZ134" i="1"/>
  <c r="AZ135" i="1"/>
  <c r="AZ136" i="1"/>
  <c r="AZ137" i="1"/>
  <c r="AZ138" i="1"/>
  <c r="AZ139" i="1"/>
  <c r="AZ140" i="1"/>
  <c r="AZ141" i="1"/>
  <c r="AZ142" i="1"/>
  <c r="AZ143" i="1"/>
  <c r="AZ144" i="1"/>
  <c r="AZ145" i="1"/>
  <c r="AZ146" i="1"/>
  <c r="AZ147" i="1"/>
  <c r="AZ148" i="1"/>
  <c r="AZ149" i="1"/>
  <c r="AZ150" i="1"/>
  <c r="AZ151" i="1"/>
  <c r="AZ152" i="1"/>
  <c r="AZ153" i="1"/>
  <c r="AZ154" i="1"/>
  <c r="AZ155" i="1"/>
  <c r="AZ156" i="1"/>
  <c r="AZ157" i="1"/>
  <c r="AZ158" i="1"/>
  <c r="AZ159" i="1"/>
  <c r="AZ160" i="1"/>
  <c r="AZ161" i="1"/>
  <c r="AZ162" i="1"/>
  <c r="AZ163" i="1"/>
  <c r="AZ164" i="1"/>
  <c r="AZ165" i="1"/>
  <c r="AZ166" i="1"/>
  <c r="AZ167" i="1"/>
  <c r="AZ168" i="1"/>
  <c r="AZ169" i="1"/>
  <c r="AZ170" i="1"/>
  <c r="AZ171" i="1"/>
  <c r="AZ172" i="1"/>
  <c r="AZ173" i="1"/>
  <c r="AZ174" i="1"/>
  <c r="AZ175" i="1"/>
  <c r="AZ176" i="1"/>
  <c r="AZ177" i="1"/>
  <c r="AZ178" i="1"/>
  <c r="AZ179" i="1"/>
  <c r="AZ180" i="1"/>
  <c r="AZ181" i="1"/>
  <c r="AZ182" i="1"/>
  <c r="AZ183" i="1"/>
  <c r="AZ184" i="1"/>
  <c r="AZ185" i="1"/>
  <c r="AZ186" i="1"/>
  <c r="AZ187" i="1"/>
  <c r="AZ188" i="1"/>
  <c r="AZ189" i="1"/>
  <c r="AZ190" i="1"/>
  <c r="AZ191" i="1"/>
  <c r="AZ192" i="1"/>
  <c r="AZ193" i="1"/>
  <c r="AZ194" i="1"/>
  <c r="AZ195" i="1"/>
  <c r="AZ196" i="1"/>
  <c r="AZ197" i="1"/>
  <c r="AZ198" i="1"/>
  <c r="AZ199" i="1"/>
  <c r="AZ200" i="1"/>
  <c r="AZ201" i="1"/>
  <c r="AZ202" i="1"/>
  <c r="AZ203" i="1"/>
  <c r="AZ204" i="1"/>
  <c r="AZ205" i="1"/>
  <c r="AZ206" i="1"/>
  <c r="AZ207" i="1"/>
  <c r="AZ208" i="1"/>
  <c r="AZ209" i="1"/>
  <c r="AZ210" i="1"/>
  <c r="AZ211" i="1"/>
  <c r="AZ212" i="1"/>
  <c r="AZ213" i="1"/>
  <c r="AZ214" i="1"/>
  <c r="AZ215" i="1"/>
  <c r="AZ216" i="1"/>
  <c r="AZ217" i="1"/>
  <c r="AZ218" i="1"/>
  <c r="AZ219" i="1"/>
  <c r="AZ220" i="1"/>
  <c r="AZ221" i="1"/>
  <c r="AZ222" i="1"/>
  <c r="AZ223" i="1"/>
  <c r="AZ224" i="1"/>
  <c r="AZ225" i="1"/>
  <c r="AZ226" i="1"/>
  <c r="AZ227" i="1"/>
  <c r="AZ228" i="1"/>
  <c r="AZ229" i="1"/>
  <c r="AZ230" i="1"/>
  <c r="AZ231" i="1"/>
  <c r="AZ232" i="1"/>
  <c r="AZ233" i="1"/>
  <c r="AZ234" i="1"/>
  <c r="AZ235" i="1"/>
  <c r="AZ236" i="1"/>
  <c r="AZ237" i="1"/>
  <c r="AZ238" i="1"/>
  <c r="AZ239" i="1"/>
  <c r="AZ240" i="1"/>
  <c r="AZ241" i="1"/>
  <c r="AZ242" i="1"/>
  <c r="AZ243" i="1"/>
  <c r="AZ244" i="1"/>
  <c r="AZ245" i="1"/>
  <c r="AZ246" i="1"/>
  <c r="AZ247" i="1"/>
  <c r="AZ248" i="1"/>
  <c r="AZ249" i="1"/>
  <c r="AZ250" i="1"/>
  <c r="AZ251" i="1"/>
  <c r="AZ252" i="1"/>
  <c r="AZ253" i="1"/>
  <c r="AZ254" i="1"/>
  <c r="AZ255" i="1"/>
  <c r="AZ256" i="1"/>
  <c r="AZ257" i="1"/>
  <c r="AZ258" i="1"/>
  <c r="AZ259" i="1"/>
  <c r="AZ260" i="1"/>
  <c r="AZ261" i="1"/>
  <c r="AZ262" i="1"/>
  <c r="AZ263" i="1"/>
  <c r="AZ264" i="1"/>
  <c r="AZ265" i="1"/>
  <c r="AZ266" i="1"/>
  <c r="AZ267" i="1"/>
  <c r="AZ268" i="1"/>
  <c r="AZ269" i="1"/>
  <c r="AZ270" i="1"/>
  <c r="AZ271" i="1"/>
  <c r="AZ272" i="1"/>
  <c r="AZ273" i="1"/>
  <c r="AZ274" i="1"/>
  <c r="AZ275" i="1"/>
  <c r="AZ276" i="1"/>
  <c r="AZ277" i="1"/>
  <c r="AZ278" i="1"/>
  <c r="AZ279" i="1"/>
  <c r="AZ280" i="1"/>
  <c r="AZ281" i="1"/>
  <c r="AZ282" i="1"/>
  <c r="AZ283" i="1"/>
  <c r="AZ284" i="1"/>
  <c r="AZ285" i="1"/>
  <c r="AZ286" i="1"/>
  <c r="AZ287" i="1"/>
  <c r="AZ288" i="1"/>
  <c r="AZ289" i="1"/>
  <c r="AZ290" i="1"/>
  <c r="AZ291" i="1"/>
  <c r="AZ292" i="1"/>
  <c r="AZ293" i="1"/>
  <c r="AZ294" i="1"/>
  <c r="AZ295" i="1"/>
  <c r="AZ296" i="1"/>
  <c r="AZ297" i="1"/>
  <c r="AZ298" i="1"/>
  <c r="AZ299" i="1"/>
  <c r="AZ300" i="1"/>
  <c r="AZ301" i="1"/>
  <c r="AZ302" i="1"/>
  <c r="AZ303" i="1"/>
  <c r="AZ304" i="1"/>
  <c r="AZ305" i="1"/>
  <c r="AZ306" i="1"/>
  <c r="AZ307" i="1"/>
  <c r="AZ308" i="1"/>
  <c r="AZ309" i="1"/>
  <c r="AZ310" i="1"/>
  <c r="AZ311" i="1"/>
  <c r="AZ312" i="1"/>
  <c r="AZ313" i="1"/>
  <c r="AZ314" i="1"/>
  <c r="AZ315" i="1"/>
  <c r="AZ316" i="1"/>
  <c r="AZ317" i="1"/>
  <c r="AZ318" i="1"/>
  <c r="AZ319" i="1"/>
  <c r="AZ320" i="1"/>
  <c r="AZ321" i="1"/>
  <c r="AZ322" i="1"/>
  <c r="AZ323" i="1"/>
  <c r="AZ324" i="1"/>
  <c r="AZ325" i="1"/>
  <c r="AZ326" i="1"/>
  <c r="AZ327" i="1"/>
  <c r="AZ328" i="1"/>
  <c r="AZ329" i="1"/>
  <c r="AZ330" i="1"/>
  <c r="AZ331" i="1"/>
  <c r="AZ332" i="1"/>
  <c r="AZ333" i="1"/>
  <c r="AZ334" i="1"/>
  <c r="AZ335" i="1"/>
  <c r="AZ336" i="1"/>
  <c r="AZ337" i="1"/>
  <c r="AZ338" i="1"/>
  <c r="AZ339" i="1"/>
  <c r="AZ340" i="1"/>
  <c r="AZ341" i="1"/>
  <c r="AZ342" i="1"/>
  <c r="AZ343" i="1"/>
  <c r="AZ344" i="1"/>
  <c r="AZ345" i="1"/>
  <c r="AZ346" i="1"/>
  <c r="AZ347" i="1"/>
  <c r="AZ348" i="1"/>
  <c r="AZ349" i="1"/>
  <c r="AZ350" i="1"/>
  <c r="AZ351" i="1"/>
  <c r="AZ352" i="1"/>
  <c r="AZ353" i="1"/>
  <c r="AZ354" i="1"/>
  <c r="AZ355" i="1"/>
  <c r="AZ356" i="1"/>
  <c r="AZ357" i="1"/>
  <c r="AZ358" i="1"/>
  <c r="AZ359" i="1"/>
  <c r="AZ360" i="1"/>
  <c r="AZ361" i="1"/>
  <c r="AZ362" i="1"/>
  <c r="AZ363" i="1"/>
  <c r="AZ364" i="1"/>
  <c r="AZ365" i="1"/>
  <c r="AZ366" i="1"/>
  <c r="AZ367" i="1"/>
  <c r="AZ368" i="1"/>
  <c r="AZ369" i="1"/>
  <c r="AZ370" i="1"/>
  <c r="AZ371" i="1"/>
  <c r="AZ372" i="1"/>
  <c r="AZ373" i="1"/>
  <c r="AZ374" i="1"/>
  <c r="AZ375" i="1"/>
  <c r="AZ376" i="1"/>
  <c r="AZ377" i="1"/>
  <c r="AZ378" i="1"/>
  <c r="AZ379" i="1"/>
  <c r="AZ380" i="1"/>
  <c r="AZ381" i="1"/>
  <c r="AZ382" i="1"/>
  <c r="AZ383" i="1"/>
  <c r="AZ384" i="1"/>
  <c r="AZ385" i="1"/>
  <c r="AZ386" i="1"/>
  <c r="AZ387" i="1"/>
  <c r="AZ388" i="1"/>
  <c r="AZ389" i="1"/>
  <c r="AZ390" i="1"/>
  <c r="AZ391" i="1"/>
  <c r="AZ392" i="1"/>
  <c r="AZ393" i="1"/>
  <c r="AZ394" i="1"/>
  <c r="AZ395" i="1"/>
  <c r="AZ396" i="1"/>
  <c r="AZ397" i="1"/>
  <c r="AZ398" i="1"/>
  <c r="AZ399" i="1"/>
  <c r="AZ400" i="1"/>
  <c r="AZ401" i="1"/>
  <c r="AZ402" i="1"/>
  <c r="AZ403" i="1"/>
  <c r="AZ404" i="1"/>
  <c r="AZ405" i="1"/>
  <c r="AZ406" i="1"/>
  <c r="AZ407" i="1"/>
  <c r="AZ408" i="1"/>
  <c r="AZ409" i="1"/>
  <c r="AZ410" i="1"/>
  <c r="AZ411" i="1"/>
  <c r="AZ412" i="1"/>
  <c r="AZ413" i="1"/>
  <c r="AZ414" i="1"/>
  <c r="AZ415" i="1"/>
  <c r="AZ416" i="1"/>
  <c r="AZ417" i="1"/>
  <c r="AZ418" i="1"/>
  <c r="AZ419" i="1"/>
  <c r="AZ420" i="1"/>
  <c r="AZ421" i="1"/>
  <c r="AZ422" i="1"/>
  <c r="AZ423" i="1"/>
  <c r="AZ424" i="1"/>
  <c r="AZ425" i="1"/>
  <c r="AZ426" i="1"/>
  <c r="AZ427" i="1"/>
  <c r="AZ428" i="1"/>
  <c r="AZ429" i="1"/>
  <c r="AZ430" i="1"/>
  <c r="AZ431" i="1"/>
  <c r="AZ432" i="1"/>
  <c r="AZ433" i="1"/>
  <c r="AZ434" i="1"/>
  <c r="AZ435" i="1"/>
  <c r="AZ436" i="1"/>
  <c r="AZ437" i="1"/>
  <c r="AZ438" i="1"/>
  <c r="AZ439" i="1"/>
  <c r="AZ440" i="1"/>
  <c r="AZ441" i="1"/>
  <c r="AZ442" i="1"/>
  <c r="AZ443" i="1"/>
  <c r="AZ444" i="1"/>
  <c r="AZ445" i="1"/>
  <c r="AZ446" i="1"/>
  <c r="AZ447" i="1"/>
  <c r="AZ448" i="1"/>
  <c r="AZ449" i="1"/>
  <c r="AZ450" i="1"/>
  <c r="AZ451" i="1"/>
  <c r="AZ452" i="1"/>
  <c r="AZ453" i="1"/>
  <c r="AZ454" i="1"/>
  <c r="AZ455" i="1"/>
  <c r="AZ456" i="1"/>
  <c r="AZ457" i="1"/>
  <c r="AZ458" i="1"/>
  <c r="AZ459" i="1"/>
  <c r="AZ460" i="1"/>
  <c r="AZ461" i="1"/>
  <c r="AZ462" i="1"/>
  <c r="AZ463" i="1"/>
  <c r="AZ464" i="1"/>
  <c r="AZ465" i="1"/>
  <c r="AZ466" i="1"/>
  <c r="AZ467" i="1"/>
  <c r="AZ468" i="1"/>
  <c r="AZ469" i="1"/>
  <c r="AZ470" i="1"/>
  <c r="AZ471" i="1"/>
  <c r="AZ472" i="1"/>
  <c r="AZ473" i="1"/>
  <c r="AZ474" i="1"/>
  <c r="AZ475" i="1"/>
  <c r="AZ476" i="1"/>
  <c r="AZ477" i="1"/>
  <c r="AZ478" i="1"/>
  <c r="AZ479" i="1"/>
  <c r="AZ480" i="1"/>
  <c r="AZ481" i="1"/>
  <c r="AZ482" i="1"/>
  <c r="AZ483" i="1"/>
  <c r="AZ484" i="1"/>
  <c r="AZ485" i="1"/>
  <c r="AZ486" i="1"/>
  <c r="AZ487" i="1"/>
  <c r="AZ488" i="1"/>
  <c r="AZ489" i="1"/>
  <c r="AZ490" i="1"/>
  <c r="AZ491" i="1"/>
  <c r="AZ492" i="1"/>
  <c r="AZ493" i="1"/>
  <c r="AZ494" i="1"/>
  <c r="AZ495" i="1"/>
  <c r="AZ496" i="1"/>
  <c r="AZ497" i="1"/>
  <c r="AZ498" i="1"/>
  <c r="AZ499" i="1"/>
  <c r="AZ500" i="1"/>
  <c r="AZ501" i="1"/>
  <c r="AZ502" i="1"/>
  <c r="AZ503" i="1"/>
  <c r="AZ504" i="1"/>
  <c r="AZ505" i="1"/>
  <c r="AZ506" i="1"/>
  <c r="AZ507" i="1"/>
  <c r="AZ508" i="1"/>
  <c r="AZ509" i="1"/>
  <c r="AZ510" i="1"/>
  <c r="AZ511" i="1"/>
  <c r="AZ512" i="1"/>
  <c r="AZ513" i="1"/>
  <c r="AZ514" i="1"/>
  <c r="AZ515" i="1"/>
  <c r="AZ516" i="1"/>
  <c r="AZ517" i="1"/>
  <c r="AZ518" i="1"/>
  <c r="AZ519" i="1"/>
  <c r="AZ520" i="1"/>
  <c r="AZ521" i="1"/>
  <c r="AZ522" i="1"/>
  <c r="AZ523" i="1"/>
  <c r="AZ524" i="1"/>
  <c r="AZ525" i="1"/>
  <c r="AZ526" i="1"/>
  <c r="AZ527" i="1"/>
  <c r="AZ528" i="1"/>
  <c r="AZ529" i="1"/>
  <c r="AZ530" i="1"/>
  <c r="AZ531" i="1"/>
  <c r="AZ532" i="1"/>
  <c r="AZ533" i="1"/>
  <c r="AZ534" i="1"/>
  <c r="AZ535" i="1"/>
  <c r="AZ536" i="1"/>
  <c r="AZ537" i="1"/>
  <c r="AZ538" i="1"/>
  <c r="AZ539" i="1"/>
  <c r="AZ540" i="1"/>
  <c r="AZ541" i="1"/>
  <c r="AZ542" i="1"/>
  <c r="AZ543" i="1"/>
  <c r="AZ544" i="1"/>
  <c r="AZ545" i="1"/>
  <c r="AZ546" i="1"/>
  <c r="AZ547" i="1"/>
  <c r="AZ548" i="1"/>
  <c r="AZ549" i="1"/>
  <c r="AZ550" i="1"/>
  <c r="AZ551" i="1"/>
  <c r="AZ552" i="1"/>
  <c r="AZ553" i="1"/>
  <c r="AZ554" i="1"/>
  <c r="AZ555" i="1"/>
  <c r="AZ556" i="1"/>
  <c r="AZ557" i="1"/>
  <c r="AZ558" i="1"/>
  <c r="AZ559" i="1"/>
  <c r="AZ560" i="1"/>
  <c r="AZ561" i="1"/>
  <c r="AZ562" i="1"/>
  <c r="AZ563" i="1"/>
  <c r="AZ564" i="1"/>
  <c r="AZ565" i="1"/>
  <c r="AZ566" i="1"/>
  <c r="AZ567" i="1"/>
  <c r="AZ568" i="1"/>
  <c r="AZ569" i="1"/>
  <c r="AZ570" i="1"/>
  <c r="AZ571" i="1"/>
  <c r="AZ572" i="1"/>
  <c r="AZ573" i="1"/>
  <c r="AZ574" i="1"/>
  <c r="AZ575" i="1"/>
  <c r="AZ576" i="1"/>
  <c r="AZ577" i="1"/>
  <c r="AZ578" i="1"/>
  <c r="AZ579" i="1"/>
  <c r="AZ580" i="1"/>
  <c r="AZ581" i="1"/>
  <c r="AZ582" i="1"/>
  <c r="AZ583" i="1"/>
  <c r="AZ584" i="1"/>
  <c r="AZ585" i="1"/>
  <c r="AZ586" i="1"/>
  <c r="AZ587" i="1"/>
  <c r="AZ588" i="1"/>
  <c r="AZ589" i="1"/>
  <c r="AZ590" i="1"/>
  <c r="AZ591" i="1"/>
  <c r="AZ592" i="1"/>
  <c r="AZ593" i="1"/>
  <c r="AZ594" i="1"/>
  <c r="AZ595" i="1"/>
  <c r="AZ596" i="1"/>
  <c r="AZ597" i="1"/>
  <c r="AZ598" i="1"/>
  <c r="AZ599" i="1"/>
  <c r="AZ600" i="1"/>
  <c r="AZ601" i="1"/>
  <c r="AZ602" i="1"/>
  <c r="AZ603" i="1"/>
  <c r="AZ604" i="1"/>
  <c r="AZ605" i="1"/>
  <c r="AZ606" i="1"/>
  <c r="AZ607" i="1"/>
  <c r="AZ608" i="1"/>
  <c r="AZ609" i="1"/>
  <c r="AZ610" i="1"/>
  <c r="AZ611" i="1"/>
  <c r="AZ612" i="1"/>
  <c r="AZ613" i="1"/>
  <c r="AZ614" i="1"/>
  <c r="AZ615" i="1"/>
  <c r="AZ616" i="1"/>
  <c r="AZ617" i="1"/>
  <c r="AZ618" i="1"/>
  <c r="AZ619" i="1"/>
  <c r="AZ620" i="1"/>
  <c r="AZ621" i="1"/>
  <c r="AZ622" i="1"/>
  <c r="AZ623" i="1"/>
  <c r="AZ624" i="1"/>
  <c r="AZ625" i="1"/>
  <c r="AZ626" i="1"/>
  <c r="AZ627" i="1"/>
  <c r="AZ628" i="1"/>
  <c r="AZ629" i="1"/>
  <c r="AZ630" i="1"/>
  <c r="AZ631" i="1"/>
  <c r="AZ632" i="1"/>
  <c r="AZ633" i="1"/>
  <c r="AZ634" i="1"/>
  <c r="AZ635" i="1"/>
  <c r="AZ636" i="1"/>
  <c r="AZ637" i="1"/>
  <c r="AZ638" i="1"/>
  <c r="AZ639" i="1"/>
  <c r="AZ640" i="1"/>
  <c r="AZ641" i="1"/>
  <c r="AZ642" i="1"/>
  <c r="AZ643" i="1"/>
  <c r="AZ644" i="1"/>
  <c r="AZ645" i="1"/>
  <c r="AZ646" i="1"/>
  <c r="AZ647" i="1"/>
  <c r="AZ648" i="1"/>
  <c r="AZ649" i="1"/>
  <c r="AZ650" i="1"/>
  <c r="AZ651" i="1"/>
  <c r="AZ652" i="1"/>
  <c r="AZ653" i="1"/>
  <c r="AZ654" i="1"/>
  <c r="AZ655" i="1"/>
  <c r="AZ656" i="1"/>
  <c r="AZ657" i="1"/>
  <c r="AZ658" i="1"/>
  <c r="AZ659" i="1"/>
  <c r="AZ660" i="1"/>
  <c r="AZ661" i="1"/>
  <c r="AZ662" i="1"/>
  <c r="AZ663" i="1"/>
  <c r="AZ664" i="1"/>
  <c r="AZ665" i="1"/>
  <c r="AZ666" i="1"/>
  <c r="AZ667" i="1"/>
  <c r="AZ668" i="1"/>
  <c r="AZ669" i="1"/>
  <c r="AZ670" i="1"/>
  <c r="AZ671" i="1"/>
  <c r="AZ672" i="1"/>
  <c r="AZ673" i="1"/>
  <c r="AZ674" i="1"/>
  <c r="AZ675" i="1"/>
  <c r="AZ676" i="1"/>
  <c r="AZ677" i="1"/>
  <c r="AZ678" i="1"/>
  <c r="AZ679" i="1"/>
  <c r="AZ680" i="1"/>
  <c r="AZ681" i="1"/>
  <c r="AZ682" i="1"/>
  <c r="AZ683" i="1"/>
  <c r="AZ684" i="1"/>
  <c r="AZ685" i="1"/>
  <c r="AZ686" i="1"/>
  <c r="AZ687" i="1"/>
  <c r="AZ688" i="1"/>
  <c r="AZ689" i="1"/>
  <c r="AZ690" i="1"/>
  <c r="AZ691" i="1"/>
  <c r="AZ692" i="1"/>
  <c r="AZ693" i="1"/>
  <c r="AZ694" i="1"/>
  <c r="AZ695" i="1"/>
  <c r="AZ696" i="1"/>
  <c r="AZ697" i="1"/>
  <c r="AZ698" i="1"/>
  <c r="AZ699" i="1"/>
  <c r="AZ700" i="1"/>
  <c r="AZ701" i="1"/>
  <c r="AZ702" i="1"/>
  <c r="AZ703" i="1"/>
  <c r="AZ704" i="1"/>
  <c r="AZ705" i="1"/>
  <c r="AZ706" i="1"/>
  <c r="AZ707" i="1"/>
  <c r="AZ708" i="1"/>
  <c r="AZ709" i="1"/>
  <c r="AZ710" i="1"/>
  <c r="AZ711" i="1"/>
  <c r="AZ712" i="1"/>
  <c r="AZ713" i="1"/>
  <c r="AZ714" i="1"/>
  <c r="AZ715" i="1"/>
  <c r="AZ716" i="1"/>
  <c r="AZ717" i="1"/>
  <c r="AZ718" i="1"/>
  <c r="AZ719" i="1"/>
  <c r="AZ720" i="1"/>
  <c r="AZ721" i="1"/>
  <c r="AZ722" i="1"/>
  <c r="AZ723" i="1"/>
  <c r="AZ724" i="1"/>
  <c r="AZ725" i="1"/>
  <c r="AZ726" i="1"/>
  <c r="AZ727" i="1"/>
  <c r="AZ728" i="1"/>
  <c r="AZ729" i="1"/>
  <c r="AZ730" i="1"/>
  <c r="AZ731" i="1"/>
  <c r="AZ732" i="1"/>
  <c r="AZ733" i="1"/>
  <c r="AZ734" i="1"/>
  <c r="AZ735" i="1"/>
  <c r="AZ736" i="1"/>
  <c r="AZ737" i="1"/>
  <c r="AZ738" i="1"/>
  <c r="AZ739" i="1"/>
  <c r="AZ740" i="1"/>
  <c r="AZ741" i="1"/>
  <c r="AZ742" i="1"/>
  <c r="AZ743" i="1"/>
  <c r="AZ744" i="1"/>
  <c r="AZ745" i="1"/>
  <c r="AZ746" i="1"/>
  <c r="AZ747" i="1"/>
  <c r="AZ748" i="1"/>
  <c r="AZ749" i="1"/>
  <c r="AZ750" i="1"/>
  <c r="AZ751" i="1"/>
  <c r="AZ752" i="1"/>
  <c r="AZ753" i="1"/>
  <c r="AZ754" i="1"/>
  <c r="AZ755" i="1"/>
  <c r="AZ756" i="1"/>
  <c r="AZ757" i="1"/>
  <c r="AZ758" i="1"/>
  <c r="AZ759" i="1"/>
  <c r="AZ760" i="1"/>
  <c r="AZ761" i="1"/>
  <c r="AZ762" i="1"/>
  <c r="AZ763" i="1"/>
  <c r="AZ764" i="1"/>
  <c r="AZ765" i="1"/>
  <c r="AZ766" i="1"/>
  <c r="AZ767" i="1"/>
  <c r="AZ768" i="1"/>
  <c r="AZ769" i="1"/>
  <c r="AZ770" i="1"/>
  <c r="AZ771" i="1"/>
  <c r="AZ772" i="1"/>
  <c r="AZ773" i="1"/>
  <c r="AZ774" i="1"/>
  <c r="AZ775" i="1"/>
  <c r="AZ776" i="1"/>
  <c r="AZ777" i="1"/>
  <c r="AZ778" i="1"/>
  <c r="AZ779" i="1"/>
  <c r="AZ780" i="1"/>
  <c r="AZ781" i="1"/>
  <c r="AZ782" i="1"/>
  <c r="AZ783" i="1"/>
  <c r="AZ784" i="1"/>
  <c r="AZ785" i="1"/>
  <c r="AZ786" i="1"/>
  <c r="AZ787" i="1"/>
  <c r="AZ788" i="1"/>
  <c r="AZ789" i="1"/>
  <c r="AZ790" i="1"/>
  <c r="AZ791" i="1"/>
  <c r="AZ792" i="1"/>
  <c r="AZ793" i="1"/>
  <c r="AZ794" i="1"/>
  <c r="AZ795" i="1"/>
  <c r="AZ796" i="1"/>
  <c r="AZ797" i="1"/>
  <c r="AZ798" i="1"/>
  <c r="AZ799" i="1"/>
  <c r="AZ800" i="1"/>
  <c r="AZ801" i="1"/>
  <c r="AZ802" i="1"/>
  <c r="AZ803" i="1"/>
  <c r="AZ804" i="1"/>
  <c r="AZ805" i="1"/>
  <c r="AZ806" i="1"/>
  <c r="AZ807" i="1"/>
  <c r="AZ808" i="1"/>
  <c r="AZ809" i="1"/>
  <c r="AZ810" i="1"/>
  <c r="AZ811" i="1"/>
  <c r="AZ812" i="1"/>
  <c r="AZ813" i="1"/>
  <c r="AZ814" i="1"/>
  <c r="AZ815" i="1"/>
  <c r="AZ816" i="1"/>
  <c r="AZ817" i="1"/>
  <c r="AZ818" i="1"/>
  <c r="AZ819" i="1"/>
  <c r="AZ820" i="1"/>
  <c r="AZ821" i="1"/>
  <c r="AZ822" i="1"/>
  <c r="AZ823" i="1"/>
  <c r="AZ824" i="1"/>
  <c r="AZ825" i="1"/>
  <c r="AZ826" i="1"/>
  <c r="AZ827" i="1"/>
  <c r="AZ828" i="1"/>
  <c r="AZ829" i="1"/>
  <c r="AZ830" i="1"/>
  <c r="AZ831" i="1"/>
  <c r="AZ832" i="1"/>
  <c r="AZ833" i="1"/>
  <c r="AZ834" i="1"/>
  <c r="AZ835" i="1"/>
  <c r="AZ836" i="1"/>
  <c r="AZ837" i="1"/>
  <c r="AZ838" i="1"/>
  <c r="AZ839" i="1"/>
  <c r="AZ840" i="1"/>
  <c r="AZ841" i="1"/>
  <c r="AZ842" i="1"/>
  <c r="AZ843" i="1"/>
  <c r="AZ844" i="1"/>
  <c r="AZ845" i="1"/>
  <c r="AZ846" i="1"/>
  <c r="AZ847" i="1"/>
  <c r="AZ848" i="1"/>
  <c r="AZ849" i="1"/>
  <c r="AZ850" i="1"/>
  <c r="AZ851" i="1"/>
  <c r="AZ852" i="1"/>
  <c r="AZ853" i="1"/>
  <c r="AZ854" i="1"/>
  <c r="AZ855" i="1"/>
  <c r="AZ856" i="1"/>
  <c r="AZ857" i="1"/>
  <c r="AZ858" i="1"/>
  <c r="AZ859" i="1"/>
  <c r="AZ860" i="1"/>
  <c r="AZ861" i="1"/>
  <c r="AZ862" i="1"/>
  <c r="AZ863" i="1"/>
  <c r="AZ864" i="1"/>
  <c r="AZ865" i="1"/>
  <c r="AZ866" i="1"/>
  <c r="AZ867" i="1"/>
  <c r="AZ868" i="1"/>
  <c r="AZ869" i="1"/>
  <c r="AZ870" i="1"/>
  <c r="AZ871" i="1"/>
  <c r="AZ872" i="1"/>
  <c r="AZ873" i="1"/>
  <c r="AZ874" i="1"/>
  <c r="AZ875" i="1"/>
  <c r="AZ876" i="1"/>
  <c r="AZ877" i="1"/>
  <c r="AZ878" i="1"/>
  <c r="AZ879" i="1"/>
  <c r="AZ880" i="1"/>
  <c r="AZ881" i="1"/>
  <c r="AZ882" i="1"/>
  <c r="AZ883" i="1"/>
  <c r="AZ884" i="1"/>
  <c r="AZ885" i="1"/>
  <c r="AZ886" i="1"/>
  <c r="AZ887" i="1"/>
  <c r="AZ888" i="1"/>
  <c r="AZ889" i="1"/>
  <c r="AZ890" i="1"/>
  <c r="AZ891" i="1"/>
  <c r="AZ892" i="1"/>
  <c r="AZ893" i="1"/>
  <c r="AZ894" i="1"/>
  <c r="AZ895" i="1"/>
  <c r="AZ896" i="1"/>
  <c r="AZ897" i="1"/>
  <c r="AZ898" i="1"/>
  <c r="AZ899" i="1"/>
  <c r="AZ900" i="1"/>
  <c r="AZ901" i="1"/>
  <c r="AZ902" i="1"/>
  <c r="AZ903" i="1"/>
  <c r="AZ904" i="1"/>
  <c r="AZ905" i="1"/>
  <c r="AZ906" i="1"/>
  <c r="AZ907" i="1"/>
  <c r="AZ908" i="1"/>
  <c r="AZ909" i="1"/>
  <c r="AZ910" i="1"/>
  <c r="AZ911" i="1"/>
  <c r="AZ912" i="1"/>
  <c r="AZ913" i="1"/>
  <c r="AZ914" i="1"/>
  <c r="AZ915" i="1"/>
  <c r="AZ916" i="1"/>
  <c r="AZ917" i="1"/>
  <c r="AZ918" i="1"/>
  <c r="AZ919" i="1"/>
  <c r="AZ920" i="1"/>
  <c r="AZ921" i="1"/>
  <c r="AZ922" i="1"/>
  <c r="AZ923" i="1"/>
  <c r="AZ924" i="1"/>
  <c r="AZ925" i="1"/>
  <c r="AZ926" i="1"/>
  <c r="AZ927" i="1"/>
  <c r="AZ928" i="1"/>
  <c r="AZ929" i="1"/>
  <c r="AZ930" i="1"/>
  <c r="AZ931" i="1"/>
  <c r="AZ932" i="1"/>
  <c r="AZ933" i="1"/>
  <c r="AZ934" i="1"/>
  <c r="AZ935" i="1"/>
  <c r="AZ936" i="1"/>
  <c r="AZ937" i="1"/>
  <c r="AZ938" i="1"/>
  <c r="AZ939" i="1"/>
  <c r="AZ940" i="1"/>
  <c r="AZ941" i="1"/>
  <c r="AZ942" i="1"/>
  <c r="AZ943" i="1"/>
  <c r="AZ944" i="1"/>
  <c r="AZ945" i="1"/>
  <c r="AZ946" i="1"/>
  <c r="AZ947" i="1"/>
  <c r="AZ948" i="1"/>
  <c r="AZ949" i="1"/>
  <c r="AZ950" i="1"/>
  <c r="AZ951" i="1"/>
  <c r="AZ952" i="1"/>
  <c r="AZ953" i="1"/>
  <c r="AZ954" i="1"/>
  <c r="AZ955" i="1"/>
  <c r="AZ956" i="1"/>
  <c r="AZ957" i="1"/>
  <c r="AZ958" i="1"/>
  <c r="AZ959" i="1"/>
  <c r="AZ960" i="1"/>
  <c r="AZ961" i="1"/>
  <c r="AZ962" i="1"/>
  <c r="AZ963" i="1"/>
  <c r="AZ964" i="1"/>
  <c r="AZ965" i="1"/>
  <c r="AZ966" i="1"/>
  <c r="AZ967" i="1"/>
  <c r="AZ968" i="1"/>
  <c r="AZ969" i="1"/>
  <c r="AZ970" i="1"/>
  <c r="AZ971" i="1"/>
  <c r="AZ972" i="1"/>
  <c r="AZ973" i="1"/>
  <c r="AZ974" i="1"/>
  <c r="AZ975" i="1"/>
  <c r="AZ976" i="1"/>
  <c r="AZ977" i="1"/>
  <c r="AZ978" i="1"/>
  <c r="AZ979" i="1"/>
  <c r="AZ980" i="1"/>
  <c r="AZ981" i="1"/>
  <c r="AZ982" i="1"/>
  <c r="AZ983" i="1"/>
  <c r="AZ984" i="1"/>
  <c r="AZ985" i="1"/>
  <c r="AZ986" i="1"/>
  <c r="AZ987" i="1"/>
  <c r="AZ988" i="1"/>
  <c r="AZ989" i="1"/>
  <c r="AZ990" i="1"/>
  <c r="AZ991" i="1"/>
  <c r="AZ992" i="1"/>
  <c r="AZ993" i="1"/>
  <c r="AZ994" i="1"/>
  <c r="AZ995" i="1"/>
  <c r="AZ996" i="1"/>
  <c r="AZ997" i="1"/>
  <c r="AZ998" i="1"/>
  <c r="AZ999" i="1"/>
  <c r="AZ1000" i="1"/>
  <c r="AZ1001" i="1"/>
  <c r="AZ1002" i="1"/>
  <c r="AZ1003" i="1"/>
  <c r="AZ1004" i="1"/>
  <c r="AZ1005" i="1"/>
  <c r="AZ1006" i="1"/>
  <c r="AZ1007" i="1"/>
  <c r="AZ1008" i="1"/>
  <c r="AZ1009" i="1"/>
  <c r="AZ1010" i="1"/>
  <c r="AZ1011" i="1"/>
  <c r="AZ1012" i="1"/>
  <c r="AZ1013" i="1"/>
  <c r="AZ1014" i="1"/>
  <c r="AZ1015" i="1"/>
  <c r="AZ1016" i="1"/>
  <c r="AZ1017" i="1"/>
  <c r="AZ1018" i="1"/>
  <c r="AZ1019" i="1"/>
  <c r="AZ1020" i="1"/>
  <c r="AZ1021" i="1"/>
  <c r="AZ1022" i="1"/>
  <c r="AZ1023" i="1"/>
  <c r="AZ1024" i="1"/>
  <c r="AZ1025" i="1"/>
  <c r="AZ1026" i="1"/>
  <c r="AZ1027" i="1"/>
  <c r="AZ1028" i="1"/>
  <c r="AZ1029" i="1"/>
  <c r="AZ1030" i="1"/>
  <c r="AZ1031" i="1"/>
  <c r="AZ1032" i="1"/>
  <c r="AZ1033" i="1"/>
  <c r="AZ1034" i="1"/>
  <c r="AZ1035" i="1"/>
  <c r="AZ1036" i="1"/>
  <c r="AZ1037" i="1"/>
  <c r="AZ1038" i="1"/>
  <c r="AZ1039" i="1"/>
  <c r="AZ1040" i="1"/>
  <c r="AZ1041" i="1"/>
  <c r="AZ1042" i="1"/>
  <c r="AZ1043" i="1"/>
  <c r="AZ1044" i="1"/>
  <c r="AZ1045" i="1"/>
  <c r="AZ1046" i="1"/>
  <c r="AZ1047" i="1"/>
  <c r="AZ1048" i="1"/>
  <c r="AZ1049" i="1"/>
  <c r="AZ1050" i="1"/>
  <c r="AZ1051" i="1"/>
  <c r="AZ1052" i="1"/>
  <c r="AZ1053" i="1"/>
  <c r="AZ1054" i="1"/>
  <c r="AZ1055" i="1"/>
  <c r="AZ1056" i="1"/>
  <c r="AZ1057" i="1"/>
  <c r="AZ1058" i="1"/>
  <c r="AZ1059" i="1"/>
  <c r="AZ1060" i="1"/>
  <c r="AZ1061" i="1"/>
  <c r="AZ1062" i="1"/>
  <c r="AZ1063" i="1"/>
  <c r="AZ1064" i="1"/>
  <c r="AZ1065" i="1"/>
  <c r="AZ1066" i="1"/>
  <c r="AZ1067" i="1"/>
  <c r="AZ1068" i="1"/>
  <c r="AZ1069" i="1"/>
  <c r="AZ1070" i="1"/>
  <c r="AZ1071" i="1"/>
  <c r="AZ1072" i="1"/>
  <c r="AZ1073" i="1"/>
  <c r="AZ1074" i="1"/>
  <c r="AZ1075" i="1"/>
  <c r="AZ1076" i="1"/>
  <c r="AZ1077" i="1"/>
  <c r="AZ1078" i="1"/>
  <c r="AZ1079" i="1"/>
  <c r="AZ1080" i="1"/>
  <c r="AZ1081" i="1"/>
  <c r="AZ1082" i="1"/>
  <c r="AZ1083" i="1"/>
  <c r="AZ1084" i="1"/>
  <c r="AZ1085" i="1"/>
  <c r="AZ1086" i="1"/>
  <c r="AZ1087" i="1"/>
  <c r="AZ1088" i="1"/>
  <c r="AZ1089" i="1"/>
  <c r="AZ1090" i="1"/>
  <c r="AZ1091" i="1"/>
  <c r="AZ1092" i="1"/>
  <c r="AZ1093" i="1"/>
  <c r="AZ1094" i="1"/>
  <c r="AZ1095" i="1"/>
  <c r="AZ1096" i="1"/>
  <c r="AZ1097" i="1"/>
  <c r="AZ1098" i="1"/>
  <c r="AZ1099" i="1"/>
  <c r="AZ1100" i="1"/>
  <c r="AZ1101" i="1"/>
  <c r="AZ1102" i="1"/>
  <c r="AZ1103" i="1"/>
  <c r="AZ1104" i="1"/>
  <c r="AZ1105" i="1"/>
  <c r="AZ1106" i="1"/>
  <c r="AZ1107" i="1"/>
  <c r="AZ1108" i="1"/>
  <c r="AZ1109" i="1"/>
  <c r="AZ1110" i="1"/>
  <c r="AZ1111" i="1"/>
  <c r="AZ1112" i="1"/>
  <c r="AZ1113" i="1"/>
  <c r="AZ1114" i="1"/>
  <c r="AZ1115" i="1"/>
  <c r="AZ1116" i="1"/>
  <c r="AZ1117" i="1"/>
  <c r="AZ1118" i="1"/>
  <c r="AZ1119" i="1"/>
  <c r="AZ1120" i="1"/>
  <c r="AZ1121" i="1"/>
  <c r="AZ1122" i="1"/>
  <c r="AZ1123" i="1"/>
  <c r="AZ1124" i="1"/>
  <c r="AZ1125" i="1"/>
  <c r="AZ1126" i="1"/>
  <c r="AZ1127" i="1"/>
  <c r="AZ1128" i="1"/>
  <c r="AZ1129" i="1"/>
  <c r="AZ1130" i="1"/>
  <c r="AZ1131" i="1"/>
  <c r="AZ1132" i="1"/>
  <c r="AZ1133" i="1"/>
  <c r="AZ1134" i="1"/>
  <c r="AZ1135" i="1"/>
  <c r="AZ1136" i="1"/>
  <c r="AZ1137" i="1"/>
  <c r="AZ1138" i="1"/>
  <c r="AZ1139" i="1"/>
  <c r="AZ1140" i="1"/>
  <c r="AZ1141" i="1"/>
  <c r="AZ1142" i="1"/>
  <c r="AZ1143" i="1"/>
  <c r="AZ1144" i="1"/>
  <c r="AZ1145" i="1"/>
  <c r="AZ1146" i="1"/>
  <c r="AZ1147" i="1"/>
  <c r="AZ1148" i="1"/>
  <c r="AZ1149" i="1"/>
  <c r="AZ1150" i="1"/>
  <c r="AZ1151" i="1"/>
  <c r="AZ1152" i="1"/>
  <c r="AZ1153" i="1"/>
  <c r="AZ1154" i="1"/>
  <c r="AZ1155" i="1"/>
  <c r="AZ1156" i="1"/>
  <c r="AZ1157" i="1"/>
  <c r="AZ1158" i="1"/>
  <c r="AZ1159" i="1"/>
  <c r="AZ1160" i="1"/>
  <c r="AZ1161" i="1"/>
  <c r="AZ1162" i="1"/>
  <c r="AZ1163" i="1"/>
  <c r="AZ1164" i="1"/>
  <c r="AZ1165" i="1"/>
  <c r="AZ1166" i="1"/>
  <c r="AZ1167" i="1"/>
  <c r="AZ1168" i="1"/>
  <c r="AZ1169" i="1"/>
  <c r="AZ1170" i="1"/>
  <c r="AZ1171" i="1"/>
  <c r="AZ1172" i="1"/>
  <c r="AZ1173" i="1"/>
  <c r="AZ1174" i="1"/>
  <c r="AZ1175" i="1"/>
  <c r="AZ1176" i="1"/>
  <c r="AZ1177" i="1"/>
  <c r="AZ1178" i="1"/>
  <c r="AZ1179" i="1"/>
  <c r="AZ1180" i="1"/>
  <c r="AZ1181" i="1"/>
  <c r="AZ1182" i="1"/>
  <c r="AZ1183" i="1"/>
  <c r="AZ1184" i="1"/>
  <c r="AZ1185" i="1"/>
  <c r="AZ1186" i="1"/>
  <c r="AZ1187" i="1"/>
  <c r="AZ1188" i="1"/>
  <c r="AZ1189" i="1"/>
  <c r="AZ1190" i="1"/>
  <c r="AZ1191" i="1"/>
  <c r="AZ1192" i="1"/>
  <c r="AZ1193" i="1"/>
  <c r="AZ1194" i="1"/>
  <c r="AZ1195" i="1"/>
  <c r="AZ1196" i="1"/>
  <c r="AZ1197" i="1"/>
  <c r="AZ1198" i="1"/>
  <c r="AZ1199" i="1"/>
  <c r="AZ1200" i="1"/>
  <c r="AZ1201" i="1"/>
  <c r="AZ1202" i="1"/>
  <c r="AZ1203" i="1"/>
  <c r="AZ1204" i="1"/>
  <c r="AZ1205" i="1"/>
  <c r="AZ1206" i="1"/>
  <c r="AZ1207" i="1"/>
  <c r="AZ1208" i="1"/>
  <c r="AZ1209" i="1"/>
  <c r="AZ1210" i="1"/>
  <c r="AZ1211" i="1"/>
  <c r="AZ1212" i="1"/>
  <c r="AZ1213" i="1"/>
  <c r="AZ1214" i="1"/>
  <c r="AZ1215" i="1"/>
  <c r="AZ1216" i="1"/>
  <c r="AZ1217" i="1"/>
  <c r="AZ1218" i="1"/>
  <c r="AZ1219" i="1"/>
  <c r="AZ1220" i="1"/>
  <c r="AZ1221" i="1"/>
  <c r="AZ1222" i="1"/>
  <c r="AZ1223" i="1"/>
  <c r="AZ1224" i="1"/>
  <c r="AZ1225" i="1"/>
  <c r="AZ1226" i="1"/>
  <c r="AZ1227" i="1"/>
  <c r="AZ1228" i="1"/>
  <c r="AZ1229" i="1"/>
  <c r="AZ1230" i="1"/>
  <c r="AZ1231" i="1"/>
  <c r="AZ1232" i="1"/>
  <c r="AZ1233" i="1"/>
  <c r="AZ1234" i="1"/>
  <c r="AZ1235" i="1"/>
  <c r="AZ1236" i="1"/>
  <c r="AZ1237" i="1"/>
  <c r="AZ1238" i="1"/>
  <c r="AZ1239" i="1"/>
  <c r="AZ1240" i="1"/>
  <c r="AZ1241" i="1"/>
  <c r="AZ1242" i="1"/>
  <c r="AZ1243" i="1"/>
  <c r="AZ1244" i="1"/>
  <c r="AZ1245" i="1"/>
  <c r="AZ1246" i="1"/>
  <c r="AZ1247" i="1"/>
  <c r="AZ1248" i="1"/>
  <c r="AZ1249" i="1"/>
  <c r="AZ1250" i="1"/>
  <c r="AZ1251" i="1"/>
  <c r="AZ1252" i="1"/>
  <c r="AZ1253" i="1"/>
  <c r="AZ1254" i="1"/>
  <c r="AZ1255" i="1"/>
  <c r="AZ1256" i="1"/>
  <c r="AZ1257" i="1"/>
  <c r="AZ1258" i="1"/>
  <c r="AZ1259" i="1"/>
  <c r="AZ1260" i="1"/>
  <c r="AZ1261" i="1"/>
  <c r="AZ1262" i="1"/>
  <c r="AZ1263" i="1"/>
  <c r="AZ1264" i="1"/>
  <c r="AZ1265" i="1"/>
  <c r="AZ1266" i="1"/>
  <c r="AZ1267" i="1"/>
  <c r="AZ1268" i="1"/>
  <c r="AZ1269" i="1"/>
  <c r="AZ1270" i="1"/>
  <c r="AZ1271" i="1"/>
  <c r="AZ1272" i="1"/>
  <c r="AZ1273" i="1"/>
  <c r="AZ1274" i="1"/>
  <c r="AZ1275" i="1"/>
  <c r="AZ1276" i="1"/>
  <c r="AZ1277" i="1"/>
  <c r="AZ1278" i="1"/>
  <c r="AZ1279" i="1"/>
  <c r="AZ1280" i="1"/>
  <c r="AZ1281" i="1"/>
  <c r="AZ1282" i="1"/>
  <c r="AZ1283" i="1"/>
  <c r="AZ1284" i="1"/>
  <c r="AZ1285" i="1"/>
  <c r="AZ1286" i="1"/>
  <c r="AZ1287" i="1"/>
  <c r="AZ1288" i="1"/>
  <c r="AZ1289" i="1"/>
  <c r="AZ1290" i="1"/>
  <c r="AZ1291" i="1"/>
  <c r="AZ1292" i="1"/>
  <c r="AZ1293" i="1"/>
  <c r="AZ1294" i="1"/>
  <c r="AZ1295" i="1"/>
  <c r="AZ1296" i="1"/>
  <c r="AZ1297" i="1"/>
  <c r="AZ1298" i="1"/>
  <c r="AZ1299" i="1"/>
  <c r="AZ1300" i="1"/>
  <c r="AZ1301" i="1"/>
  <c r="AZ1302" i="1"/>
  <c r="AZ1303" i="1"/>
  <c r="AZ1304" i="1"/>
  <c r="AZ1305" i="1"/>
  <c r="AZ1306" i="1"/>
  <c r="AZ1307" i="1"/>
  <c r="AZ1308" i="1"/>
  <c r="AZ1309" i="1"/>
  <c r="AZ1310" i="1"/>
  <c r="AZ1311" i="1"/>
  <c r="AZ1312" i="1"/>
  <c r="AZ1313" i="1"/>
  <c r="AZ1314" i="1"/>
  <c r="AZ1315" i="1"/>
  <c r="AZ1316" i="1"/>
  <c r="AZ1317" i="1"/>
  <c r="AZ1318" i="1"/>
  <c r="AZ1319" i="1"/>
  <c r="AZ1320" i="1"/>
  <c r="AZ1321" i="1"/>
  <c r="AZ1322" i="1"/>
  <c r="AZ1323" i="1"/>
  <c r="AZ1324" i="1"/>
  <c r="AZ1325" i="1"/>
  <c r="AZ1326" i="1"/>
  <c r="AZ1327" i="1"/>
  <c r="AZ1328" i="1"/>
  <c r="AZ1329" i="1"/>
  <c r="AZ1330" i="1"/>
  <c r="AZ1331" i="1"/>
  <c r="AZ1332" i="1"/>
  <c r="AZ1333" i="1"/>
  <c r="AZ1334" i="1"/>
  <c r="AZ1335" i="1"/>
  <c r="AZ1336" i="1"/>
  <c r="AZ1337" i="1"/>
  <c r="AZ1338" i="1"/>
  <c r="AZ1339" i="1"/>
  <c r="AZ1340" i="1"/>
  <c r="AZ1341" i="1"/>
  <c r="AZ1342" i="1"/>
  <c r="AZ1343" i="1"/>
  <c r="AZ1344" i="1"/>
  <c r="AZ1345" i="1"/>
  <c r="AZ1346" i="1"/>
  <c r="AZ1347" i="1"/>
  <c r="AZ1348" i="1"/>
  <c r="AZ1349" i="1"/>
  <c r="AZ1350" i="1"/>
  <c r="AZ1351" i="1"/>
  <c r="AZ1352" i="1"/>
  <c r="AZ1353" i="1"/>
  <c r="AZ1354" i="1"/>
  <c r="AZ1355" i="1"/>
  <c r="AZ1356" i="1"/>
  <c r="AZ1357" i="1"/>
  <c r="AZ1358" i="1"/>
  <c r="AZ1359" i="1"/>
  <c r="AZ1360" i="1"/>
  <c r="AZ1361" i="1"/>
  <c r="AZ1362" i="1"/>
  <c r="AZ1363" i="1"/>
  <c r="AZ1364" i="1"/>
  <c r="AZ1365" i="1"/>
  <c r="AZ1366" i="1"/>
  <c r="AZ1367" i="1"/>
  <c r="AZ1368" i="1"/>
  <c r="AZ1369" i="1"/>
  <c r="AZ38" i="1"/>
  <c r="AZ29" i="1"/>
  <c r="AZ31" i="1"/>
  <c r="AZ32" i="1"/>
  <c r="AZ35" i="1"/>
  <c r="AZ36" i="1"/>
  <c r="AZ37" i="1"/>
  <c r="B19" i="7"/>
  <c r="B20" i="7"/>
  <c r="B21" i="7"/>
  <c r="B22" i="7"/>
  <c r="B23" i="7"/>
  <c r="B24" i="7"/>
  <c r="B25" i="7"/>
  <c r="B26" i="7"/>
  <c r="B27" i="7"/>
  <c r="B28" i="7"/>
  <c r="B18" i="7"/>
  <c r="DF16" i="1"/>
  <c r="DG16" i="1"/>
  <c r="DH16" i="1"/>
  <c r="DI16" i="1"/>
  <c r="DL16" i="1" s="1"/>
  <c r="DJ16" i="1"/>
  <c r="DK16" i="1"/>
  <c r="DM16" i="1"/>
  <c r="DN16" i="1"/>
  <c r="DO16" i="1"/>
  <c r="DP16" i="1"/>
  <c r="DQ16" i="1"/>
  <c r="DF47" i="1"/>
  <c r="DF48" i="1"/>
  <c r="DF49" i="1"/>
  <c r="DF51" i="1"/>
  <c r="DF52" i="1"/>
  <c r="DF53" i="1"/>
  <c r="DF55" i="1"/>
  <c r="DF56" i="1"/>
  <c r="DF57" i="1"/>
  <c r="DF59" i="1"/>
  <c r="DF60" i="1"/>
  <c r="DF61" i="1"/>
  <c r="DF63" i="1"/>
  <c r="DF64" i="1"/>
  <c r="DF65" i="1"/>
  <c r="DF67" i="1"/>
  <c r="DF68" i="1"/>
  <c r="DF69" i="1"/>
  <c r="DF71" i="1"/>
  <c r="DF72" i="1"/>
  <c r="DF73" i="1"/>
  <c r="DF75" i="1"/>
  <c r="DF76" i="1"/>
  <c r="DF77" i="1"/>
  <c r="DF79" i="1"/>
  <c r="DF80" i="1"/>
  <c r="DF81" i="1"/>
  <c r="DF83" i="1"/>
  <c r="DF84" i="1"/>
  <c r="DF85" i="1"/>
  <c r="AG28" i="1" l="1"/>
  <c r="A2" i="1" l="1"/>
  <c r="A3" i="1" s="1"/>
  <c r="CA9" i="1" l="1"/>
  <c r="A1" i="1"/>
  <c r="AK870" i="1" l="1"/>
  <c r="AK772" i="1"/>
  <c r="AK724" i="1"/>
  <c r="AK494" i="1"/>
  <c r="AK354" i="1"/>
  <c r="BG1361" i="1" l="1"/>
  <c r="BG1354" i="1"/>
  <c r="BG1355" i="1"/>
  <c r="BG1356" i="1"/>
  <c r="BG1357" i="1"/>
  <c r="BG1358" i="1"/>
  <c r="BG1359" i="1"/>
  <c r="BG1360" i="1"/>
  <c r="BG1362" i="1"/>
  <c r="BG1363" i="1"/>
  <c r="BG1364" i="1"/>
  <c r="BG1365" i="1"/>
  <c r="BG1366" i="1"/>
  <c r="BG1367" i="1"/>
  <c r="BG1368" i="1"/>
  <c r="M1368" i="1" s="1"/>
  <c r="BG1369" i="1"/>
  <c r="M1369" i="1" s="1"/>
  <c r="AM1355" i="1"/>
  <c r="AL1355" i="1"/>
  <c r="AK1355" i="1"/>
  <c r="AM1354" i="1"/>
  <c r="AL1354" i="1"/>
  <c r="AK1354" i="1"/>
  <c r="AM1353" i="1"/>
  <c r="AL1353" i="1"/>
  <c r="AK1353" i="1"/>
  <c r="AM1352" i="1"/>
  <c r="AL1352" i="1"/>
  <c r="AK1352" i="1"/>
  <c r="AG1347" i="1"/>
  <c r="AH1347" i="1"/>
  <c r="AI1347" i="1"/>
  <c r="AJ1347" i="1"/>
  <c r="AG1348" i="1"/>
  <c r="AH1348" i="1"/>
  <c r="AI1348" i="1"/>
  <c r="AJ1348" i="1"/>
  <c r="AG1349" i="1"/>
  <c r="AH1349" i="1"/>
  <c r="AI1349" i="1"/>
  <c r="AJ1349" i="1"/>
  <c r="AG1350" i="1"/>
  <c r="AH1350" i="1"/>
  <c r="AI1350" i="1"/>
  <c r="AJ1350" i="1"/>
  <c r="AG1351" i="1"/>
  <c r="AH1351" i="1"/>
  <c r="AI1351" i="1"/>
  <c r="AJ1351" i="1"/>
  <c r="AG1352" i="1"/>
  <c r="AH1352" i="1"/>
  <c r="AI1352" i="1"/>
  <c r="AJ1352" i="1"/>
  <c r="AG1353" i="1"/>
  <c r="AH1353" i="1"/>
  <c r="AI1353" i="1"/>
  <c r="AJ1353" i="1"/>
  <c r="AG1354" i="1"/>
  <c r="AH1354" i="1"/>
  <c r="AI1354" i="1"/>
  <c r="AJ1354" i="1"/>
  <c r="AG1355" i="1"/>
  <c r="AH1355" i="1"/>
  <c r="AI1355" i="1"/>
  <c r="AJ1355" i="1"/>
  <c r="AG1356" i="1"/>
  <c r="AH1356" i="1"/>
  <c r="AI1356" i="1"/>
  <c r="AJ1356" i="1"/>
  <c r="AG1357" i="1"/>
  <c r="AH1357" i="1"/>
  <c r="AI1357" i="1"/>
  <c r="AJ1357" i="1"/>
  <c r="AG1358" i="1"/>
  <c r="AH1358" i="1"/>
  <c r="AI1358" i="1"/>
  <c r="AJ1358" i="1"/>
  <c r="AG1359" i="1"/>
  <c r="AH1359" i="1"/>
  <c r="AI1359" i="1"/>
  <c r="AJ1359" i="1"/>
  <c r="AG1360" i="1"/>
  <c r="AH1360" i="1"/>
  <c r="AI1360" i="1"/>
  <c r="AJ1360" i="1"/>
  <c r="AG1361" i="1"/>
  <c r="AH1361" i="1"/>
  <c r="AI1361" i="1"/>
  <c r="AJ1361" i="1"/>
  <c r="AG1362" i="1"/>
  <c r="AH1362" i="1"/>
  <c r="AI1362" i="1"/>
  <c r="AJ1362" i="1"/>
  <c r="AG1363" i="1"/>
  <c r="AH1363" i="1"/>
  <c r="AI1363" i="1"/>
  <c r="AJ1363" i="1"/>
  <c r="AG1364" i="1"/>
  <c r="AH1364" i="1"/>
  <c r="AI1364" i="1"/>
  <c r="AJ1364" i="1"/>
  <c r="AG1365" i="1"/>
  <c r="AH1365" i="1"/>
  <c r="AI1365" i="1"/>
  <c r="AJ1365" i="1"/>
  <c r="AG1366" i="1"/>
  <c r="AH1366" i="1"/>
  <c r="AI1366" i="1"/>
  <c r="AJ1366" i="1"/>
  <c r="AG1367" i="1"/>
  <c r="AH1367" i="1"/>
  <c r="AI1367" i="1"/>
  <c r="AJ1367" i="1"/>
  <c r="AG1368" i="1"/>
  <c r="AH1368" i="1"/>
  <c r="AI1368" i="1"/>
  <c r="AJ1368" i="1"/>
  <c r="AG1369" i="1"/>
  <c r="AH1369" i="1"/>
  <c r="AI1369" i="1"/>
  <c r="AJ1369" i="1"/>
  <c r="M1356" i="1" l="1"/>
  <c r="M1357" i="1"/>
  <c r="M1358" i="1"/>
  <c r="M1359" i="1"/>
  <c r="M1360" i="1"/>
  <c r="M1361" i="1"/>
  <c r="M1362" i="1"/>
  <c r="M1363" i="1"/>
  <c r="M1364" i="1"/>
  <c r="M1365" i="1"/>
  <c r="M1366" i="1"/>
  <c r="M1367" i="1"/>
  <c r="E13" i="14" l="1"/>
  <c r="C13" i="14"/>
  <c r="E11" i="14"/>
  <c r="E10" i="14"/>
  <c r="E9" i="14"/>
  <c r="D10" i="14"/>
  <c r="D6" i="14"/>
  <c r="D4" i="14"/>
  <c r="I11" i="14" l="1"/>
  <c r="I10" i="14"/>
  <c r="I9" i="14"/>
  <c r="D11" i="14"/>
  <c r="D4" i="15" l="1"/>
  <c r="D6" i="15"/>
  <c r="I10" i="15"/>
  <c r="E9" i="15"/>
  <c r="E10" i="15"/>
  <c r="E11" i="15"/>
  <c r="C13" i="15"/>
  <c r="E13" i="15"/>
  <c r="F14" i="15"/>
  <c r="D10" i="15" l="1"/>
  <c r="D11" i="15"/>
  <c r="I9" i="15"/>
  <c r="I11" i="15"/>
  <c r="AK1061" i="1"/>
  <c r="AL1061" i="1"/>
  <c r="AM1061" i="1"/>
  <c r="AK971" i="1"/>
  <c r="AL971" i="1"/>
  <c r="AM971" i="1"/>
  <c r="AK972" i="1"/>
  <c r="AL972" i="1"/>
  <c r="AM972" i="1"/>
  <c r="AK973" i="1"/>
  <c r="AL973" i="1"/>
  <c r="AM973" i="1"/>
  <c r="AK974" i="1"/>
  <c r="AL974" i="1"/>
  <c r="AM974" i="1"/>
  <c r="AK975" i="1"/>
  <c r="AL975" i="1"/>
  <c r="AM975" i="1"/>
  <c r="AK976" i="1"/>
  <c r="AL976" i="1"/>
  <c r="AM976" i="1"/>
  <c r="AK977" i="1"/>
  <c r="AL977" i="1"/>
  <c r="AM977" i="1"/>
  <c r="AK978" i="1"/>
  <c r="AL978" i="1"/>
  <c r="AM978" i="1"/>
  <c r="AK979" i="1"/>
  <c r="AL979" i="1"/>
  <c r="AM979" i="1"/>
  <c r="AK980" i="1"/>
  <c r="AL980" i="1"/>
  <c r="AM980" i="1"/>
  <c r="AK981" i="1"/>
  <c r="AL981" i="1"/>
  <c r="AM981" i="1"/>
  <c r="AK982" i="1"/>
  <c r="AL982" i="1"/>
  <c r="AM982" i="1"/>
  <c r="AK983" i="1"/>
  <c r="AL983" i="1"/>
  <c r="AM983" i="1"/>
  <c r="AK984" i="1"/>
  <c r="AL984" i="1"/>
  <c r="AM984" i="1"/>
  <c r="AK985" i="1"/>
  <c r="AL985" i="1"/>
  <c r="AM985" i="1"/>
  <c r="AK986" i="1"/>
  <c r="AL986" i="1"/>
  <c r="AM986" i="1"/>
  <c r="AK987" i="1"/>
  <c r="AL987" i="1"/>
  <c r="AM987" i="1"/>
  <c r="AK988" i="1"/>
  <c r="AL988" i="1"/>
  <c r="AM988" i="1"/>
  <c r="AK989" i="1"/>
  <c r="AL989" i="1"/>
  <c r="AM989" i="1"/>
  <c r="AK990" i="1"/>
  <c r="AL990" i="1"/>
  <c r="AM990" i="1"/>
  <c r="AK991" i="1"/>
  <c r="AL991" i="1"/>
  <c r="AM991" i="1"/>
  <c r="AK992" i="1"/>
  <c r="AL992" i="1"/>
  <c r="AM992" i="1"/>
  <c r="AK993" i="1"/>
  <c r="AL993" i="1"/>
  <c r="AM993" i="1"/>
  <c r="AK994" i="1"/>
  <c r="AL994" i="1"/>
  <c r="AM994" i="1"/>
  <c r="AK995" i="1"/>
  <c r="AL995" i="1"/>
  <c r="AM995" i="1"/>
  <c r="AK996" i="1"/>
  <c r="AL996" i="1"/>
  <c r="AM996" i="1"/>
  <c r="AK997" i="1"/>
  <c r="AL997" i="1"/>
  <c r="AM997" i="1"/>
  <c r="AK998" i="1"/>
  <c r="AL998" i="1"/>
  <c r="AM998" i="1"/>
  <c r="AK999" i="1"/>
  <c r="AL999" i="1"/>
  <c r="AM999" i="1"/>
  <c r="AK1000" i="1"/>
  <c r="AL1000" i="1"/>
  <c r="AM1000" i="1"/>
  <c r="AK1001" i="1"/>
  <c r="AL1001" i="1"/>
  <c r="AM1001" i="1"/>
  <c r="AK1002" i="1"/>
  <c r="AL1002" i="1"/>
  <c r="AM1002" i="1"/>
  <c r="AK1003" i="1"/>
  <c r="AL1003" i="1"/>
  <c r="AM1003" i="1"/>
  <c r="AK1004" i="1"/>
  <c r="AL1004" i="1"/>
  <c r="AM1004" i="1"/>
  <c r="AK1005" i="1"/>
  <c r="AL1005" i="1"/>
  <c r="AM1005" i="1"/>
  <c r="AK1006" i="1"/>
  <c r="AL1006" i="1"/>
  <c r="AM1006" i="1"/>
  <c r="AK1007" i="1"/>
  <c r="AL1007" i="1"/>
  <c r="AM1007" i="1"/>
  <c r="AK1008" i="1"/>
  <c r="AL1008" i="1"/>
  <c r="AM1008" i="1"/>
  <c r="AK1009" i="1"/>
  <c r="AL1009" i="1"/>
  <c r="AM1009" i="1"/>
  <c r="AK1010" i="1"/>
  <c r="AL1010" i="1"/>
  <c r="AM1010" i="1"/>
  <c r="AK1011" i="1"/>
  <c r="AL1011" i="1"/>
  <c r="AM1011" i="1"/>
  <c r="AK1012" i="1"/>
  <c r="AL1012" i="1"/>
  <c r="AM1012" i="1"/>
  <c r="AK1013" i="1"/>
  <c r="AL1013" i="1"/>
  <c r="AM1013" i="1"/>
  <c r="AK1014" i="1"/>
  <c r="AL1014" i="1"/>
  <c r="AM1014" i="1"/>
  <c r="AK1015" i="1"/>
  <c r="AL1015" i="1"/>
  <c r="AM1015" i="1"/>
  <c r="AK1016" i="1"/>
  <c r="AL1016" i="1"/>
  <c r="AM1016" i="1"/>
  <c r="AK1017" i="1"/>
  <c r="AL1017" i="1"/>
  <c r="AM1017" i="1"/>
  <c r="AK1018" i="1"/>
  <c r="AL1018" i="1"/>
  <c r="AM1018" i="1"/>
  <c r="AK1019" i="1"/>
  <c r="AL1019" i="1"/>
  <c r="AM1019" i="1"/>
  <c r="AK1020" i="1"/>
  <c r="AL1020" i="1"/>
  <c r="AM1020" i="1"/>
  <c r="AK1021" i="1"/>
  <c r="AL1021" i="1"/>
  <c r="AM1021" i="1"/>
  <c r="AK1022" i="1"/>
  <c r="AL1022" i="1"/>
  <c r="AM1022" i="1"/>
  <c r="AK1023" i="1"/>
  <c r="AL1023" i="1"/>
  <c r="AM1023" i="1"/>
  <c r="AK1024" i="1"/>
  <c r="AL1024" i="1"/>
  <c r="AM1024" i="1"/>
  <c r="AK1025" i="1"/>
  <c r="AL1025" i="1"/>
  <c r="AM1025" i="1"/>
  <c r="AK1026" i="1"/>
  <c r="AL1026" i="1"/>
  <c r="AM1026" i="1"/>
  <c r="AK1027" i="1"/>
  <c r="AL1027" i="1"/>
  <c r="AM1027" i="1"/>
  <c r="AK1028" i="1"/>
  <c r="AL1028" i="1"/>
  <c r="AM1028" i="1"/>
  <c r="AK1029" i="1"/>
  <c r="AL1029" i="1"/>
  <c r="AM1029" i="1"/>
  <c r="AK1030" i="1"/>
  <c r="AL1030" i="1"/>
  <c r="AM1030" i="1"/>
  <c r="AK1031" i="1"/>
  <c r="AL1031" i="1"/>
  <c r="AM1031" i="1"/>
  <c r="AK1032" i="1"/>
  <c r="AL1032" i="1"/>
  <c r="AM1032" i="1"/>
  <c r="AK1033" i="1"/>
  <c r="AL1033" i="1"/>
  <c r="AM1033" i="1"/>
  <c r="AK1034" i="1"/>
  <c r="AL1034" i="1"/>
  <c r="AM1034" i="1"/>
  <c r="AK1035" i="1"/>
  <c r="AL1035" i="1"/>
  <c r="AM1035" i="1"/>
  <c r="AK1036" i="1"/>
  <c r="AL1036" i="1"/>
  <c r="AM1036" i="1"/>
  <c r="AK1037" i="1"/>
  <c r="AL1037" i="1"/>
  <c r="AM1037" i="1"/>
  <c r="AK1038" i="1"/>
  <c r="AL1038" i="1"/>
  <c r="AM1038" i="1"/>
  <c r="AK1039" i="1"/>
  <c r="AL1039" i="1"/>
  <c r="AM1039" i="1"/>
  <c r="AK1040" i="1"/>
  <c r="AL1040" i="1"/>
  <c r="AM1040" i="1"/>
  <c r="AK1041" i="1"/>
  <c r="AL1041" i="1"/>
  <c r="AM1041" i="1"/>
  <c r="AK1042" i="1"/>
  <c r="AL1042" i="1"/>
  <c r="AM1042" i="1"/>
  <c r="AK1043" i="1"/>
  <c r="AL1043" i="1"/>
  <c r="AM1043" i="1"/>
  <c r="AK1044" i="1"/>
  <c r="AL1044" i="1"/>
  <c r="AM1044" i="1"/>
  <c r="AK1045" i="1"/>
  <c r="AL1045" i="1"/>
  <c r="AM1045" i="1"/>
  <c r="AK1046" i="1"/>
  <c r="AL1046" i="1"/>
  <c r="AM1046" i="1"/>
  <c r="AK1047" i="1"/>
  <c r="AL1047" i="1"/>
  <c r="AM1047" i="1"/>
  <c r="AK1048" i="1"/>
  <c r="AL1048" i="1"/>
  <c r="AM1048" i="1"/>
  <c r="AK1049" i="1"/>
  <c r="AL1049" i="1"/>
  <c r="AM1049" i="1"/>
  <c r="AK1050" i="1"/>
  <c r="AL1050" i="1"/>
  <c r="AM1050" i="1"/>
  <c r="AK1051" i="1"/>
  <c r="AL1051" i="1"/>
  <c r="AM1051" i="1"/>
  <c r="AK1052" i="1"/>
  <c r="AL1052" i="1"/>
  <c r="AM1052" i="1"/>
  <c r="AK1053" i="1"/>
  <c r="AL1053" i="1"/>
  <c r="AM1053" i="1"/>
  <c r="AK1054" i="1"/>
  <c r="AL1054" i="1"/>
  <c r="AM1054" i="1"/>
  <c r="AK1055" i="1"/>
  <c r="AL1055" i="1"/>
  <c r="AM1055" i="1"/>
  <c r="AK1056" i="1"/>
  <c r="AL1056" i="1"/>
  <c r="AM1056" i="1"/>
  <c r="AK1057" i="1"/>
  <c r="AL1057" i="1"/>
  <c r="AM1057" i="1"/>
  <c r="AK1058" i="1"/>
  <c r="AL1058" i="1"/>
  <c r="AM1058" i="1"/>
  <c r="AK1059" i="1"/>
  <c r="AL1059" i="1"/>
  <c r="AM1059" i="1"/>
  <c r="AK1060" i="1"/>
  <c r="AL1060" i="1"/>
  <c r="AM1060" i="1"/>
  <c r="AK965" i="1"/>
  <c r="AK1357" i="1" s="1"/>
  <c r="AL965" i="1"/>
  <c r="AL1357" i="1" s="1"/>
  <c r="AM965" i="1"/>
  <c r="AM1357" i="1" s="1"/>
  <c r="AK966" i="1"/>
  <c r="AL966" i="1"/>
  <c r="AM966" i="1"/>
  <c r="AK967" i="1"/>
  <c r="AL967" i="1"/>
  <c r="AM967" i="1"/>
  <c r="AK968" i="1"/>
  <c r="AL968" i="1"/>
  <c r="AM968" i="1"/>
  <c r="AK969" i="1"/>
  <c r="AL969" i="1"/>
  <c r="AM969" i="1"/>
  <c r="AK970" i="1"/>
  <c r="AL970" i="1"/>
  <c r="AM970" i="1"/>
  <c r="AL964" i="1"/>
  <c r="AL1356" i="1" s="1"/>
  <c r="AM964" i="1"/>
  <c r="AM1356" i="1" s="1"/>
  <c r="AK964" i="1"/>
  <c r="AK1350" i="1"/>
  <c r="AL1350" i="1"/>
  <c r="AM1350" i="1"/>
  <c r="AK1351" i="1"/>
  <c r="AL1351" i="1"/>
  <c r="AM1351" i="1"/>
  <c r="AK1344" i="1"/>
  <c r="AL1344" i="1"/>
  <c r="AM1344" i="1"/>
  <c r="AK1345" i="1"/>
  <c r="AL1345" i="1"/>
  <c r="AM1345" i="1"/>
  <c r="AK1346" i="1"/>
  <c r="AL1346" i="1"/>
  <c r="AM1346" i="1"/>
  <c r="AK1347" i="1"/>
  <c r="AL1347" i="1"/>
  <c r="AM1347" i="1"/>
  <c r="AK1348" i="1"/>
  <c r="AL1348" i="1"/>
  <c r="AM1348" i="1"/>
  <c r="AK1349" i="1"/>
  <c r="AL1349" i="1"/>
  <c r="AM1349" i="1"/>
  <c r="AK1338" i="1"/>
  <c r="AL1338" i="1"/>
  <c r="AM1338" i="1"/>
  <c r="AK1339" i="1"/>
  <c r="AL1339" i="1"/>
  <c r="AM1339" i="1"/>
  <c r="AK1340" i="1"/>
  <c r="AL1340" i="1"/>
  <c r="AM1340" i="1"/>
  <c r="AK1341" i="1"/>
  <c r="AL1341" i="1"/>
  <c r="AM1341" i="1"/>
  <c r="AK1342" i="1"/>
  <c r="AL1342" i="1"/>
  <c r="AM1342" i="1"/>
  <c r="AK1343" i="1"/>
  <c r="AL1343" i="1"/>
  <c r="AM1343" i="1"/>
  <c r="AK1328" i="1"/>
  <c r="AL1328" i="1"/>
  <c r="AM1328" i="1"/>
  <c r="AK1329" i="1"/>
  <c r="AL1329" i="1"/>
  <c r="AM1329" i="1"/>
  <c r="AK1330" i="1"/>
  <c r="AL1330" i="1"/>
  <c r="AM1330" i="1"/>
  <c r="AK1331" i="1"/>
  <c r="AL1331" i="1"/>
  <c r="AM1331" i="1"/>
  <c r="AK1332" i="1"/>
  <c r="AL1332" i="1"/>
  <c r="AM1332" i="1"/>
  <c r="AK1333" i="1"/>
  <c r="AL1333" i="1"/>
  <c r="AM1333" i="1"/>
  <c r="AK1334" i="1"/>
  <c r="AL1334" i="1"/>
  <c r="AM1334" i="1"/>
  <c r="AK1335" i="1"/>
  <c r="AL1335" i="1"/>
  <c r="AM1335" i="1"/>
  <c r="AK1336" i="1"/>
  <c r="AL1336" i="1"/>
  <c r="AM1336" i="1"/>
  <c r="AK1337" i="1"/>
  <c r="AL1337" i="1"/>
  <c r="AM1337" i="1"/>
  <c r="AK1315" i="1"/>
  <c r="AL1315" i="1"/>
  <c r="AM1315" i="1"/>
  <c r="AK1316" i="1"/>
  <c r="AL1316" i="1"/>
  <c r="AM1316" i="1"/>
  <c r="AK1317" i="1"/>
  <c r="AL1317" i="1"/>
  <c r="AM1317" i="1"/>
  <c r="AK1318" i="1"/>
  <c r="AL1318" i="1"/>
  <c r="AM1318" i="1"/>
  <c r="AK1319" i="1"/>
  <c r="AL1319" i="1"/>
  <c r="AM1319" i="1"/>
  <c r="AK1320" i="1"/>
  <c r="AL1320" i="1"/>
  <c r="AM1320" i="1"/>
  <c r="AK1321" i="1"/>
  <c r="AL1321" i="1"/>
  <c r="AM1321" i="1"/>
  <c r="AK1322" i="1"/>
  <c r="AL1322" i="1"/>
  <c r="AM1322" i="1"/>
  <c r="AK1323" i="1"/>
  <c r="AL1323" i="1"/>
  <c r="AM1323" i="1"/>
  <c r="AK1324" i="1"/>
  <c r="AL1324" i="1"/>
  <c r="AM1324" i="1"/>
  <c r="AK1325" i="1"/>
  <c r="AL1325" i="1"/>
  <c r="AM1325" i="1"/>
  <c r="AK1326" i="1"/>
  <c r="AL1326" i="1"/>
  <c r="AM1326" i="1"/>
  <c r="AK1327" i="1"/>
  <c r="AL1327" i="1"/>
  <c r="AM1327" i="1"/>
  <c r="AK1305" i="1"/>
  <c r="AL1305" i="1"/>
  <c r="AM1305" i="1"/>
  <c r="AK1306" i="1"/>
  <c r="AL1306" i="1"/>
  <c r="AM1306" i="1"/>
  <c r="AK1307" i="1"/>
  <c r="AL1307" i="1"/>
  <c r="AM1307" i="1"/>
  <c r="AK1308" i="1"/>
  <c r="AL1308" i="1"/>
  <c r="AM1308" i="1"/>
  <c r="AK1309" i="1"/>
  <c r="AL1309" i="1"/>
  <c r="AM1309" i="1"/>
  <c r="AK1310" i="1"/>
  <c r="AL1310" i="1"/>
  <c r="AM1310" i="1"/>
  <c r="AK1311" i="1"/>
  <c r="AL1311" i="1"/>
  <c r="AM1311" i="1"/>
  <c r="AK1312" i="1"/>
  <c r="AL1312" i="1"/>
  <c r="AM1312" i="1"/>
  <c r="AK1313" i="1"/>
  <c r="AL1313" i="1"/>
  <c r="AM1313" i="1"/>
  <c r="AK1314" i="1"/>
  <c r="AL1314" i="1"/>
  <c r="AM1314" i="1"/>
  <c r="AK1289" i="1"/>
  <c r="AL1289" i="1"/>
  <c r="AM1289" i="1"/>
  <c r="AK1290" i="1"/>
  <c r="AL1290" i="1"/>
  <c r="AM1290" i="1"/>
  <c r="AK1291" i="1"/>
  <c r="AL1291" i="1"/>
  <c r="AM1291" i="1"/>
  <c r="AK1292" i="1"/>
  <c r="AL1292" i="1"/>
  <c r="AM1292" i="1"/>
  <c r="AK1293" i="1"/>
  <c r="AL1293" i="1"/>
  <c r="AM1293" i="1"/>
  <c r="AK1294" i="1"/>
  <c r="AL1294" i="1"/>
  <c r="AM1294" i="1"/>
  <c r="AK1295" i="1"/>
  <c r="AL1295" i="1"/>
  <c r="AM1295" i="1"/>
  <c r="AK1296" i="1"/>
  <c r="AL1296" i="1"/>
  <c r="AM1296" i="1"/>
  <c r="AK1297" i="1"/>
  <c r="AL1297" i="1"/>
  <c r="AM1297" i="1"/>
  <c r="AK1298" i="1"/>
  <c r="AL1298" i="1"/>
  <c r="AM1298" i="1"/>
  <c r="AK1299" i="1"/>
  <c r="AL1299" i="1"/>
  <c r="AM1299" i="1"/>
  <c r="AK1300" i="1"/>
  <c r="AL1300" i="1"/>
  <c r="AM1300" i="1"/>
  <c r="AK1301" i="1"/>
  <c r="AL1301" i="1"/>
  <c r="AM1301" i="1"/>
  <c r="AK1302" i="1"/>
  <c r="AL1302" i="1"/>
  <c r="AM1302" i="1"/>
  <c r="AK1303" i="1"/>
  <c r="AL1303" i="1"/>
  <c r="AM1303" i="1"/>
  <c r="AK1304" i="1"/>
  <c r="AL1304" i="1"/>
  <c r="AM1304" i="1"/>
  <c r="AK1276" i="1"/>
  <c r="AL1276" i="1"/>
  <c r="AM1276" i="1"/>
  <c r="AK1277" i="1"/>
  <c r="AL1277" i="1"/>
  <c r="AM1277" i="1"/>
  <c r="AK1278" i="1"/>
  <c r="AL1278" i="1"/>
  <c r="AM1278" i="1"/>
  <c r="AK1279" i="1"/>
  <c r="AL1279" i="1"/>
  <c r="AM1279" i="1"/>
  <c r="AK1280" i="1"/>
  <c r="AL1280" i="1"/>
  <c r="AM1280" i="1"/>
  <c r="AK1281" i="1"/>
  <c r="AL1281" i="1"/>
  <c r="AM1281" i="1"/>
  <c r="AK1282" i="1"/>
  <c r="AL1282" i="1"/>
  <c r="AM1282" i="1"/>
  <c r="AK1283" i="1"/>
  <c r="AL1283" i="1"/>
  <c r="AM1283" i="1"/>
  <c r="AK1284" i="1"/>
  <c r="AL1284" i="1"/>
  <c r="AM1284" i="1"/>
  <c r="AK1285" i="1"/>
  <c r="AL1285" i="1"/>
  <c r="AM1285" i="1"/>
  <c r="AK1286" i="1"/>
  <c r="AL1286" i="1"/>
  <c r="AM1286" i="1"/>
  <c r="AK1287" i="1"/>
  <c r="AL1287" i="1"/>
  <c r="AM1287" i="1"/>
  <c r="AK1288" i="1"/>
  <c r="AL1288" i="1"/>
  <c r="AM1288" i="1"/>
  <c r="AK1264" i="1"/>
  <c r="AL1264" i="1"/>
  <c r="AM1264" i="1"/>
  <c r="AK1265" i="1"/>
  <c r="AL1265" i="1"/>
  <c r="AM1265" i="1"/>
  <c r="AK1266" i="1"/>
  <c r="AL1266" i="1"/>
  <c r="AM1266" i="1"/>
  <c r="AK1267" i="1"/>
  <c r="AL1267" i="1"/>
  <c r="AM1267" i="1"/>
  <c r="AK1268" i="1"/>
  <c r="AL1268" i="1"/>
  <c r="AM1268" i="1"/>
  <c r="AK1269" i="1"/>
  <c r="AL1269" i="1"/>
  <c r="AM1269" i="1"/>
  <c r="AK1270" i="1"/>
  <c r="AL1270" i="1"/>
  <c r="AM1270" i="1"/>
  <c r="AK1271" i="1"/>
  <c r="AL1271" i="1"/>
  <c r="AM1271" i="1"/>
  <c r="AK1272" i="1"/>
  <c r="AL1272" i="1"/>
  <c r="AM1272" i="1"/>
  <c r="AK1273" i="1"/>
  <c r="AL1273" i="1"/>
  <c r="AM1273" i="1"/>
  <c r="AK1274" i="1"/>
  <c r="AL1274" i="1"/>
  <c r="AM1274" i="1"/>
  <c r="AK1275" i="1"/>
  <c r="AL1275" i="1"/>
  <c r="AM1275" i="1"/>
  <c r="AK1260" i="1"/>
  <c r="AL1260" i="1"/>
  <c r="AM1260" i="1"/>
  <c r="AK1261" i="1"/>
  <c r="AL1261" i="1"/>
  <c r="AM1261" i="1"/>
  <c r="AK1262" i="1"/>
  <c r="AL1262" i="1"/>
  <c r="AM1262" i="1"/>
  <c r="AK1263" i="1"/>
  <c r="AL1263" i="1"/>
  <c r="AM1263" i="1"/>
  <c r="AK1259" i="1"/>
  <c r="AL1259" i="1"/>
  <c r="AM1259" i="1"/>
  <c r="AM1258" i="1"/>
  <c r="AL1258" i="1"/>
  <c r="AK1258" i="1"/>
  <c r="AK1164" i="1"/>
  <c r="AL1164" i="1"/>
  <c r="AM1164" i="1"/>
  <c r="AK1165" i="1"/>
  <c r="AL1165" i="1"/>
  <c r="AM1165" i="1"/>
  <c r="AK1166" i="1"/>
  <c r="AL1166" i="1"/>
  <c r="AM1166" i="1"/>
  <c r="AK1167" i="1"/>
  <c r="AL1167" i="1"/>
  <c r="AM1167" i="1"/>
  <c r="AK1168" i="1"/>
  <c r="AL1168" i="1"/>
  <c r="AM1168" i="1"/>
  <c r="AK1169" i="1"/>
  <c r="AL1169" i="1"/>
  <c r="AM1169" i="1"/>
  <c r="AK1170" i="1"/>
  <c r="AL1170" i="1"/>
  <c r="AM1170" i="1"/>
  <c r="AK1171" i="1"/>
  <c r="AL1171" i="1"/>
  <c r="AM1171" i="1"/>
  <c r="AK1172" i="1"/>
  <c r="AL1172" i="1"/>
  <c r="AM1172" i="1"/>
  <c r="AK1173" i="1"/>
  <c r="AL1173" i="1"/>
  <c r="AM1173" i="1"/>
  <c r="AK1174" i="1"/>
  <c r="AL1174" i="1"/>
  <c r="AM1174" i="1"/>
  <c r="AK1175" i="1"/>
  <c r="AL1175" i="1"/>
  <c r="AM1175" i="1"/>
  <c r="AK1176" i="1"/>
  <c r="AL1176" i="1"/>
  <c r="AM1176" i="1"/>
  <c r="AK1177" i="1"/>
  <c r="AL1177" i="1"/>
  <c r="AM1177" i="1"/>
  <c r="AK1178" i="1"/>
  <c r="AL1178" i="1"/>
  <c r="AM1178" i="1"/>
  <c r="AK1179" i="1"/>
  <c r="AL1179" i="1"/>
  <c r="AM1179" i="1"/>
  <c r="AK1180" i="1"/>
  <c r="AL1180" i="1"/>
  <c r="AM1180" i="1"/>
  <c r="AK1181" i="1"/>
  <c r="AL1181" i="1"/>
  <c r="AM1181" i="1"/>
  <c r="AK1182" i="1"/>
  <c r="AL1182" i="1"/>
  <c r="AM1182" i="1"/>
  <c r="AK1183" i="1"/>
  <c r="AL1183" i="1"/>
  <c r="AM1183" i="1"/>
  <c r="AK1184" i="1"/>
  <c r="AL1184" i="1"/>
  <c r="AM1184" i="1"/>
  <c r="AK1185" i="1"/>
  <c r="AL1185" i="1"/>
  <c r="AM1185" i="1"/>
  <c r="AK1186" i="1"/>
  <c r="AL1186" i="1"/>
  <c r="AM1186" i="1"/>
  <c r="AK1187" i="1"/>
  <c r="AL1187" i="1"/>
  <c r="AM1187" i="1"/>
  <c r="AK1188" i="1"/>
  <c r="AL1188" i="1"/>
  <c r="AM1188" i="1"/>
  <c r="AK1189" i="1"/>
  <c r="AL1189" i="1"/>
  <c r="AM1189" i="1"/>
  <c r="AK1190" i="1"/>
  <c r="AL1190" i="1"/>
  <c r="AM1190" i="1"/>
  <c r="AK1191" i="1"/>
  <c r="AL1191" i="1"/>
  <c r="AM1191" i="1"/>
  <c r="AK1192" i="1"/>
  <c r="AL1192" i="1"/>
  <c r="AM1192" i="1"/>
  <c r="AK1193" i="1"/>
  <c r="AL1193" i="1"/>
  <c r="AM1193" i="1"/>
  <c r="AK1194" i="1"/>
  <c r="AL1194" i="1"/>
  <c r="AM1194" i="1"/>
  <c r="AK1195" i="1"/>
  <c r="AL1195" i="1"/>
  <c r="AM1195" i="1"/>
  <c r="AK1196" i="1"/>
  <c r="AL1196" i="1"/>
  <c r="AM1196" i="1"/>
  <c r="AK1197" i="1"/>
  <c r="AL1197" i="1"/>
  <c r="AM1197" i="1"/>
  <c r="AK1198" i="1"/>
  <c r="AL1198" i="1"/>
  <c r="AM1198" i="1"/>
  <c r="AK1199" i="1"/>
  <c r="AL1199" i="1"/>
  <c r="AM1199" i="1"/>
  <c r="AK1200" i="1"/>
  <c r="AL1200" i="1"/>
  <c r="AM1200" i="1"/>
  <c r="AK1201" i="1"/>
  <c r="AL1201" i="1"/>
  <c r="AM1201" i="1"/>
  <c r="AK1202" i="1"/>
  <c r="AL1202" i="1"/>
  <c r="AM1202" i="1"/>
  <c r="AK1203" i="1"/>
  <c r="AL1203" i="1"/>
  <c r="AM1203" i="1"/>
  <c r="AK1204" i="1"/>
  <c r="AL1204" i="1"/>
  <c r="AM1204" i="1"/>
  <c r="AK1205" i="1"/>
  <c r="AL1205" i="1"/>
  <c r="AM1205" i="1"/>
  <c r="AK1206" i="1"/>
  <c r="AL1206" i="1"/>
  <c r="AM1206" i="1"/>
  <c r="AK1207" i="1"/>
  <c r="AL1207" i="1"/>
  <c r="AM1207" i="1"/>
  <c r="AK1208" i="1"/>
  <c r="AL1208" i="1"/>
  <c r="AM1208" i="1"/>
  <c r="AK1209" i="1"/>
  <c r="AL1209" i="1"/>
  <c r="AM1209" i="1"/>
  <c r="AK1210" i="1"/>
  <c r="AL1210" i="1"/>
  <c r="AM1210" i="1"/>
  <c r="AK1211" i="1"/>
  <c r="AL1211" i="1"/>
  <c r="AM1211" i="1"/>
  <c r="AK1212" i="1"/>
  <c r="AL1212" i="1"/>
  <c r="AM1212" i="1"/>
  <c r="AK1213" i="1"/>
  <c r="AL1213" i="1"/>
  <c r="AM1213" i="1"/>
  <c r="AK1214" i="1"/>
  <c r="AL1214" i="1"/>
  <c r="AM1214" i="1"/>
  <c r="AK1215" i="1"/>
  <c r="AL1215" i="1"/>
  <c r="AM1215" i="1"/>
  <c r="AK1216" i="1"/>
  <c r="AL1216" i="1"/>
  <c r="AM1216" i="1"/>
  <c r="AK1217" i="1"/>
  <c r="AL1217" i="1"/>
  <c r="AM1217" i="1"/>
  <c r="AK1218" i="1"/>
  <c r="AL1218" i="1"/>
  <c r="AM1218" i="1"/>
  <c r="AK1219" i="1"/>
  <c r="AL1219" i="1"/>
  <c r="AM1219" i="1"/>
  <c r="AK1220" i="1"/>
  <c r="AL1220" i="1"/>
  <c r="AM1220" i="1"/>
  <c r="AK1221" i="1"/>
  <c r="AL1221" i="1"/>
  <c r="AM1221" i="1"/>
  <c r="AK1222" i="1"/>
  <c r="AL1222" i="1"/>
  <c r="AM1222" i="1"/>
  <c r="AK1223" i="1"/>
  <c r="AL1223" i="1"/>
  <c r="AM1223" i="1"/>
  <c r="AK1224" i="1"/>
  <c r="AL1224" i="1"/>
  <c r="AM1224" i="1"/>
  <c r="AK1225" i="1"/>
  <c r="AL1225" i="1"/>
  <c r="AM1225" i="1"/>
  <c r="AK1226" i="1"/>
  <c r="AL1226" i="1"/>
  <c r="AM1226" i="1"/>
  <c r="AK1227" i="1"/>
  <c r="AL1227" i="1"/>
  <c r="AM1227" i="1"/>
  <c r="AK1228" i="1"/>
  <c r="AL1228" i="1"/>
  <c r="AM1228" i="1"/>
  <c r="AK1229" i="1"/>
  <c r="AL1229" i="1"/>
  <c r="AM1229" i="1"/>
  <c r="AK1230" i="1"/>
  <c r="AL1230" i="1"/>
  <c r="AM1230" i="1"/>
  <c r="AK1231" i="1"/>
  <c r="AL1231" i="1"/>
  <c r="AM1231" i="1"/>
  <c r="AK1232" i="1"/>
  <c r="AL1232" i="1"/>
  <c r="AM1232" i="1"/>
  <c r="AK1233" i="1"/>
  <c r="AL1233" i="1"/>
  <c r="AM1233" i="1"/>
  <c r="AK1234" i="1"/>
  <c r="AL1234" i="1"/>
  <c r="AM1234" i="1"/>
  <c r="AK1235" i="1"/>
  <c r="AL1235" i="1"/>
  <c r="AM1235" i="1"/>
  <c r="AK1236" i="1"/>
  <c r="AL1236" i="1"/>
  <c r="AM1236" i="1"/>
  <c r="AK1237" i="1"/>
  <c r="AL1237" i="1"/>
  <c r="AM1237" i="1"/>
  <c r="AK1238" i="1"/>
  <c r="AL1238" i="1"/>
  <c r="AM1238" i="1"/>
  <c r="AK1239" i="1"/>
  <c r="AL1239" i="1"/>
  <c r="AM1239" i="1"/>
  <c r="AK1240" i="1"/>
  <c r="AL1240" i="1"/>
  <c r="AM1240" i="1"/>
  <c r="AK1241" i="1"/>
  <c r="AL1241" i="1"/>
  <c r="AM1241" i="1"/>
  <c r="AK1242" i="1"/>
  <c r="AL1242" i="1"/>
  <c r="AM1242" i="1"/>
  <c r="AK1243" i="1"/>
  <c r="AL1243" i="1"/>
  <c r="AM1243" i="1"/>
  <c r="AK1244" i="1"/>
  <c r="AL1244" i="1"/>
  <c r="AM1244" i="1"/>
  <c r="AK1245" i="1"/>
  <c r="AL1245" i="1"/>
  <c r="AM1245" i="1"/>
  <c r="AK1246" i="1"/>
  <c r="AL1246" i="1"/>
  <c r="AM1246" i="1"/>
  <c r="AK1247" i="1"/>
  <c r="AL1247" i="1"/>
  <c r="AM1247" i="1"/>
  <c r="AK1248" i="1"/>
  <c r="AL1248" i="1"/>
  <c r="AM1248" i="1"/>
  <c r="AK1249" i="1"/>
  <c r="AL1249" i="1"/>
  <c r="AM1249" i="1"/>
  <c r="AK1250" i="1"/>
  <c r="AL1250" i="1"/>
  <c r="AM1250" i="1"/>
  <c r="AK1251" i="1"/>
  <c r="AL1251" i="1"/>
  <c r="AM1251" i="1"/>
  <c r="AK1252" i="1"/>
  <c r="AL1252" i="1"/>
  <c r="AM1252" i="1"/>
  <c r="AK1253" i="1"/>
  <c r="AL1253" i="1"/>
  <c r="AM1253" i="1"/>
  <c r="AK1254" i="1"/>
  <c r="AL1254" i="1"/>
  <c r="AM1254" i="1"/>
  <c r="AK1255" i="1"/>
  <c r="AL1255" i="1"/>
  <c r="AM1255" i="1"/>
  <c r="AK1256" i="1"/>
  <c r="AL1256" i="1"/>
  <c r="AM1256" i="1"/>
  <c r="AK1257" i="1"/>
  <c r="AL1257" i="1"/>
  <c r="AM1257" i="1"/>
  <c r="AK1161" i="1"/>
  <c r="AL1161" i="1"/>
  <c r="AM1161" i="1"/>
  <c r="AK1162" i="1"/>
  <c r="AL1162" i="1"/>
  <c r="AM1162" i="1"/>
  <c r="AK1163" i="1"/>
  <c r="AL1163" i="1"/>
  <c r="AM1163" i="1"/>
  <c r="AK1160" i="1"/>
  <c r="AM1160" i="1"/>
  <c r="AL1160" i="1"/>
  <c r="AK1159" i="1"/>
  <c r="AK1145" i="1"/>
  <c r="AL1145" i="1"/>
  <c r="AM1145" i="1"/>
  <c r="AK1146" i="1"/>
  <c r="AL1146" i="1"/>
  <c r="AM1146" i="1"/>
  <c r="AK1147" i="1"/>
  <c r="AL1147" i="1"/>
  <c r="AM1147" i="1"/>
  <c r="AK1148" i="1"/>
  <c r="AL1148" i="1"/>
  <c r="AM1148" i="1"/>
  <c r="AK1149" i="1"/>
  <c r="AL1149" i="1"/>
  <c r="AM1149" i="1"/>
  <c r="AK1150" i="1"/>
  <c r="AL1150" i="1"/>
  <c r="AM1150" i="1"/>
  <c r="AK1151" i="1"/>
  <c r="AL1151" i="1"/>
  <c r="AM1151" i="1"/>
  <c r="AK1152" i="1"/>
  <c r="AL1152" i="1"/>
  <c r="AM1152" i="1"/>
  <c r="AK1153" i="1"/>
  <c r="AL1153" i="1"/>
  <c r="AM1153" i="1"/>
  <c r="AK1154" i="1"/>
  <c r="AL1154" i="1"/>
  <c r="AM1154" i="1"/>
  <c r="AK1155" i="1"/>
  <c r="AL1155" i="1"/>
  <c r="AM1155" i="1"/>
  <c r="AK1156" i="1"/>
  <c r="AL1156" i="1"/>
  <c r="AM1156" i="1"/>
  <c r="AK1157" i="1"/>
  <c r="AL1157" i="1"/>
  <c r="AM1157" i="1"/>
  <c r="AK1158" i="1"/>
  <c r="AL1158" i="1"/>
  <c r="AM1158" i="1"/>
  <c r="AL1159" i="1"/>
  <c r="AM1159" i="1"/>
  <c r="AK1126" i="1"/>
  <c r="AL1126" i="1"/>
  <c r="AM1126" i="1"/>
  <c r="AK1127" i="1"/>
  <c r="AL1127" i="1"/>
  <c r="AM1127" i="1"/>
  <c r="AK1128" i="1"/>
  <c r="AL1128" i="1"/>
  <c r="AM1128" i="1"/>
  <c r="AK1129" i="1"/>
  <c r="AL1129" i="1"/>
  <c r="AM1129" i="1"/>
  <c r="AK1130" i="1"/>
  <c r="AL1130" i="1"/>
  <c r="AM1130" i="1"/>
  <c r="AK1131" i="1"/>
  <c r="AL1131" i="1"/>
  <c r="AM1131" i="1"/>
  <c r="AK1132" i="1"/>
  <c r="AL1132" i="1"/>
  <c r="AM1132" i="1"/>
  <c r="AK1133" i="1"/>
  <c r="AL1133" i="1"/>
  <c r="AM1133" i="1"/>
  <c r="AK1134" i="1"/>
  <c r="AL1134" i="1"/>
  <c r="AM1134" i="1"/>
  <c r="AK1135" i="1"/>
  <c r="AL1135" i="1"/>
  <c r="AM1135" i="1"/>
  <c r="AK1136" i="1"/>
  <c r="AL1136" i="1"/>
  <c r="AM1136" i="1"/>
  <c r="AK1137" i="1"/>
  <c r="AL1137" i="1"/>
  <c r="AM1137" i="1"/>
  <c r="AK1138" i="1"/>
  <c r="AL1138" i="1"/>
  <c r="AM1138" i="1"/>
  <c r="AK1139" i="1"/>
  <c r="AL1139" i="1"/>
  <c r="AM1139" i="1"/>
  <c r="AK1140" i="1"/>
  <c r="AL1140" i="1"/>
  <c r="AM1140" i="1"/>
  <c r="AK1141" i="1"/>
  <c r="AL1141" i="1"/>
  <c r="AM1141" i="1"/>
  <c r="AK1142" i="1"/>
  <c r="AL1142" i="1"/>
  <c r="AM1142" i="1"/>
  <c r="AK1143" i="1"/>
  <c r="AL1143" i="1"/>
  <c r="AM1143" i="1"/>
  <c r="AK1144" i="1"/>
  <c r="AL1144" i="1"/>
  <c r="AM1144" i="1"/>
  <c r="AK1113" i="1"/>
  <c r="AL1113" i="1"/>
  <c r="AM1113" i="1"/>
  <c r="AK1114" i="1"/>
  <c r="AL1114" i="1"/>
  <c r="AM1114" i="1"/>
  <c r="AK1115" i="1"/>
  <c r="AL1115" i="1"/>
  <c r="AM1115" i="1"/>
  <c r="AK1116" i="1"/>
  <c r="AL1116" i="1"/>
  <c r="AM1116" i="1"/>
  <c r="AK1117" i="1"/>
  <c r="AL1117" i="1"/>
  <c r="AM1117" i="1"/>
  <c r="AK1118" i="1"/>
  <c r="AL1118" i="1"/>
  <c r="AM1118" i="1"/>
  <c r="AK1119" i="1"/>
  <c r="AL1119" i="1"/>
  <c r="AM1119" i="1"/>
  <c r="AK1120" i="1"/>
  <c r="AL1120" i="1"/>
  <c r="AM1120" i="1"/>
  <c r="AK1121" i="1"/>
  <c r="AL1121" i="1"/>
  <c r="AM1121" i="1"/>
  <c r="AK1122" i="1"/>
  <c r="AL1122" i="1"/>
  <c r="AM1122" i="1"/>
  <c r="AK1123" i="1"/>
  <c r="AL1123" i="1"/>
  <c r="AM1123" i="1"/>
  <c r="AK1124" i="1"/>
  <c r="AL1124" i="1"/>
  <c r="AM1124" i="1"/>
  <c r="AK1125" i="1"/>
  <c r="AL1125" i="1"/>
  <c r="AM1125" i="1"/>
  <c r="AK1099" i="1"/>
  <c r="AL1099" i="1"/>
  <c r="AM1099" i="1"/>
  <c r="AK1100" i="1"/>
  <c r="AL1100" i="1"/>
  <c r="AM1100" i="1"/>
  <c r="AK1101" i="1"/>
  <c r="AL1101" i="1"/>
  <c r="AM1101" i="1"/>
  <c r="AK1102" i="1"/>
  <c r="AL1102" i="1"/>
  <c r="AM1102" i="1"/>
  <c r="AK1103" i="1"/>
  <c r="AL1103" i="1"/>
  <c r="AM1103" i="1"/>
  <c r="AK1104" i="1"/>
  <c r="AL1104" i="1"/>
  <c r="AM1104" i="1"/>
  <c r="AK1105" i="1"/>
  <c r="AL1105" i="1"/>
  <c r="AM1105" i="1"/>
  <c r="AK1106" i="1"/>
  <c r="AL1106" i="1"/>
  <c r="AM1106" i="1"/>
  <c r="AK1107" i="1"/>
  <c r="AL1107" i="1"/>
  <c r="AM1107" i="1"/>
  <c r="AK1108" i="1"/>
  <c r="AL1108" i="1"/>
  <c r="AM1108" i="1"/>
  <c r="AK1109" i="1"/>
  <c r="AL1109" i="1"/>
  <c r="AM1109" i="1"/>
  <c r="AK1110" i="1"/>
  <c r="AL1110" i="1"/>
  <c r="AM1110" i="1"/>
  <c r="AK1111" i="1"/>
  <c r="AL1111" i="1"/>
  <c r="AM1111" i="1"/>
  <c r="AK1112" i="1"/>
  <c r="AL1112" i="1"/>
  <c r="AM1112" i="1"/>
  <c r="AK1082" i="1"/>
  <c r="AL1082" i="1"/>
  <c r="AM1082" i="1"/>
  <c r="AK1083" i="1"/>
  <c r="AL1083" i="1"/>
  <c r="AM1083" i="1"/>
  <c r="AK1084" i="1"/>
  <c r="AL1084" i="1"/>
  <c r="AM1084" i="1"/>
  <c r="AK1085" i="1"/>
  <c r="AL1085" i="1"/>
  <c r="AM1085" i="1"/>
  <c r="AK1086" i="1"/>
  <c r="AL1086" i="1"/>
  <c r="AM1086" i="1"/>
  <c r="AK1087" i="1"/>
  <c r="AL1087" i="1"/>
  <c r="AM1087" i="1"/>
  <c r="AK1088" i="1"/>
  <c r="AL1088" i="1"/>
  <c r="AM1088" i="1"/>
  <c r="AK1089" i="1"/>
  <c r="AL1089" i="1"/>
  <c r="AM1089" i="1"/>
  <c r="AK1090" i="1"/>
  <c r="AL1090" i="1"/>
  <c r="AM1090" i="1"/>
  <c r="AK1091" i="1"/>
  <c r="AL1091" i="1"/>
  <c r="AM1091" i="1"/>
  <c r="AK1092" i="1"/>
  <c r="AL1092" i="1"/>
  <c r="AM1092" i="1"/>
  <c r="AK1093" i="1"/>
  <c r="AL1093" i="1"/>
  <c r="AM1093" i="1"/>
  <c r="AK1094" i="1"/>
  <c r="AL1094" i="1"/>
  <c r="AM1094" i="1"/>
  <c r="AK1095" i="1"/>
  <c r="AL1095" i="1"/>
  <c r="AM1095" i="1"/>
  <c r="AK1096" i="1"/>
  <c r="AL1096" i="1"/>
  <c r="AM1096" i="1"/>
  <c r="AK1097" i="1"/>
  <c r="AL1097" i="1"/>
  <c r="AM1097" i="1"/>
  <c r="AK1098" i="1"/>
  <c r="AL1098" i="1"/>
  <c r="AM1098" i="1"/>
  <c r="AK1064" i="1"/>
  <c r="AL1064" i="1"/>
  <c r="AM1064" i="1"/>
  <c r="AK1065" i="1"/>
  <c r="AL1065" i="1"/>
  <c r="AM1065" i="1"/>
  <c r="AK1066" i="1"/>
  <c r="AL1066" i="1"/>
  <c r="AM1066" i="1"/>
  <c r="AK1067" i="1"/>
  <c r="AL1067" i="1"/>
  <c r="AM1067" i="1"/>
  <c r="AK1068" i="1"/>
  <c r="AL1068" i="1"/>
  <c r="AM1068" i="1"/>
  <c r="AK1069" i="1"/>
  <c r="AL1069" i="1"/>
  <c r="AM1069" i="1"/>
  <c r="AK1070" i="1"/>
  <c r="AL1070" i="1"/>
  <c r="AM1070" i="1"/>
  <c r="AK1071" i="1"/>
  <c r="AL1071" i="1"/>
  <c r="AM1071" i="1"/>
  <c r="AK1072" i="1"/>
  <c r="AL1072" i="1"/>
  <c r="AM1072" i="1"/>
  <c r="AK1073" i="1"/>
  <c r="AL1073" i="1"/>
  <c r="AM1073" i="1"/>
  <c r="AK1074" i="1"/>
  <c r="AL1074" i="1"/>
  <c r="AM1074" i="1"/>
  <c r="AK1075" i="1"/>
  <c r="AL1075" i="1"/>
  <c r="AM1075" i="1"/>
  <c r="AK1076" i="1"/>
  <c r="AL1076" i="1"/>
  <c r="AM1076" i="1"/>
  <c r="AK1077" i="1"/>
  <c r="AL1077" i="1"/>
  <c r="AM1077" i="1"/>
  <c r="AK1078" i="1"/>
  <c r="AL1078" i="1"/>
  <c r="AM1078" i="1"/>
  <c r="AK1079" i="1"/>
  <c r="AL1079" i="1"/>
  <c r="AM1079" i="1"/>
  <c r="AK1080" i="1"/>
  <c r="AL1080" i="1"/>
  <c r="AM1080" i="1"/>
  <c r="AK1081" i="1"/>
  <c r="AL1081" i="1"/>
  <c r="AM1081" i="1"/>
  <c r="AK1062" i="1"/>
  <c r="AL1062" i="1"/>
  <c r="AM1062" i="1"/>
  <c r="AL1063" i="1"/>
  <c r="AM1063" i="1"/>
  <c r="AK1063" i="1"/>
  <c r="F14" i="17"/>
  <c r="E13" i="17"/>
  <c r="C13" i="17"/>
  <c r="E11" i="17"/>
  <c r="E10" i="17"/>
  <c r="E9" i="17"/>
  <c r="D10" i="17"/>
  <c r="D6" i="17"/>
  <c r="D4" i="17"/>
  <c r="F14" i="16"/>
  <c r="E13" i="16"/>
  <c r="C13" i="16"/>
  <c r="E11" i="16"/>
  <c r="E10" i="16"/>
  <c r="I9" i="16"/>
  <c r="E9" i="16"/>
  <c r="I11" i="16"/>
  <c r="D6" i="16"/>
  <c r="D4" i="16"/>
  <c r="CC17" i="1"/>
  <c r="B2" i="7" s="1"/>
  <c r="C31" i="7" l="1"/>
  <c r="G16" i="7"/>
  <c r="M16" i="7"/>
  <c r="B16" i="7"/>
  <c r="I10" i="16"/>
  <c r="D11" i="16"/>
  <c r="CF14" i="1"/>
  <c r="CF13" i="1"/>
  <c r="CF15" i="1"/>
  <c r="I9" i="17"/>
  <c r="D11" i="17"/>
  <c r="I11" i="17"/>
  <c r="I10" i="17"/>
  <c r="D10" i="16"/>
  <c r="C32" i="7"/>
  <c r="C34" i="7"/>
  <c r="H7" i="7"/>
  <c r="L7" i="7"/>
  <c r="M7" i="7"/>
  <c r="K7" i="7"/>
  <c r="J16" i="7"/>
  <c r="D16" i="7"/>
  <c r="L16" i="7"/>
  <c r="B9" i="7"/>
  <c r="L10" i="7"/>
  <c r="F5" i="7"/>
  <c r="B10" i="7"/>
  <c r="E16" i="7"/>
  <c r="K16" i="7"/>
  <c r="F6" i="7"/>
  <c r="B11" i="7"/>
  <c r="G13" i="7"/>
  <c r="F16" i="7"/>
  <c r="B8" i="7"/>
  <c r="B12" i="7"/>
  <c r="G9" i="7"/>
  <c r="B17" i="7" l="1"/>
  <c r="DO4" i="1"/>
  <c r="DN4" i="1"/>
  <c r="DO5" i="1"/>
  <c r="DN5" i="1"/>
  <c r="DP6" i="1"/>
  <c r="DO6" i="1"/>
  <c r="DN6" i="1"/>
  <c r="DN13" i="1"/>
  <c r="DN12" i="1"/>
  <c r="DN11" i="1"/>
  <c r="DN10" i="1"/>
  <c r="DI11" i="1"/>
  <c r="DI12" i="1"/>
  <c r="DI10" i="1"/>
  <c r="DG90" i="1"/>
  <c r="DG89" i="1"/>
  <c r="DG88" i="1"/>
  <c r="DG87" i="1"/>
  <c r="DK13" i="1"/>
  <c r="DF12" i="1"/>
  <c r="DK12" i="1" s="1"/>
  <c r="DF11" i="1"/>
  <c r="DK11" i="1" s="1"/>
  <c r="DP10" i="1"/>
  <c r="DJ10" i="1"/>
  <c r="DO10" i="1" s="1"/>
  <c r="DF10" i="1"/>
  <c r="DK10" i="1" s="1"/>
  <c r="DK9" i="1"/>
  <c r="DF9" i="1"/>
  <c r="DF8" i="1"/>
  <c r="DQ7" i="1"/>
  <c r="DP7" i="1"/>
  <c r="DO7" i="1"/>
  <c r="DM7" i="1"/>
  <c r="DK7" i="1"/>
  <c r="DQ6" i="1"/>
  <c r="DJ6" i="1"/>
  <c r="DJ5" i="1"/>
  <c r="G7" i="7"/>
  <c r="B29" i="7" l="1"/>
  <c r="DO11" i="1"/>
  <c r="DO12" i="1"/>
  <c r="DJ11" i="1"/>
  <c r="DJ12" i="1"/>
  <c r="AK691" i="1"/>
  <c r="AL582" i="1"/>
  <c r="AM582" i="1"/>
  <c r="AL583" i="1"/>
  <c r="AM583" i="1"/>
  <c r="AL584" i="1"/>
  <c r="AM584" i="1"/>
  <c r="AL585" i="1"/>
  <c r="AM585" i="1"/>
  <c r="AL586" i="1"/>
  <c r="AM586" i="1"/>
  <c r="AL587" i="1"/>
  <c r="AM587" i="1"/>
  <c r="AL588" i="1"/>
  <c r="AM588" i="1"/>
  <c r="AL589" i="1"/>
  <c r="AM589" i="1"/>
  <c r="AL590" i="1"/>
  <c r="AM590" i="1"/>
  <c r="AL591" i="1"/>
  <c r="AM591" i="1"/>
  <c r="AL592" i="1"/>
  <c r="AM592" i="1"/>
  <c r="AL593" i="1"/>
  <c r="AM593" i="1"/>
  <c r="AL594" i="1"/>
  <c r="AM594" i="1"/>
  <c r="AL595" i="1"/>
  <c r="AM595" i="1"/>
  <c r="AL596" i="1"/>
  <c r="AM596" i="1"/>
  <c r="AL597" i="1"/>
  <c r="AM597" i="1"/>
  <c r="AL598" i="1"/>
  <c r="AM598" i="1"/>
  <c r="AL599" i="1"/>
  <c r="AM599" i="1"/>
  <c r="AL600" i="1"/>
  <c r="AM600" i="1"/>
  <c r="AL601" i="1"/>
  <c r="AM601" i="1"/>
  <c r="AL602" i="1"/>
  <c r="AM602" i="1"/>
  <c r="AL603" i="1"/>
  <c r="AM603" i="1"/>
  <c r="AL604" i="1"/>
  <c r="AM604" i="1"/>
  <c r="AL605" i="1"/>
  <c r="AM605" i="1"/>
  <c r="AL606" i="1"/>
  <c r="AM606" i="1"/>
  <c r="AL607" i="1"/>
  <c r="AM607" i="1"/>
  <c r="AL608" i="1"/>
  <c r="AM608" i="1"/>
  <c r="AL609" i="1"/>
  <c r="AM609" i="1"/>
  <c r="AL610" i="1"/>
  <c r="AM610" i="1"/>
  <c r="AL611" i="1"/>
  <c r="AM611" i="1"/>
  <c r="AL612" i="1"/>
  <c r="AM612" i="1"/>
  <c r="AL613" i="1"/>
  <c r="AM613" i="1"/>
  <c r="AL614" i="1"/>
  <c r="AM614" i="1"/>
  <c r="AL615" i="1"/>
  <c r="AM615" i="1"/>
  <c r="AL616" i="1"/>
  <c r="AM616" i="1"/>
  <c r="AL617" i="1"/>
  <c r="AM617" i="1"/>
  <c r="AL618" i="1"/>
  <c r="AM618" i="1"/>
  <c r="AL619" i="1"/>
  <c r="AM619" i="1"/>
  <c r="AL620" i="1"/>
  <c r="AM620" i="1"/>
  <c r="AL621" i="1"/>
  <c r="AM621" i="1"/>
  <c r="AL622" i="1"/>
  <c r="AM622" i="1"/>
  <c r="AL623" i="1"/>
  <c r="AM623" i="1"/>
  <c r="AL624" i="1"/>
  <c r="AM624" i="1"/>
  <c r="AL625" i="1"/>
  <c r="AM625" i="1"/>
  <c r="AL626" i="1"/>
  <c r="AM626" i="1"/>
  <c r="AL627" i="1"/>
  <c r="AM627" i="1"/>
  <c r="AL628" i="1"/>
  <c r="AM628" i="1"/>
  <c r="AL629" i="1"/>
  <c r="AM629" i="1"/>
  <c r="AL630" i="1"/>
  <c r="AM630" i="1"/>
  <c r="AL631" i="1"/>
  <c r="AM631" i="1"/>
  <c r="AL632" i="1"/>
  <c r="AM632" i="1"/>
  <c r="AL633" i="1"/>
  <c r="AM633" i="1"/>
  <c r="AL634" i="1"/>
  <c r="AM634" i="1"/>
  <c r="AL635" i="1"/>
  <c r="AM635" i="1"/>
  <c r="AL636" i="1"/>
  <c r="AM636" i="1"/>
  <c r="AL637" i="1"/>
  <c r="AM637" i="1"/>
  <c r="AL638" i="1"/>
  <c r="AM638" i="1"/>
  <c r="AL639" i="1"/>
  <c r="AM639" i="1"/>
  <c r="AL640" i="1"/>
  <c r="AM640" i="1"/>
  <c r="AL641" i="1"/>
  <c r="AM641" i="1"/>
  <c r="AL642" i="1"/>
  <c r="AM642" i="1"/>
  <c r="AL643" i="1"/>
  <c r="AM643" i="1"/>
  <c r="AL644" i="1"/>
  <c r="AM644" i="1"/>
  <c r="AL645" i="1"/>
  <c r="AM645" i="1"/>
  <c r="AL646" i="1"/>
  <c r="AM646" i="1"/>
  <c r="AL647" i="1"/>
  <c r="AM647" i="1"/>
  <c r="AL648" i="1"/>
  <c r="AM648" i="1"/>
  <c r="AL649" i="1"/>
  <c r="AM649" i="1"/>
  <c r="AL650" i="1"/>
  <c r="AM650" i="1"/>
  <c r="AL651" i="1"/>
  <c r="AM651" i="1"/>
  <c r="AL652" i="1"/>
  <c r="AM652" i="1"/>
  <c r="AL653" i="1"/>
  <c r="AM653" i="1"/>
  <c r="AL654" i="1"/>
  <c r="AM654" i="1"/>
  <c r="AL655" i="1"/>
  <c r="AM655" i="1"/>
  <c r="AL656" i="1"/>
  <c r="AM656" i="1"/>
  <c r="AL657" i="1"/>
  <c r="AM657" i="1"/>
  <c r="AL658" i="1"/>
  <c r="AM658" i="1"/>
  <c r="AL659" i="1"/>
  <c r="AM659" i="1"/>
  <c r="AL660" i="1"/>
  <c r="AM660" i="1"/>
  <c r="AL661" i="1"/>
  <c r="AM661" i="1"/>
  <c r="AL662" i="1"/>
  <c r="AM662" i="1"/>
  <c r="AL663" i="1"/>
  <c r="AM663" i="1"/>
  <c r="AL664" i="1"/>
  <c r="AM664" i="1"/>
  <c r="AL665" i="1"/>
  <c r="AM665" i="1"/>
  <c r="AL666" i="1"/>
  <c r="AM666" i="1"/>
  <c r="AL667" i="1"/>
  <c r="AM667" i="1"/>
  <c r="AL668" i="1"/>
  <c r="AM668" i="1"/>
  <c r="AL669" i="1"/>
  <c r="AM669" i="1"/>
  <c r="AL670" i="1"/>
  <c r="AM670" i="1"/>
  <c r="AL671" i="1"/>
  <c r="AM671" i="1"/>
  <c r="AL672" i="1"/>
  <c r="AM672" i="1"/>
  <c r="AL673" i="1"/>
  <c r="AM673" i="1"/>
  <c r="AL674" i="1"/>
  <c r="AM674" i="1"/>
  <c r="AL675" i="1"/>
  <c r="AM675" i="1"/>
  <c r="AL676" i="1"/>
  <c r="AM676" i="1"/>
  <c r="AL677" i="1"/>
  <c r="AM677" i="1"/>
  <c r="AL678" i="1"/>
  <c r="AM678" i="1"/>
  <c r="AL679" i="1"/>
  <c r="AM679" i="1"/>
  <c r="AL680" i="1"/>
  <c r="AM680" i="1"/>
  <c r="AL681" i="1"/>
  <c r="AM681" i="1"/>
  <c r="AL682" i="1"/>
  <c r="AM682" i="1"/>
  <c r="AL683" i="1"/>
  <c r="AM683" i="1"/>
  <c r="AL684" i="1"/>
  <c r="AM684" i="1"/>
  <c r="AL685" i="1"/>
  <c r="AM685" i="1"/>
  <c r="AL686" i="1"/>
  <c r="AM686" i="1"/>
  <c r="AL687" i="1"/>
  <c r="AM687" i="1"/>
  <c r="AL688" i="1"/>
  <c r="AM688" i="1"/>
  <c r="AL689" i="1"/>
  <c r="AM689" i="1"/>
  <c r="AL690" i="1"/>
  <c r="AM690" i="1"/>
  <c r="AL691" i="1"/>
  <c r="AM691" i="1"/>
  <c r="AL692" i="1"/>
  <c r="AM692" i="1"/>
  <c r="AL693" i="1"/>
  <c r="AM693" i="1"/>
  <c r="AL694" i="1"/>
  <c r="AM694" i="1"/>
  <c r="AL695" i="1"/>
  <c r="AM695" i="1"/>
  <c r="AL696" i="1"/>
  <c r="AM696" i="1"/>
  <c r="AL697" i="1"/>
  <c r="AM697" i="1"/>
  <c r="AL698" i="1"/>
  <c r="AM698" i="1"/>
  <c r="AL699" i="1"/>
  <c r="AM699" i="1"/>
  <c r="AL700" i="1"/>
  <c r="AM700" i="1"/>
  <c r="AL701" i="1"/>
  <c r="AM701" i="1"/>
  <c r="AL702" i="1"/>
  <c r="AM702" i="1"/>
  <c r="AL703" i="1"/>
  <c r="AM703" i="1"/>
  <c r="AL704" i="1"/>
  <c r="AM704" i="1"/>
  <c r="AL705" i="1"/>
  <c r="AM705" i="1"/>
  <c r="AL706" i="1"/>
  <c r="AM706" i="1"/>
  <c r="AL707" i="1"/>
  <c r="AM707" i="1"/>
  <c r="AL708" i="1"/>
  <c r="AM708" i="1"/>
  <c r="AL709" i="1"/>
  <c r="AM709" i="1"/>
  <c r="AL710" i="1"/>
  <c r="AM710" i="1"/>
  <c r="AL711" i="1"/>
  <c r="AM711" i="1"/>
  <c r="AL712" i="1"/>
  <c r="AM712" i="1"/>
  <c r="AL713" i="1"/>
  <c r="AM713" i="1"/>
  <c r="AL714" i="1"/>
  <c r="AM714" i="1"/>
  <c r="AL715" i="1"/>
  <c r="AM715" i="1"/>
  <c r="AL716" i="1"/>
  <c r="AM716" i="1"/>
  <c r="AL717" i="1"/>
  <c r="AM717" i="1"/>
  <c r="AL718" i="1"/>
  <c r="AM718" i="1"/>
  <c r="AL719" i="1"/>
  <c r="AM719" i="1"/>
  <c r="AL720" i="1"/>
  <c r="AM720" i="1"/>
  <c r="AL721" i="1"/>
  <c r="AM721" i="1"/>
  <c r="AK720" i="1"/>
  <c r="AK719" i="1"/>
  <c r="AK718" i="1"/>
  <c r="AK717" i="1"/>
  <c r="AK714" i="1"/>
  <c r="AK713" i="1"/>
  <c r="AK712" i="1"/>
  <c r="AK711" i="1"/>
  <c r="AK708" i="1"/>
  <c r="AK707" i="1"/>
  <c r="AK706" i="1"/>
  <c r="AK705" i="1"/>
  <c r="AK702" i="1"/>
  <c r="AK701" i="1"/>
  <c r="AK700" i="1"/>
  <c r="AK696" i="1"/>
  <c r="AK695" i="1"/>
  <c r="AK694" i="1"/>
  <c r="AK690" i="1"/>
  <c r="AK689" i="1"/>
  <c r="AK688" i="1"/>
  <c r="AK687" i="1"/>
  <c r="AK684" i="1"/>
  <c r="AK683" i="1"/>
  <c r="AK682" i="1"/>
  <c r="AK681" i="1"/>
  <c r="AK678" i="1"/>
  <c r="AK677" i="1"/>
  <c r="AK676" i="1"/>
  <c r="AK675" i="1"/>
  <c r="AK674" i="1"/>
  <c r="AK693" i="1"/>
  <c r="AK699" i="1"/>
  <c r="AK697" i="1"/>
  <c r="AK399" i="1"/>
  <c r="F14" i="13" l="1"/>
  <c r="E13" i="13"/>
  <c r="C13" i="13"/>
  <c r="C33" i="7"/>
  <c r="DF2" i="1" l="1"/>
  <c r="I11" i="13"/>
  <c r="E11" i="13"/>
  <c r="I10" i="13"/>
  <c r="E10" i="13"/>
  <c r="I9" i="13"/>
  <c r="E9" i="13"/>
  <c r="D6" i="13"/>
  <c r="D4" i="13"/>
  <c r="D4" i="5" l="1"/>
  <c r="D6" i="5"/>
  <c r="I10" i="5"/>
  <c r="E9" i="5"/>
  <c r="E10" i="5"/>
  <c r="E11" i="5"/>
  <c r="C13" i="5"/>
  <c r="E13" i="5"/>
  <c r="D10" i="5" l="1"/>
  <c r="D11" i="5"/>
  <c r="I9" i="5"/>
  <c r="I11" i="5"/>
  <c r="I16" i="7" l="1"/>
  <c r="F14" i="12"/>
  <c r="E13" i="12"/>
  <c r="C13" i="12"/>
  <c r="E11" i="12"/>
  <c r="E10" i="12"/>
  <c r="E9" i="12"/>
  <c r="I11" i="12"/>
  <c r="D6" i="12"/>
  <c r="D4" i="12"/>
  <c r="I10" i="12" l="1"/>
  <c r="I9" i="12"/>
  <c r="D11" i="12"/>
  <c r="D10" i="12"/>
  <c r="AG29" i="1" l="1"/>
  <c r="AH29" i="1"/>
  <c r="AI29" i="1"/>
  <c r="AJ29" i="1"/>
  <c r="AG30" i="1"/>
  <c r="AH30" i="1"/>
  <c r="AI30" i="1"/>
  <c r="AJ30" i="1"/>
  <c r="AG31" i="1"/>
  <c r="AH31" i="1"/>
  <c r="AI31" i="1"/>
  <c r="AJ31" i="1"/>
  <c r="AG32" i="1"/>
  <c r="AH32" i="1"/>
  <c r="AI32" i="1"/>
  <c r="AJ32" i="1"/>
  <c r="AG33" i="1"/>
  <c r="AH33" i="1"/>
  <c r="AI33" i="1"/>
  <c r="AJ33" i="1"/>
  <c r="AG34" i="1"/>
  <c r="AH34" i="1"/>
  <c r="AI34" i="1"/>
  <c r="AJ34" i="1"/>
  <c r="AG35" i="1"/>
  <c r="AH35" i="1"/>
  <c r="AI35" i="1"/>
  <c r="AJ35" i="1"/>
  <c r="AG36" i="1"/>
  <c r="AH36" i="1"/>
  <c r="AI36" i="1"/>
  <c r="AJ36" i="1"/>
  <c r="AG37" i="1"/>
  <c r="AH37" i="1"/>
  <c r="AI37" i="1"/>
  <c r="AJ37" i="1"/>
  <c r="AG38" i="1"/>
  <c r="AH38" i="1"/>
  <c r="AI38" i="1"/>
  <c r="AJ38" i="1"/>
  <c r="AG39" i="1"/>
  <c r="AH39" i="1"/>
  <c r="AI39" i="1"/>
  <c r="AJ39" i="1"/>
  <c r="AG40" i="1"/>
  <c r="AH40" i="1"/>
  <c r="AI40" i="1"/>
  <c r="AJ40" i="1"/>
  <c r="AG41" i="1"/>
  <c r="AH41" i="1"/>
  <c r="AI41" i="1"/>
  <c r="AJ41" i="1"/>
  <c r="AG42" i="1"/>
  <c r="AH42" i="1"/>
  <c r="AI42" i="1"/>
  <c r="AJ42" i="1"/>
  <c r="AG43" i="1"/>
  <c r="AH43" i="1"/>
  <c r="AI43" i="1"/>
  <c r="AJ43" i="1"/>
  <c r="AG44" i="1"/>
  <c r="AH44" i="1"/>
  <c r="AI44" i="1"/>
  <c r="AJ44" i="1"/>
  <c r="AG45" i="1"/>
  <c r="AH45" i="1"/>
  <c r="AI45" i="1"/>
  <c r="AJ45" i="1"/>
  <c r="AG46" i="1"/>
  <c r="AH46" i="1"/>
  <c r="AI46" i="1"/>
  <c r="AJ46" i="1"/>
  <c r="AG47" i="1"/>
  <c r="AH47" i="1"/>
  <c r="AI47" i="1"/>
  <c r="AJ47" i="1"/>
  <c r="AG48" i="1"/>
  <c r="AH48" i="1"/>
  <c r="AI48" i="1"/>
  <c r="AJ48" i="1"/>
  <c r="AG49" i="1"/>
  <c r="AH49" i="1"/>
  <c r="AI49" i="1"/>
  <c r="AJ49" i="1"/>
  <c r="AG50" i="1"/>
  <c r="AH50" i="1"/>
  <c r="AI50" i="1"/>
  <c r="AJ50" i="1"/>
  <c r="AG51" i="1"/>
  <c r="AH51" i="1"/>
  <c r="AI51" i="1"/>
  <c r="AJ51" i="1"/>
  <c r="AG52" i="1"/>
  <c r="AH52" i="1"/>
  <c r="AI52" i="1"/>
  <c r="AJ52" i="1"/>
  <c r="AG53" i="1"/>
  <c r="AH53" i="1"/>
  <c r="AI53" i="1"/>
  <c r="AJ53" i="1"/>
  <c r="AG54" i="1"/>
  <c r="AH54" i="1"/>
  <c r="AI54" i="1"/>
  <c r="AJ54" i="1"/>
  <c r="AG55" i="1"/>
  <c r="AH55" i="1"/>
  <c r="AI55" i="1"/>
  <c r="AJ55" i="1"/>
  <c r="AG56" i="1"/>
  <c r="AH56" i="1"/>
  <c r="AI56" i="1"/>
  <c r="AJ56" i="1"/>
  <c r="AG57" i="1"/>
  <c r="AH57" i="1"/>
  <c r="AI57" i="1"/>
  <c r="AJ57" i="1"/>
  <c r="AG58" i="1"/>
  <c r="AH58" i="1"/>
  <c r="AI58" i="1"/>
  <c r="AJ58" i="1"/>
  <c r="AG59" i="1"/>
  <c r="AH59" i="1"/>
  <c r="AI59" i="1"/>
  <c r="AJ59" i="1"/>
  <c r="AG60" i="1"/>
  <c r="AH60" i="1"/>
  <c r="AI60" i="1"/>
  <c r="AJ60" i="1"/>
  <c r="AG61" i="1"/>
  <c r="AH61" i="1"/>
  <c r="AI61" i="1"/>
  <c r="AJ61" i="1"/>
  <c r="AG62" i="1"/>
  <c r="AH62" i="1"/>
  <c r="AI62" i="1"/>
  <c r="AJ62" i="1"/>
  <c r="AG63" i="1"/>
  <c r="AH63" i="1"/>
  <c r="AI63" i="1"/>
  <c r="AJ63" i="1"/>
  <c r="AG64" i="1"/>
  <c r="AH64" i="1"/>
  <c r="AI64" i="1"/>
  <c r="AJ64" i="1"/>
  <c r="AG65" i="1"/>
  <c r="AH65" i="1"/>
  <c r="AI65" i="1"/>
  <c r="AJ65" i="1"/>
  <c r="AG66" i="1"/>
  <c r="AH66" i="1"/>
  <c r="AI66" i="1"/>
  <c r="AJ66" i="1"/>
  <c r="AG67" i="1"/>
  <c r="AH67" i="1"/>
  <c r="AI67" i="1"/>
  <c r="AJ67" i="1"/>
  <c r="AG68" i="1"/>
  <c r="AH68" i="1"/>
  <c r="AI68" i="1"/>
  <c r="AJ68" i="1"/>
  <c r="AG69" i="1"/>
  <c r="AH69" i="1"/>
  <c r="AI69" i="1"/>
  <c r="AJ69" i="1"/>
  <c r="AG70" i="1"/>
  <c r="AH70" i="1"/>
  <c r="AI70" i="1"/>
  <c r="AJ70" i="1"/>
  <c r="AG71" i="1"/>
  <c r="AH71" i="1"/>
  <c r="AI71" i="1"/>
  <c r="AJ71" i="1"/>
  <c r="AG72" i="1"/>
  <c r="AH72" i="1"/>
  <c r="AI72" i="1"/>
  <c r="AJ72" i="1"/>
  <c r="AG73" i="1"/>
  <c r="AH73" i="1"/>
  <c r="AI73" i="1"/>
  <c r="AJ73" i="1"/>
  <c r="AG74" i="1"/>
  <c r="AH74" i="1"/>
  <c r="AI74" i="1"/>
  <c r="AJ74" i="1"/>
  <c r="AG75" i="1"/>
  <c r="AH75" i="1"/>
  <c r="AI75" i="1"/>
  <c r="AJ75" i="1"/>
  <c r="AG76" i="1"/>
  <c r="AH76" i="1"/>
  <c r="AI76" i="1"/>
  <c r="AJ76" i="1"/>
  <c r="AG77" i="1"/>
  <c r="AH77" i="1"/>
  <c r="AI77" i="1"/>
  <c r="AJ77" i="1"/>
  <c r="AG78" i="1"/>
  <c r="AH78" i="1"/>
  <c r="AI78" i="1"/>
  <c r="AJ78" i="1"/>
  <c r="AG79" i="1"/>
  <c r="AH79" i="1"/>
  <c r="AI79" i="1"/>
  <c r="AJ79" i="1"/>
  <c r="AG80" i="1"/>
  <c r="AH80" i="1"/>
  <c r="AI80" i="1"/>
  <c r="AJ80" i="1"/>
  <c r="AG81" i="1"/>
  <c r="AH81" i="1"/>
  <c r="AI81" i="1"/>
  <c r="AJ81" i="1"/>
  <c r="AG82" i="1"/>
  <c r="AH82" i="1"/>
  <c r="AI82" i="1"/>
  <c r="AJ82" i="1"/>
  <c r="AG83" i="1"/>
  <c r="AH83" i="1"/>
  <c r="AI83" i="1"/>
  <c r="AJ83" i="1"/>
  <c r="AG84" i="1"/>
  <c r="AH84" i="1"/>
  <c r="AI84" i="1"/>
  <c r="AJ84" i="1"/>
  <c r="AG85" i="1"/>
  <c r="AH85" i="1"/>
  <c r="AI85" i="1"/>
  <c r="AJ85" i="1"/>
  <c r="AG86" i="1"/>
  <c r="AH86" i="1"/>
  <c r="AI86" i="1"/>
  <c r="AJ86" i="1"/>
  <c r="AG87" i="1"/>
  <c r="AH87" i="1"/>
  <c r="AI87" i="1"/>
  <c r="AJ87" i="1"/>
  <c r="AG88" i="1"/>
  <c r="AH88" i="1"/>
  <c r="AI88" i="1"/>
  <c r="AJ88" i="1"/>
  <c r="AG89" i="1"/>
  <c r="AH89" i="1"/>
  <c r="AI89" i="1"/>
  <c r="AJ89" i="1"/>
  <c r="AG90" i="1"/>
  <c r="AH90" i="1"/>
  <c r="AI90" i="1"/>
  <c r="AJ90" i="1"/>
  <c r="AG91" i="1"/>
  <c r="AH91" i="1"/>
  <c r="AI91" i="1"/>
  <c r="AJ91" i="1"/>
  <c r="AG92" i="1"/>
  <c r="AH92" i="1"/>
  <c r="AI92" i="1"/>
  <c r="AJ92" i="1"/>
  <c r="AG93" i="1"/>
  <c r="AH93" i="1"/>
  <c r="AI93" i="1"/>
  <c r="AJ93" i="1"/>
  <c r="AG94" i="1"/>
  <c r="AH94" i="1"/>
  <c r="AI94" i="1"/>
  <c r="AJ94" i="1"/>
  <c r="AG95" i="1"/>
  <c r="AH95" i="1"/>
  <c r="AI95" i="1"/>
  <c r="AJ95" i="1"/>
  <c r="AG96" i="1"/>
  <c r="AH96" i="1"/>
  <c r="AI96" i="1"/>
  <c r="AJ96" i="1"/>
  <c r="AG97" i="1"/>
  <c r="AH97" i="1"/>
  <c r="AI97" i="1"/>
  <c r="AJ97" i="1"/>
  <c r="AG98" i="1"/>
  <c r="AH98" i="1"/>
  <c r="AI98" i="1"/>
  <c r="AJ98" i="1"/>
  <c r="AG99" i="1"/>
  <c r="AH99" i="1"/>
  <c r="AI99" i="1"/>
  <c r="AJ99" i="1"/>
  <c r="AG100" i="1"/>
  <c r="AH100" i="1"/>
  <c r="AI100" i="1"/>
  <c r="AJ100" i="1"/>
  <c r="AG101" i="1"/>
  <c r="AH101" i="1"/>
  <c r="AI101" i="1"/>
  <c r="AJ101" i="1"/>
  <c r="AG102" i="1"/>
  <c r="AH102" i="1"/>
  <c r="AI102" i="1"/>
  <c r="AJ102" i="1"/>
  <c r="AG103" i="1"/>
  <c r="AH103" i="1"/>
  <c r="AI103" i="1"/>
  <c r="AJ103" i="1"/>
  <c r="AG104" i="1"/>
  <c r="AH104" i="1"/>
  <c r="AI104" i="1"/>
  <c r="AJ104" i="1"/>
  <c r="AG105" i="1"/>
  <c r="AH105" i="1"/>
  <c r="AI105" i="1"/>
  <c r="AJ105" i="1"/>
  <c r="AG106" i="1"/>
  <c r="AH106" i="1"/>
  <c r="AI106" i="1"/>
  <c r="AJ106" i="1"/>
  <c r="AG107" i="1"/>
  <c r="AH107" i="1"/>
  <c r="AI107" i="1"/>
  <c r="AJ107" i="1"/>
  <c r="AG108" i="1"/>
  <c r="AH108" i="1"/>
  <c r="AI108" i="1"/>
  <c r="AJ108" i="1"/>
  <c r="AG109" i="1"/>
  <c r="AH109" i="1"/>
  <c r="AI109" i="1"/>
  <c r="AJ109" i="1"/>
  <c r="AG110" i="1"/>
  <c r="AH110" i="1"/>
  <c r="AI110" i="1"/>
  <c r="AJ110" i="1"/>
  <c r="AG111" i="1"/>
  <c r="AH111" i="1"/>
  <c r="AI111" i="1"/>
  <c r="AJ111" i="1"/>
  <c r="AG112" i="1"/>
  <c r="AH112" i="1"/>
  <c r="AI112" i="1"/>
  <c r="AJ112" i="1"/>
  <c r="AG113" i="1"/>
  <c r="AH113" i="1"/>
  <c r="AI113" i="1"/>
  <c r="AJ113" i="1"/>
  <c r="AG114" i="1"/>
  <c r="AH114" i="1"/>
  <c r="AI114" i="1"/>
  <c r="AJ114" i="1"/>
  <c r="AG115" i="1"/>
  <c r="AH115" i="1"/>
  <c r="AI115" i="1"/>
  <c r="AJ115" i="1"/>
  <c r="AG116" i="1"/>
  <c r="AH116" i="1"/>
  <c r="AI116" i="1"/>
  <c r="AJ116" i="1"/>
  <c r="AG117" i="1"/>
  <c r="AH117" i="1"/>
  <c r="AI117" i="1"/>
  <c r="AJ117" i="1"/>
  <c r="AG118" i="1"/>
  <c r="AH118" i="1"/>
  <c r="AI118" i="1"/>
  <c r="AJ118" i="1"/>
  <c r="AG119" i="1"/>
  <c r="AH119" i="1"/>
  <c r="AI119" i="1"/>
  <c r="AJ119" i="1"/>
  <c r="AG120" i="1"/>
  <c r="AH120" i="1"/>
  <c r="AI120" i="1"/>
  <c r="AJ120" i="1"/>
  <c r="AG121" i="1"/>
  <c r="AH121" i="1"/>
  <c r="AI121" i="1"/>
  <c r="AJ121" i="1"/>
  <c r="AG122" i="1"/>
  <c r="AH122" i="1"/>
  <c r="AI122" i="1"/>
  <c r="AJ122" i="1"/>
  <c r="AG123" i="1"/>
  <c r="AH123" i="1"/>
  <c r="AI123" i="1"/>
  <c r="AJ123" i="1"/>
  <c r="AG124" i="1"/>
  <c r="AH124" i="1"/>
  <c r="AI124" i="1"/>
  <c r="AJ124" i="1"/>
  <c r="AG125" i="1"/>
  <c r="AH125" i="1"/>
  <c r="AI125" i="1"/>
  <c r="AJ125" i="1"/>
  <c r="AG126" i="1"/>
  <c r="AH126" i="1"/>
  <c r="AI126" i="1"/>
  <c r="AJ126" i="1"/>
  <c r="AG127" i="1"/>
  <c r="AH127" i="1"/>
  <c r="AI127" i="1"/>
  <c r="AJ127" i="1"/>
  <c r="AG128" i="1"/>
  <c r="AH128" i="1"/>
  <c r="AI128" i="1"/>
  <c r="AJ128" i="1"/>
  <c r="AG129" i="1"/>
  <c r="AH129" i="1"/>
  <c r="AI129" i="1"/>
  <c r="AJ129" i="1"/>
  <c r="AG130" i="1"/>
  <c r="AH130" i="1"/>
  <c r="AI130" i="1"/>
  <c r="AJ130" i="1"/>
  <c r="AG131" i="1"/>
  <c r="AH131" i="1"/>
  <c r="AI131" i="1"/>
  <c r="AJ131" i="1"/>
  <c r="AG132" i="1"/>
  <c r="AH132" i="1"/>
  <c r="AI132" i="1"/>
  <c r="AJ132" i="1"/>
  <c r="AG133" i="1"/>
  <c r="AH133" i="1"/>
  <c r="AI133" i="1"/>
  <c r="AJ133" i="1"/>
  <c r="AG134" i="1"/>
  <c r="AH134" i="1"/>
  <c r="AI134" i="1"/>
  <c r="AJ134" i="1"/>
  <c r="AG135" i="1"/>
  <c r="AH135" i="1"/>
  <c r="AI135" i="1"/>
  <c r="AJ135" i="1"/>
  <c r="AG136" i="1"/>
  <c r="AH136" i="1"/>
  <c r="AI136" i="1"/>
  <c r="AJ136" i="1"/>
  <c r="AG137" i="1"/>
  <c r="AH137" i="1"/>
  <c r="AI137" i="1"/>
  <c r="AJ137" i="1"/>
  <c r="AG138" i="1"/>
  <c r="AH138" i="1"/>
  <c r="AI138" i="1"/>
  <c r="AJ138" i="1"/>
  <c r="AG139" i="1"/>
  <c r="AH139" i="1"/>
  <c r="AI139" i="1"/>
  <c r="AJ139" i="1"/>
  <c r="AG140" i="1"/>
  <c r="AH140" i="1"/>
  <c r="AI140" i="1"/>
  <c r="AJ140" i="1"/>
  <c r="AG141" i="1"/>
  <c r="AH141" i="1"/>
  <c r="AI141" i="1"/>
  <c r="AJ141" i="1"/>
  <c r="AG142" i="1"/>
  <c r="AH142" i="1"/>
  <c r="AI142" i="1"/>
  <c r="AJ142" i="1"/>
  <c r="AG143" i="1"/>
  <c r="AH143" i="1"/>
  <c r="AI143" i="1"/>
  <c r="AJ143" i="1"/>
  <c r="AG144" i="1"/>
  <c r="AH144" i="1"/>
  <c r="AI144" i="1"/>
  <c r="AJ144" i="1"/>
  <c r="AG145" i="1"/>
  <c r="AH145" i="1"/>
  <c r="AI145" i="1"/>
  <c r="AJ145" i="1"/>
  <c r="AG146" i="1"/>
  <c r="AH146" i="1"/>
  <c r="AI146" i="1"/>
  <c r="AJ146" i="1"/>
  <c r="AG147" i="1"/>
  <c r="AH147" i="1"/>
  <c r="AI147" i="1"/>
  <c r="AJ147" i="1"/>
  <c r="AG148" i="1"/>
  <c r="AH148" i="1"/>
  <c r="AI148" i="1"/>
  <c r="AJ148" i="1"/>
  <c r="AG149" i="1"/>
  <c r="AH149" i="1"/>
  <c r="AI149" i="1"/>
  <c r="AJ149" i="1"/>
  <c r="AG150" i="1"/>
  <c r="AH150" i="1"/>
  <c r="AI150" i="1"/>
  <c r="AJ150" i="1"/>
  <c r="AG151" i="1"/>
  <c r="AH151" i="1"/>
  <c r="AI151" i="1"/>
  <c r="AJ151" i="1"/>
  <c r="AG152" i="1"/>
  <c r="AH152" i="1"/>
  <c r="AI152" i="1"/>
  <c r="AJ152" i="1"/>
  <c r="AG153" i="1"/>
  <c r="AH153" i="1"/>
  <c r="AI153" i="1"/>
  <c r="AJ153" i="1"/>
  <c r="AG154" i="1"/>
  <c r="AH154" i="1"/>
  <c r="AI154" i="1"/>
  <c r="AJ154" i="1"/>
  <c r="AG155" i="1"/>
  <c r="AH155" i="1"/>
  <c r="AI155" i="1"/>
  <c r="AJ155" i="1"/>
  <c r="AG156" i="1"/>
  <c r="AH156" i="1"/>
  <c r="AI156" i="1"/>
  <c r="AJ156" i="1"/>
  <c r="AG157" i="1"/>
  <c r="AH157" i="1"/>
  <c r="AI157" i="1"/>
  <c r="AJ157" i="1"/>
  <c r="AG158" i="1"/>
  <c r="AH158" i="1"/>
  <c r="AI158" i="1"/>
  <c r="AJ158" i="1"/>
  <c r="AG159" i="1"/>
  <c r="AH159" i="1"/>
  <c r="AI159" i="1"/>
  <c r="AJ159" i="1"/>
  <c r="AG160" i="1"/>
  <c r="AH160" i="1"/>
  <c r="AI160" i="1"/>
  <c r="AJ160" i="1"/>
  <c r="AG161" i="1"/>
  <c r="AH161" i="1"/>
  <c r="AI161" i="1"/>
  <c r="AJ161" i="1"/>
  <c r="AG162" i="1"/>
  <c r="AH162" i="1"/>
  <c r="AI162" i="1"/>
  <c r="AJ162" i="1"/>
  <c r="AG163" i="1"/>
  <c r="AH163" i="1"/>
  <c r="AI163" i="1"/>
  <c r="AJ163" i="1"/>
  <c r="AG164" i="1"/>
  <c r="AH164" i="1"/>
  <c r="AI164" i="1"/>
  <c r="AJ164" i="1"/>
  <c r="AG165" i="1"/>
  <c r="AH165" i="1"/>
  <c r="AI165" i="1"/>
  <c r="AJ165" i="1"/>
  <c r="AG166" i="1"/>
  <c r="AH166" i="1"/>
  <c r="AI166" i="1"/>
  <c r="AJ166" i="1"/>
  <c r="AG167" i="1"/>
  <c r="AH167" i="1"/>
  <c r="AI167" i="1"/>
  <c r="AJ167" i="1"/>
  <c r="AG168" i="1"/>
  <c r="AH168" i="1"/>
  <c r="AI168" i="1"/>
  <c r="AJ168" i="1"/>
  <c r="AG169" i="1"/>
  <c r="AH169" i="1"/>
  <c r="AI169" i="1"/>
  <c r="AJ169" i="1"/>
  <c r="AG170" i="1"/>
  <c r="AH170" i="1"/>
  <c r="AI170" i="1"/>
  <c r="AJ170" i="1"/>
  <c r="AG171" i="1"/>
  <c r="AH171" i="1"/>
  <c r="AI171" i="1"/>
  <c r="AJ171" i="1"/>
  <c r="AG172" i="1"/>
  <c r="AH172" i="1"/>
  <c r="AI172" i="1"/>
  <c r="AJ172" i="1"/>
  <c r="AG173" i="1"/>
  <c r="AH173" i="1"/>
  <c r="AI173" i="1"/>
  <c r="AJ173" i="1"/>
  <c r="AG174" i="1"/>
  <c r="AH174" i="1"/>
  <c r="AI174" i="1"/>
  <c r="AJ174" i="1"/>
  <c r="AG175" i="1"/>
  <c r="AH175" i="1"/>
  <c r="AI175" i="1"/>
  <c r="AJ175" i="1"/>
  <c r="AG176" i="1"/>
  <c r="AH176" i="1"/>
  <c r="AI176" i="1"/>
  <c r="AJ176" i="1"/>
  <c r="AG177" i="1"/>
  <c r="AH177" i="1"/>
  <c r="AI177" i="1"/>
  <c r="AJ177" i="1"/>
  <c r="AG178" i="1"/>
  <c r="AH178" i="1"/>
  <c r="AI178" i="1"/>
  <c r="AJ178" i="1"/>
  <c r="AG179" i="1"/>
  <c r="AH179" i="1"/>
  <c r="AI179" i="1"/>
  <c r="AJ179" i="1"/>
  <c r="AG180" i="1"/>
  <c r="AH180" i="1"/>
  <c r="AI180" i="1"/>
  <c r="AJ180" i="1"/>
  <c r="AG181" i="1"/>
  <c r="AH181" i="1"/>
  <c r="AI181" i="1"/>
  <c r="AJ181" i="1"/>
  <c r="AG182" i="1"/>
  <c r="AH182" i="1"/>
  <c r="AI182" i="1"/>
  <c r="AJ182" i="1"/>
  <c r="AG183" i="1"/>
  <c r="AH183" i="1"/>
  <c r="AI183" i="1"/>
  <c r="AJ183" i="1"/>
  <c r="AG184" i="1"/>
  <c r="AH184" i="1"/>
  <c r="AI184" i="1"/>
  <c r="AJ184" i="1"/>
  <c r="AG185" i="1"/>
  <c r="AH185" i="1"/>
  <c r="AI185" i="1"/>
  <c r="AJ185" i="1"/>
  <c r="AG186" i="1"/>
  <c r="AH186" i="1"/>
  <c r="AI186" i="1"/>
  <c r="AJ186" i="1"/>
  <c r="AG187" i="1"/>
  <c r="AH187" i="1"/>
  <c r="AI187" i="1"/>
  <c r="AJ187" i="1"/>
  <c r="AG188" i="1"/>
  <c r="AH188" i="1"/>
  <c r="AI188" i="1"/>
  <c r="AJ188" i="1"/>
  <c r="AG189" i="1"/>
  <c r="AH189" i="1"/>
  <c r="AI189" i="1"/>
  <c r="AJ189" i="1"/>
  <c r="AG190" i="1"/>
  <c r="AH190" i="1"/>
  <c r="AI190" i="1"/>
  <c r="AJ190" i="1"/>
  <c r="AG191" i="1"/>
  <c r="AH191" i="1"/>
  <c r="AI191" i="1"/>
  <c r="AJ191" i="1"/>
  <c r="AG192" i="1"/>
  <c r="AH192" i="1"/>
  <c r="AI192" i="1"/>
  <c r="AJ192" i="1"/>
  <c r="AG193" i="1"/>
  <c r="AH193" i="1"/>
  <c r="AI193" i="1"/>
  <c r="AJ193" i="1"/>
  <c r="AG194" i="1"/>
  <c r="AH194" i="1"/>
  <c r="AI194" i="1"/>
  <c r="AJ194" i="1"/>
  <c r="AG195" i="1"/>
  <c r="AH195" i="1"/>
  <c r="AI195" i="1"/>
  <c r="AJ195" i="1"/>
  <c r="AG196" i="1"/>
  <c r="AH196" i="1"/>
  <c r="AI196" i="1"/>
  <c r="AJ196" i="1"/>
  <c r="AG197" i="1"/>
  <c r="AH197" i="1"/>
  <c r="AI197" i="1"/>
  <c r="AJ197" i="1"/>
  <c r="AG198" i="1"/>
  <c r="AH198" i="1"/>
  <c r="AI198" i="1"/>
  <c r="AJ198" i="1"/>
  <c r="AG199" i="1"/>
  <c r="AH199" i="1"/>
  <c r="AI199" i="1"/>
  <c r="AJ199" i="1"/>
  <c r="AG200" i="1"/>
  <c r="AH200" i="1"/>
  <c r="AI200" i="1"/>
  <c r="AJ200" i="1"/>
  <c r="AG201" i="1"/>
  <c r="AH201" i="1"/>
  <c r="AI201" i="1"/>
  <c r="AJ201" i="1"/>
  <c r="AG202" i="1"/>
  <c r="AH202" i="1"/>
  <c r="AI202" i="1"/>
  <c r="AJ202" i="1"/>
  <c r="AG203" i="1"/>
  <c r="AH203" i="1"/>
  <c r="AI203" i="1"/>
  <c r="AJ203" i="1"/>
  <c r="AG204" i="1"/>
  <c r="AH204" i="1"/>
  <c r="AI204" i="1"/>
  <c r="AJ204" i="1"/>
  <c r="AG205" i="1"/>
  <c r="AH205" i="1"/>
  <c r="AI205" i="1"/>
  <c r="AJ205" i="1"/>
  <c r="AG206" i="1"/>
  <c r="AH206" i="1"/>
  <c r="AI206" i="1"/>
  <c r="AJ206" i="1"/>
  <c r="AG207" i="1"/>
  <c r="AH207" i="1"/>
  <c r="AI207" i="1"/>
  <c r="AJ207" i="1"/>
  <c r="AG208" i="1"/>
  <c r="AH208" i="1"/>
  <c r="AI208" i="1"/>
  <c r="AJ208" i="1"/>
  <c r="AG209" i="1"/>
  <c r="AH209" i="1"/>
  <c r="AI209" i="1"/>
  <c r="AJ209" i="1"/>
  <c r="AG210" i="1"/>
  <c r="AH210" i="1"/>
  <c r="AI210" i="1"/>
  <c r="AJ210" i="1"/>
  <c r="AG211" i="1"/>
  <c r="AH211" i="1"/>
  <c r="AI211" i="1"/>
  <c r="AJ211" i="1"/>
  <c r="AG212" i="1"/>
  <c r="AH212" i="1"/>
  <c r="AI212" i="1"/>
  <c r="AJ212" i="1"/>
  <c r="AG213" i="1"/>
  <c r="AH213" i="1"/>
  <c r="AI213" i="1"/>
  <c r="AJ213" i="1"/>
  <c r="AG214" i="1"/>
  <c r="AH214" i="1"/>
  <c r="AI214" i="1"/>
  <c r="AJ214" i="1"/>
  <c r="AG215" i="1"/>
  <c r="AH215" i="1"/>
  <c r="AI215" i="1"/>
  <c r="AJ215" i="1"/>
  <c r="AG216" i="1"/>
  <c r="AH216" i="1"/>
  <c r="AI216" i="1"/>
  <c r="AJ216" i="1"/>
  <c r="AG217" i="1"/>
  <c r="AH217" i="1"/>
  <c r="AI217" i="1"/>
  <c r="AJ217" i="1"/>
  <c r="AG218" i="1"/>
  <c r="AH218" i="1"/>
  <c r="AI218" i="1"/>
  <c r="AJ218" i="1"/>
  <c r="AG219" i="1"/>
  <c r="AH219" i="1"/>
  <c r="AI219" i="1"/>
  <c r="AJ219" i="1"/>
  <c r="AG220" i="1"/>
  <c r="AH220" i="1"/>
  <c r="AI220" i="1"/>
  <c r="AJ220" i="1"/>
  <c r="AG221" i="1"/>
  <c r="AH221" i="1"/>
  <c r="AI221" i="1"/>
  <c r="AJ221" i="1"/>
  <c r="AG222" i="1"/>
  <c r="AH222" i="1"/>
  <c r="AI222" i="1"/>
  <c r="AJ222" i="1"/>
  <c r="AG223" i="1"/>
  <c r="AH223" i="1"/>
  <c r="AI223" i="1"/>
  <c r="AJ223" i="1"/>
  <c r="AG224" i="1"/>
  <c r="AH224" i="1"/>
  <c r="AI224" i="1"/>
  <c r="AJ224" i="1"/>
  <c r="AG225" i="1"/>
  <c r="AH225" i="1"/>
  <c r="AI225" i="1"/>
  <c r="AJ225" i="1"/>
  <c r="AG226" i="1"/>
  <c r="AH226" i="1"/>
  <c r="AI226" i="1"/>
  <c r="AJ226" i="1"/>
  <c r="AG227" i="1"/>
  <c r="AH227" i="1"/>
  <c r="AI227" i="1"/>
  <c r="AJ227" i="1"/>
  <c r="AG228" i="1"/>
  <c r="AH228" i="1"/>
  <c r="AI228" i="1"/>
  <c r="AJ228" i="1"/>
  <c r="AG229" i="1"/>
  <c r="AH229" i="1"/>
  <c r="AI229" i="1"/>
  <c r="AJ229" i="1"/>
  <c r="AG230" i="1"/>
  <c r="AH230" i="1"/>
  <c r="AI230" i="1"/>
  <c r="AJ230" i="1"/>
  <c r="AG231" i="1"/>
  <c r="AH231" i="1"/>
  <c r="AI231" i="1"/>
  <c r="AJ231" i="1"/>
  <c r="AG232" i="1"/>
  <c r="AH232" i="1"/>
  <c r="AI232" i="1"/>
  <c r="AJ232" i="1"/>
  <c r="AG233" i="1"/>
  <c r="AH233" i="1"/>
  <c r="AI233" i="1"/>
  <c r="AJ233" i="1"/>
  <c r="AG234" i="1"/>
  <c r="AH234" i="1"/>
  <c r="AI234" i="1"/>
  <c r="AJ234" i="1"/>
  <c r="AG235" i="1"/>
  <c r="AH235" i="1"/>
  <c r="AI235" i="1"/>
  <c r="AJ235" i="1"/>
  <c r="AG236" i="1"/>
  <c r="AH236" i="1"/>
  <c r="AI236" i="1"/>
  <c r="AJ236" i="1"/>
  <c r="AG237" i="1"/>
  <c r="AH237" i="1"/>
  <c r="AI237" i="1"/>
  <c r="AJ237" i="1"/>
  <c r="AG238" i="1"/>
  <c r="AH238" i="1"/>
  <c r="AI238" i="1"/>
  <c r="AJ238" i="1"/>
  <c r="AG239" i="1"/>
  <c r="AH239" i="1"/>
  <c r="AI239" i="1"/>
  <c r="AJ239" i="1"/>
  <c r="AG240" i="1"/>
  <c r="AH240" i="1"/>
  <c r="AI240" i="1"/>
  <c r="AJ240" i="1"/>
  <c r="AG241" i="1"/>
  <c r="AH241" i="1"/>
  <c r="AI241" i="1"/>
  <c r="AJ241" i="1"/>
  <c r="AG242" i="1"/>
  <c r="AH242" i="1"/>
  <c r="AI242" i="1"/>
  <c r="AJ242" i="1"/>
  <c r="AG243" i="1"/>
  <c r="AH243" i="1"/>
  <c r="AI243" i="1"/>
  <c r="AJ243" i="1"/>
  <c r="AG244" i="1"/>
  <c r="AH244" i="1"/>
  <c r="AI244" i="1"/>
  <c r="AJ244" i="1"/>
  <c r="AG245" i="1"/>
  <c r="AH245" i="1"/>
  <c r="AI245" i="1"/>
  <c r="AJ245" i="1"/>
  <c r="AG246" i="1"/>
  <c r="AH246" i="1"/>
  <c r="AI246" i="1"/>
  <c r="AJ246" i="1"/>
  <c r="AG247" i="1"/>
  <c r="AH247" i="1"/>
  <c r="AI247" i="1"/>
  <c r="AJ247" i="1"/>
  <c r="AG248" i="1"/>
  <c r="AH248" i="1"/>
  <c r="AI248" i="1"/>
  <c r="AJ248" i="1"/>
  <c r="AG249" i="1"/>
  <c r="AH249" i="1"/>
  <c r="AI249" i="1"/>
  <c r="AJ249" i="1"/>
  <c r="AG250" i="1"/>
  <c r="AH250" i="1"/>
  <c r="AI250" i="1"/>
  <c r="AJ250" i="1"/>
  <c r="AG251" i="1"/>
  <c r="AH251" i="1"/>
  <c r="AI251" i="1"/>
  <c r="AJ251" i="1"/>
  <c r="AG252" i="1"/>
  <c r="AH252" i="1"/>
  <c r="AI252" i="1"/>
  <c r="AJ252" i="1"/>
  <c r="AG253" i="1"/>
  <c r="AH253" i="1"/>
  <c r="AI253" i="1"/>
  <c r="AJ253" i="1"/>
  <c r="AG254" i="1"/>
  <c r="AH254" i="1"/>
  <c r="AI254" i="1"/>
  <c r="AJ254" i="1"/>
  <c r="AG255" i="1"/>
  <c r="AH255" i="1"/>
  <c r="AI255" i="1"/>
  <c r="AJ255" i="1"/>
  <c r="AG256" i="1"/>
  <c r="AH256" i="1"/>
  <c r="AI256" i="1"/>
  <c r="AJ256" i="1"/>
  <c r="AG257" i="1"/>
  <c r="AH257" i="1"/>
  <c r="AI257" i="1"/>
  <c r="AJ257" i="1"/>
  <c r="AG258" i="1"/>
  <c r="AH258" i="1"/>
  <c r="AI258" i="1"/>
  <c r="AJ258" i="1"/>
  <c r="AG259" i="1"/>
  <c r="AH259" i="1"/>
  <c r="AI259" i="1"/>
  <c r="AJ259" i="1"/>
  <c r="AG260" i="1"/>
  <c r="AH260" i="1"/>
  <c r="AI260" i="1"/>
  <c r="AJ260" i="1"/>
  <c r="AG261" i="1"/>
  <c r="AH261" i="1"/>
  <c r="AI261" i="1"/>
  <c r="AJ261" i="1"/>
  <c r="AG262" i="1"/>
  <c r="AH262" i="1"/>
  <c r="AI262" i="1"/>
  <c r="AJ262" i="1"/>
  <c r="AG263" i="1"/>
  <c r="AH263" i="1"/>
  <c r="AI263" i="1"/>
  <c r="AJ263" i="1"/>
  <c r="AG264" i="1"/>
  <c r="AH264" i="1"/>
  <c r="AI264" i="1"/>
  <c r="AJ264" i="1"/>
  <c r="AG265" i="1"/>
  <c r="AH265" i="1"/>
  <c r="AI265" i="1"/>
  <c r="AJ265" i="1"/>
  <c r="AG266" i="1"/>
  <c r="AH266" i="1"/>
  <c r="AI266" i="1"/>
  <c r="AJ266" i="1"/>
  <c r="AG267" i="1"/>
  <c r="AH267" i="1"/>
  <c r="AI267" i="1"/>
  <c r="AJ267" i="1"/>
  <c r="AG268" i="1"/>
  <c r="AH268" i="1"/>
  <c r="AI268" i="1"/>
  <c r="AJ268" i="1"/>
  <c r="AG269" i="1"/>
  <c r="AH269" i="1"/>
  <c r="AI269" i="1"/>
  <c r="AJ269" i="1"/>
  <c r="AG270" i="1"/>
  <c r="AH270" i="1"/>
  <c r="AI270" i="1"/>
  <c r="AJ270" i="1"/>
  <c r="AG271" i="1"/>
  <c r="AH271" i="1"/>
  <c r="AI271" i="1"/>
  <c r="AJ271" i="1"/>
  <c r="AG272" i="1"/>
  <c r="AH272" i="1"/>
  <c r="AI272" i="1"/>
  <c r="AJ272" i="1"/>
  <c r="AG273" i="1"/>
  <c r="AH273" i="1"/>
  <c r="AI273" i="1"/>
  <c r="AJ273" i="1"/>
  <c r="AG274" i="1"/>
  <c r="AH274" i="1"/>
  <c r="AI274" i="1"/>
  <c r="AJ274" i="1"/>
  <c r="AG275" i="1"/>
  <c r="AH275" i="1"/>
  <c r="AI275" i="1"/>
  <c r="AJ275" i="1"/>
  <c r="AG276" i="1"/>
  <c r="AH276" i="1"/>
  <c r="AI276" i="1"/>
  <c r="AJ276" i="1"/>
  <c r="AG277" i="1"/>
  <c r="AH277" i="1"/>
  <c r="AI277" i="1"/>
  <c r="AJ277" i="1"/>
  <c r="AG278" i="1"/>
  <c r="AH278" i="1"/>
  <c r="AI278" i="1"/>
  <c r="AJ278" i="1"/>
  <c r="AG279" i="1"/>
  <c r="AH279" i="1"/>
  <c r="AI279" i="1"/>
  <c r="AJ279" i="1"/>
  <c r="AG280" i="1"/>
  <c r="AH280" i="1"/>
  <c r="AI280" i="1"/>
  <c r="AJ280" i="1"/>
  <c r="AG281" i="1"/>
  <c r="AH281" i="1"/>
  <c r="AI281" i="1"/>
  <c r="AJ281" i="1"/>
  <c r="AG282" i="1"/>
  <c r="AH282" i="1"/>
  <c r="AI282" i="1"/>
  <c r="AJ282" i="1"/>
  <c r="AG283" i="1"/>
  <c r="AH283" i="1"/>
  <c r="AI283" i="1"/>
  <c r="AJ283" i="1"/>
  <c r="AG284" i="1"/>
  <c r="AH284" i="1"/>
  <c r="AI284" i="1"/>
  <c r="AJ284" i="1"/>
  <c r="AG285" i="1"/>
  <c r="AH285" i="1"/>
  <c r="AI285" i="1"/>
  <c r="AJ285" i="1"/>
  <c r="AG286" i="1"/>
  <c r="AH286" i="1"/>
  <c r="AI286" i="1"/>
  <c r="AJ286" i="1"/>
  <c r="AG287" i="1"/>
  <c r="AH287" i="1"/>
  <c r="AI287" i="1"/>
  <c r="AJ287" i="1"/>
  <c r="AG288" i="1"/>
  <c r="AH288" i="1"/>
  <c r="AI288" i="1"/>
  <c r="AJ288" i="1"/>
  <c r="AG289" i="1"/>
  <c r="AH289" i="1"/>
  <c r="AI289" i="1"/>
  <c r="AJ289" i="1"/>
  <c r="AG290" i="1"/>
  <c r="AH290" i="1"/>
  <c r="AI290" i="1"/>
  <c r="AJ290" i="1"/>
  <c r="AG291" i="1"/>
  <c r="AH291" i="1"/>
  <c r="AI291" i="1"/>
  <c r="AJ291" i="1"/>
  <c r="AG292" i="1"/>
  <c r="AH292" i="1"/>
  <c r="AI292" i="1"/>
  <c r="AJ292" i="1"/>
  <c r="AG293" i="1"/>
  <c r="AH293" i="1"/>
  <c r="AI293" i="1"/>
  <c r="AJ293" i="1"/>
  <c r="AG294" i="1"/>
  <c r="AH294" i="1"/>
  <c r="AI294" i="1"/>
  <c r="AJ294" i="1"/>
  <c r="AG295" i="1"/>
  <c r="AH295" i="1"/>
  <c r="AI295" i="1"/>
  <c r="AJ295" i="1"/>
  <c r="AG296" i="1"/>
  <c r="AH296" i="1"/>
  <c r="AI296" i="1"/>
  <c r="AJ296" i="1"/>
  <c r="AG297" i="1"/>
  <c r="AH297" i="1"/>
  <c r="AI297" i="1"/>
  <c r="AJ297" i="1"/>
  <c r="AG298" i="1"/>
  <c r="AH298" i="1"/>
  <c r="AI298" i="1"/>
  <c r="AJ298" i="1"/>
  <c r="AG299" i="1"/>
  <c r="AH299" i="1"/>
  <c r="AI299" i="1"/>
  <c r="AJ299" i="1"/>
  <c r="AG300" i="1"/>
  <c r="AH300" i="1"/>
  <c r="AI300" i="1"/>
  <c r="AJ300" i="1"/>
  <c r="AG301" i="1"/>
  <c r="AH301" i="1"/>
  <c r="AI301" i="1"/>
  <c r="AJ301" i="1"/>
  <c r="AG302" i="1"/>
  <c r="AH302" i="1"/>
  <c r="AI302" i="1"/>
  <c r="AJ302" i="1"/>
  <c r="AG303" i="1"/>
  <c r="AH303" i="1"/>
  <c r="AI303" i="1"/>
  <c r="AJ303" i="1"/>
  <c r="AG304" i="1"/>
  <c r="AH304" i="1"/>
  <c r="AI304" i="1"/>
  <c r="AJ304" i="1"/>
  <c r="AG305" i="1"/>
  <c r="AH305" i="1"/>
  <c r="AI305" i="1"/>
  <c r="AJ305" i="1"/>
  <c r="AG306" i="1"/>
  <c r="AH306" i="1"/>
  <c r="AI306" i="1"/>
  <c r="AJ306" i="1"/>
  <c r="AG307" i="1"/>
  <c r="AH307" i="1"/>
  <c r="AI307" i="1"/>
  <c r="AJ307" i="1"/>
  <c r="AG308" i="1"/>
  <c r="AH308" i="1"/>
  <c r="AI308" i="1"/>
  <c r="AJ308" i="1"/>
  <c r="AG309" i="1"/>
  <c r="AH309" i="1"/>
  <c r="AI309" i="1"/>
  <c r="AJ309" i="1"/>
  <c r="AG310" i="1"/>
  <c r="AH310" i="1"/>
  <c r="AI310" i="1"/>
  <c r="AJ310" i="1"/>
  <c r="AG311" i="1"/>
  <c r="AH311" i="1"/>
  <c r="AI311" i="1"/>
  <c r="AJ311" i="1"/>
  <c r="AG312" i="1"/>
  <c r="AH312" i="1"/>
  <c r="AI312" i="1"/>
  <c r="AJ312" i="1"/>
  <c r="AG313" i="1"/>
  <c r="AH313" i="1"/>
  <c r="AI313" i="1"/>
  <c r="AJ313" i="1"/>
  <c r="AG314" i="1"/>
  <c r="AH314" i="1"/>
  <c r="AI314" i="1"/>
  <c r="AJ314" i="1"/>
  <c r="AG315" i="1"/>
  <c r="AH315" i="1"/>
  <c r="AI315" i="1"/>
  <c r="AJ315" i="1"/>
  <c r="AG316" i="1"/>
  <c r="AH316" i="1"/>
  <c r="AI316" i="1"/>
  <c r="AJ316" i="1"/>
  <c r="AG317" i="1"/>
  <c r="AH317" i="1"/>
  <c r="AI317" i="1"/>
  <c r="AJ317" i="1"/>
  <c r="AG318" i="1"/>
  <c r="AH318" i="1"/>
  <c r="AI318" i="1"/>
  <c r="AJ318" i="1"/>
  <c r="AG319" i="1"/>
  <c r="AH319" i="1"/>
  <c r="AI319" i="1"/>
  <c r="AJ319" i="1"/>
  <c r="AG320" i="1"/>
  <c r="AH320" i="1"/>
  <c r="AI320" i="1"/>
  <c r="AJ320" i="1"/>
  <c r="AG321" i="1"/>
  <c r="AH321" i="1"/>
  <c r="AI321" i="1"/>
  <c r="AJ321" i="1"/>
  <c r="AG322" i="1"/>
  <c r="AH322" i="1"/>
  <c r="AI322" i="1"/>
  <c r="AJ322" i="1"/>
  <c r="AG323" i="1"/>
  <c r="AH323" i="1"/>
  <c r="AI323" i="1"/>
  <c r="AJ323" i="1"/>
  <c r="AG324" i="1"/>
  <c r="AH324" i="1"/>
  <c r="AI324" i="1"/>
  <c r="AJ324" i="1"/>
  <c r="AG325" i="1"/>
  <c r="AH325" i="1"/>
  <c r="AI325" i="1"/>
  <c r="AJ325" i="1"/>
  <c r="AG326" i="1"/>
  <c r="AH326" i="1"/>
  <c r="AI326" i="1"/>
  <c r="AJ326" i="1"/>
  <c r="AG327" i="1"/>
  <c r="AH327" i="1"/>
  <c r="AI327" i="1"/>
  <c r="AJ327" i="1"/>
  <c r="AG328" i="1"/>
  <c r="AH328" i="1"/>
  <c r="AI328" i="1"/>
  <c r="AJ328" i="1"/>
  <c r="AG329" i="1"/>
  <c r="AH329" i="1"/>
  <c r="AI329" i="1"/>
  <c r="AJ329" i="1"/>
  <c r="AG330" i="1"/>
  <c r="AH330" i="1"/>
  <c r="AI330" i="1"/>
  <c r="AJ330" i="1"/>
  <c r="AG331" i="1"/>
  <c r="AH331" i="1"/>
  <c r="AI331" i="1"/>
  <c r="AJ331" i="1"/>
  <c r="AG332" i="1"/>
  <c r="AH332" i="1"/>
  <c r="AI332" i="1"/>
  <c r="AJ332" i="1"/>
  <c r="AG333" i="1"/>
  <c r="AH333" i="1"/>
  <c r="AI333" i="1"/>
  <c r="AJ333" i="1"/>
  <c r="AG334" i="1"/>
  <c r="AH334" i="1"/>
  <c r="AI334" i="1"/>
  <c r="AJ334" i="1"/>
  <c r="AG335" i="1"/>
  <c r="AH335" i="1"/>
  <c r="AI335" i="1"/>
  <c r="AJ335" i="1"/>
  <c r="AG336" i="1"/>
  <c r="AH336" i="1"/>
  <c r="AI336" i="1"/>
  <c r="AJ336" i="1"/>
  <c r="AG337" i="1"/>
  <c r="AH337" i="1"/>
  <c r="AI337" i="1"/>
  <c r="AJ337" i="1"/>
  <c r="AG338" i="1"/>
  <c r="AH338" i="1"/>
  <c r="AI338" i="1"/>
  <c r="AJ338" i="1"/>
  <c r="AG339" i="1"/>
  <c r="AH339" i="1"/>
  <c r="AI339" i="1"/>
  <c r="AJ339" i="1"/>
  <c r="AG340" i="1"/>
  <c r="AH340" i="1"/>
  <c r="AI340" i="1"/>
  <c r="AJ340" i="1"/>
  <c r="AG341" i="1"/>
  <c r="AH341" i="1"/>
  <c r="AI341" i="1"/>
  <c r="AJ341" i="1"/>
  <c r="AG342" i="1"/>
  <c r="AH342" i="1"/>
  <c r="AI342" i="1"/>
  <c r="AJ342" i="1"/>
  <c r="AG343" i="1"/>
  <c r="AH343" i="1"/>
  <c r="AI343" i="1"/>
  <c r="AJ343" i="1"/>
  <c r="AG344" i="1"/>
  <c r="AH344" i="1"/>
  <c r="AI344" i="1"/>
  <c r="AJ344" i="1"/>
  <c r="AG345" i="1"/>
  <c r="AH345" i="1"/>
  <c r="AI345" i="1"/>
  <c r="AJ345" i="1"/>
  <c r="AG346" i="1"/>
  <c r="AH346" i="1"/>
  <c r="AI346" i="1"/>
  <c r="AJ346" i="1"/>
  <c r="AG347" i="1"/>
  <c r="AH347" i="1"/>
  <c r="AI347" i="1"/>
  <c r="AJ347" i="1"/>
  <c r="AG348" i="1"/>
  <c r="AH348" i="1"/>
  <c r="AI348" i="1"/>
  <c r="AJ348" i="1"/>
  <c r="AG349" i="1"/>
  <c r="AH349" i="1"/>
  <c r="AI349" i="1"/>
  <c r="AJ349" i="1"/>
  <c r="AG350" i="1"/>
  <c r="AH350" i="1"/>
  <c r="AI350" i="1"/>
  <c r="AJ350" i="1"/>
  <c r="AG351" i="1"/>
  <c r="AH351" i="1"/>
  <c r="AI351" i="1"/>
  <c r="AJ351" i="1"/>
  <c r="AG352" i="1"/>
  <c r="AH352" i="1"/>
  <c r="AI352" i="1"/>
  <c r="AJ352" i="1"/>
  <c r="AG353" i="1"/>
  <c r="AH353" i="1"/>
  <c r="AI353" i="1"/>
  <c r="AJ353" i="1"/>
  <c r="AG354" i="1"/>
  <c r="AH354" i="1"/>
  <c r="AI354" i="1"/>
  <c r="AJ354" i="1"/>
  <c r="AG355" i="1"/>
  <c r="AH355" i="1"/>
  <c r="AI355" i="1"/>
  <c r="AJ355" i="1"/>
  <c r="AG356" i="1"/>
  <c r="AH356" i="1"/>
  <c r="AI356" i="1"/>
  <c r="AJ356" i="1"/>
  <c r="AG357" i="1"/>
  <c r="AH357" i="1"/>
  <c r="AI357" i="1"/>
  <c r="AJ357" i="1"/>
  <c r="AG358" i="1"/>
  <c r="AH358" i="1"/>
  <c r="AI358" i="1"/>
  <c r="AJ358" i="1"/>
  <c r="AG359" i="1"/>
  <c r="AH359" i="1"/>
  <c r="AI359" i="1"/>
  <c r="AJ359" i="1"/>
  <c r="AG360" i="1"/>
  <c r="AH360" i="1"/>
  <c r="AI360" i="1"/>
  <c r="AJ360" i="1"/>
  <c r="AG361" i="1"/>
  <c r="AH361" i="1"/>
  <c r="AI361" i="1"/>
  <c r="AJ361" i="1"/>
  <c r="AG362" i="1"/>
  <c r="AH362" i="1"/>
  <c r="AI362" i="1"/>
  <c r="AJ362" i="1"/>
  <c r="AG363" i="1"/>
  <c r="AH363" i="1"/>
  <c r="AI363" i="1"/>
  <c r="AJ363" i="1"/>
  <c r="AG364" i="1"/>
  <c r="AH364" i="1"/>
  <c r="AI364" i="1"/>
  <c r="AJ364" i="1"/>
  <c r="AG365" i="1"/>
  <c r="AH365" i="1"/>
  <c r="AI365" i="1"/>
  <c r="AJ365" i="1"/>
  <c r="AG366" i="1"/>
  <c r="AH366" i="1"/>
  <c r="AI366" i="1"/>
  <c r="AJ366" i="1"/>
  <c r="AG367" i="1"/>
  <c r="AH367" i="1"/>
  <c r="AI367" i="1"/>
  <c r="AJ367" i="1"/>
  <c r="AG368" i="1"/>
  <c r="AH368" i="1"/>
  <c r="AI368" i="1"/>
  <c r="AJ368" i="1"/>
  <c r="AG369" i="1"/>
  <c r="AH369" i="1"/>
  <c r="AI369" i="1"/>
  <c r="AJ369" i="1"/>
  <c r="AG370" i="1"/>
  <c r="AH370" i="1"/>
  <c r="AI370" i="1"/>
  <c r="AJ370" i="1"/>
  <c r="AG371" i="1"/>
  <c r="AH371" i="1"/>
  <c r="AI371" i="1"/>
  <c r="AJ371" i="1"/>
  <c r="AG372" i="1"/>
  <c r="AH372" i="1"/>
  <c r="AI372" i="1"/>
  <c r="AJ372" i="1"/>
  <c r="AG373" i="1"/>
  <c r="AH373" i="1"/>
  <c r="AI373" i="1"/>
  <c r="AJ373" i="1"/>
  <c r="AG374" i="1"/>
  <c r="AH374" i="1"/>
  <c r="AI374" i="1"/>
  <c r="AJ374" i="1"/>
  <c r="AG375" i="1"/>
  <c r="AH375" i="1"/>
  <c r="AI375" i="1"/>
  <c r="AJ375" i="1"/>
  <c r="AG376" i="1"/>
  <c r="AH376" i="1"/>
  <c r="AI376" i="1"/>
  <c r="AJ376" i="1"/>
  <c r="AG377" i="1"/>
  <c r="AH377" i="1"/>
  <c r="AI377" i="1"/>
  <c r="AJ377" i="1"/>
  <c r="AG378" i="1"/>
  <c r="AH378" i="1"/>
  <c r="AI378" i="1"/>
  <c r="AJ378" i="1"/>
  <c r="AG379" i="1"/>
  <c r="AH379" i="1"/>
  <c r="AI379" i="1"/>
  <c r="AJ379" i="1"/>
  <c r="AG380" i="1"/>
  <c r="AH380" i="1"/>
  <c r="AI380" i="1"/>
  <c r="AJ380" i="1"/>
  <c r="AG381" i="1"/>
  <c r="AH381" i="1"/>
  <c r="AI381" i="1"/>
  <c r="AJ381" i="1"/>
  <c r="AG382" i="1"/>
  <c r="AH382" i="1"/>
  <c r="AI382" i="1"/>
  <c r="AJ382" i="1"/>
  <c r="AG383" i="1"/>
  <c r="AH383" i="1"/>
  <c r="AI383" i="1"/>
  <c r="AJ383" i="1"/>
  <c r="AG384" i="1"/>
  <c r="AH384" i="1"/>
  <c r="AI384" i="1"/>
  <c r="AJ384" i="1"/>
  <c r="AG385" i="1"/>
  <c r="AH385" i="1"/>
  <c r="AI385" i="1"/>
  <c r="AJ385" i="1"/>
  <c r="AG386" i="1"/>
  <c r="AH386" i="1"/>
  <c r="AI386" i="1"/>
  <c r="AJ386" i="1"/>
  <c r="AG387" i="1"/>
  <c r="AH387" i="1"/>
  <c r="AI387" i="1"/>
  <c r="AJ387" i="1"/>
  <c r="AG388" i="1"/>
  <c r="AH388" i="1"/>
  <c r="AI388" i="1"/>
  <c r="AJ388" i="1"/>
  <c r="AG389" i="1"/>
  <c r="AH389" i="1"/>
  <c r="AI389" i="1"/>
  <c r="AJ389" i="1"/>
  <c r="AG390" i="1"/>
  <c r="AH390" i="1"/>
  <c r="AI390" i="1"/>
  <c r="AJ390" i="1"/>
  <c r="AG391" i="1"/>
  <c r="AH391" i="1"/>
  <c r="AI391" i="1"/>
  <c r="AJ391" i="1"/>
  <c r="AG392" i="1"/>
  <c r="AH392" i="1"/>
  <c r="AI392" i="1"/>
  <c r="AJ392" i="1"/>
  <c r="AG393" i="1"/>
  <c r="AH393" i="1"/>
  <c r="AI393" i="1"/>
  <c r="AJ393" i="1"/>
  <c r="AG394" i="1"/>
  <c r="AH394" i="1"/>
  <c r="AI394" i="1"/>
  <c r="AJ394" i="1"/>
  <c r="AG395" i="1"/>
  <c r="AH395" i="1"/>
  <c r="AI395" i="1"/>
  <c r="AJ395" i="1"/>
  <c r="AG396" i="1"/>
  <c r="AH396" i="1"/>
  <c r="AI396" i="1"/>
  <c r="AJ396" i="1"/>
  <c r="AG397" i="1"/>
  <c r="AH397" i="1"/>
  <c r="AI397" i="1"/>
  <c r="AJ397" i="1"/>
  <c r="AG398" i="1"/>
  <c r="AH398" i="1"/>
  <c r="AI398" i="1"/>
  <c r="AJ398" i="1"/>
  <c r="AG399" i="1"/>
  <c r="AH399" i="1"/>
  <c r="AI399" i="1"/>
  <c r="AJ399" i="1"/>
  <c r="AG400" i="1"/>
  <c r="AH400" i="1"/>
  <c r="AI400" i="1"/>
  <c r="AJ400" i="1"/>
  <c r="AG401" i="1"/>
  <c r="AH401" i="1"/>
  <c r="AI401" i="1"/>
  <c r="AJ401" i="1"/>
  <c r="AG402" i="1"/>
  <c r="AH402" i="1"/>
  <c r="AI402" i="1"/>
  <c r="AJ402" i="1"/>
  <c r="AG403" i="1"/>
  <c r="AH403" i="1"/>
  <c r="AI403" i="1"/>
  <c r="AJ403" i="1"/>
  <c r="AG404" i="1"/>
  <c r="AH404" i="1"/>
  <c r="AI404" i="1"/>
  <c r="AJ404" i="1"/>
  <c r="AG405" i="1"/>
  <c r="AH405" i="1"/>
  <c r="AI405" i="1"/>
  <c r="AJ405" i="1"/>
  <c r="AG406" i="1"/>
  <c r="AH406" i="1"/>
  <c r="AI406" i="1"/>
  <c r="AJ406" i="1"/>
  <c r="AG407" i="1"/>
  <c r="AH407" i="1"/>
  <c r="AI407" i="1"/>
  <c r="AJ407" i="1"/>
  <c r="AG408" i="1"/>
  <c r="AH408" i="1"/>
  <c r="AI408" i="1"/>
  <c r="AJ408" i="1"/>
  <c r="AG409" i="1"/>
  <c r="AH409" i="1"/>
  <c r="AI409" i="1"/>
  <c r="AJ409" i="1"/>
  <c r="AG410" i="1"/>
  <c r="AH410" i="1"/>
  <c r="AI410" i="1"/>
  <c r="AJ410" i="1"/>
  <c r="AG411" i="1"/>
  <c r="AH411" i="1"/>
  <c r="AI411" i="1"/>
  <c r="AJ411" i="1"/>
  <c r="AG412" i="1"/>
  <c r="AH412" i="1"/>
  <c r="AI412" i="1"/>
  <c r="AJ412" i="1"/>
  <c r="AG413" i="1"/>
  <c r="AH413" i="1"/>
  <c r="AI413" i="1"/>
  <c r="AJ413" i="1"/>
  <c r="AG414" i="1"/>
  <c r="AH414" i="1"/>
  <c r="AI414" i="1"/>
  <c r="AJ414" i="1"/>
  <c r="AG415" i="1"/>
  <c r="AH415" i="1"/>
  <c r="AI415" i="1"/>
  <c r="AJ415" i="1"/>
  <c r="AG416" i="1"/>
  <c r="AH416" i="1"/>
  <c r="AI416" i="1"/>
  <c r="AJ416" i="1"/>
  <c r="AG417" i="1"/>
  <c r="AH417" i="1"/>
  <c r="AI417" i="1"/>
  <c r="AJ417" i="1"/>
  <c r="AG418" i="1"/>
  <c r="AH418" i="1"/>
  <c r="AI418" i="1"/>
  <c r="AJ418" i="1"/>
  <c r="AG419" i="1"/>
  <c r="AH419" i="1"/>
  <c r="AI419" i="1"/>
  <c r="AJ419" i="1"/>
  <c r="AG420" i="1"/>
  <c r="AH420" i="1"/>
  <c r="AI420" i="1"/>
  <c r="AJ420" i="1"/>
  <c r="AG421" i="1"/>
  <c r="AH421" i="1"/>
  <c r="AI421" i="1"/>
  <c r="AJ421" i="1"/>
  <c r="AG422" i="1"/>
  <c r="AH422" i="1"/>
  <c r="AI422" i="1"/>
  <c r="AJ422" i="1"/>
  <c r="AG423" i="1"/>
  <c r="AH423" i="1"/>
  <c r="AI423" i="1"/>
  <c r="AJ423" i="1"/>
  <c r="AG424" i="1"/>
  <c r="AH424" i="1"/>
  <c r="AI424" i="1"/>
  <c r="AJ424" i="1"/>
  <c r="AG425" i="1"/>
  <c r="AH425" i="1"/>
  <c r="AI425" i="1"/>
  <c r="AJ425" i="1"/>
  <c r="AG426" i="1"/>
  <c r="AH426" i="1"/>
  <c r="AI426" i="1"/>
  <c r="AJ426" i="1"/>
  <c r="AG427" i="1"/>
  <c r="AH427" i="1"/>
  <c r="AI427" i="1"/>
  <c r="AJ427" i="1"/>
  <c r="AG428" i="1"/>
  <c r="AH428" i="1"/>
  <c r="AI428" i="1"/>
  <c r="AJ428" i="1"/>
  <c r="AG429" i="1"/>
  <c r="AH429" i="1"/>
  <c r="AI429" i="1"/>
  <c r="AJ429" i="1"/>
  <c r="AG430" i="1"/>
  <c r="AH430" i="1"/>
  <c r="AI430" i="1"/>
  <c r="AJ430" i="1"/>
  <c r="AG431" i="1"/>
  <c r="AH431" i="1"/>
  <c r="AI431" i="1"/>
  <c r="AJ431" i="1"/>
  <c r="AG432" i="1"/>
  <c r="AH432" i="1"/>
  <c r="AI432" i="1"/>
  <c r="AJ432" i="1"/>
  <c r="AG433" i="1"/>
  <c r="AH433" i="1"/>
  <c r="AI433" i="1"/>
  <c r="AJ433" i="1"/>
  <c r="AG434" i="1"/>
  <c r="AH434" i="1"/>
  <c r="AI434" i="1"/>
  <c r="AJ434" i="1"/>
  <c r="AG435" i="1"/>
  <c r="AH435" i="1"/>
  <c r="AI435" i="1"/>
  <c r="AJ435" i="1"/>
  <c r="AG436" i="1"/>
  <c r="AH436" i="1"/>
  <c r="AI436" i="1"/>
  <c r="AJ436" i="1"/>
  <c r="AG437" i="1"/>
  <c r="AH437" i="1"/>
  <c r="AI437" i="1"/>
  <c r="AJ437" i="1"/>
  <c r="AG438" i="1"/>
  <c r="AH438" i="1"/>
  <c r="AI438" i="1"/>
  <c r="AJ438" i="1"/>
  <c r="AG439" i="1"/>
  <c r="AH439" i="1"/>
  <c r="AI439" i="1"/>
  <c r="AJ439" i="1"/>
  <c r="AG440" i="1"/>
  <c r="AH440" i="1"/>
  <c r="AI440" i="1"/>
  <c r="AJ440" i="1"/>
  <c r="AG441" i="1"/>
  <c r="AH441" i="1"/>
  <c r="AI441" i="1"/>
  <c r="AJ441" i="1"/>
  <c r="AG442" i="1"/>
  <c r="AH442" i="1"/>
  <c r="AI442" i="1"/>
  <c r="AJ442" i="1"/>
  <c r="AG443" i="1"/>
  <c r="AH443" i="1"/>
  <c r="AI443" i="1"/>
  <c r="AJ443" i="1"/>
  <c r="AG444" i="1"/>
  <c r="AH444" i="1"/>
  <c r="AI444" i="1"/>
  <c r="AJ444" i="1"/>
  <c r="AG445" i="1"/>
  <c r="AH445" i="1"/>
  <c r="AI445" i="1"/>
  <c r="AJ445" i="1"/>
  <c r="AG446" i="1"/>
  <c r="AH446" i="1"/>
  <c r="AI446" i="1"/>
  <c r="AJ446" i="1"/>
  <c r="AG447" i="1"/>
  <c r="AH447" i="1"/>
  <c r="AI447" i="1"/>
  <c r="AJ447" i="1"/>
  <c r="AG448" i="1"/>
  <c r="AH448" i="1"/>
  <c r="AI448" i="1"/>
  <c r="AJ448" i="1"/>
  <c r="AG449" i="1"/>
  <c r="AH449" i="1"/>
  <c r="AI449" i="1"/>
  <c r="AJ449" i="1"/>
  <c r="AG450" i="1"/>
  <c r="AH450" i="1"/>
  <c r="AI450" i="1"/>
  <c r="AJ450" i="1"/>
  <c r="AG451" i="1"/>
  <c r="AH451" i="1"/>
  <c r="AI451" i="1"/>
  <c r="AJ451" i="1"/>
  <c r="AG452" i="1"/>
  <c r="AH452" i="1"/>
  <c r="AI452" i="1"/>
  <c r="AJ452" i="1"/>
  <c r="AG453" i="1"/>
  <c r="AH453" i="1"/>
  <c r="AI453" i="1"/>
  <c r="AJ453" i="1"/>
  <c r="AG454" i="1"/>
  <c r="AH454" i="1"/>
  <c r="AI454" i="1"/>
  <c r="AJ454" i="1"/>
  <c r="AG455" i="1"/>
  <c r="AH455" i="1"/>
  <c r="AI455" i="1"/>
  <c r="AJ455" i="1"/>
  <c r="AG456" i="1"/>
  <c r="AH456" i="1"/>
  <c r="AI456" i="1"/>
  <c r="AJ456" i="1"/>
  <c r="AG457" i="1"/>
  <c r="AH457" i="1"/>
  <c r="AI457" i="1"/>
  <c r="AJ457" i="1"/>
  <c r="AG458" i="1"/>
  <c r="AH458" i="1"/>
  <c r="AI458" i="1"/>
  <c r="AJ458" i="1"/>
  <c r="AG459" i="1"/>
  <c r="AH459" i="1"/>
  <c r="AI459" i="1"/>
  <c r="AJ459" i="1"/>
  <c r="AG460" i="1"/>
  <c r="AH460" i="1"/>
  <c r="AI460" i="1"/>
  <c r="AJ460" i="1"/>
  <c r="AG461" i="1"/>
  <c r="AH461" i="1"/>
  <c r="AI461" i="1"/>
  <c r="AJ461" i="1"/>
  <c r="AG462" i="1"/>
  <c r="AH462" i="1"/>
  <c r="AI462" i="1"/>
  <c r="AJ462" i="1"/>
  <c r="AG463" i="1"/>
  <c r="AH463" i="1"/>
  <c r="AI463" i="1"/>
  <c r="AJ463" i="1"/>
  <c r="AG464" i="1"/>
  <c r="AH464" i="1"/>
  <c r="AI464" i="1"/>
  <c r="AJ464" i="1"/>
  <c r="AG465" i="1"/>
  <c r="AH465" i="1"/>
  <c r="AI465" i="1"/>
  <c r="AJ465" i="1"/>
  <c r="AG466" i="1"/>
  <c r="AH466" i="1"/>
  <c r="AI466" i="1"/>
  <c r="AJ466" i="1"/>
  <c r="AG467" i="1"/>
  <c r="AH467" i="1"/>
  <c r="AI467" i="1"/>
  <c r="AJ467" i="1"/>
  <c r="AG468" i="1"/>
  <c r="AH468" i="1"/>
  <c r="AI468" i="1"/>
  <c r="AJ468" i="1"/>
  <c r="AG469" i="1"/>
  <c r="AH469" i="1"/>
  <c r="AI469" i="1"/>
  <c r="AJ469" i="1"/>
  <c r="AG470" i="1"/>
  <c r="AH470" i="1"/>
  <c r="AI470" i="1"/>
  <c r="AJ470" i="1"/>
  <c r="AG471" i="1"/>
  <c r="AH471" i="1"/>
  <c r="AI471" i="1"/>
  <c r="AJ471" i="1"/>
  <c r="AG472" i="1"/>
  <c r="AH472" i="1"/>
  <c r="AI472" i="1"/>
  <c r="AJ472" i="1"/>
  <c r="AG473" i="1"/>
  <c r="AH473" i="1"/>
  <c r="AI473" i="1"/>
  <c r="AJ473" i="1"/>
  <c r="AG474" i="1"/>
  <c r="AH474" i="1"/>
  <c r="AI474" i="1"/>
  <c r="AJ474" i="1"/>
  <c r="AG475" i="1"/>
  <c r="AH475" i="1"/>
  <c r="AI475" i="1"/>
  <c r="AJ475" i="1"/>
  <c r="AG476" i="1"/>
  <c r="AH476" i="1"/>
  <c r="AI476" i="1"/>
  <c r="AJ476" i="1"/>
  <c r="AG477" i="1"/>
  <c r="AH477" i="1"/>
  <c r="AI477" i="1"/>
  <c r="AJ477" i="1"/>
  <c r="AG478" i="1"/>
  <c r="AH478" i="1"/>
  <c r="AI478" i="1"/>
  <c r="AJ478" i="1"/>
  <c r="AG479" i="1"/>
  <c r="AH479" i="1"/>
  <c r="AI479" i="1"/>
  <c r="AJ479" i="1"/>
  <c r="AG480" i="1"/>
  <c r="AH480" i="1"/>
  <c r="AI480" i="1"/>
  <c r="AJ480" i="1"/>
  <c r="AG481" i="1"/>
  <c r="AH481" i="1"/>
  <c r="AI481" i="1"/>
  <c r="AJ481" i="1"/>
  <c r="AG482" i="1"/>
  <c r="AH482" i="1"/>
  <c r="AI482" i="1"/>
  <c r="AJ482" i="1"/>
  <c r="AG483" i="1"/>
  <c r="AH483" i="1"/>
  <c r="AI483" i="1"/>
  <c r="AJ483" i="1"/>
  <c r="AG484" i="1"/>
  <c r="AH484" i="1"/>
  <c r="AI484" i="1"/>
  <c r="AJ484" i="1"/>
  <c r="AG485" i="1"/>
  <c r="AH485" i="1"/>
  <c r="AI485" i="1"/>
  <c r="AJ485" i="1"/>
  <c r="AG486" i="1"/>
  <c r="AH486" i="1"/>
  <c r="AI486" i="1"/>
  <c r="AJ486" i="1"/>
  <c r="AG487" i="1"/>
  <c r="AH487" i="1"/>
  <c r="AI487" i="1"/>
  <c r="AJ487" i="1"/>
  <c r="AG488" i="1"/>
  <c r="AH488" i="1"/>
  <c r="AI488" i="1"/>
  <c r="AJ488" i="1"/>
  <c r="AG489" i="1"/>
  <c r="AH489" i="1"/>
  <c r="AI489" i="1"/>
  <c r="AJ489" i="1"/>
  <c r="AG490" i="1"/>
  <c r="AH490" i="1"/>
  <c r="AI490" i="1"/>
  <c r="AJ490" i="1"/>
  <c r="AG491" i="1"/>
  <c r="AH491" i="1"/>
  <c r="AI491" i="1"/>
  <c r="AJ491" i="1"/>
  <c r="AG492" i="1"/>
  <c r="AH492" i="1"/>
  <c r="AI492" i="1"/>
  <c r="AJ492" i="1"/>
  <c r="AG493" i="1"/>
  <c r="AH493" i="1"/>
  <c r="AI493" i="1"/>
  <c r="AJ493" i="1"/>
  <c r="AG494" i="1"/>
  <c r="AH494" i="1"/>
  <c r="AI494" i="1"/>
  <c r="AJ494" i="1"/>
  <c r="AG495" i="1"/>
  <c r="AH495" i="1"/>
  <c r="AI495" i="1"/>
  <c r="AJ495" i="1"/>
  <c r="AG496" i="1"/>
  <c r="AH496" i="1"/>
  <c r="AI496" i="1"/>
  <c r="AJ496" i="1"/>
  <c r="AG497" i="1"/>
  <c r="AH497" i="1"/>
  <c r="AI497" i="1"/>
  <c r="AJ497" i="1"/>
  <c r="AG498" i="1"/>
  <c r="AH498" i="1"/>
  <c r="AI498" i="1"/>
  <c r="AJ498" i="1"/>
  <c r="AG499" i="1"/>
  <c r="AH499" i="1"/>
  <c r="AI499" i="1"/>
  <c r="AJ499" i="1"/>
  <c r="AG500" i="1"/>
  <c r="AH500" i="1"/>
  <c r="AI500" i="1"/>
  <c r="AJ500" i="1"/>
  <c r="AG501" i="1"/>
  <c r="AH501" i="1"/>
  <c r="AI501" i="1"/>
  <c r="AJ501" i="1"/>
  <c r="AG502" i="1"/>
  <c r="AH502" i="1"/>
  <c r="AI502" i="1"/>
  <c r="AJ502" i="1"/>
  <c r="AG503" i="1"/>
  <c r="AH503" i="1"/>
  <c r="AI503" i="1"/>
  <c r="AJ503" i="1"/>
  <c r="AG504" i="1"/>
  <c r="AH504" i="1"/>
  <c r="AI504" i="1"/>
  <c r="AJ504" i="1"/>
  <c r="AG505" i="1"/>
  <c r="AH505" i="1"/>
  <c r="AI505" i="1"/>
  <c r="AJ505" i="1"/>
  <c r="AG506" i="1"/>
  <c r="AH506" i="1"/>
  <c r="AI506" i="1"/>
  <c r="AJ506" i="1"/>
  <c r="AG507" i="1"/>
  <c r="AH507" i="1"/>
  <c r="AI507" i="1"/>
  <c r="AJ507" i="1"/>
  <c r="AG508" i="1"/>
  <c r="AH508" i="1"/>
  <c r="AI508" i="1"/>
  <c r="AJ508" i="1"/>
  <c r="AG509" i="1"/>
  <c r="AH509" i="1"/>
  <c r="AI509" i="1"/>
  <c r="AJ509" i="1"/>
  <c r="AG510" i="1"/>
  <c r="AH510" i="1"/>
  <c r="AI510" i="1"/>
  <c r="AJ510" i="1"/>
  <c r="AG511" i="1"/>
  <c r="AH511" i="1"/>
  <c r="AI511" i="1"/>
  <c r="AJ511" i="1"/>
  <c r="AG512" i="1"/>
  <c r="AH512" i="1"/>
  <c r="AI512" i="1"/>
  <c r="AJ512" i="1"/>
  <c r="AG513" i="1"/>
  <c r="AH513" i="1"/>
  <c r="AI513" i="1"/>
  <c r="AJ513" i="1"/>
  <c r="AG514" i="1"/>
  <c r="AH514" i="1"/>
  <c r="AI514" i="1"/>
  <c r="AJ514" i="1"/>
  <c r="AG515" i="1"/>
  <c r="AH515" i="1"/>
  <c r="AI515" i="1"/>
  <c r="AJ515" i="1"/>
  <c r="AG516" i="1"/>
  <c r="AH516" i="1"/>
  <c r="AI516" i="1"/>
  <c r="AJ516" i="1"/>
  <c r="AG517" i="1"/>
  <c r="AH517" i="1"/>
  <c r="AI517" i="1"/>
  <c r="AJ517" i="1"/>
  <c r="AG518" i="1"/>
  <c r="AH518" i="1"/>
  <c r="AI518" i="1"/>
  <c r="AJ518" i="1"/>
  <c r="AG519" i="1"/>
  <c r="AH519" i="1"/>
  <c r="AI519" i="1"/>
  <c r="AJ519" i="1"/>
  <c r="AG520" i="1"/>
  <c r="AH520" i="1"/>
  <c r="AI520" i="1"/>
  <c r="AJ520" i="1"/>
  <c r="AG521" i="1"/>
  <c r="AH521" i="1"/>
  <c r="AI521" i="1"/>
  <c r="AJ521" i="1"/>
  <c r="AG522" i="1"/>
  <c r="AH522" i="1"/>
  <c r="AI522" i="1"/>
  <c r="AJ522" i="1"/>
  <c r="AG523" i="1"/>
  <c r="AH523" i="1"/>
  <c r="AI523" i="1"/>
  <c r="AJ523" i="1"/>
  <c r="AG524" i="1"/>
  <c r="AH524" i="1"/>
  <c r="AI524" i="1"/>
  <c r="AJ524" i="1"/>
  <c r="AG525" i="1"/>
  <c r="AH525" i="1"/>
  <c r="AI525" i="1"/>
  <c r="AJ525" i="1"/>
  <c r="AG526" i="1"/>
  <c r="AH526" i="1"/>
  <c r="AI526" i="1"/>
  <c r="AJ526" i="1"/>
  <c r="AG527" i="1"/>
  <c r="AH527" i="1"/>
  <c r="AI527" i="1"/>
  <c r="AJ527" i="1"/>
  <c r="AG528" i="1"/>
  <c r="AH528" i="1"/>
  <c r="AI528" i="1"/>
  <c r="AJ528" i="1"/>
  <c r="AG529" i="1"/>
  <c r="AH529" i="1"/>
  <c r="AI529" i="1"/>
  <c r="AJ529" i="1"/>
  <c r="AG530" i="1"/>
  <c r="AH530" i="1"/>
  <c r="AI530" i="1"/>
  <c r="AJ530" i="1"/>
  <c r="AG531" i="1"/>
  <c r="AH531" i="1"/>
  <c r="AI531" i="1"/>
  <c r="AJ531" i="1"/>
  <c r="AG532" i="1"/>
  <c r="AH532" i="1"/>
  <c r="AI532" i="1"/>
  <c r="AJ532" i="1"/>
  <c r="AG533" i="1"/>
  <c r="AH533" i="1"/>
  <c r="AI533" i="1"/>
  <c r="AJ533" i="1"/>
  <c r="AG534" i="1"/>
  <c r="AH534" i="1"/>
  <c r="AI534" i="1"/>
  <c r="AJ534" i="1"/>
  <c r="AG535" i="1"/>
  <c r="AH535" i="1"/>
  <c r="AI535" i="1"/>
  <c r="AJ535" i="1"/>
  <c r="AG536" i="1"/>
  <c r="AH536" i="1"/>
  <c r="AI536" i="1"/>
  <c r="AJ536" i="1"/>
  <c r="AG537" i="1"/>
  <c r="AH537" i="1"/>
  <c r="AI537" i="1"/>
  <c r="AJ537" i="1"/>
  <c r="AG538" i="1"/>
  <c r="AH538" i="1"/>
  <c r="AI538" i="1"/>
  <c r="AJ538" i="1"/>
  <c r="AG539" i="1"/>
  <c r="AH539" i="1"/>
  <c r="AI539" i="1"/>
  <c r="AJ539" i="1"/>
  <c r="AG540" i="1"/>
  <c r="AH540" i="1"/>
  <c r="AI540" i="1"/>
  <c r="AJ540" i="1"/>
  <c r="AG541" i="1"/>
  <c r="AH541" i="1"/>
  <c r="AI541" i="1"/>
  <c r="AJ541" i="1"/>
  <c r="AG542" i="1"/>
  <c r="AH542" i="1"/>
  <c r="AI542" i="1"/>
  <c r="AJ542" i="1"/>
  <c r="AG543" i="1"/>
  <c r="AH543" i="1"/>
  <c r="AI543" i="1"/>
  <c r="AJ543" i="1"/>
  <c r="AG544" i="1"/>
  <c r="AH544" i="1"/>
  <c r="AI544" i="1"/>
  <c r="AJ544" i="1"/>
  <c r="AG545" i="1"/>
  <c r="AH545" i="1"/>
  <c r="AI545" i="1"/>
  <c r="AJ545" i="1"/>
  <c r="AG546" i="1"/>
  <c r="AH546" i="1"/>
  <c r="AI546" i="1"/>
  <c r="AJ546" i="1"/>
  <c r="AG547" i="1"/>
  <c r="AH547" i="1"/>
  <c r="AI547" i="1"/>
  <c r="AJ547" i="1"/>
  <c r="AG548" i="1"/>
  <c r="AH548" i="1"/>
  <c r="AI548" i="1"/>
  <c r="AJ548" i="1"/>
  <c r="AG549" i="1"/>
  <c r="AH549" i="1"/>
  <c r="AI549" i="1"/>
  <c r="AJ549" i="1"/>
  <c r="AG550" i="1"/>
  <c r="AH550" i="1"/>
  <c r="AI550" i="1"/>
  <c r="AJ550" i="1"/>
  <c r="AG551" i="1"/>
  <c r="AH551" i="1"/>
  <c r="AI551" i="1"/>
  <c r="AJ551" i="1"/>
  <c r="AG552" i="1"/>
  <c r="AH552" i="1"/>
  <c r="AI552" i="1"/>
  <c r="AJ552" i="1"/>
  <c r="AG553" i="1"/>
  <c r="AH553" i="1"/>
  <c r="AI553" i="1"/>
  <c r="AJ553" i="1"/>
  <c r="AG554" i="1"/>
  <c r="AH554" i="1"/>
  <c r="AI554" i="1"/>
  <c r="AJ554" i="1"/>
  <c r="AG555" i="1"/>
  <c r="AH555" i="1"/>
  <c r="AI555" i="1"/>
  <c r="AJ555" i="1"/>
  <c r="AG556" i="1"/>
  <c r="AH556" i="1"/>
  <c r="AI556" i="1"/>
  <c r="AJ556" i="1"/>
  <c r="AG557" i="1"/>
  <c r="AH557" i="1"/>
  <c r="AI557" i="1"/>
  <c r="AJ557" i="1"/>
  <c r="AG558" i="1"/>
  <c r="AH558" i="1"/>
  <c r="AI558" i="1"/>
  <c r="AJ558" i="1"/>
  <c r="AG559" i="1"/>
  <c r="AH559" i="1"/>
  <c r="AI559" i="1"/>
  <c r="AJ559" i="1"/>
  <c r="AG560" i="1"/>
  <c r="AH560" i="1"/>
  <c r="AI560" i="1"/>
  <c r="AJ560" i="1"/>
  <c r="AG561" i="1"/>
  <c r="AH561" i="1"/>
  <c r="AI561" i="1"/>
  <c r="AJ561" i="1"/>
  <c r="AG562" i="1"/>
  <c r="AH562" i="1"/>
  <c r="AI562" i="1"/>
  <c r="AJ562" i="1"/>
  <c r="AG563" i="1"/>
  <c r="AH563" i="1"/>
  <c r="AI563" i="1"/>
  <c r="AJ563" i="1"/>
  <c r="AG564" i="1"/>
  <c r="AH564" i="1"/>
  <c r="AI564" i="1"/>
  <c r="AJ564" i="1"/>
  <c r="AG565" i="1"/>
  <c r="AH565" i="1"/>
  <c r="AI565" i="1"/>
  <c r="AJ565" i="1"/>
  <c r="AG566" i="1"/>
  <c r="AH566" i="1"/>
  <c r="AI566" i="1"/>
  <c r="AJ566" i="1"/>
  <c r="AG567" i="1"/>
  <c r="AH567" i="1"/>
  <c r="AI567" i="1"/>
  <c r="AJ567" i="1"/>
  <c r="AG568" i="1"/>
  <c r="AH568" i="1"/>
  <c r="AI568" i="1"/>
  <c r="AJ568" i="1"/>
  <c r="AG569" i="1"/>
  <c r="AH569" i="1"/>
  <c r="AI569" i="1"/>
  <c r="AJ569" i="1"/>
  <c r="AG570" i="1"/>
  <c r="AH570" i="1"/>
  <c r="AI570" i="1"/>
  <c r="AJ570" i="1"/>
  <c r="AG571" i="1"/>
  <c r="AH571" i="1"/>
  <c r="AI571" i="1"/>
  <c r="AJ571" i="1"/>
  <c r="AG572" i="1"/>
  <c r="AH572" i="1"/>
  <c r="AI572" i="1"/>
  <c r="AJ572" i="1"/>
  <c r="AG573" i="1"/>
  <c r="AH573" i="1"/>
  <c r="AI573" i="1"/>
  <c r="AJ573" i="1"/>
  <c r="AG574" i="1"/>
  <c r="AH574" i="1"/>
  <c r="AI574" i="1"/>
  <c r="AJ574" i="1"/>
  <c r="AG575" i="1"/>
  <c r="AH575" i="1"/>
  <c r="AI575" i="1"/>
  <c r="AJ575" i="1"/>
  <c r="AG576" i="1"/>
  <c r="AH576" i="1"/>
  <c r="AI576" i="1"/>
  <c r="AJ576" i="1"/>
  <c r="AG577" i="1"/>
  <c r="AH577" i="1"/>
  <c r="AI577" i="1"/>
  <c r="AJ577" i="1"/>
  <c r="AG578" i="1"/>
  <c r="AH578" i="1"/>
  <c r="AI578" i="1"/>
  <c r="AJ578" i="1"/>
  <c r="AG579" i="1"/>
  <c r="AH579" i="1"/>
  <c r="AI579" i="1"/>
  <c r="AJ579" i="1"/>
  <c r="AG580" i="1"/>
  <c r="AH580" i="1"/>
  <c r="AI580" i="1"/>
  <c r="AJ580" i="1"/>
  <c r="AG581" i="1"/>
  <c r="AH581" i="1"/>
  <c r="AI581" i="1"/>
  <c r="AJ581" i="1"/>
  <c r="AG582" i="1"/>
  <c r="AH582" i="1"/>
  <c r="AI582" i="1"/>
  <c r="AJ582" i="1"/>
  <c r="AG583" i="1"/>
  <c r="AH583" i="1"/>
  <c r="AI583" i="1"/>
  <c r="AJ583" i="1"/>
  <c r="AG584" i="1"/>
  <c r="AH584" i="1"/>
  <c r="AI584" i="1"/>
  <c r="AJ584" i="1"/>
  <c r="AG585" i="1"/>
  <c r="AH585" i="1"/>
  <c r="AI585" i="1"/>
  <c r="AJ585" i="1"/>
  <c r="AG586" i="1"/>
  <c r="AH586" i="1"/>
  <c r="AI586" i="1"/>
  <c r="AJ586" i="1"/>
  <c r="AG587" i="1"/>
  <c r="AH587" i="1"/>
  <c r="AI587" i="1"/>
  <c r="AJ587" i="1"/>
  <c r="AG588" i="1"/>
  <c r="AH588" i="1"/>
  <c r="AI588" i="1"/>
  <c r="AJ588" i="1"/>
  <c r="AG589" i="1"/>
  <c r="AH589" i="1"/>
  <c r="AI589" i="1"/>
  <c r="AJ589" i="1"/>
  <c r="AG590" i="1"/>
  <c r="AH590" i="1"/>
  <c r="AI590" i="1"/>
  <c r="AJ590" i="1"/>
  <c r="AG591" i="1"/>
  <c r="AH591" i="1"/>
  <c r="AI591" i="1"/>
  <c r="AJ591" i="1"/>
  <c r="AG592" i="1"/>
  <c r="AH592" i="1"/>
  <c r="AI592" i="1"/>
  <c r="AJ592" i="1"/>
  <c r="AG593" i="1"/>
  <c r="AH593" i="1"/>
  <c r="AI593" i="1"/>
  <c r="AJ593" i="1"/>
  <c r="AG594" i="1"/>
  <c r="AH594" i="1"/>
  <c r="AI594" i="1"/>
  <c r="AJ594" i="1"/>
  <c r="AG595" i="1"/>
  <c r="AH595" i="1"/>
  <c r="AI595" i="1"/>
  <c r="AJ595" i="1"/>
  <c r="AG596" i="1"/>
  <c r="AH596" i="1"/>
  <c r="AI596" i="1"/>
  <c r="AJ596" i="1"/>
  <c r="AG597" i="1"/>
  <c r="AH597" i="1"/>
  <c r="AI597" i="1"/>
  <c r="AJ597" i="1"/>
  <c r="AG598" i="1"/>
  <c r="AH598" i="1"/>
  <c r="AI598" i="1"/>
  <c r="AJ598" i="1"/>
  <c r="AG599" i="1"/>
  <c r="AH599" i="1"/>
  <c r="AI599" i="1"/>
  <c r="AJ599" i="1"/>
  <c r="AG600" i="1"/>
  <c r="AH600" i="1"/>
  <c r="AI600" i="1"/>
  <c r="AJ600" i="1"/>
  <c r="AG601" i="1"/>
  <c r="AH601" i="1"/>
  <c r="AI601" i="1"/>
  <c r="AJ601" i="1"/>
  <c r="AG602" i="1"/>
  <c r="AH602" i="1"/>
  <c r="AI602" i="1"/>
  <c r="AJ602" i="1"/>
  <c r="AG603" i="1"/>
  <c r="AH603" i="1"/>
  <c r="AI603" i="1"/>
  <c r="AJ603" i="1"/>
  <c r="AG604" i="1"/>
  <c r="AH604" i="1"/>
  <c r="AI604" i="1"/>
  <c r="AJ604" i="1"/>
  <c r="AG605" i="1"/>
  <c r="AH605" i="1"/>
  <c r="AI605" i="1"/>
  <c r="AJ605" i="1"/>
  <c r="AG606" i="1"/>
  <c r="AH606" i="1"/>
  <c r="AI606" i="1"/>
  <c r="AJ606" i="1"/>
  <c r="AG607" i="1"/>
  <c r="AH607" i="1"/>
  <c r="AI607" i="1"/>
  <c r="AJ607" i="1"/>
  <c r="AG608" i="1"/>
  <c r="AH608" i="1"/>
  <c r="AI608" i="1"/>
  <c r="AJ608" i="1"/>
  <c r="AG609" i="1"/>
  <c r="AH609" i="1"/>
  <c r="AI609" i="1"/>
  <c r="AJ609" i="1"/>
  <c r="AG610" i="1"/>
  <c r="AH610" i="1"/>
  <c r="AI610" i="1"/>
  <c r="AJ610" i="1"/>
  <c r="AG611" i="1"/>
  <c r="AH611" i="1"/>
  <c r="AI611" i="1"/>
  <c r="AJ611" i="1"/>
  <c r="AG612" i="1"/>
  <c r="AH612" i="1"/>
  <c r="AI612" i="1"/>
  <c r="AJ612" i="1"/>
  <c r="AG613" i="1"/>
  <c r="AH613" i="1"/>
  <c r="AI613" i="1"/>
  <c r="AJ613" i="1"/>
  <c r="AG614" i="1"/>
  <c r="AH614" i="1"/>
  <c r="AI614" i="1"/>
  <c r="AJ614" i="1"/>
  <c r="AG615" i="1"/>
  <c r="AH615" i="1"/>
  <c r="AI615" i="1"/>
  <c r="AJ615" i="1"/>
  <c r="AG616" i="1"/>
  <c r="AH616" i="1"/>
  <c r="AI616" i="1"/>
  <c r="AJ616" i="1"/>
  <c r="AG617" i="1"/>
  <c r="AH617" i="1"/>
  <c r="AI617" i="1"/>
  <c r="AJ617" i="1"/>
  <c r="AG618" i="1"/>
  <c r="AH618" i="1"/>
  <c r="AI618" i="1"/>
  <c r="AJ618" i="1"/>
  <c r="AG619" i="1"/>
  <c r="AH619" i="1"/>
  <c r="AI619" i="1"/>
  <c r="AJ619" i="1"/>
  <c r="AG620" i="1"/>
  <c r="AH620" i="1"/>
  <c r="AI620" i="1"/>
  <c r="AJ620" i="1"/>
  <c r="AG621" i="1"/>
  <c r="AH621" i="1"/>
  <c r="AI621" i="1"/>
  <c r="AJ621" i="1"/>
  <c r="AG622" i="1"/>
  <c r="AH622" i="1"/>
  <c r="AI622" i="1"/>
  <c r="AJ622" i="1"/>
  <c r="AG623" i="1"/>
  <c r="AH623" i="1"/>
  <c r="AI623" i="1"/>
  <c r="AJ623" i="1"/>
  <c r="AG624" i="1"/>
  <c r="AH624" i="1"/>
  <c r="AI624" i="1"/>
  <c r="AJ624" i="1"/>
  <c r="AG625" i="1"/>
  <c r="AH625" i="1"/>
  <c r="AI625" i="1"/>
  <c r="AJ625" i="1"/>
  <c r="AG626" i="1"/>
  <c r="AH626" i="1"/>
  <c r="AI626" i="1"/>
  <c r="AJ626" i="1"/>
  <c r="AG627" i="1"/>
  <c r="AH627" i="1"/>
  <c r="AI627" i="1"/>
  <c r="AJ627" i="1"/>
  <c r="AG628" i="1"/>
  <c r="AH628" i="1"/>
  <c r="AI628" i="1"/>
  <c r="AJ628" i="1"/>
  <c r="AG629" i="1"/>
  <c r="AH629" i="1"/>
  <c r="AI629" i="1"/>
  <c r="AJ629" i="1"/>
  <c r="AG630" i="1"/>
  <c r="AH630" i="1"/>
  <c r="AI630" i="1"/>
  <c r="AJ630" i="1"/>
  <c r="AG631" i="1"/>
  <c r="AH631" i="1"/>
  <c r="AI631" i="1"/>
  <c r="AJ631" i="1"/>
  <c r="AG632" i="1"/>
  <c r="AH632" i="1"/>
  <c r="AI632" i="1"/>
  <c r="AJ632" i="1"/>
  <c r="AG633" i="1"/>
  <c r="AH633" i="1"/>
  <c r="AI633" i="1"/>
  <c r="AJ633" i="1"/>
  <c r="AG634" i="1"/>
  <c r="AH634" i="1"/>
  <c r="AI634" i="1"/>
  <c r="AJ634" i="1"/>
  <c r="AG635" i="1"/>
  <c r="AH635" i="1"/>
  <c r="AI635" i="1"/>
  <c r="AJ635" i="1"/>
  <c r="AG636" i="1"/>
  <c r="AH636" i="1"/>
  <c r="AI636" i="1"/>
  <c r="AJ636" i="1"/>
  <c r="AG637" i="1"/>
  <c r="AH637" i="1"/>
  <c r="AI637" i="1"/>
  <c r="AJ637" i="1"/>
  <c r="AG638" i="1"/>
  <c r="AH638" i="1"/>
  <c r="AI638" i="1"/>
  <c r="AJ638" i="1"/>
  <c r="AG639" i="1"/>
  <c r="AH639" i="1"/>
  <c r="AI639" i="1"/>
  <c r="AJ639" i="1"/>
  <c r="AG640" i="1"/>
  <c r="AH640" i="1"/>
  <c r="AI640" i="1"/>
  <c r="AJ640" i="1"/>
  <c r="AG641" i="1"/>
  <c r="AH641" i="1"/>
  <c r="AI641" i="1"/>
  <c r="AJ641" i="1"/>
  <c r="AG642" i="1"/>
  <c r="AH642" i="1"/>
  <c r="AI642" i="1"/>
  <c r="AJ642" i="1"/>
  <c r="AG643" i="1"/>
  <c r="AH643" i="1"/>
  <c r="AI643" i="1"/>
  <c r="AJ643" i="1"/>
  <c r="AG644" i="1"/>
  <c r="AH644" i="1"/>
  <c r="AI644" i="1"/>
  <c r="AJ644" i="1"/>
  <c r="AG645" i="1"/>
  <c r="AH645" i="1"/>
  <c r="AI645" i="1"/>
  <c r="AJ645" i="1"/>
  <c r="AG646" i="1"/>
  <c r="AH646" i="1"/>
  <c r="AI646" i="1"/>
  <c r="AJ646" i="1"/>
  <c r="AG647" i="1"/>
  <c r="AH647" i="1"/>
  <c r="AI647" i="1"/>
  <c r="AJ647" i="1"/>
  <c r="AG648" i="1"/>
  <c r="AH648" i="1"/>
  <c r="AI648" i="1"/>
  <c r="AJ648" i="1"/>
  <c r="AG649" i="1"/>
  <c r="AH649" i="1"/>
  <c r="AI649" i="1"/>
  <c r="AJ649" i="1"/>
  <c r="AG650" i="1"/>
  <c r="AH650" i="1"/>
  <c r="AI650" i="1"/>
  <c r="AJ650" i="1"/>
  <c r="AG651" i="1"/>
  <c r="AH651" i="1"/>
  <c r="AI651" i="1"/>
  <c r="AJ651" i="1"/>
  <c r="AG652" i="1"/>
  <c r="AH652" i="1"/>
  <c r="AI652" i="1"/>
  <c r="AJ652" i="1"/>
  <c r="AG653" i="1"/>
  <c r="AH653" i="1"/>
  <c r="AI653" i="1"/>
  <c r="AJ653" i="1"/>
  <c r="AG654" i="1"/>
  <c r="AH654" i="1"/>
  <c r="AI654" i="1"/>
  <c r="AJ654" i="1"/>
  <c r="AG655" i="1"/>
  <c r="AH655" i="1"/>
  <c r="AI655" i="1"/>
  <c r="AJ655" i="1"/>
  <c r="AG656" i="1"/>
  <c r="AH656" i="1"/>
  <c r="AI656" i="1"/>
  <c r="AJ656" i="1"/>
  <c r="AG657" i="1"/>
  <c r="AH657" i="1"/>
  <c r="AI657" i="1"/>
  <c r="AJ657" i="1"/>
  <c r="AG658" i="1"/>
  <c r="AH658" i="1"/>
  <c r="AI658" i="1"/>
  <c r="AJ658" i="1"/>
  <c r="AG659" i="1"/>
  <c r="AH659" i="1"/>
  <c r="AI659" i="1"/>
  <c r="AJ659" i="1"/>
  <c r="AG660" i="1"/>
  <c r="AH660" i="1"/>
  <c r="AI660" i="1"/>
  <c r="AJ660" i="1"/>
  <c r="AG661" i="1"/>
  <c r="AH661" i="1"/>
  <c r="AI661" i="1"/>
  <c r="AJ661" i="1"/>
  <c r="AG662" i="1"/>
  <c r="AH662" i="1"/>
  <c r="AI662" i="1"/>
  <c r="AJ662" i="1"/>
  <c r="AG663" i="1"/>
  <c r="AH663" i="1"/>
  <c r="AI663" i="1"/>
  <c r="AJ663" i="1"/>
  <c r="AG664" i="1"/>
  <c r="AH664" i="1"/>
  <c r="AI664" i="1"/>
  <c r="AJ664" i="1"/>
  <c r="AG665" i="1"/>
  <c r="AH665" i="1"/>
  <c r="AI665" i="1"/>
  <c r="AJ665" i="1"/>
  <c r="AG666" i="1"/>
  <c r="AH666" i="1"/>
  <c r="AI666" i="1"/>
  <c r="AJ666" i="1"/>
  <c r="AG667" i="1"/>
  <c r="AH667" i="1"/>
  <c r="AI667" i="1"/>
  <c r="AJ667" i="1"/>
  <c r="AG668" i="1"/>
  <c r="AH668" i="1"/>
  <c r="AI668" i="1"/>
  <c r="AJ668" i="1"/>
  <c r="AG669" i="1"/>
  <c r="AH669" i="1"/>
  <c r="AI669" i="1"/>
  <c r="AJ669" i="1"/>
  <c r="AG670" i="1"/>
  <c r="AH670" i="1"/>
  <c r="AI670" i="1"/>
  <c r="AJ670" i="1"/>
  <c r="AG671" i="1"/>
  <c r="AH671" i="1"/>
  <c r="AI671" i="1"/>
  <c r="AJ671" i="1"/>
  <c r="AG672" i="1"/>
  <c r="AH672" i="1"/>
  <c r="AI672" i="1"/>
  <c r="AJ672" i="1"/>
  <c r="AG673" i="1"/>
  <c r="AH673" i="1"/>
  <c r="AI673" i="1"/>
  <c r="AJ673" i="1"/>
  <c r="AG674" i="1"/>
  <c r="AH674" i="1"/>
  <c r="AI674" i="1"/>
  <c r="AJ674" i="1"/>
  <c r="AG675" i="1"/>
  <c r="AH675" i="1"/>
  <c r="AI675" i="1"/>
  <c r="AJ675" i="1"/>
  <c r="AG676" i="1"/>
  <c r="AH676" i="1"/>
  <c r="AI676" i="1"/>
  <c r="AJ676" i="1"/>
  <c r="AG677" i="1"/>
  <c r="AH677" i="1"/>
  <c r="AI677" i="1"/>
  <c r="AJ677" i="1"/>
  <c r="AG678" i="1"/>
  <c r="AH678" i="1"/>
  <c r="AI678" i="1"/>
  <c r="AJ678" i="1"/>
  <c r="AG679" i="1"/>
  <c r="AH679" i="1"/>
  <c r="AI679" i="1"/>
  <c r="AJ679" i="1"/>
  <c r="AG680" i="1"/>
  <c r="AH680" i="1"/>
  <c r="AI680" i="1"/>
  <c r="AJ680" i="1"/>
  <c r="AG681" i="1"/>
  <c r="AH681" i="1"/>
  <c r="AI681" i="1"/>
  <c r="AJ681" i="1"/>
  <c r="AG682" i="1"/>
  <c r="AH682" i="1"/>
  <c r="AI682" i="1"/>
  <c r="AJ682" i="1"/>
  <c r="AG683" i="1"/>
  <c r="AH683" i="1"/>
  <c r="AI683" i="1"/>
  <c r="AJ683" i="1"/>
  <c r="AG684" i="1"/>
  <c r="AH684" i="1"/>
  <c r="AI684" i="1"/>
  <c r="AJ684" i="1"/>
  <c r="AG685" i="1"/>
  <c r="AH685" i="1"/>
  <c r="AI685" i="1"/>
  <c r="AJ685" i="1"/>
  <c r="AG686" i="1"/>
  <c r="AH686" i="1"/>
  <c r="AI686" i="1"/>
  <c r="AJ686" i="1"/>
  <c r="AG687" i="1"/>
  <c r="AH687" i="1"/>
  <c r="AI687" i="1"/>
  <c r="AJ687" i="1"/>
  <c r="AG688" i="1"/>
  <c r="AH688" i="1"/>
  <c r="AI688" i="1"/>
  <c r="AJ688" i="1"/>
  <c r="AG689" i="1"/>
  <c r="AH689" i="1"/>
  <c r="AI689" i="1"/>
  <c r="AJ689" i="1"/>
  <c r="AG690" i="1"/>
  <c r="AH690" i="1"/>
  <c r="AI690" i="1"/>
  <c r="AJ690" i="1"/>
  <c r="AG691" i="1"/>
  <c r="AH691" i="1"/>
  <c r="AI691" i="1"/>
  <c r="AJ691" i="1"/>
  <c r="AG692" i="1"/>
  <c r="AH692" i="1"/>
  <c r="AI692" i="1"/>
  <c r="AJ692" i="1"/>
  <c r="AG693" i="1"/>
  <c r="AH693" i="1"/>
  <c r="AI693" i="1"/>
  <c r="AJ693" i="1"/>
  <c r="AG694" i="1"/>
  <c r="AH694" i="1"/>
  <c r="AI694" i="1"/>
  <c r="AJ694" i="1"/>
  <c r="AG695" i="1"/>
  <c r="AH695" i="1"/>
  <c r="AI695" i="1"/>
  <c r="AJ695" i="1"/>
  <c r="AG696" i="1"/>
  <c r="AH696" i="1"/>
  <c r="AI696" i="1"/>
  <c r="AJ696" i="1"/>
  <c r="AG697" i="1"/>
  <c r="AH697" i="1"/>
  <c r="AI697" i="1"/>
  <c r="AJ697" i="1"/>
  <c r="AG698" i="1"/>
  <c r="AH698" i="1"/>
  <c r="AI698" i="1"/>
  <c r="AJ698" i="1"/>
  <c r="AG699" i="1"/>
  <c r="AH699" i="1"/>
  <c r="AI699" i="1"/>
  <c r="AJ699" i="1"/>
  <c r="AG700" i="1"/>
  <c r="AH700" i="1"/>
  <c r="AI700" i="1"/>
  <c r="AJ700" i="1"/>
  <c r="AG701" i="1"/>
  <c r="AH701" i="1"/>
  <c r="AI701" i="1"/>
  <c r="AJ701" i="1"/>
  <c r="AG702" i="1"/>
  <c r="AH702" i="1"/>
  <c r="AI702" i="1"/>
  <c r="AJ702" i="1"/>
  <c r="AG703" i="1"/>
  <c r="AH703" i="1"/>
  <c r="AI703" i="1"/>
  <c r="AJ703" i="1"/>
  <c r="AG704" i="1"/>
  <c r="AH704" i="1"/>
  <c r="AI704" i="1"/>
  <c r="AJ704" i="1"/>
  <c r="AG705" i="1"/>
  <c r="AH705" i="1"/>
  <c r="AI705" i="1"/>
  <c r="AJ705" i="1"/>
  <c r="AG706" i="1"/>
  <c r="AH706" i="1"/>
  <c r="AI706" i="1"/>
  <c r="AJ706" i="1"/>
  <c r="AG707" i="1"/>
  <c r="AH707" i="1"/>
  <c r="AI707" i="1"/>
  <c r="AJ707" i="1"/>
  <c r="AG708" i="1"/>
  <c r="AH708" i="1"/>
  <c r="AI708" i="1"/>
  <c r="AJ708" i="1"/>
  <c r="AG709" i="1"/>
  <c r="AH709" i="1"/>
  <c r="AI709" i="1"/>
  <c r="AJ709" i="1"/>
  <c r="AG710" i="1"/>
  <c r="AH710" i="1"/>
  <c r="AI710" i="1"/>
  <c r="AJ710" i="1"/>
  <c r="AG711" i="1"/>
  <c r="AH711" i="1"/>
  <c r="AI711" i="1"/>
  <c r="AJ711" i="1"/>
  <c r="AG712" i="1"/>
  <c r="AH712" i="1"/>
  <c r="AI712" i="1"/>
  <c r="AJ712" i="1"/>
  <c r="AG713" i="1"/>
  <c r="AH713" i="1"/>
  <c r="AI713" i="1"/>
  <c r="AJ713" i="1"/>
  <c r="AG714" i="1"/>
  <c r="AH714" i="1"/>
  <c r="AI714" i="1"/>
  <c r="AJ714" i="1"/>
  <c r="AG715" i="1"/>
  <c r="AH715" i="1"/>
  <c r="AI715" i="1"/>
  <c r="AJ715" i="1"/>
  <c r="AG716" i="1"/>
  <c r="AH716" i="1"/>
  <c r="AI716" i="1"/>
  <c r="AJ716" i="1"/>
  <c r="AG717" i="1"/>
  <c r="AH717" i="1"/>
  <c r="AI717" i="1"/>
  <c r="AJ717" i="1"/>
  <c r="AG718" i="1"/>
  <c r="AH718" i="1"/>
  <c r="AI718" i="1"/>
  <c r="AJ718" i="1"/>
  <c r="AG719" i="1"/>
  <c r="AH719" i="1"/>
  <c r="AI719" i="1"/>
  <c r="AJ719" i="1"/>
  <c r="AG720" i="1"/>
  <c r="AH720" i="1"/>
  <c r="AI720" i="1"/>
  <c r="AJ720" i="1"/>
  <c r="AG721" i="1"/>
  <c r="AH721" i="1"/>
  <c r="AI721" i="1"/>
  <c r="AJ721" i="1"/>
  <c r="AG722" i="1"/>
  <c r="AH722" i="1"/>
  <c r="AI722" i="1"/>
  <c r="AJ722" i="1"/>
  <c r="AG723" i="1"/>
  <c r="AH723" i="1"/>
  <c r="AI723" i="1"/>
  <c r="AJ723" i="1"/>
  <c r="AG724" i="1"/>
  <c r="AH724" i="1"/>
  <c r="AI724" i="1"/>
  <c r="AJ724" i="1"/>
  <c r="AG725" i="1"/>
  <c r="AH725" i="1"/>
  <c r="AI725" i="1"/>
  <c r="AJ725" i="1"/>
  <c r="AG726" i="1"/>
  <c r="AH726" i="1"/>
  <c r="AI726" i="1"/>
  <c r="AJ726" i="1"/>
  <c r="AG727" i="1"/>
  <c r="AH727" i="1"/>
  <c r="AI727" i="1"/>
  <c r="AJ727" i="1"/>
  <c r="AG728" i="1"/>
  <c r="AH728" i="1"/>
  <c r="AI728" i="1"/>
  <c r="AJ728" i="1"/>
  <c r="AG729" i="1"/>
  <c r="AH729" i="1"/>
  <c r="AI729" i="1"/>
  <c r="AJ729" i="1"/>
  <c r="AG730" i="1"/>
  <c r="AH730" i="1"/>
  <c r="AI730" i="1"/>
  <c r="AJ730" i="1"/>
  <c r="AG731" i="1"/>
  <c r="AH731" i="1"/>
  <c r="AI731" i="1"/>
  <c r="AJ731" i="1"/>
  <c r="AG732" i="1"/>
  <c r="AH732" i="1"/>
  <c r="AI732" i="1"/>
  <c r="AJ732" i="1"/>
  <c r="AG733" i="1"/>
  <c r="AH733" i="1"/>
  <c r="AI733" i="1"/>
  <c r="AJ733" i="1"/>
  <c r="AG734" i="1"/>
  <c r="AH734" i="1"/>
  <c r="AI734" i="1"/>
  <c r="AJ734" i="1"/>
  <c r="AG735" i="1"/>
  <c r="AH735" i="1"/>
  <c r="AI735" i="1"/>
  <c r="AJ735" i="1"/>
  <c r="AG736" i="1"/>
  <c r="AH736" i="1"/>
  <c r="AI736" i="1"/>
  <c r="AJ736" i="1"/>
  <c r="AG737" i="1"/>
  <c r="AH737" i="1"/>
  <c r="AI737" i="1"/>
  <c r="AJ737" i="1"/>
  <c r="AG738" i="1"/>
  <c r="AH738" i="1"/>
  <c r="AI738" i="1"/>
  <c r="AJ738" i="1"/>
  <c r="AG739" i="1"/>
  <c r="AH739" i="1"/>
  <c r="AI739" i="1"/>
  <c r="AJ739" i="1"/>
  <c r="AG740" i="1"/>
  <c r="AH740" i="1"/>
  <c r="AI740" i="1"/>
  <c r="AJ740" i="1"/>
  <c r="AG741" i="1"/>
  <c r="AH741" i="1"/>
  <c r="AI741" i="1"/>
  <c r="AJ741" i="1"/>
  <c r="AG742" i="1"/>
  <c r="AH742" i="1"/>
  <c r="AI742" i="1"/>
  <c r="AJ742" i="1"/>
  <c r="AG743" i="1"/>
  <c r="AH743" i="1"/>
  <c r="AI743" i="1"/>
  <c r="AJ743" i="1"/>
  <c r="AG744" i="1"/>
  <c r="AH744" i="1"/>
  <c r="AI744" i="1"/>
  <c r="AJ744" i="1"/>
  <c r="AG745" i="1"/>
  <c r="AH745" i="1"/>
  <c r="AI745" i="1"/>
  <c r="AJ745" i="1"/>
  <c r="AG746" i="1"/>
  <c r="AH746" i="1"/>
  <c r="AI746" i="1"/>
  <c r="AJ746" i="1"/>
  <c r="AG747" i="1"/>
  <c r="AH747" i="1"/>
  <c r="AI747" i="1"/>
  <c r="AJ747" i="1"/>
  <c r="AG748" i="1"/>
  <c r="AH748" i="1"/>
  <c r="AI748" i="1"/>
  <c r="AJ748" i="1"/>
  <c r="AG749" i="1"/>
  <c r="AH749" i="1"/>
  <c r="AI749" i="1"/>
  <c r="AJ749" i="1"/>
  <c r="AG750" i="1"/>
  <c r="AH750" i="1"/>
  <c r="AI750" i="1"/>
  <c r="AJ750" i="1"/>
  <c r="AG751" i="1"/>
  <c r="AH751" i="1"/>
  <c r="AI751" i="1"/>
  <c r="AJ751" i="1"/>
  <c r="AG752" i="1"/>
  <c r="AH752" i="1"/>
  <c r="AI752" i="1"/>
  <c r="AJ752" i="1"/>
  <c r="AG753" i="1"/>
  <c r="AH753" i="1"/>
  <c r="AI753" i="1"/>
  <c r="AJ753" i="1"/>
  <c r="AG754" i="1"/>
  <c r="AH754" i="1"/>
  <c r="AI754" i="1"/>
  <c r="AJ754" i="1"/>
  <c r="AG755" i="1"/>
  <c r="AH755" i="1"/>
  <c r="AI755" i="1"/>
  <c r="AJ755" i="1"/>
  <c r="AG756" i="1"/>
  <c r="AH756" i="1"/>
  <c r="AI756" i="1"/>
  <c r="AJ756" i="1"/>
  <c r="AG757" i="1"/>
  <c r="AH757" i="1"/>
  <c r="AI757" i="1"/>
  <c r="AJ757" i="1"/>
  <c r="AG758" i="1"/>
  <c r="AH758" i="1"/>
  <c r="AI758" i="1"/>
  <c r="AJ758" i="1"/>
  <c r="AG759" i="1"/>
  <c r="AH759" i="1"/>
  <c r="AI759" i="1"/>
  <c r="AJ759" i="1"/>
  <c r="AG760" i="1"/>
  <c r="AH760" i="1"/>
  <c r="AI760" i="1"/>
  <c r="AJ760" i="1"/>
  <c r="AG761" i="1"/>
  <c r="AH761" i="1"/>
  <c r="AI761" i="1"/>
  <c r="AJ761" i="1"/>
  <c r="AG762" i="1"/>
  <c r="AH762" i="1"/>
  <c r="AI762" i="1"/>
  <c r="AJ762" i="1"/>
  <c r="AG763" i="1"/>
  <c r="AH763" i="1"/>
  <c r="AI763" i="1"/>
  <c r="AJ763" i="1"/>
  <c r="AG764" i="1"/>
  <c r="AH764" i="1"/>
  <c r="AI764" i="1"/>
  <c r="AJ764" i="1"/>
  <c r="AG765" i="1"/>
  <c r="AH765" i="1"/>
  <c r="AI765" i="1"/>
  <c r="AJ765" i="1"/>
  <c r="AG766" i="1"/>
  <c r="AH766" i="1"/>
  <c r="AI766" i="1"/>
  <c r="AJ766" i="1"/>
  <c r="AG767" i="1"/>
  <c r="AH767" i="1"/>
  <c r="AI767" i="1"/>
  <c r="AJ767" i="1"/>
  <c r="AG768" i="1"/>
  <c r="AH768" i="1"/>
  <c r="AI768" i="1"/>
  <c r="AJ768" i="1"/>
  <c r="AG769" i="1"/>
  <c r="AH769" i="1"/>
  <c r="AI769" i="1"/>
  <c r="AJ769" i="1"/>
  <c r="AG770" i="1"/>
  <c r="AH770" i="1"/>
  <c r="AI770" i="1"/>
  <c r="AJ770" i="1"/>
  <c r="AG771" i="1"/>
  <c r="AH771" i="1"/>
  <c r="AI771" i="1"/>
  <c r="AJ771" i="1"/>
  <c r="AG772" i="1"/>
  <c r="AH772" i="1"/>
  <c r="AI772" i="1"/>
  <c r="AJ772" i="1"/>
  <c r="AG773" i="1"/>
  <c r="AH773" i="1"/>
  <c r="AI773" i="1"/>
  <c r="AJ773" i="1"/>
  <c r="AG774" i="1"/>
  <c r="AH774" i="1"/>
  <c r="AI774" i="1"/>
  <c r="AJ774" i="1"/>
  <c r="AG775" i="1"/>
  <c r="AH775" i="1"/>
  <c r="AI775" i="1"/>
  <c r="AJ775" i="1"/>
  <c r="AG776" i="1"/>
  <c r="AH776" i="1"/>
  <c r="AI776" i="1"/>
  <c r="AJ776" i="1"/>
  <c r="AG777" i="1"/>
  <c r="AH777" i="1"/>
  <c r="AI777" i="1"/>
  <c r="AJ777" i="1"/>
  <c r="AG778" i="1"/>
  <c r="AH778" i="1"/>
  <c r="AI778" i="1"/>
  <c r="AJ778" i="1"/>
  <c r="AG779" i="1"/>
  <c r="AH779" i="1"/>
  <c r="AI779" i="1"/>
  <c r="AJ779" i="1"/>
  <c r="AG780" i="1"/>
  <c r="AH780" i="1"/>
  <c r="AI780" i="1"/>
  <c r="AJ780" i="1"/>
  <c r="AG781" i="1"/>
  <c r="AH781" i="1"/>
  <c r="AI781" i="1"/>
  <c r="AJ781" i="1"/>
  <c r="AG782" i="1"/>
  <c r="AH782" i="1"/>
  <c r="AI782" i="1"/>
  <c r="AJ782" i="1"/>
  <c r="AG783" i="1"/>
  <c r="AH783" i="1"/>
  <c r="AI783" i="1"/>
  <c r="AJ783" i="1"/>
  <c r="AG784" i="1"/>
  <c r="AH784" i="1"/>
  <c r="AI784" i="1"/>
  <c r="AJ784" i="1"/>
  <c r="AG785" i="1"/>
  <c r="AH785" i="1"/>
  <c r="AI785" i="1"/>
  <c r="AJ785" i="1"/>
  <c r="AG786" i="1"/>
  <c r="AH786" i="1"/>
  <c r="AI786" i="1"/>
  <c r="AJ786" i="1"/>
  <c r="AG787" i="1"/>
  <c r="AH787" i="1"/>
  <c r="AI787" i="1"/>
  <c r="AJ787" i="1"/>
  <c r="AG788" i="1"/>
  <c r="AH788" i="1"/>
  <c r="AI788" i="1"/>
  <c r="AJ788" i="1"/>
  <c r="AG789" i="1"/>
  <c r="AH789" i="1"/>
  <c r="AI789" i="1"/>
  <c r="AJ789" i="1"/>
  <c r="AG790" i="1"/>
  <c r="AH790" i="1"/>
  <c r="AI790" i="1"/>
  <c r="AJ790" i="1"/>
  <c r="AG791" i="1"/>
  <c r="AH791" i="1"/>
  <c r="AI791" i="1"/>
  <c r="AJ791" i="1"/>
  <c r="AG792" i="1"/>
  <c r="AH792" i="1"/>
  <c r="AI792" i="1"/>
  <c r="AJ792" i="1"/>
  <c r="AG793" i="1"/>
  <c r="AH793" i="1"/>
  <c r="AI793" i="1"/>
  <c r="AJ793" i="1"/>
  <c r="AG794" i="1"/>
  <c r="AH794" i="1"/>
  <c r="AI794" i="1"/>
  <c r="AJ794" i="1"/>
  <c r="AG795" i="1"/>
  <c r="AH795" i="1"/>
  <c r="AI795" i="1"/>
  <c r="AJ795" i="1"/>
  <c r="AG796" i="1"/>
  <c r="AH796" i="1"/>
  <c r="AI796" i="1"/>
  <c r="AJ796" i="1"/>
  <c r="AG797" i="1"/>
  <c r="AH797" i="1"/>
  <c r="AI797" i="1"/>
  <c r="AJ797" i="1"/>
  <c r="AG798" i="1"/>
  <c r="AH798" i="1"/>
  <c r="AI798" i="1"/>
  <c r="AJ798" i="1"/>
  <c r="AG799" i="1"/>
  <c r="AH799" i="1"/>
  <c r="AI799" i="1"/>
  <c r="AJ799" i="1"/>
  <c r="AG800" i="1"/>
  <c r="AH800" i="1"/>
  <c r="AI800" i="1"/>
  <c r="AJ800" i="1"/>
  <c r="AG801" i="1"/>
  <c r="AH801" i="1"/>
  <c r="AI801" i="1"/>
  <c r="AJ801" i="1"/>
  <c r="AG802" i="1"/>
  <c r="AH802" i="1"/>
  <c r="AI802" i="1"/>
  <c r="AJ802" i="1"/>
  <c r="AG803" i="1"/>
  <c r="AH803" i="1"/>
  <c r="AI803" i="1"/>
  <c r="AJ803" i="1"/>
  <c r="AG804" i="1"/>
  <c r="AH804" i="1"/>
  <c r="AI804" i="1"/>
  <c r="AJ804" i="1"/>
  <c r="AG805" i="1"/>
  <c r="AH805" i="1"/>
  <c r="AI805" i="1"/>
  <c r="AJ805" i="1"/>
  <c r="AG806" i="1"/>
  <c r="AH806" i="1"/>
  <c r="AI806" i="1"/>
  <c r="AJ806" i="1"/>
  <c r="AG807" i="1"/>
  <c r="AH807" i="1"/>
  <c r="AI807" i="1"/>
  <c r="AJ807" i="1"/>
  <c r="AG808" i="1"/>
  <c r="AH808" i="1"/>
  <c r="AI808" i="1"/>
  <c r="AJ808" i="1"/>
  <c r="AG809" i="1"/>
  <c r="AH809" i="1"/>
  <c r="AI809" i="1"/>
  <c r="AJ809" i="1"/>
  <c r="AG810" i="1"/>
  <c r="AH810" i="1"/>
  <c r="AI810" i="1"/>
  <c r="AJ810" i="1"/>
  <c r="AG811" i="1"/>
  <c r="AH811" i="1"/>
  <c r="AI811" i="1"/>
  <c r="AJ811" i="1"/>
  <c r="AG812" i="1"/>
  <c r="AH812" i="1"/>
  <c r="AI812" i="1"/>
  <c r="AJ812" i="1"/>
  <c r="AG813" i="1"/>
  <c r="AH813" i="1"/>
  <c r="AI813" i="1"/>
  <c r="AJ813" i="1"/>
  <c r="AG814" i="1"/>
  <c r="AH814" i="1"/>
  <c r="AI814" i="1"/>
  <c r="AJ814" i="1"/>
  <c r="AG815" i="1"/>
  <c r="AH815" i="1"/>
  <c r="AI815" i="1"/>
  <c r="AJ815" i="1"/>
  <c r="AG816" i="1"/>
  <c r="AH816" i="1"/>
  <c r="AI816" i="1"/>
  <c r="AJ816" i="1"/>
  <c r="AG817" i="1"/>
  <c r="AH817" i="1"/>
  <c r="AI817" i="1"/>
  <c r="AJ817" i="1"/>
  <c r="AG818" i="1"/>
  <c r="AH818" i="1"/>
  <c r="AI818" i="1"/>
  <c r="AJ818" i="1"/>
  <c r="AG819" i="1"/>
  <c r="AH819" i="1"/>
  <c r="AI819" i="1"/>
  <c r="AJ819" i="1"/>
  <c r="AG820" i="1"/>
  <c r="AH820" i="1"/>
  <c r="AI820" i="1"/>
  <c r="AJ820" i="1"/>
  <c r="AG821" i="1"/>
  <c r="AH821" i="1"/>
  <c r="AI821" i="1"/>
  <c r="AJ821" i="1"/>
  <c r="AG822" i="1"/>
  <c r="AH822" i="1"/>
  <c r="AI822" i="1"/>
  <c r="AJ822" i="1"/>
  <c r="AG823" i="1"/>
  <c r="AH823" i="1"/>
  <c r="AI823" i="1"/>
  <c r="AJ823" i="1"/>
  <c r="AG824" i="1"/>
  <c r="AH824" i="1"/>
  <c r="AI824" i="1"/>
  <c r="AJ824" i="1"/>
  <c r="AG825" i="1"/>
  <c r="AH825" i="1"/>
  <c r="AI825" i="1"/>
  <c r="AJ825" i="1"/>
  <c r="AG826" i="1"/>
  <c r="AH826" i="1"/>
  <c r="AI826" i="1"/>
  <c r="AJ826" i="1"/>
  <c r="AG827" i="1"/>
  <c r="AH827" i="1"/>
  <c r="AI827" i="1"/>
  <c r="AJ827" i="1"/>
  <c r="AG828" i="1"/>
  <c r="AH828" i="1"/>
  <c r="AI828" i="1"/>
  <c r="AJ828" i="1"/>
  <c r="AG829" i="1"/>
  <c r="AH829" i="1"/>
  <c r="AI829" i="1"/>
  <c r="AJ829" i="1"/>
  <c r="AG830" i="1"/>
  <c r="AH830" i="1"/>
  <c r="AI830" i="1"/>
  <c r="AJ830" i="1"/>
  <c r="AG831" i="1"/>
  <c r="AH831" i="1"/>
  <c r="AI831" i="1"/>
  <c r="AJ831" i="1"/>
  <c r="AG832" i="1"/>
  <c r="AH832" i="1"/>
  <c r="AI832" i="1"/>
  <c r="AJ832" i="1"/>
  <c r="AG833" i="1"/>
  <c r="AH833" i="1"/>
  <c r="AI833" i="1"/>
  <c r="AJ833" i="1"/>
  <c r="AG834" i="1"/>
  <c r="AH834" i="1"/>
  <c r="AI834" i="1"/>
  <c r="AJ834" i="1"/>
  <c r="AG835" i="1"/>
  <c r="AH835" i="1"/>
  <c r="AI835" i="1"/>
  <c r="AJ835" i="1"/>
  <c r="AG836" i="1"/>
  <c r="AH836" i="1"/>
  <c r="AI836" i="1"/>
  <c r="AJ836" i="1"/>
  <c r="AG837" i="1"/>
  <c r="AH837" i="1"/>
  <c r="AI837" i="1"/>
  <c r="AJ837" i="1"/>
  <c r="AG838" i="1"/>
  <c r="AH838" i="1"/>
  <c r="AI838" i="1"/>
  <c r="AJ838" i="1"/>
  <c r="AG839" i="1"/>
  <c r="AH839" i="1"/>
  <c r="AI839" i="1"/>
  <c r="AJ839" i="1"/>
  <c r="AG840" i="1"/>
  <c r="AH840" i="1"/>
  <c r="AI840" i="1"/>
  <c r="AJ840" i="1"/>
  <c r="AG841" i="1"/>
  <c r="AH841" i="1"/>
  <c r="AI841" i="1"/>
  <c r="AJ841" i="1"/>
  <c r="AG842" i="1"/>
  <c r="AH842" i="1"/>
  <c r="AI842" i="1"/>
  <c r="AJ842" i="1"/>
  <c r="AG843" i="1"/>
  <c r="AH843" i="1"/>
  <c r="AI843" i="1"/>
  <c r="AJ843" i="1"/>
  <c r="AG844" i="1"/>
  <c r="AH844" i="1"/>
  <c r="AI844" i="1"/>
  <c r="AJ844" i="1"/>
  <c r="AG845" i="1"/>
  <c r="AH845" i="1"/>
  <c r="AI845" i="1"/>
  <c r="AJ845" i="1"/>
  <c r="AG846" i="1"/>
  <c r="AH846" i="1"/>
  <c r="AI846" i="1"/>
  <c r="AJ846" i="1"/>
  <c r="AG847" i="1"/>
  <c r="AH847" i="1"/>
  <c r="AI847" i="1"/>
  <c r="AJ847" i="1"/>
  <c r="AG848" i="1"/>
  <c r="AH848" i="1"/>
  <c r="AI848" i="1"/>
  <c r="AJ848" i="1"/>
  <c r="AG849" i="1"/>
  <c r="AH849" i="1"/>
  <c r="AI849" i="1"/>
  <c r="AJ849" i="1"/>
  <c r="AG850" i="1"/>
  <c r="AH850" i="1"/>
  <c r="AI850" i="1"/>
  <c r="AJ850" i="1"/>
  <c r="AG851" i="1"/>
  <c r="AH851" i="1"/>
  <c r="AI851" i="1"/>
  <c r="AJ851" i="1"/>
  <c r="AG852" i="1"/>
  <c r="AH852" i="1"/>
  <c r="AI852" i="1"/>
  <c r="AJ852" i="1"/>
  <c r="AG853" i="1"/>
  <c r="AH853" i="1"/>
  <c r="AI853" i="1"/>
  <c r="AJ853" i="1"/>
  <c r="AG854" i="1"/>
  <c r="AH854" i="1"/>
  <c r="AI854" i="1"/>
  <c r="AJ854" i="1"/>
  <c r="AG855" i="1"/>
  <c r="AH855" i="1"/>
  <c r="AI855" i="1"/>
  <c r="AJ855" i="1"/>
  <c r="AG856" i="1"/>
  <c r="AH856" i="1"/>
  <c r="AI856" i="1"/>
  <c r="AJ856" i="1"/>
  <c r="AG857" i="1"/>
  <c r="AH857" i="1"/>
  <c r="AI857" i="1"/>
  <c r="AJ857" i="1"/>
  <c r="AG858" i="1"/>
  <c r="AH858" i="1"/>
  <c r="AI858" i="1"/>
  <c r="AJ858" i="1"/>
  <c r="AG859" i="1"/>
  <c r="AH859" i="1"/>
  <c r="AI859" i="1"/>
  <c r="AJ859" i="1"/>
  <c r="AG860" i="1"/>
  <c r="AH860" i="1"/>
  <c r="AI860" i="1"/>
  <c r="AJ860" i="1"/>
  <c r="AG861" i="1"/>
  <c r="AH861" i="1"/>
  <c r="AI861" i="1"/>
  <c r="AJ861" i="1"/>
  <c r="AG862" i="1"/>
  <c r="AH862" i="1"/>
  <c r="AI862" i="1"/>
  <c r="AJ862" i="1"/>
  <c r="AG863" i="1"/>
  <c r="AH863" i="1"/>
  <c r="AI863" i="1"/>
  <c r="AJ863" i="1"/>
  <c r="AG864" i="1"/>
  <c r="AH864" i="1"/>
  <c r="AI864" i="1"/>
  <c r="AJ864" i="1"/>
  <c r="AG865" i="1"/>
  <c r="AH865" i="1"/>
  <c r="AI865" i="1"/>
  <c r="AJ865" i="1"/>
  <c r="AG866" i="1"/>
  <c r="AH866" i="1"/>
  <c r="AI866" i="1"/>
  <c r="AJ866" i="1"/>
  <c r="AG867" i="1"/>
  <c r="AH867" i="1"/>
  <c r="AI867" i="1"/>
  <c r="AJ867" i="1"/>
  <c r="AG868" i="1"/>
  <c r="AH868" i="1"/>
  <c r="AI868" i="1"/>
  <c r="AJ868" i="1"/>
  <c r="AG869" i="1"/>
  <c r="AH869" i="1"/>
  <c r="AI869" i="1"/>
  <c r="AJ869" i="1"/>
  <c r="AG870" i="1"/>
  <c r="AH870" i="1"/>
  <c r="AI870" i="1"/>
  <c r="AJ870" i="1"/>
  <c r="AG871" i="1"/>
  <c r="AH871" i="1"/>
  <c r="AI871" i="1"/>
  <c r="AJ871" i="1"/>
  <c r="AG872" i="1"/>
  <c r="AH872" i="1"/>
  <c r="AI872" i="1"/>
  <c r="AJ872" i="1"/>
  <c r="AG873" i="1"/>
  <c r="AH873" i="1"/>
  <c r="AI873" i="1"/>
  <c r="AJ873" i="1"/>
  <c r="AG874" i="1"/>
  <c r="AH874" i="1"/>
  <c r="AI874" i="1"/>
  <c r="AJ874" i="1"/>
  <c r="AG875" i="1"/>
  <c r="AH875" i="1"/>
  <c r="AI875" i="1"/>
  <c r="AJ875" i="1"/>
  <c r="AG876" i="1"/>
  <c r="AH876" i="1"/>
  <c r="AI876" i="1"/>
  <c r="AJ876" i="1"/>
  <c r="AG877" i="1"/>
  <c r="AH877" i="1"/>
  <c r="AI877" i="1"/>
  <c r="AJ877" i="1"/>
  <c r="AG878" i="1"/>
  <c r="AH878" i="1"/>
  <c r="AI878" i="1"/>
  <c r="AJ878" i="1"/>
  <c r="AG879" i="1"/>
  <c r="AH879" i="1"/>
  <c r="AI879" i="1"/>
  <c r="AJ879" i="1"/>
  <c r="AG880" i="1"/>
  <c r="AH880" i="1"/>
  <c r="AI880" i="1"/>
  <c r="AJ880" i="1"/>
  <c r="AG881" i="1"/>
  <c r="AH881" i="1"/>
  <c r="AI881" i="1"/>
  <c r="AJ881" i="1"/>
  <c r="AG882" i="1"/>
  <c r="AH882" i="1"/>
  <c r="AI882" i="1"/>
  <c r="AJ882" i="1"/>
  <c r="AG883" i="1"/>
  <c r="AH883" i="1"/>
  <c r="AI883" i="1"/>
  <c r="AJ883" i="1"/>
  <c r="AG884" i="1"/>
  <c r="AH884" i="1"/>
  <c r="AI884" i="1"/>
  <c r="AJ884" i="1"/>
  <c r="AG885" i="1"/>
  <c r="AH885" i="1"/>
  <c r="AI885" i="1"/>
  <c r="AJ885" i="1"/>
  <c r="AG886" i="1"/>
  <c r="AH886" i="1"/>
  <c r="AI886" i="1"/>
  <c r="AJ886" i="1"/>
  <c r="AG887" i="1"/>
  <c r="AH887" i="1"/>
  <c r="AI887" i="1"/>
  <c r="AJ887" i="1"/>
  <c r="AG888" i="1"/>
  <c r="AH888" i="1"/>
  <c r="AI888" i="1"/>
  <c r="AJ888" i="1"/>
  <c r="AG889" i="1"/>
  <c r="AH889" i="1"/>
  <c r="AI889" i="1"/>
  <c r="AJ889" i="1"/>
  <c r="AG890" i="1"/>
  <c r="AH890" i="1"/>
  <c r="AI890" i="1"/>
  <c r="AJ890" i="1"/>
  <c r="AG891" i="1"/>
  <c r="AH891" i="1"/>
  <c r="AI891" i="1"/>
  <c r="AJ891" i="1"/>
  <c r="AG892" i="1"/>
  <c r="AH892" i="1"/>
  <c r="AI892" i="1"/>
  <c r="AJ892" i="1"/>
  <c r="AG893" i="1"/>
  <c r="AH893" i="1"/>
  <c r="AI893" i="1"/>
  <c r="AJ893" i="1"/>
  <c r="AG894" i="1"/>
  <c r="AH894" i="1"/>
  <c r="AI894" i="1"/>
  <c r="AJ894" i="1"/>
  <c r="AG895" i="1"/>
  <c r="AH895" i="1"/>
  <c r="AI895" i="1"/>
  <c r="AJ895" i="1"/>
  <c r="AG896" i="1"/>
  <c r="AH896" i="1"/>
  <c r="AI896" i="1"/>
  <c r="AJ896" i="1"/>
  <c r="AG897" i="1"/>
  <c r="AH897" i="1"/>
  <c r="AI897" i="1"/>
  <c r="AJ897" i="1"/>
  <c r="AG898" i="1"/>
  <c r="AH898" i="1"/>
  <c r="AI898" i="1"/>
  <c r="AJ898" i="1"/>
  <c r="AG899" i="1"/>
  <c r="AH899" i="1"/>
  <c r="AI899" i="1"/>
  <c r="AJ899" i="1"/>
  <c r="AG900" i="1"/>
  <c r="AH900" i="1"/>
  <c r="AI900" i="1"/>
  <c r="AJ900" i="1"/>
  <c r="AG901" i="1"/>
  <c r="AH901" i="1"/>
  <c r="AI901" i="1"/>
  <c r="AJ901" i="1"/>
  <c r="AG902" i="1"/>
  <c r="AH902" i="1"/>
  <c r="AI902" i="1"/>
  <c r="AJ902" i="1"/>
  <c r="AG903" i="1"/>
  <c r="AH903" i="1"/>
  <c r="AI903" i="1"/>
  <c r="AJ903" i="1"/>
  <c r="AG904" i="1"/>
  <c r="AH904" i="1"/>
  <c r="AI904" i="1"/>
  <c r="AJ904" i="1"/>
  <c r="AG905" i="1"/>
  <c r="AH905" i="1"/>
  <c r="AI905" i="1"/>
  <c r="AJ905" i="1"/>
  <c r="AG906" i="1"/>
  <c r="AH906" i="1"/>
  <c r="AI906" i="1"/>
  <c r="AJ906" i="1"/>
  <c r="AG907" i="1"/>
  <c r="AH907" i="1"/>
  <c r="AI907" i="1"/>
  <c r="AJ907" i="1"/>
  <c r="AG908" i="1"/>
  <c r="AH908" i="1"/>
  <c r="AI908" i="1"/>
  <c r="AJ908" i="1"/>
  <c r="AG909" i="1"/>
  <c r="AH909" i="1"/>
  <c r="AI909" i="1"/>
  <c r="AJ909" i="1"/>
  <c r="AG910" i="1"/>
  <c r="AH910" i="1"/>
  <c r="AI910" i="1"/>
  <c r="AJ910" i="1"/>
  <c r="AG911" i="1"/>
  <c r="AH911" i="1"/>
  <c r="AI911" i="1"/>
  <c r="AJ911" i="1"/>
  <c r="AG912" i="1"/>
  <c r="AH912" i="1"/>
  <c r="AI912" i="1"/>
  <c r="AJ912" i="1"/>
  <c r="AG913" i="1"/>
  <c r="AH913" i="1"/>
  <c r="AI913" i="1"/>
  <c r="AJ913" i="1"/>
  <c r="AG914" i="1"/>
  <c r="AH914" i="1"/>
  <c r="AI914" i="1"/>
  <c r="AJ914" i="1"/>
  <c r="AG915" i="1"/>
  <c r="AH915" i="1"/>
  <c r="AI915" i="1"/>
  <c r="AJ915" i="1"/>
  <c r="AG916" i="1"/>
  <c r="AH916" i="1"/>
  <c r="AI916" i="1"/>
  <c r="AJ916" i="1"/>
  <c r="AG917" i="1"/>
  <c r="AH917" i="1"/>
  <c r="AI917" i="1"/>
  <c r="AJ917" i="1"/>
  <c r="AG918" i="1"/>
  <c r="AH918" i="1"/>
  <c r="AI918" i="1"/>
  <c r="AJ918" i="1"/>
  <c r="AG919" i="1"/>
  <c r="AH919" i="1"/>
  <c r="AI919" i="1"/>
  <c r="AJ919" i="1"/>
  <c r="AG920" i="1"/>
  <c r="AH920" i="1"/>
  <c r="AI920" i="1"/>
  <c r="AJ920" i="1"/>
  <c r="AG921" i="1"/>
  <c r="AH921" i="1"/>
  <c r="AI921" i="1"/>
  <c r="AJ921" i="1"/>
  <c r="AG922" i="1"/>
  <c r="AH922" i="1"/>
  <c r="AI922" i="1"/>
  <c r="AJ922" i="1"/>
  <c r="AG923" i="1"/>
  <c r="AH923" i="1"/>
  <c r="AI923" i="1"/>
  <c r="AJ923" i="1"/>
  <c r="AG924" i="1"/>
  <c r="AH924" i="1"/>
  <c r="AI924" i="1"/>
  <c r="AJ924" i="1"/>
  <c r="AG925" i="1"/>
  <c r="AH925" i="1"/>
  <c r="AI925" i="1"/>
  <c r="AJ925" i="1"/>
  <c r="AG926" i="1"/>
  <c r="AH926" i="1"/>
  <c r="AI926" i="1"/>
  <c r="AJ926" i="1"/>
  <c r="AG927" i="1"/>
  <c r="AH927" i="1"/>
  <c r="AI927" i="1"/>
  <c r="AJ927" i="1"/>
  <c r="AG928" i="1"/>
  <c r="AH928" i="1"/>
  <c r="AI928" i="1"/>
  <c r="AJ928" i="1"/>
  <c r="AG929" i="1"/>
  <c r="AH929" i="1"/>
  <c r="AI929" i="1"/>
  <c r="AJ929" i="1"/>
  <c r="AG930" i="1"/>
  <c r="AH930" i="1"/>
  <c r="AI930" i="1"/>
  <c r="AJ930" i="1"/>
  <c r="AG931" i="1"/>
  <c r="AH931" i="1"/>
  <c r="AI931" i="1"/>
  <c r="AJ931" i="1"/>
  <c r="AG932" i="1"/>
  <c r="AH932" i="1"/>
  <c r="AI932" i="1"/>
  <c r="AJ932" i="1"/>
  <c r="AG933" i="1"/>
  <c r="AH933" i="1"/>
  <c r="AI933" i="1"/>
  <c r="AJ933" i="1"/>
  <c r="AG934" i="1"/>
  <c r="AH934" i="1"/>
  <c r="AI934" i="1"/>
  <c r="AJ934" i="1"/>
  <c r="AG935" i="1"/>
  <c r="AH935" i="1"/>
  <c r="AI935" i="1"/>
  <c r="AJ935" i="1"/>
  <c r="AG936" i="1"/>
  <c r="AH936" i="1"/>
  <c r="AI936" i="1"/>
  <c r="AJ936" i="1"/>
  <c r="AG937" i="1"/>
  <c r="AH937" i="1"/>
  <c r="AI937" i="1"/>
  <c r="AJ937" i="1"/>
  <c r="AG938" i="1"/>
  <c r="AH938" i="1"/>
  <c r="AI938" i="1"/>
  <c r="AJ938" i="1"/>
  <c r="AG939" i="1"/>
  <c r="AH939" i="1"/>
  <c r="AI939" i="1"/>
  <c r="AJ939" i="1"/>
  <c r="AG940" i="1"/>
  <c r="AH940" i="1"/>
  <c r="AI940" i="1"/>
  <c r="AJ940" i="1"/>
  <c r="AG941" i="1"/>
  <c r="AH941" i="1"/>
  <c r="AI941" i="1"/>
  <c r="AJ941" i="1"/>
  <c r="AG942" i="1"/>
  <c r="AH942" i="1"/>
  <c r="AI942" i="1"/>
  <c r="AJ942" i="1"/>
  <c r="AG943" i="1"/>
  <c r="AH943" i="1"/>
  <c r="AI943" i="1"/>
  <c r="AJ943" i="1"/>
  <c r="AG944" i="1"/>
  <c r="AH944" i="1"/>
  <c r="AI944" i="1"/>
  <c r="AJ944" i="1"/>
  <c r="AG945" i="1"/>
  <c r="AH945" i="1"/>
  <c r="AI945" i="1"/>
  <c r="AJ945" i="1"/>
  <c r="AG946" i="1"/>
  <c r="AH946" i="1"/>
  <c r="AI946" i="1"/>
  <c r="AJ946" i="1"/>
  <c r="AG947" i="1"/>
  <c r="AH947" i="1"/>
  <c r="AI947" i="1"/>
  <c r="AJ947" i="1"/>
  <c r="AG948" i="1"/>
  <c r="AH948" i="1"/>
  <c r="AI948" i="1"/>
  <c r="AJ948" i="1"/>
  <c r="AG949" i="1"/>
  <c r="AH949" i="1"/>
  <c r="AI949" i="1"/>
  <c r="AJ949" i="1"/>
  <c r="AG950" i="1"/>
  <c r="AH950" i="1"/>
  <c r="AI950" i="1"/>
  <c r="AJ950" i="1"/>
  <c r="AG951" i="1"/>
  <c r="AH951" i="1"/>
  <c r="AI951" i="1"/>
  <c r="AJ951" i="1"/>
  <c r="AG952" i="1"/>
  <c r="AH952" i="1"/>
  <c r="AI952" i="1"/>
  <c r="AJ952" i="1"/>
  <c r="AG953" i="1"/>
  <c r="AH953" i="1"/>
  <c r="AI953" i="1"/>
  <c r="AJ953" i="1"/>
  <c r="AG954" i="1"/>
  <c r="AH954" i="1"/>
  <c r="AI954" i="1"/>
  <c r="AJ954" i="1"/>
  <c r="AG955" i="1"/>
  <c r="AH955" i="1"/>
  <c r="AI955" i="1"/>
  <c r="AJ955" i="1"/>
  <c r="AG956" i="1"/>
  <c r="AH956" i="1"/>
  <c r="AI956" i="1"/>
  <c r="AJ956" i="1"/>
  <c r="AG957" i="1"/>
  <c r="AH957" i="1"/>
  <c r="AI957" i="1"/>
  <c r="AJ957" i="1"/>
  <c r="AG958" i="1"/>
  <c r="AH958" i="1"/>
  <c r="AI958" i="1"/>
  <c r="AJ958" i="1"/>
  <c r="AG959" i="1"/>
  <c r="AH959" i="1"/>
  <c r="AI959" i="1"/>
  <c r="AJ959" i="1"/>
  <c r="AG960" i="1"/>
  <c r="AH960" i="1"/>
  <c r="AI960" i="1"/>
  <c r="AJ960" i="1"/>
  <c r="AG961" i="1"/>
  <c r="AH961" i="1"/>
  <c r="AI961" i="1"/>
  <c r="AJ961" i="1"/>
  <c r="AG962" i="1"/>
  <c r="AH962" i="1"/>
  <c r="AI962" i="1"/>
  <c r="AJ962" i="1"/>
  <c r="AG963" i="1"/>
  <c r="AH963" i="1"/>
  <c r="AI963" i="1"/>
  <c r="AJ963" i="1"/>
  <c r="AG964" i="1"/>
  <c r="AH964" i="1"/>
  <c r="AI964" i="1"/>
  <c r="AJ964" i="1"/>
  <c r="AG965" i="1"/>
  <c r="AH965" i="1"/>
  <c r="AI965" i="1"/>
  <c r="AJ965" i="1"/>
  <c r="AG966" i="1"/>
  <c r="AH966" i="1"/>
  <c r="AI966" i="1"/>
  <c r="AJ966" i="1"/>
  <c r="AG967" i="1"/>
  <c r="AH967" i="1"/>
  <c r="AI967" i="1"/>
  <c r="AJ967" i="1"/>
  <c r="AG968" i="1"/>
  <c r="AH968" i="1"/>
  <c r="AI968" i="1"/>
  <c r="AJ968" i="1"/>
  <c r="AG969" i="1"/>
  <c r="AH969" i="1"/>
  <c r="AI969" i="1"/>
  <c r="AJ969" i="1"/>
  <c r="AG970" i="1"/>
  <c r="AH970" i="1"/>
  <c r="AI970" i="1"/>
  <c r="AJ970" i="1"/>
  <c r="AG971" i="1"/>
  <c r="AH971" i="1"/>
  <c r="AI971" i="1"/>
  <c r="AJ971" i="1"/>
  <c r="AG972" i="1"/>
  <c r="AH972" i="1"/>
  <c r="AI972" i="1"/>
  <c r="AJ972" i="1"/>
  <c r="AG973" i="1"/>
  <c r="AH973" i="1"/>
  <c r="AI973" i="1"/>
  <c r="AJ973" i="1"/>
  <c r="AG974" i="1"/>
  <c r="AH974" i="1"/>
  <c r="AI974" i="1"/>
  <c r="AJ974" i="1"/>
  <c r="AG975" i="1"/>
  <c r="AH975" i="1"/>
  <c r="AI975" i="1"/>
  <c r="AJ975" i="1"/>
  <c r="AG976" i="1"/>
  <c r="AH976" i="1"/>
  <c r="AI976" i="1"/>
  <c r="AJ976" i="1"/>
  <c r="AG977" i="1"/>
  <c r="AH977" i="1"/>
  <c r="AI977" i="1"/>
  <c r="AJ977" i="1"/>
  <c r="AG978" i="1"/>
  <c r="AH978" i="1"/>
  <c r="AI978" i="1"/>
  <c r="AJ978" i="1"/>
  <c r="AG979" i="1"/>
  <c r="AH979" i="1"/>
  <c r="AI979" i="1"/>
  <c r="AJ979" i="1"/>
  <c r="AG980" i="1"/>
  <c r="AH980" i="1"/>
  <c r="AI980" i="1"/>
  <c r="AJ980" i="1"/>
  <c r="AG981" i="1"/>
  <c r="AH981" i="1"/>
  <c r="AI981" i="1"/>
  <c r="AJ981" i="1"/>
  <c r="AG982" i="1"/>
  <c r="AH982" i="1"/>
  <c r="AI982" i="1"/>
  <c r="AJ982" i="1"/>
  <c r="AG983" i="1"/>
  <c r="AH983" i="1"/>
  <c r="AI983" i="1"/>
  <c r="AJ983" i="1"/>
  <c r="AG984" i="1"/>
  <c r="AH984" i="1"/>
  <c r="AI984" i="1"/>
  <c r="AJ984" i="1"/>
  <c r="AG985" i="1"/>
  <c r="AH985" i="1"/>
  <c r="AI985" i="1"/>
  <c r="AJ985" i="1"/>
  <c r="AG986" i="1"/>
  <c r="AH986" i="1"/>
  <c r="AI986" i="1"/>
  <c r="AJ986" i="1"/>
  <c r="AG987" i="1"/>
  <c r="AH987" i="1"/>
  <c r="AI987" i="1"/>
  <c r="AJ987" i="1"/>
  <c r="AG988" i="1"/>
  <c r="AH988" i="1"/>
  <c r="AI988" i="1"/>
  <c r="AJ988" i="1"/>
  <c r="AG989" i="1"/>
  <c r="AH989" i="1"/>
  <c r="AI989" i="1"/>
  <c r="AJ989" i="1"/>
  <c r="AG990" i="1"/>
  <c r="AH990" i="1"/>
  <c r="AI990" i="1"/>
  <c r="AJ990" i="1"/>
  <c r="AG991" i="1"/>
  <c r="AH991" i="1"/>
  <c r="AI991" i="1"/>
  <c r="AJ991" i="1"/>
  <c r="AG992" i="1"/>
  <c r="AH992" i="1"/>
  <c r="AI992" i="1"/>
  <c r="AJ992" i="1"/>
  <c r="AG993" i="1"/>
  <c r="AH993" i="1"/>
  <c r="AI993" i="1"/>
  <c r="AJ993" i="1"/>
  <c r="AG994" i="1"/>
  <c r="AH994" i="1"/>
  <c r="AI994" i="1"/>
  <c r="AJ994" i="1"/>
  <c r="AG995" i="1"/>
  <c r="AH995" i="1"/>
  <c r="AI995" i="1"/>
  <c r="AJ995" i="1"/>
  <c r="AG996" i="1"/>
  <c r="AH996" i="1"/>
  <c r="AI996" i="1"/>
  <c r="AJ996" i="1"/>
  <c r="AG997" i="1"/>
  <c r="AH997" i="1"/>
  <c r="AI997" i="1"/>
  <c r="AJ997" i="1"/>
  <c r="AG998" i="1"/>
  <c r="AH998" i="1"/>
  <c r="AI998" i="1"/>
  <c r="AJ998" i="1"/>
  <c r="AG999" i="1"/>
  <c r="AH999" i="1"/>
  <c r="AI999" i="1"/>
  <c r="AJ999" i="1"/>
  <c r="AG1000" i="1"/>
  <c r="AH1000" i="1"/>
  <c r="AI1000" i="1"/>
  <c r="AJ1000" i="1"/>
  <c r="AG1001" i="1"/>
  <c r="AH1001" i="1"/>
  <c r="AI1001" i="1"/>
  <c r="AJ1001" i="1"/>
  <c r="AG1002" i="1"/>
  <c r="AH1002" i="1"/>
  <c r="AI1002" i="1"/>
  <c r="AJ1002" i="1"/>
  <c r="AG1003" i="1"/>
  <c r="AH1003" i="1"/>
  <c r="AI1003" i="1"/>
  <c r="AJ1003" i="1"/>
  <c r="AG1004" i="1"/>
  <c r="AH1004" i="1"/>
  <c r="AI1004" i="1"/>
  <c r="AJ1004" i="1"/>
  <c r="AG1005" i="1"/>
  <c r="AH1005" i="1"/>
  <c r="AI1005" i="1"/>
  <c r="AJ1005" i="1"/>
  <c r="AG1006" i="1"/>
  <c r="AH1006" i="1"/>
  <c r="AI1006" i="1"/>
  <c r="AJ1006" i="1"/>
  <c r="AG1007" i="1"/>
  <c r="AH1007" i="1"/>
  <c r="AI1007" i="1"/>
  <c r="AJ1007" i="1"/>
  <c r="AG1008" i="1"/>
  <c r="AH1008" i="1"/>
  <c r="AI1008" i="1"/>
  <c r="AJ1008" i="1"/>
  <c r="AG1009" i="1"/>
  <c r="AH1009" i="1"/>
  <c r="AI1009" i="1"/>
  <c r="AJ1009" i="1"/>
  <c r="AG1010" i="1"/>
  <c r="AH1010" i="1"/>
  <c r="AI1010" i="1"/>
  <c r="AJ1010" i="1"/>
  <c r="AG1011" i="1"/>
  <c r="AH1011" i="1"/>
  <c r="AI1011" i="1"/>
  <c r="AJ1011" i="1"/>
  <c r="AG1012" i="1"/>
  <c r="AH1012" i="1"/>
  <c r="AI1012" i="1"/>
  <c r="AJ1012" i="1"/>
  <c r="AG1013" i="1"/>
  <c r="AH1013" i="1"/>
  <c r="AI1013" i="1"/>
  <c r="AJ1013" i="1"/>
  <c r="AG1014" i="1"/>
  <c r="AH1014" i="1"/>
  <c r="AI1014" i="1"/>
  <c r="AJ1014" i="1"/>
  <c r="AG1015" i="1"/>
  <c r="AH1015" i="1"/>
  <c r="AI1015" i="1"/>
  <c r="AJ1015" i="1"/>
  <c r="AG1016" i="1"/>
  <c r="AH1016" i="1"/>
  <c r="AI1016" i="1"/>
  <c r="AJ1016" i="1"/>
  <c r="AG1017" i="1"/>
  <c r="AH1017" i="1"/>
  <c r="AI1017" i="1"/>
  <c r="AJ1017" i="1"/>
  <c r="AG1018" i="1"/>
  <c r="AH1018" i="1"/>
  <c r="AI1018" i="1"/>
  <c r="AJ1018" i="1"/>
  <c r="AG1019" i="1"/>
  <c r="AH1019" i="1"/>
  <c r="AI1019" i="1"/>
  <c r="AJ1019" i="1"/>
  <c r="AG1020" i="1"/>
  <c r="AH1020" i="1"/>
  <c r="AI1020" i="1"/>
  <c r="AJ1020" i="1"/>
  <c r="AG1021" i="1"/>
  <c r="AH1021" i="1"/>
  <c r="AI1021" i="1"/>
  <c r="AJ1021" i="1"/>
  <c r="AG1022" i="1"/>
  <c r="AH1022" i="1"/>
  <c r="AI1022" i="1"/>
  <c r="AJ1022" i="1"/>
  <c r="AG1023" i="1"/>
  <c r="AH1023" i="1"/>
  <c r="AI1023" i="1"/>
  <c r="AJ1023" i="1"/>
  <c r="AG1024" i="1"/>
  <c r="AH1024" i="1"/>
  <c r="AI1024" i="1"/>
  <c r="AJ1024" i="1"/>
  <c r="AG1025" i="1"/>
  <c r="AH1025" i="1"/>
  <c r="AI1025" i="1"/>
  <c r="AJ1025" i="1"/>
  <c r="AG1026" i="1"/>
  <c r="AH1026" i="1"/>
  <c r="AI1026" i="1"/>
  <c r="AJ1026" i="1"/>
  <c r="AG1027" i="1"/>
  <c r="AH1027" i="1"/>
  <c r="AI1027" i="1"/>
  <c r="AJ1027" i="1"/>
  <c r="AG1028" i="1"/>
  <c r="AH1028" i="1"/>
  <c r="AI1028" i="1"/>
  <c r="AJ1028" i="1"/>
  <c r="AG1029" i="1"/>
  <c r="AH1029" i="1"/>
  <c r="AI1029" i="1"/>
  <c r="AJ1029" i="1"/>
  <c r="AG1030" i="1"/>
  <c r="AH1030" i="1"/>
  <c r="AI1030" i="1"/>
  <c r="AJ1030" i="1"/>
  <c r="AG1031" i="1"/>
  <c r="AH1031" i="1"/>
  <c r="AI1031" i="1"/>
  <c r="AJ1031" i="1"/>
  <c r="AG1032" i="1"/>
  <c r="AH1032" i="1"/>
  <c r="AI1032" i="1"/>
  <c r="AJ1032" i="1"/>
  <c r="AG1033" i="1"/>
  <c r="AH1033" i="1"/>
  <c r="AI1033" i="1"/>
  <c r="AJ1033" i="1"/>
  <c r="AG1034" i="1"/>
  <c r="AH1034" i="1"/>
  <c r="AI1034" i="1"/>
  <c r="AJ1034" i="1"/>
  <c r="AG1035" i="1"/>
  <c r="AH1035" i="1"/>
  <c r="AI1035" i="1"/>
  <c r="AJ1035" i="1"/>
  <c r="AG1036" i="1"/>
  <c r="AH1036" i="1"/>
  <c r="AI1036" i="1"/>
  <c r="AJ1036" i="1"/>
  <c r="AG1037" i="1"/>
  <c r="AH1037" i="1"/>
  <c r="AI1037" i="1"/>
  <c r="AJ1037" i="1"/>
  <c r="AG1038" i="1"/>
  <c r="AH1038" i="1"/>
  <c r="AI1038" i="1"/>
  <c r="AJ1038" i="1"/>
  <c r="AG1039" i="1"/>
  <c r="AH1039" i="1"/>
  <c r="AI1039" i="1"/>
  <c r="AJ1039" i="1"/>
  <c r="AG1040" i="1"/>
  <c r="AH1040" i="1"/>
  <c r="AI1040" i="1"/>
  <c r="AJ1040" i="1"/>
  <c r="AG1041" i="1"/>
  <c r="AH1041" i="1"/>
  <c r="AI1041" i="1"/>
  <c r="AJ1041" i="1"/>
  <c r="AG1042" i="1"/>
  <c r="AH1042" i="1"/>
  <c r="AI1042" i="1"/>
  <c r="AJ1042" i="1"/>
  <c r="AG1043" i="1"/>
  <c r="AH1043" i="1"/>
  <c r="AI1043" i="1"/>
  <c r="AJ1043" i="1"/>
  <c r="AG1044" i="1"/>
  <c r="AH1044" i="1"/>
  <c r="AI1044" i="1"/>
  <c r="AJ1044" i="1"/>
  <c r="AG1045" i="1"/>
  <c r="AH1045" i="1"/>
  <c r="AI1045" i="1"/>
  <c r="AJ1045" i="1"/>
  <c r="AG1046" i="1"/>
  <c r="AH1046" i="1"/>
  <c r="AI1046" i="1"/>
  <c r="AJ1046" i="1"/>
  <c r="AG1047" i="1"/>
  <c r="AH1047" i="1"/>
  <c r="AI1047" i="1"/>
  <c r="AJ1047" i="1"/>
  <c r="AG1048" i="1"/>
  <c r="AH1048" i="1"/>
  <c r="AI1048" i="1"/>
  <c r="AJ1048" i="1"/>
  <c r="AG1049" i="1"/>
  <c r="AH1049" i="1"/>
  <c r="AI1049" i="1"/>
  <c r="AJ1049" i="1"/>
  <c r="AG1050" i="1"/>
  <c r="AH1050" i="1"/>
  <c r="AI1050" i="1"/>
  <c r="AJ1050" i="1"/>
  <c r="AG1051" i="1"/>
  <c r="AH1051" i="1"/>
  <c r="AI1051" i="1"/>
  <c r="AJ1051" i="1"/>
  <c r="AG1052" i="1"/>
  <c r="AH1052" i="1"/>
  <c r="AI1052" i="1"/>
  <c r="AJ1052" i="1"/>
  <c r="AG1053" i="1"/>
  <c r="AH1053" i="1"/>
  <c r="AI1053" i="1"/>
  <c r="AJ1053" i="1"/>
  <c r="AG1054" i="1"/>
  <c r="AH1054" i="1"/>
  <c r="AI1054" i="1"/>
  <c r="AJ1054" i="1"/>
  <c r="AG1055" i="1"/>
  <c r="AH1055" i="1"/>
  <c r="AI1055" i="1"/>
  <c r="AJ1055" i="1"/>
  <c r="AG1056" i="1"/>
  <c r="AH1056" i="1"/>
  <c r="AI1056" i="1"/>
  <c r="AJ1056" i="1"/>
  <c r="AG1057" i="1"/>
  <c r="AH1057" i="1"/>
  <c r="AI1057" i="1"/>
  <c r="AJ1057" i="1"/>
  <c r="AG1058" i="1"/>
  <c r="AH1058" i="1"/>
  <c r="AI1058" i="1"/>
  <c r="AJ1058" i="1"/>
  <c r="AG1059" i="1"/>
  <c r="AH1059" i="1"/>
  <c r="AI1059" i="1"/>
  <c r="AJ1059" i="1"/>
  <c r="AG1060" i="1"/>
  <c r="AH1060" i="1"/>
  <c r="AI1060" i="1"/>
  <c r="AJ1060" i="1"/>
  <c r="AG1061" i="1"/>
  <c r="AH1061" i="1"/>
  <c r="AI1061" i="1"/>
  <c r="AJ1061" i="1"/>
  <c r="AG1062" i="1"/>
  <c r="AH1062" i="1"/>
  <c r="AI1062" i="1"/>
  <c r="AJ1062" i="1"/>
  <c r="AG1063" i="1"/>
  <c r="AH1063" i="1"/>
  <c r="AI1063" i="1"/>
  <c r="AJ1063" i="1"/>
  <c r="AG1064" i="1"/>
  <c r="AH1064" i="1"/>
  <c r="AI1064" i="1"/>
  <c r="AJ1064" i="1"/>
  <c r="AG1065" i="1"/>
  <c r="AH1065" i="1"/>
  <c r="AI1065" i="1"/>
  <c r="AJ1065" i="1"/>
  <c r="AG1066" i="1"/>
  <c r="AH1066" i="1"/>
  <c r="AI1066" i="1"/>
  <c r="AJ1066" i="1"/>
  <c r="AG1067" i="1"/>
  <c r="AH1067" i="1"/>
  <c r="AI1067" i="1"/>
  <c r="AJ1067" i="1"/>
  <c r="AG1068" i="1"/>
  <c r="AH1068" i="1"/>
  <c r="AI1068" i="1"/>
  <c r="AJ1068" i="1"/>
  <c r="AG1069" i="1"/>
  <c r="AH1069" i="1"/>
  <c r="AI1069" i="1"/>
  <c r="AJ1069" i="1"/>
  <c r="AG1070" i="1"/>
  <c r="AH1070" i="1"/>
  <c r="AI1070" i="1"/>
  <c r="AJ1070" i="1"/>
  <c r="AG1071" i="1"/>
  <c r="AH1071" i="1"/>
  <c r="AI1071" i="1"/>
  <c r="AJ1071" i="1"/>
  <c r="AG1072" i="1"/>
  <c r="AH1072" i="1"/>
  <c r="AI1072" i="1"/>
  <c r="AJ1072" i="1"/>
  <c r="AG1073" i="1"/>
  <c r="AH1073" i="1"/>
  <c r="AI1073" i="1"/>
  <c r="AJ1073" i="1"/>
  <c r="AG1074" i="1"/>
  <c r="AH1074" i="1"/>
  <c r="AI1074" i="1"/>
  <c r="AJ1074" i="1"/>
  <c r="AG1075" i="1"/>
  <c r="AH1075" i="1"/>
  <c r="AI1075" i="1"/>
  <c r="AJ1075" i="1"/>
  <c r="AG1076" i="1"/>
  <c r="AH1076" i="1"/>
  <c r="AI1076" i="1"/>
  <c r="AJ1076" i="1"/>
  <c r="AG1077" i="1"/>
  <c r="AH1077" i="1"/>
  <c r="AI1077" i="1"/>
  <c r="AJ1077" i="1"/>
  <c r="AG1078" i="1"/>
  <c r="AH1078" i="1"/>
  <c r="AI1078" i="1"/>
  <c r="AJ1078" i="1"/>
  <c r="AG1079" i="1"/>
  <c r="AH1079" i="1"/>
  <c r="AI1079" i="1"/>
  <c r="AJ1079" i="1"/>
  <c r="AG1080" i="1"/>
  <c r="AH1080" i="1"/>
  <c r="AI1080" i="1"/>
  <c r="AJ1080" i="1"/>
  <c r="AG1081" i="1"/>
  <c r="AH1081" i="1"/>
  <c r="AI1081" i="1"/>
  <c r="AJ1081" i="1"/>
  <c r="AG1082" i="1"/>
  <c r="AH1082" i="1"/>
  <c r="AI1082" i="1"/>
  <c r="AJ1082" i="1"/>
  <c r="AG1083" i="1"/>
  <c r="AH1083" i="1"/>
  <c r="AI1083" i="1"/>
  <c r="AJ1083" i="1"/>
  <c r="AG1084" i="1"/>
  <c r="AH1084" i="1"/>
  <c r="AI1084" i="1"/>
  <c r="AJ1084" i="1"/>
  <c r="AG1085" i="1"/>
  <c r="AH1085" i="1"/>
  <c r="AI1085" i="1"/>
  <c r="AJ1085" i="1"/>
  <c r="AG1086" i="1"/>
  <c r="AH1086" i="1"/>
  <c r="AI1086" i="1"/>
  <c r="AJ1086" i="1"/>
  <c r="AG1087" i="1"/>
  <c r="AH1087" i="1"/>
  <c r="AI1087" i="1"/>
  <c r="AJ1087" i="1"/>
  <c r="AG1088" i="1"/>
  <c r="AH1088" i="1"/>
  <c r="AI1088" i="1"/>
  <c r="AJ1088" i="1"/>
  <c r="AG1089" i="1"/>
  <c r="AH1089" i="1"/>
  <c r="AI1089" i="1"/>
  <c r="AJ1089" i="1"/>
  <c r="AG1090" i="1"/>
  <c r="AH1090" i="1"/>
  <c r="AI1090" i="1"/>
  <c r="AJ1090" i="1"/>
  <c r="AG1091" i="1"/>
  <c r="AH1091" i="1"/>
  <c r="AI1091" i="1"/>
  <c r="AJ1091" i="1"/>
  <c r="AG1092" i="1"/>
  <c r="AH1092" i="1"/>
  <c r="AI1092" i="1"/>
  <c r="AJ1092" i="1"/>
  <c r="AG1093" i="1"/>
  <c r="AH1093" i="1"/>
  <c r="AI1093" i="1"/>
  <c r="AJ1093" i="1"/>
  <c r="AG1094" i="1"/>
  <c r="AH1094" i="1"/>
  <c r="AI1094" i="1"/>
  <c r="AJ1094" i="1"/>
  <c r="AG1095" i="1"/>
  <c r="AH1095" i="1"/>
  <c r="AI1095" i="1"/>
  <c r="AJ1095" i="1"/>
  <c r="AG1096" i="1"/>
  <c r="AH1096" i="1"/>
  <c r="AI1096" i="1"/>
  <c r="AJ1096" i="1"/>
  <c r="AG1097" i="1"/>
  <c r="AH1097" i="1"/>
  <c r="AI1097" i="1"/>
  <c r="AJ1097" i="1"/>
  <c r="AG1098" i="1"/>
  <c r="AH1098" i="1"/>
  <c r="AI1098" i="1"/>
  <c r="AJ1098" i="1"/>
  <c r="AG1099" i="1"/>
  <c r="AH1099" i="1"/>
  <c r="AI1099" i="1"/>
  <c r="AJ1099" i="1"/>
  <c r="AG1100" i="1"/>
  <c r="AH1100" i="1"/>
  <c r="AI1100" i="1"/>
  <c r="AJ1100" i="1"/>
  <c r="AG1101" i="1"/>
  <c r="AH1101" i="1"/>
  <c r="AI1101" i="1"/>
  <c r="AJ1101" i="1"/>
  <c r="AG1102" i="1"/>
  <c r="AH1102" i="1"/>
  <c r="AI1102" i="1"/>
  <c r="AJ1102" i="1"/>
  <c r="AG1103" i="1"/>
  <c r="AH1103" i="1"/>
  <c r="AI1103" i="1"/>
  <c r="AJ1103" i="1"/>
  <c r="AG1104" i="1"/>
  <c r="AH1104" i="1"/>
  <c r="AI1104" i="1"/>
  <c r="AJ1104" i="1"/>
  <c r="AG1105" i="1"/>
  <c r="AH1105" i="1"/>
  <c r="AI1105" i="1"/>
  <c r="AJ1105" i="1"/>
  <c r="AG1106" i="1"/>
  <c r="AH1106" i="1"/>
  <c r="AI1106" i="1"/>
  <c r="AJ1106" i="1"/>
  <c r="AG1107" i="1"/>
  <c r="AH1107" i="1"/>
  <c r="AI1107" i="1"/>
  <c r="AJ1107" i="1"/>
  <c r="AG1108" i="1"/>
  <c r="AH1108" i="1"/>
  <c r="AI1108" i="1"/>
  <c r="AJ1108" i="1"/>
  <c r="AG1109" i="1"/>
  <c r="AH1109" i="1"/>
  <c r="AI1109" i="1"/>
  <c r="AJ1109" i="1"/>
  <c r="AG1110" i="1"/>
  <c r="AH1110" i="1"/>
  <c r="AI1110" i="1"/>
  <c r="AJ1110" i="1"/>
  <c r="AG1111" i="1"/>
  <c r="AH1111" i="1"/>
  <c r="AI1111" i="1"/>
  <c r="AJ1111" i="1"/>
  <c r="AG1112" i="1"/>
  <c r="AH1112" i="1"/>
  <c r="AI1112" i="1"/>
  <c r="AJ1112" i="1"/>
  <c r="AG1113" i="1"/>
  <c r="AH1113" i="1"/>
  <c r="AI1113" i="1"/>
  <c r="AJ1113" i="1"/>
  <c r="AG1114" i="1"/>
  <c r="AH1114" i="1"/>
  <c r="AI1114" i="1"/>
  <c r="AJ1114" i="1"/>
  <c r="AG1115" i="1"/>
  <c r="AH1115" i="1"/>
  <c r="AI1115" i="1"/>
  <c r="AJ1115" i="1"/>
  <c r="AG1116" i="1"/>
  <c r="AH1116" i="1"/>
  <c r="AI1116" i="1"/>
  <c r="AJ1116" i="1"/>
  <c r="AG1117" i="1"/>
  <c r="AH1117" i="1"/>
  <c r="AI1117" i="1"/>
  <c r="AJ1117" i="1"/>
  <c r="AG1118" i="1"/>
  <c r="AH1118" i="1"/>
  <c r="AI1118" i="1"/>
  <c r="AJ1118" i="1"/>
  <c r="AG1119" i="1"/>
  <c r="AH1119" i="1"/>
  <c r="AI1119" i="1"/>
  <c r="AJ1119" i="1"/>
  <c r="AG1120" i="1"/>
  <c r="AH1120" i="1"/>
  <c r="AI1120" i="1"/>
  <c r="AJ1120" i="1"/>
  <c r="AG1121" i="1"/>
  <c r="AH1121" i="1"/>
  <c r="AI1121" i="1"/>
  <c r="AJ1121" i="1"/>
  <c r="AG1122" i="1"/>
  <c r="AH1122" i="1"/>
  <c r="AI1122" i="1"/>
  <c r="AJ1122" i="1"/>
  <c r="AG1123" i="1"/>
  <c r="AH1123" i="1"/>
  <c r="AI1123" i="1"/>
  <c r="AJ1123" i="1"/>
  <c r="AG1124" i="1"/>
  <c r="AH1124" i="1"/>
  <c r="AI1124" i="1"/>
  <c r="AJ1124" i="1"/>
  <c r="AG1125" i="1"/>
  <c r="AH1125" i="1"/>
  <c r="AI1125" i="1"/>
  <c r="AJ1125" i="1"/>
  <c r="AG1126" i="1"/>
  <c r="AH1126" i="1"/>
  <c r="AI1126" i="1"/>
  <c r="AJ1126" i="1"/>
  <c r="AG1127" i="1"/>
  <c r="AH1127" i="1"/>
  <c r="AI1127" i="1"/>
  <c r="AJ1127" i="1"/>
  <c r="AG1128" i="1"/>
  <c r="AH1128" i="1"/>
  <c r="AI1128" i="1"/>
  <c r="AJ1128" i="1"/>
  <c r="AG1129" i="1"/>
  <c r="AH1129" i="1"/>
  <c r="AI1129" i="1"/>
  <c r="AJ1129" i="1"/>
  <c r="AG1130" i="1"/>
  <c r="AH1130" i="1"/>
  <c r="AI1130" i="1"/>
  <c r="AJ1130" i="1"/>
  <c r="AG1131" i="1"/>
  <c r="AH1131" i="1"/>
  <c r="AI1131" i="1"/>
  <c r="AJ1131" i="1"/>
  <c r="AG1132" i="1"/>
  <c r="AH1132" i="1"/>
  <c r="AI1132" i="1"/>
  <c r="AJ1132" i="1"/>
  <c r="AG1133" i="1"/>
  <c r="AH1133" i="1"/>
  <c r="AI1133" i="1"/>
  <c r="AJ1133" i="1"/>
  <c r="AG1134" i="1"/>
  <c r="AH1134" i="1"/>
  <c r="AI1134" i="1"/>
  <c r="AJ1134" i="1"/>
  <c r="AG1135" i="1"/>
  <c r="AH1135" i="1"/>
  <c r="AI1135" i="1"/>
  <c r="AJ1135" i="1"/>
  <c r="AG1136" i="1"/>
  <c r="AH1136" i="1"/>
  <c r="AI1136" i="1"/>
  <c r="AJ1136" i="1"/>
  <c r="AG1137" i="1"/>
  <c r="AH1137" i="1"/>
  <c r="AI1137" i="1"/>
  <c r="AJ1137" i="1"/>
  <c r="AG1138" i="1"/>
  <c r="AH1138" i="1"/>
  <c r="AI1138" i="1"/>
  <c r="AJ1138" i="1"/>
  <c r="AG1139" i="1"/>
  <c r="AH1139" i="1"/>
  <c r="AI1139" i="1"/>
  <c r="AJ1139" i="1"/>
  <c r="AG1140" i="1"/>
  <c r="AH1140" i="1"/>
  <c r="AI1140" i="1"/>
  <c r="AJ1140" i="1"/>
  <c r="AG1141" i="1"/>
  <c r="AH1141" i="1"/>
  <c r="AI1141" i="1"/>
  <c r="AJ1141" i="1"/>
  <c r="AG1142" i="1"/>
  <c r="AH1142" i="1"/>
  <c r="AI1142" i="1"/>
  <c r="AJ1142" i="1"/>
  <c r="AG1143" i="1"/>
  <c r="AH1143" i="1"/>
  <c r="AI1143" i="1"/>
  <c r="AJ1143" i="1"/>
  <c r="AG1144" i="1"/>
  <c r="AH1144" i="1"/>
  <c r="AI1144" i="1"/>
  <c r="AJ1144" i="1"/>
  <c r="AG1145" i="1"/>
  <c r="AH1145" i="1"/>
  <c r="AI1145" i="1"/>
  <c r="AJ1145" i="1"/>
  <c r="AG1146" i="1"/>
  <c r="AH1146" i="1"/>
  <c r="AI1146" i="1"/>
  <c r="AJ1146" i="1"/>
  <c r="AG1147" i="1"/>
  <c r="AH1147" i="1"/>
  <c r="AI1147" i="1"/>
  <c r="AJ1147" i="1"/>
  <c r="AG1148" i="1"/>
  <c r="AH1148" i="1"/>
  <c r="AI1148" i="1"/>
  <c r="AJ1148" i="1"/>
  <c r="AG1149" i="1"/>
  <c r="AH1149" i="1"/>
  <c r="AI1149" i="1"/>
  <c r="AJ1149" i="1"/>
  <c r="AG1150" i="1"/>
  <c r="AH1150" i="1"/>
  <c r="AI1150" i="1"/>
  <c r="AJ1150" i="1"/>
  <c r="AG1151" i="1"/>
  <c r="AH1151" i="1"/>
  <c r="AI1151" i="1"/>
  <c r="AJ1151" i="1"/>
  <c r="AG1152" i="1"/>
  <c r="AH1152" i="1"/>
  <c r="AI1152" i="1"/>
  <c r="AJ1152" i="1"/>
  <c r="AG1153" i="1"/>
  <c r="AH1153" i="1"/>
  <c r="AI1153" i="1"/>
  <c r="AJ1153" i="1"/>
  <c r="AG1154" i="1"/>
  <c r="AH1154" i="1"/>
  <c r="AI1154" i="1"/>
  <c r="AJ1154" i="1"/>
  <c r="AG1155" i="1"/>
  <c r="AH1155" i="1"/>
  <c r="AI1155" i="1"/>
  <c r="AJ1155" i="1"/>
  <c r="AG1156" i="1"/>
  <c r="AH1156" i="1"/>
  <c r="AI1156" i="1"/>
  <c r="AJ1156" i="1"/>
  <c r="AG1157" i="1"/>
  <c r="AH1157" i="1"/>
  <c r="AI1157" i="1"/>
  <c r="AJ1157" i="1"/>
  <c r="AG1158" i="1"/>
  <c r="AH1158" i="1"/>
  <c r="AI1158" i="1"/>
  <c r="AJ1158" i="1"/>
  <c r="AG1159" i="1"/>
  <c r="AH1159" i="1"/>
  <c r="AI1159" i="1"/>
  <c r="AJ1159" i="1"/>
  <c r="AG1160" i="1"/>
  <c r="AH1160" i="1"/>
  <c r="AI1160" i="1"/>
  <c r="AJ1160" i="1"/>
  <c r="AG1161" i="1"/>
  <c r="AH1161" i="1"/>
  <c r="AI1161" i="1"/>
  <c r="AJ1161" i="1"/>
  <c r="AG1162" i="1"/>
  <c r="AH1162" i="1"/>
  <c r="AI1162" i="1"/>
  <c r="AJ1162" i="1"/>
  <c r="AG1163" i="1"/>
  <c r="AH1163" i="1"/>
  <c r="AI1163" i="1"/>
  <c r="AJ1163" i="1"/>
  <c r="AG1164" i="1"/>
  <c r="AH1164" i="1"/>
  <c r="AI1164" i="1"/>
  <c r="AJ1164" i="1"/>
  <c r="AG1165" i="1"/>
  <c r="AH1165" i="1"/>
  <c r="AI1165" i="1"/>
  <c r="AJ1165" i="1"/>
  <c r="AG1166" i="1"/>
  <c r="AH1166" i="1"/>
  <c r="AI1166" i="1"/>
  <c r="AJ1166" i="1"/>
  <c r="AG1167" i="1"/>
  <c r="AH1167" i="1"/>
  <c r="AI1167" i="1"/>
  <c r="AJ1167" i="1"/>
  <c r="AG1168" i="1"/>
  <c r="AH1168" i="1"/>
  <c r="AI1168" i="1"/>
  <c r="AJ1168" i="1"/>
  <c r="AG1169" i="1"/>
  <c r="AH1169" i="1"/>
  <c r="AI1169" i="1"/>
  <c r="AJ1169" i="1"/>
  <c r="AG1170" i="1"/>
  <c r="AH1170" i="1"/>
  <c r="AI1170" i="1"/>
  <c r="AJ1170" i="1"/>
  <c r="AG1171" i="1"/>
  <c r="AH1171" i="1"/>
  <c r="AI1171" i="1"/>
  <c r="AJ1171" i="1"/>
  <c r="AG1172" i="1"/>
  <c r="AH1172" i="1"/>
  <c r="AI1172" i="1"/>
  <c r="AJ1172" i="1"/>
  <c r="AG1173" i="1"/>
  <c r="AH1173" i="1"/>
  <c r="AI1173" i="1"/>
  <c r="AJ1173" i="1"/>
  <c r="AG1174" i="1"/>
  <c r="AH1174" i="1"/>
  <c r="AI1174" i="1"/>
  <c r="AJ1174" i="1"/>
  <c r="AG1175" i="1"/>
  <c r="AH1175" i="1"/>
  <c r="AI1175" i="1"/>
  <c r="AJ1175" i="1"/>
  <c r="AG1176" i="1"/>
  <c r="AH1176" i="1"/>
  <c r="AI1176" i="1"/>
  <c r="AJ1176" i="1"/>
  <c r="AG1177" i="1"/>
  <c r="AH1177" i="1"/>
  <c r="AI1177" i="1"/>
  <c r="AJ1177" i="1"/>
  <c r="AG1178" i="1"/>
  <c r="AH1178" i="1"/>
  <c r="AI1178" i="1"/>
  <c r="AJ1178" i="1"/>
  <c r="AG1179" i="1"/>
  <c r="AH1179" i="1"/>
  <c r="AI1179" i="1"/>
  <c r="AJ1179" i="1"/>
  <c r="AG1180" i="1"/>
  <c r="AH1180" i="1"/>
  <c r="AI1180" i="1"/>
  <c r="AJ1180" i="1"/>
  <c r="AG1181" i="1"/>
  <c r="AH1181" i="1"/>
  <c r="AI1181" i="1"/>
  <c r="AJ1181" i="1"/>
  <c r="AG1182" i="1"/>
  <c r="AH1182" i="1"/>
  <c r="AI1182" i="1"/>
  <c r="AJ1182" i="1"/>
  <c r="AG1183" i="1"/>
  <c r="AH1183" i="1"/>
  <c r="AI1183" i="1"/>
  <c r="AJ1183" i="1"/>
  <c r="AG1184" i="1"/>
  <c r="AH1184" i="1"/>
  <c r="AI1184" i="1"/>
  <c r="AJ1184" i="1"/>
  <c r="AG1185" i="1"/>
  <c r="AH1185" i="1"/>
  <c r="AI1185" i="1"/>
  <c r="AJ1185" i="1"/>
  <c r="AG1186" i="1"/>
  <c r="AH1186" i="1"/>
  <c r="AI1186" i="1"/>
  <c r="AJ1186" i="1"/>
  <c r="AG1187" i="1"/>
  <c r="AH1187" i="1"/>
  <c r="AI1187" i="1"/>
  <c r="AJ1187" i="1"/>
  <c r="AG1188" i="1"/>
  <c r="AH1188" i="1"/>
  <c r="AI1188" i="1"/>
  <c r="AJ1188" i="1"/>
  <c r="AG1189" i="1"/>
  <c r="AH1189" i="1"/>
  <c r="AI1189" i="1"/>
  <c r="AJ1189" i="1"/>
  <c r="AG1190" i="1"/>
  <c r="AH1190" i="1"/>
  <c r="AI1190" i="1"/>
  <c r="AJ1190" i="1"/>
  <c r="AG1191" i="1"/>
  <c r="AH1191" i="1"/>
  <c r="AI1191" i="1"/>
  <c r="AJ1191" i="1"/>
  <c r="AG1192" i="1"/>
  <c r="AH1192" i="1"/>
  <c r="AI1192" i="1"/>
  <c r="AJ1192" i="1"/>
  <c r="AG1193" i="1"/>
  <c r="AH1193" i="1"/>
  <c r="AI1193" i="1"/>
  <c r="AJ1193" i="1"/>
  <c r="AG1194" i="1"/>
  <c r="AH1194" i="1"/>
  <c r="AI1194" i="1"/>
  <c r="AJ1194" i="1"/>
  <c r="AG1195" i="1"/>
  <c r="AH1195" i="1"/>
  <c r="AI1195" i="1"/>
  <c r="AJ1195" i="1"/>
  <c r="AG1196" i="1"/>
  <c r="AH1196" i="1"/>
  <c r="AI1196" i="1"/>
  <c r="AJ1196" i="1"/>
  <c r="AG1197" i="1"/>
  <c r="AH1197" i="1"/>
  <c r="AI1197" i="1"/>
  <c r="AJ1197" i="1"/>
  <c r="AG1198" i="1"/>
  <c r="AH1198" i="1"/>
  <c r="AI1198" i="1"/>
  <c r="AJ1198" i="1"/>
  <c r="AG1199" i="1"/>
  <c r="AH1199" i="1"/>
  <c r="AI1199" i="1"/>
  <c r="AJ1199" i="1"/>
  <c r="AG1200" i="1"/>
  <c r="AH1200" i="1"/>
  <c r="AI1200" i="1"/>
  <c r="AJ1200" i="1"/>
  <c r="AG1201" i="1"/>
  <c r="AH1201" i="1"/>
  <c r="AI1201" i="1"/>
  <c r="AJ1201" i="1"/>
  <c r="AG1202" i="1"/>
  <c r="AH1202" i="1"/>
  <c r="AI1202" i="1"/>
  <c r="AJ1202" i="1"/>
  <c r="AG1203" i="1"/>
  <c r="AH1203" i="1"/>
  <c r="AI1203" i="1"/>
  <c r="AJ1203" i="1"/>
  <c r="AG1204" i="1"/>
  <c r="AH1204" i="1"/>
  <c r="AI1204" i="1"/>
  <c r="AJ1204" i="1"/>
  <c r="AG1205" i="1"/>
  <c r="AH1205" i="1"/>
  <c r="AI1205" i="1"/>
  <c r="AJ1205" i="1"/>
  <c r="AG1206" i="1"/>
  <c r="AH1206" i="1"/>
  <c r="AI1206" i="1"/>
  <c r="AJ1206" i="1"/>
  <c r="AG1207" i="1"/>
  <c r="AH1207" i="1"/>
  <c r="AI1207" i="1"/>
  <c r="AJ1207" i="1"/>
  <c r="AG1208" i="1"/>
  <c r="AH1208" i="1"/>
  <c r="AI1208" i="1"/>
  <c r="AJ1208" i="1"/>
  <c r="AG1209" i="1"/>
  <c r="AH1209" i="1"/>
  <c r="AI1209" i="1"/>
  <c r="AJ1209" i="1"/>
  <c r="AG1210" i="1"/>
  <c r="AH1210" i="1"/>
  <c r="AI1210" i="1"/>
  <c r="AJ1210" i="1"/>
  <c r="AG1211" i="1"/>
  <c r="AH1211" i="1"/>
  <c r="AI1211" i="1"/>
  <c r="AJ1211" i="1"/>
  <c r="AG1212" i="1"/>
  <c r="AH1212" i="1"/>
  <c r="AI1212" i="1"/>
  <c r="AJ1212" i="1"/>
  <c r="AG1213" i="1"/>
  <c r="AH1213" i="1"/>
  <c r="AI1213" i="1"/>
  <c r="AJ1213" i="1"/>
  <c r="AG1214" i="1"/>
  <c r="AH1214" i="1"/>
  <c r="AI1214" i="1"/>
  <c r="AJ1214" i="1"/>
  <c r="AG1215" i="1"/>
  <c r="AH1215" i="1"/>
  <c r="AI1215" i="1"/>
  <c r="AJ1215" i="1"/>
  <c r="AG1216" i="1"/>
  <c r="AH1216" i="1"/>
  <c r="AI1216" i="1"/>
  <c r="AJ1216" i="1"/>
  <c r="AG1217" i="1"/>
  <c r="AH1217" i="1"/>
  <c r="AI1217" i="1"/>
  <c r="AJ1217" i="1"/>
  <c r="AG1218" i="1"/>
  <c r="AH1218" i="1"/>
  <c r="AI1218" i="1"/>
  <c r="AJ1218" i="1"/>
  <c r="AG1219" i="1"/>
  <c r="AH1219" i="1"/>
  <c r="AI1219" i="1"/>
  <c r="AJ1219" i="1"/>
  <c r="AG1220" i="1"/>
  <c r="AH1220" i="1"/>
  <c r="AI1220" i="1"/>
  <c r="AJ1220" i="1"/>
  <c r="AG1221" i="1"/>
  <c r="AH1221" i="1"/>
  <c r="AI1221" i="1"/>
  <c r="AJ1221" i="1"/>
  <c r="AG1222" i="1"/>
  <c r="AH1222" i="1"/>
  <c r="AI1222" i="1"/>
  <c r="AJ1222" i="1"/>
  <c r="AG1223" i="1"/>
  <c r="AH1223" i="1"/>
  <c r="AI1223" i="1"/>
  <c r="AJ1223" i="1"/>
  <c r="AG1224" i="1"/>
  <c r="AH1224" i="1"/>
  <c r="AI1224" i="1"/>
  <c r="AJ1224" i="1"/>
  <c r="AG1225" i="1"/>
  <c r="AH1225" i="1"/>
  <c r="AI1225" i="1"/>
  <c r="AJ1225" i="1"/>
  <c r="AG1226" i="1"/>
  <c r="AH1226" i="1"/>
  <c r="AI1226" i="1"/>
  <c r="AJ1226" i="1"/>
  <c r="AG1227" i="1"/>
  <c r="AH1227" i="1"/>
  <c r="AI1227" i="1"/>
  <c r="AJ1227" i="1"/>
  <c r="AG1228" i="1"/>
  <c r="AH1228" i="1"/>
  <c r="AI1228" i="1"/>
  <c r="AJ1228" i="1"/>
  <c r="AG1229" i="1"/>
  <c r="AH1229" i="1"/>
  <c r="AI1229" i="1"/>
  <c r="AJ1229" i="1"/>
  <c r="AG1230" i="1"/>
  <c r="AH1230" i="1"/>
  <c r="AI1230" i="1"/>
  <c r="AJ1230" i="1"/>
  <c r="AG1231" i="1"/>
  <c r="AH1231" i="1"/>
  <c r="AI1231" i="1"/>
  <c r="AJ1231" i="1"/>
  <c r="AG1232" i="1"/>
  <c r="AH1232" i="1"/>
  <c r="AI1232" i="1"/>
  <c r="AJ1232" i="1"/>
  <c r="AG1233" i="1"/>
  <c r="AH1233" i="1"/>
  <c r="AI1233" i="1"/>
  <c r="AJ1233" i="1"/>
  <c r="AG1234" i="1"/>
  <c r="AH1234" i="1"/>
  <c r="AI1234" i="1"/>
  <c r="AJ1234" i="1"/>
  <c r="AG1235" i="1"/>
  <c r="AH1235" i="1"/>
  <c r="AI1235" i="1"/>
  <c r="AJ1235" i="1"/>
  <c r="AG1236" i="1"/>
  <c r="AH1236" i="1"/>
  <c r="AI1236" i="1"/>
  <c r="AJ1236" i="1"/>
  <c r="AG1237" i="1"/>
  <c r="AH1237" i="1"/>
  <c r="AI1237" i="1"/>
  <c r="AJ1237" i="1"/>
  <c r="AG1238" i="1"/>
  <c r="AH1238" i="1"/>
  <c r="AI1238" i="1"/>
  <c r="AJ1238" i="1"/>
  <c r="AG1239" i="1"/>
  <c r="AH1239" i="1"/>
  <c r="AI1239" i="1"/>
  <c r="AJ1239" i="1"/>
  <c r="AG1240" i="1"/>
  <c r="AH1240" i="1"/>
  <c r="AI1240" i="1"/>
  <c r="AJ1240" i="1"/>
  <c r="AG1241" i="1"/>
  <c r="AH1241" i="1"/>
  <c r="AI1241" i="1"/>
  <c r="AJ1241" i="1"/>
  <c r="AG1242" i="1"/>
  <c r="AH1242" i="1"/>
  <c r="AI1242" i="1"/>
  <c r="AJ1242" i="1"/>
  <c r="AG1243" i="1"/>
  <c r="AH1243" i="1"/>
  <c r="AI1243" i="1"/>
  <c r="AJ1243" i="1"/>
  <c r="AG1244" i="1"/>
  <c r="AH1244" i="1"/>
  <c r="AI1244" i="1"/>
  <c r="AJ1244" i="1"/>
  <c r="AG1245" i="1"/>
  <c r="AH1245" i="1"/>
  <c r="AI1245" i="1"/>
  <c r="AJ1245" i="1"/>
  <c r="AG1246" i="1"/>
  <c r="AH1246" i="1"/>
  <c r="AI1246" i="1"/>
  <c r="AJ1246" i="1"/>
  <c r="AG1247" i="1"/>
  <c r="AH1247" i="1"/>
  <c r="AI1247" i="1"/>
  <c r="AJ1247" i="1"/>
  <c r="AG1248" i="1"/>
  <c r="AH1248" i="1"/>
  <c r="AI1248" i="1"/>
  <c r="AJ1248" i="1"/>
  <c r="AG1249" i="1"/>
  <c r="AH1249" i="1"/>
  <c r="AI1249" i="1"/>
  <c r="AJ1249" i="1"/>
  <c r="AG1250" i="1"/>
  <c r="AH1250" i="1"/>
  <c r="AI1250" i="1"/>
  <c r="AJ1250" i="1"/>
  <c r="AG1251" i="1"/>
  <c r="AH1251" i="1"/>
  <c r="AI1251" i="1"/>
  <c r="AJ1251" i="1"/>
  <c r="AG1252" i="1"/>
  <c r="AH1252" i="1"/>
  <c r="AI1252" i="1"/>
  <c r="AJ1252" i="1"/>
  <c r="AG1253" i="1"/>
  <c r="AH1253" i="1"/>
  <c r="AI1253" i="1"/>
  <c r="AJ1253" i="1"/>
  <c r="AG1254" i="1"/>
  <c r="AH1254" i="1"/>
  <c r="AI1254" i="1"/>
  <c r="AJ1254" i="1"/>
  <c r="AG1255" i="1"/>
  <c r="AH1255" i="1"/>
  <c r="AI1255" i="1"/>
  <c r="AJ1255" i="1"/>
  <c r="AG1256" i="1"/>
  <c r="AH1256" i="1"/>
  <c r="AI1256" i="1"/>
  <c r="AJ1256" i="1"/>
  <c r="AG1257" i="1"/>
  <c r="AH1257" i="1"/>
  <c r="AI1257" i="1"/>
  <c r="AJ1257" i="1"/>
  <c r="AG1258" i="1"/>
  <c r="AH1258" i="1"/>
  <c r="AI1258" i="1"/>
  <c r="AJ1258" i="1"/>
  <c r="AG1259" i="1"/>
  <c r="AH1259" i="1"/>
  <c r="AI1259" i="1"/>
  <c r="AJ1259" i="1"/>
  <c r="AG1260" i="1"/>
  <c r="AH1260" i="1"/>
  <c r="AI1260" i="1"/>
  <c r="AJ1260" i="1"/>
  <c r="AG1261" i="1"/>
  <c r="AH1261" i="1"/>
  <c r="AI1261" i="1"/>
  <c r="AJ1261" i="1"/>
  <c r="AG1262" i="1"/>
  <c r="AH1262" i="1"/>
  <c r="AI1262" i="1"/>
  <c r="AJ1262" i="1"/>
  <c r="AG1263" i="1"/>
  <c r="AH1263" i="1"/>
  <c r="AI1263" i="1"/>
  <c r="AJ1263" i="1"/>
  <c r="AG1264" i="1"/>
  <c r="AH1264" i="1"/>
  <c r="AI1264" i="1"/>
  <c r="AJ1264" i="1"/>
  <c r="AG1265" i="1"/>
  <c r="AH1265" i="1"/>
  <c r="AI1265" i="1"/>
  <c r="AJ1265" i="1"/>
  <c r="AG1266" i="1"/>
  <c r="AH1266" i="1"/>
  <c r="AI1266" i="1"/>
  <c r="AJ1266" i="1"/>
  <c r="AG1267" i="1"/>
  <c r="AH1267" i="1"/>
  <c r="AI1267" i="1"/>
  <c r="AJ1267" i="1"/>
  <c r="AG1268" i="1"/>
  <c r="AH1268" i="1"/>
  <c r="AI1268" i="1"/>
  <c r="AJ1268" i="1"/>
  <c r="AG1269" i="1"/>
  <c r="AH1269" i="1"/>
  <c r="AI1269" i="1"/>
  <c r="AJ1269" i="1"/>
  <c r="AG1270" i="1"/>
  <c r="AH1270" i="1"/>
  <c r="AI1270" i="1"/>
  <c r="AJ1270" i="1"/>
  <c r="AG1271" i="1"/>
  <c r="AH1271" i="1"/>
  <c r="AI1271" i="1"/>
  <c r="AJ1271" i="1"/>
  <c r="AG1272" i="1"/>
  <c r="AH1272" i="1"/>
  <c r="AI1272" i="1"/>
  <c r="AJ1272" i="1"/>
  <c r="AG1273" i="1"/>
  <c r="AH1273" i="1"/>
  <c r="AI1273" i="1"/>
  <c r="AJ1273" i="1"/>
  <c r="AG1274" i="1"/>
  <c r="AH1274" i="1"/>
  <c r="AI1274" i="1"/>
  <c r="AJ1274" i="1"/>
  <c r="AG1275" i="1"/>
  <c r="AH1275" i="1"/>
  <c r="AI1275" i="1"/>
  <c r="AJ1275" i="1"/>
  <c r="AG1276" i="1"/>
  <c r="AH1276" i="1"/>
  <c r="AI1276" i="1"/>
  <c r="AJ1276" i="1"/>
  <c r="AG1277" i="1"/>
  <c r="AH1277" i="1"/>
  <c r="AI1277" i="1"/>
  <c r="AJ1277" i="1"/>
  <c r="AG1278" i="1"/>
  <c r="AH1278" i="1"/>
  <c r="AI1278" i="1"/>
  <c r="AJ1278" i="1"/>
  <c r="AG1279" i="1"/>
  <c r="AH1279" i="1"/>
  <c r="AI1279" i="1"/>
  <c r="AJ1279" i="1"/>
  <c r="AG1280" i="1"/>
  <c r="AH1280" i="1"/>
  <c r="AI1280" i="1"/>
  <c r="AJ1280" i="1"/>
  <c r="AG1281" i="1"/>
  <c r="AH1281" i="1"/>
  <c r="AI1281" i="1"/>
  <c r="AJ1281" i="1"/>
  <c r="AG1282" i="1"/>
  <c r="AH1282" i="1"/>
  <c r="AI1282" i="1"/>
  <c r="AJ1282" i="1"/>
  <c r="AG1283" i="1"/>
  <c r="AH1283" i="1"/>
  <c r="AI1283" i="1"/>
  <c r="AJ1283" i="1"/>
  <c r="AG1284" i="1"/>
  <c r="AH1284" i="1"/>
  <c r="AI1284" i="1"/>
  <c r="AJ1284" i="1"/>
  <c r="AG1285" i="1"/>
  <c r="AH1285" i="1"/>
  <c r="AI1285" i="1"/>
  <c r="AJ1285" i="1"/>
  <c r="AG1286" i="1"/>
  <c r="AH1286" i="1"/>
  <c r="AI1286" i="1"/>
  <c r="AJ1286" i="1"/>
  <c r="AG1287" i="1"/>
  <c r="AH1287" i="1"/>
  <c r="AI1287" i="1"/>
  <c r="AJ1287" i="1"/>
  <c r="AG1288" i="1"/>
  <c r="AH1288" i="1"/>
  <c r="AI1288" i="1"/>
  <c r="AJ1288" i="1"/>
  <c r="AG1289" i="1"/>
  <c r="AH1289" i="1"/>
  <c r="AI1289" i="1"/>
  <c r="AJ1289" i="1"/>
  <c r="AG1290" i="1"/>
  <c r="AH1290" i="1"/>
  <c r="AI1290" i="1"/>
  <c r="AJ1290" i="1"/>
  <c r="AG1291" i="1"/>
  <c r="AH1291" i="1"/>
  <c r="AI1291" i="1"/>
  <c r="AJ1291" i="1"/>
  <c r="AG1292" i="1"/>
  <c r="AH1292" i="1"/>
  <c r="AI1292" i="1"/>
  <c r="AJ1292" i="1"/>
  <c r="AG1293" i="1"/>
  <c r="AH1293" i="1"/>
  <c r="AI1293" i="1"/>
  <c r="AJ1293" i="1"/>
  <c r="AG1294" i="1"/>
  <c r="AH1294" i="1"/>
  <c r="AI1294" i="1"/>
  <c r="AJ1294" i="1"/>
  <c r="AG1295" i="1"/>
  <c r="AH1295" i="1"/>
  <c r="AI1295" i="1"/>
  <c r="AJ1295" i="1"/>
  <c r="AG1296" i="1"/>
  <c r="AH1296" i="1"/>
  <c r="AI1296" i="1"/>
  <c r="AJ1296" i="1"/>
  <c r="AG1297" i="1"/>
  <c r="AH1297" i="1"/>
  <c r="AI1297" i="1"/>
  <c r="AJ1297" i="1"/>
  <c r="AG1298" i="1"/>
  <c r="AH1298" i="1"/>
  <c r="AI1298" i="1"/>
  <c r="AJ1298" i="1"/>
  <c r="AG1299" i="1"/>
  <c r="AH1299" i="1"/>
  <c r="AI1299" i="1"/>
  <c r="AJ1299" i="1"/>
  <c r="AG1300" i="1"/>
  <c r="AH1300" i="1"/>
  <c r="AI1300" i="1"/>
  <c r="AJ1300" i="1"/>
  <c r="AG1301" i="1"/>
  <c r="AH1301" i="1"/>
  <c r="AI1301" i="1"/>
  <c r="AJ1301" i="1"/>
  <c r="AG1302" i="1"/>
  <c r="AH1302" i="1"/>
  <c r="AI1302" i="1"/>
  <c r="AJ1302" i="1"/>
  <c r="AG1303" i="1"/>
  <c r="AH1303" i="1"/>
  <c r="AI1303" i="1"/>
  <c r="AJ1303" i="1"/>
  <c r="AG1304" i="1"/>
  <c r="AH1304" i="1"/>
  <c r="AI1304" i="1"/>
  <c r="AJ1304" i="1"/>
  <c r="AG1305" i="1"/>
  <c r="AH1305" i="1"/>
  <c r="AI1305" i="1"/>
  <c r="AJ1305" i="1"/>
  <c r="AG1306" i="1"/>
  <c r="AH1306" i="1"/>
  <c r="AI1306" i="1"/>
  <c r="AJ1306" i="1"/>
  <c r="AG1307" i="1"/>
  <c r="AH1307" i="1"/>
  <c r="AI1307" i="1"/>
  <c r="AJ1307" i="1"/>
  <c r="AG1308" i="1"/>
  <c r="AH1308" i="1"/>
  <c r="AI1308" i="1"/>
  <c r="AJ1308" i="1"/>
  <c r="AG1309" i="1"/>
  <c r="AH1309" i="1"/>
  <c r="AI1309" i="1"/>
  <c r="AJ1309" i="1"/>
  <c r="AG1310" i="1"/>
  <c r="AH1310" i="1"/>
  <c r="AI1310" i="1"/>
  <c r="AJ1310" i="1"/>
  <c r="AG1311" i="1"/>
  <c r="AH1311" i="1"/>
  <c r="AI1311" i="1"/>
  <c r="AJ1311" i="1"/>
  <c r="AG1312" i="1"/>
  <c r="AH1312" i="1"/>
  <c r="AI1312" i="1"/>
  <c r="AJ1312" i="1"/>
  <c r="AG1313" i="1"/>
  <c r="AH1313" i="1"/>
  <c r="AI1313" i="1"/>
  <c r="AJ1313" i="1"/>
  <c r="AG1314" i="1"/>
  <c r="AH1314" i="1"/>
  <c r="AI1314" i="1"/>
  <c r="AJ1314" i="1"/>
  <c r="AG1315" i="1"/>
  <c r="AH1315" i="1"/>
  <c r="AI1315" i="1"/>
  <c r="AJ1315" i="1"/>
  <c r="AG1316" i="1"/>
  <c r="AH1316" i="1"/>
  <c r="AI1316" i="1"/>
  <c r="AJ1316" i="1"/>
  <c r="AG1317" i="1"/>
  <c r="AH1317" i="1"/>
  <c r="AI1317" i="1"/>
  <c r="AJ1317" i="1"/>
  <c r="AG1318" i="1"/>
  <c r="AH1318" i="1"/>
  <c r="AI1318" i="1"/>
  <c r="AJ1318" i="1"/>
  <c r="AG1319" i="1"/>
  <c r="AH1319" i="1"/>
  <c r="AI1319" i="1"/>
  <c r="AJ1319" i="1"/>
  <c r="AG1320" i="1"/>
  <c r="AH1320" i="1"/>
  <c r="AI1320" i="1"/>
  <c r="AJ1320" i="1"/>
  <c r="AG1321" i="1"/>
  <c r="AH1321" i="1"/>
  <c r="AI1321" i="1"/>
  <c r="AJ1321" i="1"/>
  <c r="AG1322" i="1"/>
  <c r="AH1322" i="1"/>
  <c r="AI1322" i="1"/>
  <c r="AJ1322" i="1"/>
  <c r="AG1323" i="1"/>
  <c r="AH1323" i="1"/>
  <c r="AI1323" i="1"/>
  <c r="AJ1323" i="1"/>
  <c r="AG1324" i="1"/>
  <c r="AH1324" i="1"/>
  <c r="AI1324" i="1"/>
  <c r="AJ1324" i="1"/>
  <c r="AG1325" i="1"/>
  <c r="AH1325" i="1"/>
  <c r="AI1325" i="1"/>
  <c r="AJ1325" i="1"/>
  <c r="AG1326" i="1"/>
  <c r="AH1326" i="1"/>
  <c r="AI1326" i="1"/>
  <c r="AJ1326" i="1"/>
  <c r="AG1327" i="1"/>
  <c r="AH1327" i="1"/>
  <c r="AI1327" i="1"/>
  <c r="AJ1327" i="1"/>
  <c r="AG1328" i="1"/>
  <c r="AH1328" i="1"/>
  <c r="AI1328" i="1"/>
  <c r="AJ1328" i="1"/>
  <c r="AG1329" i="1"/>
  <c r="AH1329" i="1"/>
  <c r="AI1329" i="1"/>
  <c r="AJ1329" i="1"/>
  <c r="AG1330" i="1"/>
  <c r="AH1330" i="1"/>
  <c r="AI1330" i="1"/>
  <c r="AJ1330" i="1"/>
  <c r="AG1331" i="1"/>
  <c r="AH1331" i="1"/>
  <c r="AI1331" i="1"/>
  <c r="AJ1331" i="1"/>
  <c r="AG1332" i="1"/>
  <c r="AH1332" i="1"/>
  <c r="AI1332" i="1"/>
  <c r="AJ1332" i="1"/>
  <c r="AG1333" i="1"/>
  <c r="AH1333" i="1"/>
  <c r="AI1333" i="1"/>
  <c r="AJ1333" i="1"/>
  <c r="AG1334" i="1"/>
  <c r="AH1334" i="1"/>
  <c r="AI1334" i="1"/>
  <c r="AJ1334" i="1"/>
  <c r="AG1335" i="1"/>
  <c r="AH1335" i="1"/>
  <c r="AI1335" i="1"/>
  <c r="AJ1335" i="1"/>
  <c r="AG1336" i="1"/>
  <c r="AH1336" i="1"/>
  <c r="AI1336" i="1"/>
  <c r="AJ1336" i="1"/>
  <c r="AG1337" i="1"/>
  <c r="AH1337" i="1"/>
  <c r="AI1337" i="1"/>
  <c r="AJ1337" i="1"/>
  <c r="AG1338" i="1"/>
  <c r="AH1338" i="1"/>
  <c r="AI1338" i="1"/>
  <c r="AJ1338" i="1"/>
  <c r="AG1339" i="1"/>
  <c r="AH1339" i="1"/>
  <c r="AI1339" i="1"/>
  <c r="AJ1339" i="1"/>
  <c r="AG1340" i="1"/>
  <c r="AH1340" i="1"/>
  <c r="AI1340" i="1"/>
  <c r="AJ1340" i="1"/>
  <c r="AG1341" i="1"/>
  <c r="AH1341" i="1"/>
  <c r="AI1341" i="1"/>
  <c r="AJ1341" i="1"/>
  <c r="AG1342" i="1"/>
  <c r="AH1342" i="1"/>
  <c r="AI1342" i="1"/>
  <c r="AJ1342" i="1"/>
  <c r="AG1343" i="1"/>
  <c r="AH1343" i="1"/>
  <c r="AI1343" i="1"/>
  <c r="AJ1343" i="1"/>
  <c r="AG1344" i="1"/>
  <c r="AH1344" i="1"/>
  <c r="AI1344" i="1"/>
  <c r="AJ1344" i="1"/>
  <c r="AG1345" i="1"/>
  <c r="AH1345" i="1"/>
  <c r="AI1345" i="1"/>
  <c r="AJ1345" i="1"/>
  <c r="AG1346" i="1"/>
  <c r="AH1346" i="1"/>
  <c r="AI1346" i="1"/>
  <c r="AJ1346" i="1"/>
  <c r="AH28" i="1"/>
  <c r="AI28" i="1"/>
  <c r="AJ28" i="1"/>
  <c r="CS119" i="1" l="1"/>
  <c r="CR119" i="1"/>
  <c r="CQ119" i="1"/>
  <c r="CP119" i="1"/>
  <c r="CN119" i="1"/>
  <c r="CN120" i="1"/>
  <c r="CQ120" i="1"/>
  <c r="CR120" i="1"/>
  <c r="CS120" i="1"/>
  <c r="CP120" i="1"/>
  <c r="H16" i="7" l="1"/>
  <c r="F14" i="10"/>
  <c r="CO92" i="1"/>
  <c r="F10" i="7"/>
  <c r="K12" i="7" s="1"/>
  <c r="CO94" i="1" l="1"/>
  <c r="CO96" i="1"/>
  <c r="CO93" i="1"/>
  <c r="BU1" i="1"/>
  <c r="F12" i="7"/>
  <c r="K10" i="7"/>
  <c r="K11" i="7"/>
  <c r="F11" i="7"/>
  <c r="CO95" i="1" l="1"/>
  <c r="CO97" i="1"/>
  <c r="BG81" i="1"/>
  <c r="CP62" i="1"/>
  <c r="CQ62" i="1"/>
  <c r="CR62" i="1"/>
  <c r="CS62" i="1"/>
  <c r="CT62" i="1"/>
  <c r="CU66" i="1" s="1"/>
  <c r="CP63" i="1"/>
  <c r="CQ63" i="1"/>
  <c r="CR63" i="1"/>
  <c r="CS63" i="1"/>
  <c r="CT63" i="1"/>
  <c r="CP64" i="1"/>
  <c r="CQ64" i="1"/>
  <c r="CR64" i="1"/>
  <c r="CS64" i="1"/>
  <c r="CT64" i="1"/>
  <c r="CP65" i="1"/>
  <c r="CQ65" i="1"/>
  <c r="CR65" i="1"/>
  <c r="CS65" i="1"/>
  <c r="CT65" i="1"/>
  <c r="CO63" i="1"/>
  <c r="CO64" i="1"/>
  <c r="CO65" i="1"/>
  <c r="CO62" i="1"/>
  <c r="BG28" i="1"/>
  <c r="CU64" i="1" l="1"/>
  <c r="CU62" i="1"/>
  <c r="CU63" i="1"/>
  <c r="CU61" i="1"/>
  <c r="CU65" i="1"/>
  <c r="E13" i="10"/>
  <c r="C13" i="10"/>
  <c r="E11" i="10"/>
  <c r="E10" i="10"/>
  <c r="E9" i="10"/>
  <c r="I11" i="10"/>
  <c r="D6" i="10"/>
  <c r="D4" i="10"/>
  <c r="I10" i="10" l="1"/>
  <c r="I9" i="10"/>
  <c r="CN24" i="1"/>
  <c r="CN25" i="1"/>
  <c r="CN26" i="1"/>
  <c r="CN27" i="1"/>
  <c r="CN28" i="1"/>
  <c r="CN29" i="1"/>
  <c r="CN30" i="1"/>
  <c r="CN31" i="1"/>
  <c r="CN32" i="1"/>
  <c r="CN33" i="1"/>
  <c r="CN34" i="1"/>
  <c r="CN35" i="1"/>
  <c r="CN36" i="1"/>
  <c r="CN37" i="1"/>
  <c r="CN38" i="1"/>
  <c r="CN39" i="1"/>
  <c r="CN40" i="1"/>
  <c r="CN41" i="1"/>
  <c r="CN42" i="1"/>
  <c r="CN43" i="1"/>
  <c r="CN44" i="1"/>
  <c r="CN45" i="1"/>
  <c r="CN46" i="1"/>
  <c r="CN47" i="1"/>
  <c r="CN48" i="1"/>
  <c r="CN49" i="1"/>
  <c r="CN50" i="1"/>
  <c r="CN51" i="1"/>
  <c r="CN52" i="1"/>
  <c r="CN53" i="1"/>
  <c r="CN54" i="1"/>
  <c r="CN55" i="1"/>
  <c r="CN56" i="1"/>
  <c r="CN23" i="1"/>
  <c r="CQ56" i="1"/>
  <c r="CQ55" i="1"/>
  <c r="CR55" i="1"/>
  <c r="CS55" i="1"/>
  <c r="CR56" i="1"/>
  <c r="CS56" i="1"/>
  <c r="BK400" i="1"/>
  <c r="CS21" i="1" l="1"/>
  <c r="CQ21" i="1"/>
  <c r="CT21" i="1"/>
  <c r="CU21" i="1"/>
  <c r="CR21" i="1"/>
  <c r="CV21" i="1"/>
  <c r="M1355" i="1" l="1"/>
  <c r="AN2" i="1" l="1"/>
  <c r="AN3" i="1"/>
  <c r="AN1" i="1"/>
  <c r="AM1" i="1" s="1"/>
  <c r="P2" i="1"/>
  <c r="P3" i="1"/>
  <c r="P1" i="1"/>
  <c r="O1" i="1" s="1"/>
  <c r="L489" i="1" l="1"/>
  <c r="N489" i="1"/>
  <c r="O489" i="1"/>
  <c r="P489" i="1"/>
  <c r="BB489" i="1"/>
  <c r="BC489" i="1"/>
  <c r="BA488" i="1"/>
  <c r="BA489" i="1"/>
  <c r="AK721" i="1" l="1"/>
  <c r="AK716" i="1"/>
  <c r="AK715" i="1"/>
  <c r="AK710" i="1"/>
  <c r="AK709" i="1"/>
  <c r="AK704" i="1"/>
  <c r="AK703" i="1"/>
  <c r="AK698" i="1"/>
  <c r="AK692" i="1"/>
  <c r="AK686" i="1"/>
  <c r="AK685" i="1"/>
  <c r="AK680" i="1"/>
  <c r="AK679" i="1"/>
  <c r="AK583" i="1"/>
  <c r="AK673" i="1"/>
  <c r="AK672" i="1"/>
  <c r="AK671" i="1"/>
  <c r="AK670" i="1"/>
  <c r="AK669" i="1"/>
  <c r="AK668" i="1"/>
  <c r="AK667" i="1"/>
  <c r="AK666" i="1"/>
  <c r="AK665" i="1"/>
  <c r="AK664" i="1"/>
  <c r="AK663" i="1"/>
  <c r="AK662" i="1"/>
  <c r="AK661" i="1"/>
  <c r="AK660" i="1"/>
  <c r="AK659" i="1"/>
  <c r="AK658" i="1"/>
  <c r="AK657" i="1"/>
  <c r="AK656" i="1"/>
  <c r="AK655" i="1"/>
  <c r="AK654" i="1"/>
  <c r="AK653" i="1"/>
  <c r="AK652" i="1"/>
  <c r="AK651" i="1"/>
  <c r="AK650" i="1"/>
  <c r="AK649" i="1"/>
  <c r="AK648" i="1"/>
  <c r="AK647" i="1"/>
  <c r="AK646" i="1"/>
  <c r="AK645" i="1"/>
  <c r="AK644" i="1"/>
  <c r="AK643" i="1"/>
  <c r="AK642" i="1"/>
  <c r="AK641" i="1"/>
  <c r="AK640" i="1"/>
  <c r="AK639" i="1"/>
  <c r="AK638" i="1"/>
  <c r="AK637" i="1"/>
  <c r="AK636" i="1"/>
  <c r="AK635" i="1"/>
  <c r="AK634" i="1"/>
  <c r="AK633" i="1"/>
  <c r="AK632" i="1"/>
  <c r="AK631" i="1"/>
  <c r="AK630" i="1"/>
  <c r="AK629" i="1"/>
  <c r="AK628" i="1"/>
  <c r="AK627" i="1"/>
  <c r="AK626" i="1"/>
  <c r="AK625" i="1"/>
  <c r="AK624" i="1"/>
  <c r="AK623" i="1"/>
  <c r="AK622" i="1"/>
  <c r="AK621" i="1"/>
  <c r="AK620" i="1"/>
  <c r="AK619" i="1"/>
  <c r="AK618" i="1"/>
  <c r="AK617" i="1"/>
  <c r="AK616" i="1"/>
  <c r="AK615" i="1"/>
  <c r="AK614" i="1"/>
  <c r="AK613" i="1"/>
  <c r="AK612" i="1"/>
  <c r="AK611" i="1"/>
  <c r="AK610" i="1"/>
  <c r="AK609" i="1"/>
  <c r="AK608" i="1"/>
  <c r="AK607" i="1"/>
  <c r="AK606" i="1"/>
  <c r="AK605" i="1"/>
  <c r="AK604" i="1"/>
  <c r="AK603" i="1"/>
  <c r="AK602" i="1"/>
  <c r="AK601" i="1"/>
  <c r="AK600" i="1"/>
  <c r="AK599" i="1"/>
  <c r="AK598" i="1"/>
  <c r="AK597" i="1"/>
  <c r="AK596" i="1"/>
  <c r="AK595" i="1"/>
  <c r="AK594" i="1"/>
  <c r="AK593" i="1"/>
  <c r="AK592" i="1"/>
  <c r="AK591" i="1"/>
  <c r="AK590" i="1"/>
  <c r="AK589" i="1"/>
  <c r="AK588" i="1"/>
  <c r="AK587" i="1"/>
  <c r="AK586" i="1"/>
  <c r="AK585" i="1"/>
  <c r="AK584" i="1"/>
  <c r="AK582" i="1"/>
  <c r="N398" i="1" l="1"/>
  <c r="L398" i="1" l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BC488" i="1"/>
  <c r="BC487" i="1"/>
  <c r="BC486" i="1"/>
  <c r="BC485" i="1"/>
  <c r="BC484" i="1"/>
  <c r="BC483" i="1"/>
  <c r="BC482" i="1"/>
  <c r="BC481" i="1"/>
  <c r="BC480" i="1"/>
  <c r="BC479" i="1"/>
  <c r="BC478" i="1"/>
  <c r="BC477" i="1"/>
  <c r="BC476" i="1"/>
  <c r="BC475" i="1"/>
  <c r="BC474" i="1"/>
  <c r="BC473" i="1"/>
  <c r="BC472" i="1"/>
  <c r="BC471" i="1"/>
  <c r="BC470" i="1"/>
  <c r="BC469" i="1"/>
  <c r="BC468" i="1"/>
  <c r="BC467" i="1"/>
  <c r="BC466" i="1"/>
  <c r="BC465" i="1"/>
  <c r="BC464" i="1"/>
  <c r="BC463" i="1"/>
  <c r="BC462" i="1"/>
  <c r="BC461" i="1"/>
  <c r="BC460" i="1"/>
  <c r="BC459" i="1"/>
  <c r="BC458" i="1"/>
  <c r="BC457" i="1"/>
  <c r="BC456" i="1"/>
  <c r="BC455" i="1"/>
  <c r="BC454" i="1"/>
  <c r="BC453" i="1"/>
  <c r="BC452" i="1"/>
  <c r="BC451" i="1"/>
  <c r="BC450" i="1"/>
  <c r="BC449" i="1"/>
  <c r="BC448" i="1"/>
  <c r="BC447" i="1"/>
  <c r="BC446" i="1"/>
  <c r="BC445" i="1"/>
  <c r="BC444" i="1"/>
  <c r="BC443" i="1"/>
  <c r="BC442" i="1"/>
  <c r="BC441" i="1"/>
  <c r="BC440" i="1"/>
  <c r="BC439" i="1"/>
  <c r="BC438" i="1"/>
  <c r="BC437" i="1"/>
  <c r="BC436" i="1"/>
  <c r="BC435" i="1"/>
  <c r="BC434" i="1"/>
  <c r="BC433" i="1"/>
  <c r="BC432" i="1"/>
  <c r="BC431" i="1"/>
  <c r="BC430" i="1"/>
  <c r="BC429" i="1"/>
  <c r="BC428" i="1"/>
  <c r="BC427" i="1"/>
  <c r="BC426" i="1"/>
  <c r="BC425" i="1"/>
  <c r="BC424" i="1"/>
  <c r="BC423" i="1"/>
  <c r="BC422" i="1"/>
  <c r="BC421" i="1"/>
  <c r="BC420" i="1"/>
  <c r="BC419" i="1"/>
  <c r="BC418" i="1"/>
  <c r="BC417" i="1"/>
  <c r="BC416" i="1"/>
  <c r="BC415" i="1"/>
  <c r="BC414" i="1"/>
  <c r="BC413" i="1"/>
  <c r="BC412" i="1"/>
  <c r="BC411" i="1"/>
  <c r="BC410" i="1"/>
  <c r="BC409" i="1"/>
  <c r="BC408" i="1"/>
  <c r="BC407" i="1"/>
  <c r="BC406" i="1"/>
  <c r="BC405" i="1"/>
  <c r="BC404" i="1"/>
  <c r="BC402" i="1"/>
  <c r="BB488" i="1"/>
  <c r="BB487" i="1"/>
  <c r="BB486" i="1"/>
  <c r="BB485" i="1"/>
  <c r="BB484" i="1"/>
  <c r="BB483" i="1"/>
  <c r="BB482" i="1"/>
  <c r="BB481" i="1"/>
  <c r="BB480" i="1"/>
  <c r="BB479" i="1"/>
  <c r="BB478" i="1"/>
  <c r="BB477" i="1"/>
  <c r="BB476" i="1"/>
  <c r="BB475" i="1"/>
  <c r="BB474" i="1"/>
  <c r="BB473" i="1"/>
  <c r="BB472" i="1"/>
  <c r="BB471" i="1"/>
  <c r="BB470" i="1"/>
  <c r="BB469" i="1"/>
  <c r="BB468" i="1"/>
  <c r="BB467" i="1"/>
  <c r="BB466" i="1"/>
  <c r="BB465" i="1"/>
  <c r="BB464" i="1"/>
  <c r="BB463" i="1"/>
  <c r="BB462" i="1"/>
  <c r="BB461" i="1"/>
  <c r="BB460" i="1"/>
  <c r="BB459" i="1"/>
  <c r="BB458" i="1"/>
  <c r="BB457" i="1"/>
  <c r="BB456" i="1"/>
  <c r="BB455" i="1"/>
  <c r="BB454" i="1"/>
  <c r="BB453" i="1"/>
  <c r="BB452" i="1"/>
  <c r="BB451" i="1"/>
  <c r="BB450" i="1"/>
  <c r="BB449" i="1"/>
  <c r="BB448" i="1"/>
  <c r="BB447" i="1"/>
  <c r="BB446" i="1"/>
  <c r="BB445" i="1"/>
  <c r="BB444" i="1"/>
  <c r="BB443" i="1"/>
  <c r="BB442" i="1"/>
  <c r="BB441" i="1"/>
  <c r="BB440" i="1"/>
  <c r="BB439" i="1"/>
  <c r="BB438" i="1"/>
  <c r="BB437" i="1"/>
  <c r="BB436" i="1"/>
  <c r="BB435" i="1"/>
  <c r="BB434" i="1"/>
  <c r="BB433" i="1"/>
  <c r="BB432" i="1"/>
  <c r="BB431" i="1"/>
  <c r="BB430" i="1"/>
  <c r="BB429" i="1"/>
  <c r="BB428" i="1"/>
  <c r="BB427" i="1"/>
  <c r="BB426" i="1"/>
  <c r="BB425" i="1"/>
  <c r="BB424" i="1"/>
  <c r="BB423" i="1"/>
  <c r="BB422" i="1"/>
  <c r="BB421" i="1"/>
  <c r="BB420" i="1"/>
  <c r="BB419" i="1"/>
  <c r="BB418" i="1"/>
  <c r="BB417" i="1"/>
  <c r="BB416" i="1"/>
  <c r="BB415" i="1"/>
  <c r="BB414" i="1"/>
  <c r="BB413" i="1"/>
  <c r="BB412" i="1"/>
  <c r="BB411" i="1"/>
  <c r="BB410" i="1"/>
  <c r="BB409" i="1"/>
  <c r="BB408" i="1"/>
  <c r="BB407" i="1"/>
  <c r="BB406" i="1"/>
  <c r="BB405" i="1"/>
  <c r="BB404" i="1"/>
  <c r="BB402" i="1"/>
  <c r="BA487" i="1"/>
  <c r="BA486" i="1"/>
  <c r="BA485" i="1"/>
  <c r="BA484" i="1"/>
  <c r="BA483" i="1"/>
  <c r="BA482" i="1"/>
  <c r="BA481" i="1"/>
  <c r="BA480" i="1"/>
  <c r="BA479" i="1"/>
  <c r="BA478" i="1"/>
  <c r="BA477" i="1"/>
  <c r="BA476" i="1"/>
  <c r="BA475" i="1"/>
  <c r="BA474" i="1"/>
  <c r="BA473" i="1"/>
  <c r="BA472" i="1"/>
  <c r="BA471" i="1"/>
  <c r="BA470" i="1"/>
  <c r="BA469" i="1"/>
  <c r="BA468" i="1"/>
  <c r="BA467" i="1"/>
  <c r="BA466" i="1"/>
  <c r="BA465" i="1"/>
  <c r="BA464" i="1"/>
  <c r="BA463" i="1"/>
  <c r="BA462" i="1"/>
  <c r="BA461" i="1"/>
  <c r="BA460" i="1"/>
  <c r="BA459" i="1"/>
  <c r="BA458" i="1"/>
  <c r="BA457" i="1"/>
  <c r="BA456" i="1"/>
  <c r="BA455" i="1"/>
  <c r="BA454" i="1"/>
  <c r="BA453" i="1"/>
  <c r="BA452" i="1"/>
  <c r="BA451" i="1"/>
  <c r="BA450" i="1"/>
  <c r="BA449" i="1"/>
  <c r="BA448" i="1"/>
  <c r="BA447" i="1"/>
  <c r="BA446" i="1"/>
  <c r="BA445" i="1"/>
  <c r="BA444" i="1"/>
  <c r="BA443" i="1"/>
  <c r="BA442" i="1"/>
  <c r="BA441" i="1"/>
  <c r="BA440" i="1"/>
  <c r="BA439" i="1"/>
  <c r="BA438" i="1"/>
  <c r="BA437" i="1"/>
  <c r="BA436" i="1"/>
  <c r="BA435" i="1"/>
  <c r="BA434" i="1"/>
  <c r="BA433" i="1"/>
  <c r="BA432" i="1"/>
  <c r="BA431" i="1"/>
  <c r="BA430" i="1"/>
  <c r="BA429" i="1"/>
  <c r="BA428" i="1"/>
  <c r="BA427" i="1"/>
  <c r="BA426" i="1"/>
  <c r="BA425" i="1"/>
  <c r="BA424" i="1"/>
  <c r="BA423" i="1"/>
  <c r="BA422" i="1"/>
  <c r="BA421" i="1"/>
  <c r="BA420" i="1"/>
  <c r="BA419" i="1"/>
  <c r="BA418" i="1"/>
  <c r="BA417" i="1"/>
  <c r="BA416" i="1"/>
  <c r="BA415" i="1"/>
  <c r="BA414" i="1"/>
  <c r="BA413" i="1"/>
  <c r="BA412" i="1"/>
  <c r="BA411" i="1"/>
  <c r="BA410" i="1"/>
  <c r="BA409" i="1"/>
  <c r="BA408" i="1"/>
  <c r="BA407" i="1"/>
  <c r="BA406" i="1"/>
  <c r="BA405" i="1"/>
  <c r="BA404" i="1"/>
  <c r="BA402" i="1"/>
  <c r="AM488" i="1"/>
  <c r="AL488" i="1"/>
  <c r="AK488" i="1"/>
  <c r="AM487" i="1"/>
  <c r="AL487" i="1"/>
  <c r="AK487" i="1"/>
  <c r="AM486" i="1"/>
  <c r="AL486" i="1"/>
  <c r="AK486" i="1"/>
  <c r="AM485" i="1"/>
  <c r="AL485" i="1"/>
  <c r="AK485" i="1"/>
  <c r="AM484" i="1"/>
  <c r="AL484" i="1"/>
  <c r="AK484" i="1"/>
  <c r="AM483" i="1"/>
  <c r="AL483" i="1"/>
  <c r="AK483" i="1"/>
  <c r="AM482" i="1"/>
  <c r="AL482" i="1"/>
  <c r="AK482" i="1"/>
  <c r="AM481" i="1"/>
  <c r="AL481" i="1"/>
  <c r="AK481" i="1"/>
  <c r="AM480" i="1"/>
  <c r="AL480" i="1"/>
  <c r="AK480" i="1"/>
  <c r="AM479" i="1"/>
  <c r="AL479" i="1"/>
  <c r="AK479" i="1"/>
  <c r="AM478" i="1"/>
  <c r="AL478" i="1"/>
  <c r="AK478" i="1"/>
  <c r="AM477" i="1"/>
  <c r="AL477" i="1"/>
  <c r="AK477" i="1"/>
  <c r="AM476" i="1"/>
  <c r="AL476" i="1"/>
  <c r="AK476" i="1"/>
  <c r="AM475" i="1"/>
  <c r="AL475" i="1"/>
  <c r="AK475" i="1"/>
  <c r="AM474" i="1"/>
  <c r="AL474" i="1"/>
  <c r="AK474" i="1"/>
  <c r="AM473" i="1"/>
  <c r="AL473" i="1"/>
  <c r="AK473" i="1"/>
  <c r="AM472" i="1"/>
  <c r="AL472" i="1"/>
  <c r="AK472" i="1"/>
  <c r="AM471" i="1"/>
  <c r="AL471" i="1"/>
  <c r="AK471" i="1"/>
  <c r="AM470" i="1"/>
  <c r="AL470" i="1"/>
  <c r="AK470" i="1"/>
  <c r="AM469" i="1"/>
  <c r="AL469" i="1"/>
  <c r="AK469" i="1"/>
  <c r="AM468" i="1"/>
  <c r="AL468" i="1"/>
  <c r="AK468" i="1"/>
  <c r="AM467" i="1"/>
  <c r="AL467" i="1"/>
  <c r="AK467" i="1"/>
  <c r="AM466" i="1"/>
  <c r="AL466" i="1"/>
  <c r="AK466" i="1"/>
  <c r="AM465" i="1"/>
  <c r="AL465" i="1"/>
  <c r="AK465" i="1"/>
  <c r="AM464" i="1"/>
  <c r="AL464" i="1"/>
  <c r="AK464" i="1"/>
  <c r="AM463" i="1"/>
  <c r="AL463" i="1"/>
  <c r="AK463" i="1"/>
  <c r="AM462" i="1"/>
  <c r="AL462" i="1"/>
  <c r="AK462" i="1"/>
  <c r="AM461" i="1"/>
  <c r="AL461" i="1"/>
  <c r="AK461" i="1"/>
  <c r="AM460" i="1"/>
  <c r="AL460" i="1"/>
  <c r="AK460" i="1"/>
  <c r="AM459" i="1"/>
  <c r="AL459" i="1"/>
  <c r="AK459" i="1"/>
  <c r="AM458" i="1"/>
  <c r="AL458" i="1"/>
  <c r="AK458" i="1"/>
  <c r="AM457" i="1"/>
  <c r="AL457" i="1"/>
  <c r="AK457" i="1"/>
  <c r="AM456" i="1"/>
  <c r="AL456" i="1"/>
  <c r="AK456" i="1"/>
  <c r="AM455" i="1"/>
  <c r="AL455" i="1"/>
  <c r="AK455" i="1"/>
  <c r="AM454" i="1"/>
  <c r="AL454" i="1"/>
  <c r="AK454" i="1"/>
  <c r="AM453" i="1"/>
  <c r="AL453" i="1"/>
  <c r="AK453" i="1"/>
  <c r="AM452" i="1"/>
  <c r="AL452" i="1"/>
  <c r="AK452" i="1"/>
  <c r="AM451" i="1"/>
  <c r="AL451" i="1"/>
  <c r="AK451" i="1"/>
  <c r="AM450" i="1"/>
  <c r="AL450" i="1"/>
  <c r="AK450" i="1"/>
  <c r="AM449" i="1"/>
  <c r="AL449" i="1"/>
  <c r="AK449" i="1"/>
  <c r="AM448" i="1"/>
  <c r="AL448" i="1"/>
  <c r="AK448" i="1"/>
  <c r="AM447" i="1"/>
  <c r="AL447" i="1"/>
  <c r="AK447" i="1"/>
  <c r="AM446" i="1"/>
  <c r="AL446" i="1"/>
  <c r="AK446" i="1"/>
  <c r="AM445" i="1"/>
  <c r="AL445" i="1"/>
  <c r="AK445" i="1"/>
  <c r="AM444" i="1"/>
  <c r="AL444" i="1"/>
  <c r="AK444" i="1"/>
  <c r="AM443" i="1"/>
  <c r="AL443" i="1"/>
  <c r="AK443" i="1"/>
  <c r="AM442" i="1"/>
  <c r="AL442" i="1"/>
  <c r="AK442" i="1"/>
  <c r="AM441" i="1"/>
  <c r="AL441" i="1"/>
  <c r="AK441" i="1"/>
  <c r="AM440" i="1"/>
  <c r="AL440" i="1"/>
  <c r="AK440" i="1"/>
  <c r="AM439" i="1"/>
  <c r="AL439" i="1"/>
  <c r="AK439" i="1"/>
  <c r="AM438" i="1"/>
  <c r="AL438" i="1"/>
  <c r="AK438" i="1"/>
  <c r="AM437" i="1"/>
  <c r="AL437" i="1"/>
  <c r="AK437" i="1"/>
  <c r="AM436" i="1"/>
  <c r="AL436" i="1"/>
  <c r="AK436" i="1"/>
  <c r="AM435" i="1"/>
  <c r="AL435" i="1"/>
  <c r="AK435" i="1"/>
  <c r="AM434" i="1"/>
  <c r="AL434" i="1"/>
  <c r="AK434" i="1"/>
  <c r="AM433" i="1"/>
  <c r="AL433" i="1"/>
  <c r="AK433" i="1"/>
  <c r="AM432" i="1"/>
  <c r="AL432" i="1"/>
  <c r="AK432" i="1"/>
  <c r="AM431" i="1"/>
  <c r="AL431" i="1"/>
  <c r="AK431" i="1"/>
  <c r="AM430" i="1"/>
  <c r="AL430" i="1"/>
  <c r="AK430" i="1"/>
  <c r="AM429" i="1"/>
  <c r="AL429" i="1"/>
  <c r="AK429" i="1"/>
  <c r="AM428" i="1"/>
  <c r="AL428" i="1"/>
  <c r="AK428" i="1"/>
  <c r="AM427" i="1"/>
  <c r="AL427" i="1"/>
  <c r="AK427" i="1"/>
  <c r="AM426" i="1"/>
  <c r="AL426" i="1"/>
  <c r="AK426" i="1"/>
  <c r="AM425" i="1"/>
  <c r="AL425" i="1"/>
  <c r="AK425" i="1"/>
  <c r="AM424" i="1"/>
  <c r="AL424" i="1"/>
  <c r="AK424" i="1"/>
  <c r="AM423" i="1"/>
  <c r="AL423" i="1"/>
  <c r="AK423" i="1"/>
  <c r="AM422" i="1"/>
  <c r="AL422" i="1"/>
  <c r="AK422" i="1"/>
  <c r="AM421" i="1"/>
  <c r="AL421" i="1"/>
  <c r="AK421" i="1"/>
  <c r="AM420" i="1"/>
  <c r="AL420" i="1"/>
  <c r="AK420" i="1"/>
  <c r="AM419" i="1"/>
  <c r="AL419" i="1"/>
  <c r="AK419" i="1"/>
  <c r="AM418" i="1"/>
  <c r="AL418" i="1"/>
  <c r="AK418" i="1"/>
  <c r="AM417" i="1"/>
  <c r="AL417" i="1"/>
  <c r="AK417" i="1"/>
  <c r="AM416" i="1"/>
  <c r="AL416" i="1"/>
  <c r="AK416" i="1"/>
  <c r="AM415" i="1"/>
  <c r="AL415" i="1"/>
  <c r="AK415" i="1"/>
  <c r="AM414" i="1"/>
  <c r="AL414" i="1"/>
  <c r="AK414" i="1"/>
  <c r="AM413" i="1"/>
  <c r="AL413" i="1"/>
  <c r="AK413" i="1"/>
  <c r="AM412" i="1"/>
  <c r="AL412" i="1"/>
  <c r="AK412" i="1"/>
  <c r="AM411" i="1"/>
  <c r="AL411" i="1"/>
  <c r="AK411" i="1"/>
  <c r="AM410" i="1"/>
  <c r="AL410" i="1"/>
  <c r="AK410" i="1"/>
  <c r="AM409" i="1"/>
  <c r="AL409" i="1"/>
  <c r="AK409" i="1"/>
  <c r="AM408" i="1"/>
  <c r="AL408" i="1"/>
  <c r="AK408" i="1"/>
  <c r="AM407" i="1"/>
  <c r="AL407" i="1"/>
  <c r="AK407" i="1"/>
  <c r="AM406" i="1"/>
  <c r="AL406" i="1"/>
  <c r="AK406" i="1"/>
  <c r="AM405" i="1"/>
  <c r="AL405" i="1"/>
  <c r="AK405" i="1"/>
  <c r="AM404" i="1"/>
  <c r="AL404" i="1"/>
  <c r="AK404" i="1"/>
  <c r="AM403" i="1"/>
  <c r="AL403" i="1"/>
  <c r="AK403" i="1"/>
  <c r="AM402" i="1"/>
  <c r="AL402" i="1"/>
  <c r="AM401" i="1"/>
  <c r="AL401" i="1"/>
  <c r="AK401" i="1"/>
  <c r="AM400" i="1"/>
  <c r="AL400" i="1"/>
  <c r="AK400" i="1"/>
  <c r="AM399" i="1"/>
  <c r="AL399" i="1"/>
  <c r="AM398" i="1"/>
  <c r="AL398" i="1"/>
  <c r="AK398" i="1"/>
  <c r="O398" i="1"/>
  <c r="P398" i="1"/>
  <c r="O399" i="1"/>
  <c r="P399" i="1"/>
  <c r="O400" i="1"/>
  <c r="P400" i="1"/>
  <c r="O401" i="1"/>
  <c r="P401" i="1"/>
  <c r="O402" i="1"/>
  <c r="P402" i="1"/>
  <c r="O403" i="1"/>
  <c r="P403" i="1"/>
  <c r="O404" i="1"/>
  <c r="P404" i="1"/>
  <c r="O405" i="1"/>
  <c r="P405" i="1"/>
  <c r="O406" i="1"/>
  <c r="P406" i="1"/>
  <c r="O407" i="1"/>
  <c r="P407" i="1"/>
  <c r="O408" i="1"/>
  <c r="P408" i="1"/>
  <c r="O409" i="1"/>
  <c r="P409" i="1"/>
  <c r="O410" i="1"/>
  <c r="P410" i="1"/>
  <c r="O411" i="1"/>
  <c r="P411" i="1"/>
  <c r="O412" i="1"/>
  <c r="P412" i="1"/>
  <c r="O413" i="1"/>
  <c r="P413" i="1"/>
  <c r="O414" i="1"/>
  <c r="P414" i="1"/>
  <c r="O415" i="1"/>
  <c r="P415" i="1"/>
  <c r="O416" i="1"/>
  <c r="P416" i="1"/>
  <c r="O417" i="1"/>
  <c r="P417" i="1"/>
  <c r="O418" i="1"/>
  <c r="P418" i="1"/>
  <c r="O419" i="1"/>
  <c r="P419" i="1"/>
  <c r="O420" i="1"/>
  <c r="P420" i="1"/>
  <c r="O421" i="1"/>
  <c r="P421" i="1"/>
  <c r="O422" i="1"/>
  <c r="P422" i="1"/>
  <c r="O423" i="1"/>
  <c r="P423" i="1"/>
  <c r="O424" i="1"/>
  <c r="P424" i="1"/>
  <c r="O425" i="1"/>
  <c r="P425" i="1"/>
  <c r="O426" i="1"/>
  <c r="P426" i="1"/>
  <c r="O427" i="1"/>
  <c r="P427" i="1"/>
  <c r="O428" i="1"/>
  <c r="P428" i="1"/>
  <c r="O429" i="1"/>
  <c r="P429" i="1"/>
  <c r="O430" i="1"/>
  <c r="P430" i="1"/>
  <c r="O431" i="1"/>
  <c r="P431" i="1"/>
  <c r="O432" i="1"/>
  <c r="P432" i="1"/>
  <c r="O433" i="1"/>
  <c r="P433" i="1"/>
  <c r="O434" i="1"/>
  <c r="P434" i="1"/>
  <c r="O435" i="1"/>
  <c r="P435" i="1"/>
  <c r="O436" i="1"/>
  <c r="P436" i="1"/>
  <c r="O437" i="1"/>
  <c r="P437" i="1"/>
  <c r="O438" i="1"/>
  <c r="P438" i="1"/>
  <c r="O439" i="1"/>
  <c r="P439" i="1"/>
  <c r="O440" i="1"/>
  <c r="P440" i="1"/>
  <c r="O441" i="1"/>
  <c r="P441" i="1"/>
  <c r="O442" i="1"/>
  <c r="P442" i="1"/>
  <c r="O443" i="1"/>
  <c r="P443" i="1"/>
  <c r="O444" i="1"/>
  <c r="P444" i="1"/>
  <c r="O445" i="1"/>
  <c r="P445" i="1"/>
  <c r="O446" i="1"/>
  <c r="P446" i="1"/>
  <c r="O447" i="1"/>
  <c r="P447" i="1"/>
  <c r="O448" i="1"/>
  <c r="P448" i="1"/>
  <c r="O449" i="1"/>
  <c r="P449" i="1"/>
  <c r="O450" i="1"/>
  <c r="P450" i="1"/>
  <c r="O451" i="1"/>
  <c r="P451" i="1"/>
  <c r="O452" i="1"/>
  <c r="P452" i="1"/>
  <c r="O453" i="1"/>
  <c r="P453" i="1"/>
  <c r="O454" i="1"/>
  <c r="P454" i="1"/>
  <c r="O455" i="1"/>
  <c r="P455" i="1"/>
  <c r="O456" i="1"/>
  <c r="P456" i="1"/>
  <c r="O457" i="1"/>
  <c r="P457" i="1"/>
  <c r="O458" i="1"/>
  <c r="P458" i="1"/>
  <c r="O459" i="1"/>
  <c r="P459" i="1"/>
  <c r="O460" i="1"/>
  <c r="P460" i="1"/>
  <c r="O461" i="1"/>
  <c r="P461" i="1"/>
  <c r="O462" i="1"/>
  <c r="P462" i="1"/>
  <c r="O463" i="1"/>
  <c r="P463" i="1"/>
  <c r="O464" i="1"/>
  <c r="P464" i="1"/>
  <c r="O465" i="1"/>
  <c r="P465" i="1"/>
  <c r="O466" i="1"/>
  <c r="P466" i="1"/>
  <c r="O467" i="1"/>
  <c r="P467" i="1"/>
  <c r="O468" i="1"/>
  <c r="P468" i="1"/>
  <c r="O469" i="1"/>
  <c r="P469" i="1"/>
  <c r="O470" i="1"/>
  <c r="P470" i="1"/>
  <c r="O471" i="1"/>
  <c r="P471" i="1"/>
  <c r="O472" i="1"/>
  <c r="P472" i="1"/>
  <c r="O473" i="1"/>
  <c r="P473" i="1"/>
  <c r="O474" i="1"/>
  <c r="P474" i="1"/>
  <c r="O475" i="1"/>
  <c r="P475" i="1"/>
  <c r="O476" i="1"/>
  <c r="P476" i="1"/>
  <c r="O477" i="1"/>
  <c r="P477" i="1"/>
  <c r="O478" i="1"/>
  <c r="P478" i="1"/>
  <c r="O479" i="1"/>
  <c r="P479" i="1"/>
  <c r="O480" i="1"/>
  <c r="P480" i="1"/>
  <c r="O481" i="1"/>
  <c r="P481" i="1"/>
  <c r="O482" i="1"/>
  <c r="P482" i="1"/>
  <c r="O483" i="1"/>
  <c r="P483" i="1"/>
  <c r="O484" i="1"/>
  <c r="P484" i="1"/>
  <c r="O485" i="1"/>
  <c r="P485" i="1"/>
  <c r="O486" i="1"/>
  <c r="P486" i="1"/>
  <c r="O487" i="1"/>
  <c r="P487" i="1"/>
  <c r="O488" i="1"/>
  <c r="P488" i="1"/>
  <c r="N488" i="1"/>
  <c r="N487" i="1"/>
  <c r="N486" i="1"/>
  <c r="N485" i="1"/>
  <c r="N484" i="1"/>
  <c r="N483" i="1"/>
  <c r="N482" i="1"/>
  <c r="N479" i="1"/>
  <c r="N480" i="1"/>
  <c r="N481" i="1"/>
  <c r="N478" i="1"/>
  <c r="N477" i="1"/>
  <c r="N476" i="1"/>
  <c r="N475" i="1"/>
  <c r="N474" i="1"/>
  <c r="N473" i="1"/>
  <c r="N472" i="1"/>
  <c r="N470" i="1"/>
  <c r="N471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BL674" i="1"/>
  <c r="BM674" i="1"/>
  <c r="BL675" i="1"/>
  <c r="BM675" i="1"/>
  <c r="BL676" i="1"/>
  <c r="BM676" i="1"/>
  <c r="BL677" i="1"/>
  <c r="BM677" i="1"/>
  <c r="BL678" i="1"/>
  <c r="BM678" i="1"/>
  <c r="BL679" i="1"/>
  <c r="BM679" i="1"/>
  <c r="BL680" i="1"/>
  <c r="BM680" i="1"/>
  <c r="BL681" i="1"/>
  <c r="BM681" i="1"/>
  <c r="BL682" i="1"/>
  <c r="BM682" i="1"/>
  <c r="BL683" i="1"/>
  <c r="BM683" i="1"/>
  <c r="BL684" i="1"/>
  <c r="BM684" i="1"/>
  <c r="BL685" i="1"/>
  <c r="BM685" i="1"/>
  <c r="BL686" i="1"/>
  <c r="BM686" i="1"/>
  <c r="BL687" i="1"/>
  <c r="BM687" i="1"/>
  <c r="BL688" i="1"/>
  <c r="BM688" i="1"/>
  <c r="BL689" i="1"/>
  <c r="BM689" i="1"/>
  <c r="BL690" i="1"/>
  <c r="BM690" i="1"/>
  <c r="BL691" i="1"/>
  <c r="BM691" i="1"/>
  <c r="BL692" i="1"/>
  <c r="BM692" i="1"/>
  <c r="BL693" i="1"/>
  <c r="BM693" i="1"/>
  <c r="BL694" i="1"/>
  <c r="BM694" i="1"/>
  <c r="BL695" i="1"/>
  <c r="BM695" i="1"/>
  <c r="BL696" i="1"/>
  <c r="BM696" i="1"/>
  <c r="BL697" i="1"/>
  <c r="BM697" i="1"/>
  <c r="BL698" i="1"/>
  <c r="BM698" i="1"/>
  <c r="BL699" i="1"/>
  <c r="BM699" i="1"/>
  <c r="BL700" i="1"/>
  <c r="BM700" i="1"/>
  <c r="BL701" i="1"/>
  <c r="BM701" i="1"/>
  <c r="BL702" i="1"/>
  <c r="BM702" i="1"/>
  <c r="BL703" i="1"/>
  <c r="BM703" i="1"/>
  <c r="BL704" i="1"/>
  <c r="BM704" i="1"/>
  <c r="BL705" i="1"/>
  <c r="BM705" i="1"/>
  <c r="BL706" i="1"/>
  <c r="BM706" i="1"/>
  <c r="BL707" i="1"/>
  <c r="BM707" i="1"/>
  <c r="BL708" i="1"/>
  <c r="BM708" i="1"/>
  <c r="BL709" i="1"/>
  <c r="BM709" i="1"/>
  <c r="BL710" i="1"/>
  <c r="BM710" i="1"/>
  <c r="BL711" i="1"/>
  <c r="BM711" i="1"/>
  <c r="BL712" i="1"/>
  <c r="BM712" i="1"/>
  <c r="BL713" i="1"/>
  <c r="BM713" i="1"/>
  <c r="BL714" i="1"/>
  <c r="BM714" i="1"/>
  <c r="BL715" i="1"/>
  <c r="BM715" i="1"/>
  <c r="BL716" i="1"/>
  <c r="BM716" i="1"/>
  <c r="BL717" i="1"/>
  <c r="BM717" i="1"/>
  <c r="BL718" i="1"/>
  <c r="BM718" i="1"/>
  <c r="BL719" i="1"/>
  <c r="BM719" i="1"/>
  <c r="BL720" i="1"/>
  <c r="BM720" i="1"/>
  <c r="BL721" i="1"/>
  <c r="BM721" i="1"/>
  <c r="BK675" i="1"/>
  <c r="BK676" i="1"/>
  <c r="BK677" i="1"/>
  <c r="BK678" i="1"/>
  <c r="BK679" i="1"/>
  <c r="BK680" i="1"/>
  <c r="BK681" i="1"/>
  <c r="BK682" i="1"/>
  <c r="BK683" i="1"/>
  <c r="BK684" i="1"/>
  <c r="BK685" i="1"/>
  <c r="BK686" i="1"/>
  <c r="BK687" i="1"/>
  <c r="BK688" i="1"/>
  <c r="BK689" i="1"/>
  <c r="BK690" i="1"/>
  <c r="BK691" i="1"/>
  <c r="BK692" i="1"/>
  <c r="BK693" i="1"/>
  <c r="BK694" i="1"/>
  <c r="BK695" i="1"/>
  <c r="BK696" i="1"/>
  <c r="BK697" i="1"/>
  <c r="BK698" i="1"/>
  <c r="BK699" i="1"/>
  <c r="BK700" i="1"/>
  <c r="BK701" i="1"/>
  <c r="BK702" i="1"/>
  <c r="BK703" i="1"/>
  <c r="BK704" i="1"/>
  <c r="BK705" i="1"/>
  <c r="BK706" i="1"/>
  <c r="BK707" i="1"/>
  <c r="BK708" i="1"/>
  <c r="BK709" i="1"/>
  <c r="BK710" i="1"/>
  <c r="BK711" i="1"/>
  <c r="BK712" i="1"/>
  <c r="BK713" i="1"/>
  <c r="BK714" i="1"/>
  <c r="BK715" i="1"/>
  <c r="BK716" i="1"/>
  <c r="BK717" i="1"/>
  <c r="BK718" i="1"/>
  <c r="BK719" i="1"/>
  <c r="BK720" i="1"/>
  <c r="BK721" i="1"/>
  <c r="BK674" i="1"/>
  <c r="BL484" i="1" l="1"/>
  <c r="BL485" i="1" s="1"/>
  <c r="BM484" i="1"/>
  <c r="BM485" i="1" s="1"/>
  <c r="BL486" i="1"/>
  <c r="BL487" i="1" s="1"/>
  <c r="BL488" i="1" s="1"/>
  <c r="BL489" i="1" s="1"/>
  <c r="BM486" i="1"/>
  <c r="BM487" i="1" s="1"/>
  <c r="BM488" i="1" s="1"/>
  <c r="BM489" i="1" s="1"/>
  <c r="BK486" i="1"/>
  <c r="BK487" i="1" s="1"/>
  <c r="BK488" i="1" s="1"/>
  <c r="BK489" i="1" s="1"/>
  <c r="BK484" i="1"/>
  <c r="BK485" i="1" s="1"/>
  <c r="BL478" i="1"/>
  <c r="BL479" i="1" s="1"/>
  <c r="BM478" i="1"/>
  <c r="BM479" i="1" s="1"/>
  <c r="BL480" i="1"/>
  <c r="BL481" i="1" s="1"/>
  <c r="BL482" i="1" s="1"/>
  <c r="BL483" i="1" s="1"/>
  <c r="BM480" i="1"/>
  <c r="BM481" i="1" s="1"/>
  <c r="BM482" i="1" s="1"/>
  <c r="BM483" i="1" s="1"/>
  <c r="BK480" i="1"/>
  <c r="BK481" i="1" s="1"/>
  <c r="BK482" i="1" s="1"/>
  <c r="BK483" i="1" s="1"/>
  <c r="BK478" i="1"/>
  <c r="BK479" i="1" s="1"/>
  <c r="BL472" i="1"/>
  <c r="BL473" i="1" s="1"/>
  <c r="BM472" i="1"/>
  <c r="BM473" i="1" s="1"/>
  <c r="BL474" i="1"/>
  <c r="BL475" i="1" s="1"/>
  <c r="BL476" i="1" s="1"/>
  <c r="BL477" i="1" s="1"/>
  <c r="BM474" i="1"/>
  <c r="BM475" i="1" s="1"/>
  <c r="BM476" i="1" s="1"/>
  <c r="BM477" i="1" s="1"/>
  <c r="BK474" i="1"/>
  <c r="BK475" i="1" s="1"/>
  <c r="BK476" i="1" s="1"/>
  <c r="BK477" i="1" s="1"/>
  <c r="BK472" i="1"/>
  <c r="BK473" i="1" s="1"/>
  <c r="BL466" i="1"/>
  <c r="BL467" i="1" s="1"/>
  <c r="BM466" i="1"/>
  <c r="BM467" i="1" s="1"/>
  <c r="BL468" i="1"/>
  <c r="BL469" i="1" s="1"/>
  <c r="BL470" i="1" s="1"/>
  <c r="BL471" i="1" s="1"/>
  <c r="BM468" i="1"/>
  <c r="BM469" i="1" s="1"/>
  <c r="BM470" i="1" s="1"/>
  <c r="BM471" i="1" s="1"/>
  <c r="BK468" i="1"/>
  <c r="BK469" i="1" s="1"/>
  <c r="BK470" i="1" s="1"/>
  <c r="BK471" i="1" s="1"/>
  <c r="BK466" i="1"/>
  <c r="BK467" i="1" s="1"/>
  <c r="BL460" i="1"/>
  <c r="BL461" i="1" s="1"/>
  <c r="BM460" i="1"/>
  <c r="BM461" i="1" s="1"/>
  <c r="BL462" i="1"/>
  <c r="BL463" i="1" s="1"/>
  <c r="BL464" i="1" s="1"/>
  <c r="BL465" i="1" s="1"/>
  <c r="BM462" i="1"/>
  <c r="BM463" i="1" s="1"/>
  <c r="BM464" i="1" s="1"/>
  <c r="BM465" i="1" s="1"/>
  <c r="BK462" i="1"/>
  <c r="BK463" i="1" s="1"/>
  <c r="BK464" i="1" s="1"/>
  <c r="BK465" i="1" s="1"/>
  <c r="BK460" i="1"/>
  <c r="BK461" i="1" s="1"/>
  <c r="BL454" i="1"/>
  <c r="BL455" i="1" s="1"/>
  <c r="BM454" i="1"/>
  <c r="BM455" i="1" s="1"/>
  <c r="BL456" i="1"/>
  <c r="BL457" i="1" s="1"/>
  <c r="BL458" i="1" s="1"/>
  <c r="BL459" i="1" s="1"/>
  <c r="BM456" i="1"/>
  <c r="BM457" i="1" s="1"/>
  <c r="BM458" i="1" s="1"/>
  <c r="BM459" i="1" s="1"/>
  <c r="BK456" i="1"/>
  <c r="BK457" i="1" s="1"/>
  <c r="BK458" i="1" s="1"/>
  <c r="BK459" i="1" s="1"/>
  <c r="BK454" i="1"/>
  <c r="BK455" i="1" s="1"/>
  <c r="BL448" i="1"/>
  <c r="BL449" i="1" s="1"/>
  <c r="BM448" i="1"/>
  <c r="BM449" i="1" s="1"/>
  <c r="BL450" i="1"/>
  <c r="BL451" i="1" s="1"/>
  <c r="BL452" i="1" s="1"/>
  <c r="BL453" i="1" s="1"/>
  <c r="BM450" i="1"/>
  <c r="BM451" i="1" s="1"/>
  <c r="BM452" i="1" s="1"/>
  <c r="BM453" i="1" s="1"/>
  <c r="BK450" i="1"/>
  <c r="BK451" i="1" s="1"/>
  <c r="BK452" i="1" s="1"/>
  <c r="BK453" i="1" s="1"/>
  <c r="BK448" i="1"/>
  <c r="BK449" i="1" s="1"/>
  <c r="BL442" i="1"/>
  <c r="BL443" i="1" s="1"/>
  <c r="BM442" i="1"/>
  <c r="BM443" i="1" s="1"/>
  <c r="BL444" i="1"/>
  <c r="BL445" i="1" s="1"/>
  <c r="BL446" i="1" s="1"/>
  <c r="BL447" i="1" s="1"/>
  <c r="BM444" i="1"/>
  <c r="BM445" i="1" s="1"/>
  <c r="BM446" i="1" s="1"/>
  <c r="BM447" i="1" s="1"/>
  <c r="BK444" i="1"/>
  <c r="BK445" i="1" s="1"/>
  <c r="BK446" i="1" s="1"/>
  <c r="BK447" i="1" s="1"/>
  <c r="BK442" i="1"/>
  <c r="BK443" i="1" s="1"/>
  <c r="BL436" i="1"/>
  <c r="BL437" i="1" s="1"/>
  <c r="BM436" i="1"/>
  <c r="BM437" i="1" s="1"/>
  <c r="BL438" i="1"/>
  <c r="BL439" i="1" s="1"/>
  <c r="BL440" i="1" s="1"/>
  <c r="BL441" i="1" s="1"/>
  <c r="BM438" i="1"/>
  <c r="BM439" i="1" s="1"/>
  <c r="BM440" i="1" s="1"/>
  <c r="BM441" i="1" s="1"/>
  <c r="BK438" i="1"/>
  <c r="BK439" i="1" s="1"/>
  <c r="BK440" i="1" s="1"/>
  <c r="BK441" i="1" s="1"/>
  <c r="BK436" i="1"/>
  <c r="BK437" i="1" s="1"/>
  <c r="BL430" i="1"/>
  <c r="BL431" i="1" s="1"/>
  <c r="BM430" i="1"/>
  <c r="BM431" i="1" s="1"/>
  <c r="BL432" i="1"/>
  <c r="BL433" i="1" s="1"/>
  <c r="BL434" i="1" s="1"/>
  <c r="BL435" i="1" s="1"/>
  <c r="BM432" i="1"/>
  <c r="BM433" i="1" s="1"/>
  <c r="BM434" i="1" s="1"/>
  <c r="BM435" i="1" s="1"/>
  <c r="BK432" i="1"/>
  <c r="BK433" i="1" s="1"/>
  <c r="BK434" i="1" s="1"/>
  <c r="BK435" i="1" s="1"/>
  <c r="BK430" i="1"/>
  <c r="BK431" i="1" s="1"/>
  <c r="BL424" i="1"/>
  <c r="BL425" i="1" s="1"/>
  <c r="BM424" i="1"/>
  <c r="BM425" i="1" s="1"/>
  <c r="BL426" i="1"/>
  <c r="BL427" i="1" s="1"/>
  <c r="BL428" i="1" s="1"/>
  <c r="BL429" i="1" s="1"/>
  <c r="BM426" i="1"/>
  <c r="BM427" i="1" s="1"/>
  <c r="BM428" i="1" s="1"/>
  <c r="BM429" i="1" s="1"/>
  <c r="BK426" i="1"/>
  <c r="BK427" i="1" s="1"/>
  <c r="BK428" i="1" s="1"/>
  <c r="BK429" i="1" s="1"/>
  <c r="BK424" i="1"/>
  <c r="BK425" i="1" s="1"/>
  <c r="BL418" i="1"/>
  <c r="BL419" i="1" s="1"/>
  <c r="BM418" i="1"/>
  <c r="BM419" i="1" s="1"/>
  <c r="BL420" i="1"/>
  <c r="BL421" i="1" s="1"/>
  <c r="BL422" i="1" s="1"/>
  <c r="BL423" i="1" s="1"/>
  <c r="BM420" i="1"/>
  <c r="BM421" i="1" s="1"/>
  <c r="BM422" i="1" s="1"/>
  <c r="BM423" i="1" s="1"/>
  <c r="BK420" i="1"/>
  <c r="BK421" i="1" s="1"/>
  <c r="BK422" i="1" s="1"/>
  <c r="BK423" i="1" s="1"/>
  <c r="BK418" i="1"/>
  <c r="BK419" i="1" s="1"/>
  <c r="BL412" i="1"/>
  <c r="BL413" i="1" s="1"/>
  <c r="BM412" i="1"/>
  <c r="BM413" i="1" s="1"/>
  <c r="BL414" i="1"/>
  <c r="BL415" i="1" s="1"/>
  <c r="BL416" i="1" s="1"/>
  <c r="BL417" i="1" s="1"/>
  <c r="BM414" i="1"/>
  <c r="BM415" i="1" s="1"/>
  <c r="BM416" i="1" s="1"/>
  <c r="BM417" i="1" s="1"/>
  <c r="BK414" i="1"/>
  <c r="BK415" i="1" s="1"/>
  <c r="BK416" i="1" s="1"/>
  <c r="BK417" i="1" s="1"/>
  <c r="BK412" i="1"/>
  <c r="BK413" i="1" s="1"/>
  <c r="BL406" i="1"/>
  <c r="BL407" i="1" s="1"/>
  <c r="BM406" i="1"/>
  <c r="BM407" i="1" s="1"/>
  <c r="BL408" i="1"/>
  <c r="BL409" i="1" s="1"/>
  <c r="BL410" i="1" s="1"/>
  <c r="BL411" i="1" s="1"/>
  <c r="BM408" i="1"/>
  <c r="BM409" i="1" s="1"/>
  <c r="BM410" i="1" s="1"/>
  <c r="BM411" i="1" s="1"/>
  <c r="BK408" i="1"/>
  <c r="BK409" i="1" s="1"/>
  <c r="BK410" i="1" s="1"/>
  <c r="BK411" i="1" s="1"/>
  <c r="BK406" i="1"/>
  <c r="BK407" i="1" s="1"/>
  <c r="BL400" i="1"/>
  <c r="BL401" i="1" s="1"/>
  <c r="BM400" i="1"/>
  <c r="BM401" i="1" s="1"/>
  <c r="BL402" i="1"/>
  <c r="BL403" i="1" s="1"/>
  <c r="BL404" i="1" s="1"/>
  <c r="BL405" i="1" s="1"/>
  <c r="BM402" i="1"/>
  <c r="BM403" i="1" s="1"/>
  <c r="BM404" i="1" s="1"/>
  <c r="BM405" i="1" s="1"/>
  <c r="BK402" i="1"/>
  <c r="BK403" i="1" s="1"/>
  <c r="BK404" i="1" s="1"/>
  <c r="BK405" i="1" s="1"/>
  <c r="BK401" i="1"/>
  <c r="BL398" i="1"/>
  <c r="BL399" i="1" s="1"/>
  <c r="BM398" i="1"/>
  <c r="BM399" i="1" s="1"/>
  <c r="BK398" i="1"/>
  <c r="BK399" i="1" s="1"/>
  <c r="BG865" i="1" l="1"/>
  <c r="M865" i="1" s="1"/>
  <c r="BG864" i="1"/>
  <c r="M864" i="1" s="1"/>
  <c r="BG863" i="1"/>
  <c r="M863" i="1" s="1"/>
  <c r="BG862" i="1"/>
  <c r="M862" i="1" s="1"/>
  <c r="BG861" i="1"/>
  <c r="M861" i="1" s="1"/>
  <c r="BG860" i="1"/>
  <c r="M860" i="1" s="1"/>
  <c r="BG859" i="1"/>
  <c r="M859" i="1" s="1"/>
  <c r="BG858" i="1"/>
  <c r="M858" i="1" s="1"/>
  <c r="BG857" i="1"/>
  <c r="M857" i="1" s="1"/>
  <c r="BG856" i="1"/>
  <c r="M856" i="1" s="1"/>
  <c r="BG855" i="1"/>
  <c r="M855" i="1" s="1"/>
  <c r="BG854" i="1"/>
  <c r="M854" i="1" s="1"/>
  <c r="BG853" i="1"/>
  <c r="M853" i="1" s="1"/>
  <c r="BG852" i="1"/>
  <c r="M852" i="1" s="1"/>
  <c r="BG851" i="1"/>
  <c r="M851" i="1" s="1"/>
  <c r="BG850" i="1"/>
  <c r="M850" i="1" s="1"/>
  <c r="BG849" i="1"/>
  <c r="M849" i="1" s="1"/>
  <c r="BG848" i="1"/>
  <c r="M848" i="1" s="1"/>
  <c r="BG847" i="1"/>
  <c r="M847" i="1" s="1"/>
  <c r="BG846" i="1"/>
  <c r="M846" i="1" s="1"/>
  <c r="BG845" i="1"/>
  <c r="M845" i="1" s="1"/>
  <c r="BG844" i="1"/>
  <c r="M844" i="1" s="1"/>
  <c r="BG843" i="1"/>
  <c r="M843" i="1" s="1"/>
  <c r="BG842" i="1"/>
  <c r="M842" i="1" s="1"/>
  <c r="BG841" i="1"/>
  <c r="M841" i="1" s="1"/>
  <c r="BG840" i="1"/>
  <c r="M840" i="1" s="1"/>
  <c r="BG839" i="1"/>
  <c r="M839" i="1" s="1"/>
  <c r="BG838" i="1"/>
  <c r="M838" i="1" s="1"/>
  <c r="BG837" i="1"/>
  <c r="M837" i="1" s="1"/>
  <c r="BG836" i="1"/>
  <c r="M836" i="1" s="1"/>
  <c r="BG835" i="1"/>
  <c r="M835" i="1" s="1"/>
  <c r="BG834" i="1"/>
  <c r="M834" i="1" s="1"/>
  <c r="BG833" i="1"/>
  <c r="M833" i="1" s="1"/>
  <c r="BG832" i="1"/>
  <c r="M832" i="1" s="1"/>
  <c r="BG831" i="1"/>
  <c r="M831" i="1" s="1"/>
  <c r="BG830" i="1"/>
  <c r="M830" i="1" s="1"/>
  <c r="BG829" i="1"/>
  <c r="M829" i="1" s="1"/>
  <c r="BG828" i="1"/>
  <c r="M828" i="1" s="1"/>
  <c r="BG827" i="1"/>
  <c r="M827" i="1" s="1"/>
  <c r="BG826" i="1"/>
  <c r="M826" i="1" s="1"/>
  <c r="BG825" i="1"/>
  <c r="M825" i="1" s="1"/>
  <c r="BG824" i="1"/>
  <c r="M824" i="1" s="1"/>
  <c r="BG823" i="1"/>
  <c r="M823" i="1" s="1"/>
  <c r="BG822" i="1"/>
  <c r="M822" i="1" s="1"/>
  <c r="BG821" i="1"/>
  <c r="M821" i="1" s="1"/>
  <c r="BG820" i="1"/>
  <c r="M820" i="1" s="1"/>
  <c r="BG819" i="1"/>
  <c r="M819" i="1" s="1"/>
  <c r="BG818" i="1"/>
  <c r="M818" i="1" s="1"/>
  <c r="BG817" i="1"/>
  <c r="M817" i="1" s="1"/>
  <c r="BG816" i="1"/>
  <c r="M816" i="1" s="1"/>
  <c r="BG815" i="1"/>
  <c r="M815" i="1" s="1"/>
  <c r="BG814" i="1"/>
  <c r="M814" i="1" s="1"/>
  <c r="BG813" i="1"/>
  <c r="M813" i="1" s="1"/>
  <c r="BG812" i="1"/>
  <c r="M812" i="1" s="1"/>
  <c r="BG811" i="1"/>
  <c r="M811" i="1" s="1"/>
  <c r="BG810" i="1"/>
  <c r="M810" i="1" s="1"/>
  <c r="BG809" i="1"/>
  <c r="M809" i="1" s="1"/>
  <c r="BG808" i="1"/>
  <c r="M808" i="1" s="1"/>
  <c r="BG807" i="1"/>
  <c r="M807" i="1" s="1"/>
  <c r="BG806" i="1"/>
  <c r="M806" i="1" s="1"/>
  <c r="BG805" i="1"/>
  <c r="M805" i="1" s="1"/>
  <c r="BG804" i="1"/>
  <c r="M804" i="1" s="1"/>
  <c r="BG803" i="1"/>
  <c r="M803" i="1" s="1"/>
  <c r="BG802" i="1"/>
  <c r="M802" i="1" s="1"/>
  <c r="BG801" i="1"/>
  <c r="M801" i="1" s="1"/>
  <c r="BG800" i="1"/>
  <c r="M800" i="1" s="1"/>
  <c r="BG799" i="1"/>
  <c r="M799" i="1" s="1"/>
  <c r="BG798" i="1"/>
  <c r="M798" i="1" s="1"/>
  <c r="BG797" i="1"/>
  <c r="M797" i="1" s="1"/>
  <c r="BG796" i="1"/>
  <c r="M796" i="1" s="1"/>
  <c r="BG795" i="1"/>
  <c r="M795" i="1" s="1"/>
  <c r="BG794" i="1"/>
  <c r="M794" i="1" s="1"/>
  <c r="BG793" i="1"/>
  <c r="M793" i="1" s="1"/>
  <c r="BG792" i="1"/>
  <c r="M792" i="1" s="1"/>
  <c r="BG791" i="1"/>
  <c r="M791" i="1" s="1"/>
  <c r="BG790" i="1"/>
  <c r="M790" i="1" s="1"/>
  <c r="BG789" i="1"/>
  <c r="M789" i="1" s="1"/>
  <c r="BG788" i="1"/>
  <c r="M788" i="1" s="1"/>
  <c r="BG787" i="1"/>
  <c r="M787" i="1" s="1"/>
  <c r="BG786" i="1"/>
  <c r="M786" i="1" s="1"/>
  <c r="BG785" i="1"/>
  <c r="M785" i="1" s="1"/>
  <c r="BG784" i="1"/>
  <c r="M784" i="1" s="1"/>
  <c r="BG783" i="1"/>
  <c r="M783" i="1" s="1"/>
  <c r="BG782" i="1"/>
  <c r="M782" i="1" s="1"/>
  <c r="BG781" i="1"/>
  <c r="M781" i="1" s="1"/>
  <c r="BG780" i="1"/>
  <c r="M780" i="1" s="1"/>
  <c r="BG779" i="1"/>
  <c r="M779" i="1" s="1"/>
  <c r="BG778" i="1"/>
  <c r="M778" i="1" s="1"/>
  <c r="BG777" i="1"/>
  <c r="M777" i="1" s="1"/>
  <c r="BG776" i="1"/>
  <c r="M776" i="1" s="1"/>
  <c r="BG775" i="1"/>
  <c r="M775" i="1" s="1"/>
  <c r="BG774" i="1"/>
  <c r="M774" i="1" s="1"/>
  <c r="BG773" i="1"/>
  <c r="M773" i="1" s="1"/>
  <c r="BG772" i="1"/>
  <c r="M772" i="1" s="1"/>
  <c r="BG771" i="1"/>
  <c r="M771" i="1" s="1"/>
  <c r="BG770" i="1"/>
  <c r="M770" i="1" s="1"/>
  <c r="BG769" i="1"/>
  <c r="M769" i="1" s="1"/>
  <c r="BG768" i="1"/>
  <c r="M768" i="1" s="1"/>
  <c r="BG38" i="1"/>
  <c r="M38" i="1" s="1"/>
  <c r="BG39" i="1"/>
  <c r="M39" i="1" s="1"/>
  <c r="BG40" i="1"/>
  <c r="M40" i="1" s="1"/>
  <c r="BG41" i="1"/>
  <c r="M41" i="1" s="1"/>
  <c r="BG42" i="1"/>
  <c r="M42" i="1" s="1"/>
  <c r="BG43" i="1"/>
  <c r="M43" i="1" s="1"/>
  <c r="BG44" i="1"/>
  <c r="M44" i="1" s="1"/>
  <c r="BG45" i="1"/>
  <c r="M45" i="1" s="1"/>
  <c r="BG46" i="1"/>
  <c r="M46" i="1" s="1"/>
  <c r="BG47" i="1"/>
  <c r="M47" i="1" s="1"/>
  <c r="BG48" i="1"/>
  <c r="M48" i="1" s="1"/>
  <c r="BG49" i="1"/>
  <c r="M49" i="1" s="1"/>
  <c r="BG50" i="1"/>
  <c r="BG51" i="1"/>
  <c r="BG52" i="1"/>
  <c r="BG53" i="1"/>
  <c r="BG54" i="1"/>
  <c r="BG55" i="1"/>
  <c r="BG56" i="1"/>
  <c r="BG57" i="1"/>
  <c r="BG58" i="1"/>
  <c r="BG59" i="1"/>
  <c r="BG60" i="1"/>
  <c r="BG61" i="1"/>
  <c r="BG62" i="1"/>
  <c r="BG63" i="1"/>
  <c r="BG64" i="1"/>
  <c r="BG65" i="1"/>
  <c r="BG66" i="1"/>
  <c r="BG67" i="1"/>
  <c r="BG68" i="1"/>
  <c r="BG69" i="1"/>
  <c r="BG70" i="1"/>
  <c r="BG71" i="1"/>
  <c r="BG72" i="1"/>
  <c r="BG73" i="1"/>
  <c r="BG74" i="1"/>
  <c r="BG75" i="1"/>
  <c r="BG76" i="1"/>
  <c r="BG77" i="1"/>
  <c r="BG78" i="1"/>
  <c r="BG79" i="1"/>
  <c r="BG80" i="1"/>
  <c r="BG82" i="1"/>
  <c r="BG83" i="1"/>
  <c r="BG84" i="1"/>
  <c r="BG85" i="1"/>
  <c r="BG86" i="1"/>
  <c r="BG87" i="1"/>
  <c r="BG88" i="1"/>
  <c r="BG89" i="1"/>
  <c r="BG90" i="1"/>
  <c r="BG91" i="1"/>
  <c r="BG92" i="1"/>
  <c r="BG93" i="1"/>
  <c r="BG94" i="1"/>
  <c r="BG95" i="1"/>
  <c r="BG96" i="1"/>
  <c r="BG97" i="1"/>
  <c r="BG98" i="1"/>
  <c r="BG99" i="1"/>
  <c r="BG100" i="1"/>
  <c r="BG101" i="1"/>
  <c r="BG102" i="1"/>
  <c r="BG103" i="1"/>
  <c r="BG104" i="1"/>
  <c r="BG105" i="1"/>
  <c r="BG106" i="1"/>
  <c r="BG107" i="1"/>
  <c r="BG108" i="1"/>
  <c r="BG109" i="1"/>
  <c r="BG110" i="1"/>
  <c r="BG111" i="1"/>
  <c r="BG112" i="1"/>
  <c r="BG113" i="1"/>
  <c r="BG114" i="1"/>
  <c r="BG115" i="1"/>
  <c r="BG116" i="1"/>
  <c r="BG117" i="1"/>
  <c r="BG118" i="1"/>
  <c r="BG119" i="1"/>
  <c r="BG120" i="1"/>
  <c r="BG121" i="1"/>
  <c r="BG122" i="1"/>
  <c r="BG123" i="1"/>
  <c r="BG124" i="1"/>
  <c r="BG125" i="1"/>
  <c r="BG126" i="1"/>
  <c r="BG127" i="1"/>
  <c r="BG128" i="1"/>
  <c r="BG129" i="1"/>
  <c r="BG130" i="1"/>
  <c r="BG131" i="1"/>
  <c r="BG132" i="1"/>
  <c r="BG133" i="1"/>
  <c r="BG134" i="1"/>
  <c r="BG135" i="1"/>
  <c r="BG136" i="1"/>
  <c r="BG137" i="1"/>
  <c r="BG138" i="1"/>
  <c r="BG139" i="1"/>
  <c r="BG140" i="1"/>
  <c r="BG141" i="1"/>
  <c r="BG142" i="1"/>
  <c r="BG143" i="1"/>
  <c r="BG144" i="1"/>
  <c r="BG145" i="1"/>
  <c r="BG146" i="1"/>
  <c r="BG147" i="1"/>
  <c r="BG148" i="1"/>
  <c r="BG149" i="1"/>
  <c r="BG150" i="1"/>
  <c r="BG151" i="1"/>
  <c r="BG152" i="1"/>
  <c r="BG153" i="1"/>
  <c r="BG154" i="1"/>
  <c r="BG155" i="1"/>
  <c r="BG156" i="1"/>
  <c r="BG157" i="1"/>
  <c r="BG158" i="1"/>
  <c r="BG159" i="1"/>
  <c r="BG160" i="1"/>
  <c r="BG161" i="1"/>
  <c r="BG162" i="1"/>
  <c r="BG163" i="1"/>
  <c r="BG164" i="1"/>
  <c r="BG165" i="1"/>
  <c r="BG166" i="1"/>
  <c r="BG167" i="1"/>
  <c r="BG168" i="1"/>
  <c r="BG169" i="1"/>
  <c r="BG170" i="1"/>
  <c r="BG171" i="1"/>
  <c r="BG172" i="1"/>
  <c r="BG173" i="1"/>
  <c r="BG174" i="1"/>
  <c r="BG175" i="1"/>
  <c r="BG176" i="1"/>
  <c r="BG177" i="1"/>
  <c r="BG178" i="1"/>
  <c r="BG179" i="1"/>
  <c r="BG180" i="1"/>
  <c r="BG181" i="1"/>
  <c r="BG182" i="1"/>
  <c r="BG183" i="1"/>
  <c r="BG184" i="1"/>
  <c r="BG185" i="1"/>
  <c r="BG186" i="1"/>
  <c r="BG187" i="1"/>
  <c r="BG188" i="1"/>
  <c r="BG189" i="1"/>
  <c r="BG190" i="1"/>
  <c r="BG191" i="1"/>
  <c r="BG192" i="1"/>
  <c r="BG193" i="1"/>
  <c r="BG194" i="1"/>
  <c r="BG195" i="1"/>
  <c r="BG196" i="1"/>
  <c r="BG197" i="1"/>
  <c r="BG198" i="1"/>
  <c r="BG199" i="1"/>
  <c r="BG200" i="1"/>
  <c r="BG201" i="1"/>
  <c r="BG202" i="1"/>
  <c r="BG203" i="1"/>
  <c r="BG204" i="1"/>
  <c r="BG205" i="1"/>
  <c r="BG206" i="1"/>
  <c r="BG207" i="1"/>
  <c r="BG208" i="1"/>
  <c r="BG209" i="1"/>
  <c r="BG210" i="1"/>
  <c r="BG211" i="1"/>
  <c r="BG212" i="1"/>
  <c r="BG213" i="1"/>
  <c r="BG214" i="1"/>
  <c r="BG215" i="1"/>
  <c r="BG216" i="1"/>
  <c r="BG217" i="1"/>
  <c r="BG218" i="1"/>
  <c r="BG219" i="1"/>
  <c r="BG220" i="1"/>
  <c r="BG221" i="1"/>
  <c r="BG222" i="1"/>
  <c r="BG223" i="1"/>
  <c r="BG224" i="1"/>
  <c r="BG225" i="1"/>
  <c r="BG226" i="1"/>
  <c r="BG227" i="1"/>
  <c r="BG228" i="1"/>
  <c r="BG229" i="1"/>
  <c r="BG230" i="1"/>
  <c r="BG231" i="1"/>
  <c r="BG232" i="1"/>
  <c r="BG233" i="1"/>
  <c r="BG234" i="1"/>
  <c r="BG235" i="1"/>
  <c r="BG236" i="1"/>
  <c r="BG237" i="1"/>
  <c r="BG238" i="1"/>
  <c r="BG239" i="1"/>
  <c r="BG240" i="1"/>
  <c r="BG241" i="1"/>
  <c r="BG242" i="1"/>
  <c r="BG243" i="1"/>
  <c r="BG244" i="1"/>
  <c r="BG245" i="1"/>
  <c r="BG246" i="1"/>
  <c r="BG247" i="1"/>
  <c r="BG248" i="1"/>
  <c r="BG249" i="1"/>
  <c r="BG250" i="1"/>
  <c r="BG251" i="1"/>
  <c r="BG252" i="1"/>
  <c r="BG253" i="1"/>
  <c r="BG254" i="1"/>
  <c r="BG255" i="1"/>
  <c r="BG256" i="1"/>
  <c r="BG257" i="1"/>
  <c r="BG258" i="1"/>
  <c r="BG259" i="1"/>
  <c r="BG260" i="1"/>
  <c r="BG261" i="1"/>
  <c r="BG262" i="1"/>
  <c r="BG263" i="1"/>
  <c r="BG264" i="1"/>
  <c r="BG265" i="1"/>
  <c r="BG266" i="1"/>
  <c r="BG267" i="1"/>
  <c r="BG268" i="1"/>
  <c r="BG269" i="1"/>
  <c r="BG270" i="1"/>
  <c r="BG271" i="1"/>
  <c r="BG272" i="1"/>
  <c r="BG273" i="1"/>
  <c r="BG274" i="1"/>
  <c r="BG275" i="1"/>
  <c r="BG276" i="1"/>
  <c r="BG277" i="1"/>
  <c r="BG278" i="1"/>
  <c r="BG279" i="1"/>
  <c r="BG280" i="1"/>
  <c r="BG281" i="1"/>
  <c r="BG282" i="1"/>
  <c r="BG283" i="1"/>
  <c r="BG284" i="1"/>
  <c r="BG285" i="1"/>
  <c r="BG286" i="1"/>
  <c r="BG287" i="1"/>
  <c r="BG288" i="1"/>
  <c r="BG289" i="1"/>
  <c r="BG290" i="1"/>
  <c r="BG291" i="1"/>
  <c r="BG292" i="1"/>
  <c r="BG293" i="1"/>
  <c r="BG294" i="1"/>
  <c r="BG295" i="1"/>
  <c r="BG296" i="1"/>
  <c r="BG297" i="1"/>
  <c r="BG298" i="1"/>
  <c r="BG299" i="1"/>
  <c r="BG300" i="1"/>
  <c r="BG301" i="1"/>
  <c r="BG302" i="1"/>
  <c r="BG303" i="1"/>
  <c r="BG304" i="1"/>
  <c r="BG305" i="1"/>
  <c r="BG306" i="1"/>
  <c r="BG307" i="1"/>
  <c r="BG308" i="1"/>
  <c r="BG309" i="1"/>
  <c r="BG310" i="1"/>
  <c r="BG311" i="1"/>
  <c r="BG312" i="1"/>
  <c r="BG313" i="1"/>
  <c r="BG314" i="1"/>
  <c r="BG315" i="1"/>
  <c r="BG316" i="1"/>
  <c r="BG317" i="1"/>
  <c r="BG318" i="1"/>
  <c r="BG319" i="1"/>
  <c r="BG320" i="1"/>
  <c r="BG321" i="1"/>
  <c r="BG322" i="1"/>
  <c r="BG323" i="1"/>
  <c r="BG324" i="1"/>
  <c r="BG325" i="1"/>
  <c r="BG326" i="1"/>
  <c r="BG327" i="1"/>
  <c r="BG328" i="1"/>
  <c r="BG329" i="1"/>
  <c r="BG330" i="1"/>
  <c r="BG331" i="1"/>
  <c r="BG332" i="1"/>
  <c r="BG333" i="1"/>
  <c r="BG334" i="1"/>
  <c r="BG335" i="1"/>
  <c r="BG336" i="1"/>
  <c r="BG337" i="1"/>
  <c r="BG338" i="1"/>
  <c r="BG339" i="1"/>
  <c r="BG340" i="1"/>
  <c r="BG341" i="1"/>
  <c r="BG342" i="1"/>
  <c r="BG343" i="1"/>
  <c r="BG344" i="1"/>
  <c r="BG345" i="1"/>
  <c r="BG346" i="1"/>
  <c r="BG347" i="1"/>
  <c r="BG348" i="1"/>
  <c r="BG349" i="1"/>
  <c r="BG350" i="1"/>
  <c r="BG351" i="1"/>
  <c r="BG352" i="1"/>
  <c r="BG353" i="1"/>
  <c r="BG354" i="1"/>
  <c r="BG355" i="1"/>
  <c r="BG356" i="1"/>
  <c r="BG357" i="1"/>
  <c r="BG358" i="1"/>
  <c r="BG359" i="1"/>
  <c r="BG360" i="1"/>
  <c r="BG361" i="1"/>
  <c r="BG362" i="1"/>
  <c r="BG363" i="1"/>
  <c r="BG364" i="1"/>
  <c r="BG365" i="1"/>
  <c r="BG366" i="1"/>
  <c r="BG367" i="1"/>
  <c r="BG368" i="1"/>
  <c r="BG369" i="1"/>
  <c r="BG370" i="1"/>
  <c r="BG371" i="1"/>
  <c r="BG372" i="1"/>
  <c r="BG373" i="1"/>
  <c r="BG374" i="1"/>
  <c r="BG375" i="1"/>
  <c r="BG376" i="1"/>
  <c r="BG377" i="1"/>
  <c r="BG378" i="1"/>
  <c r="BG379" i="1"/>
  <c r="BG380" i="1"/>
  <c r="BG381" i="1"/>
  <c r="BG382" i="1"/>
  <c r="BG383" i="1"/>
  <c r="BG384" i="1"/>
  <c r="BG385" i="1"/>
  <c r="BG386" i="1"/>
  <c r="BG387" i="1"/>
  <c r="BG388" i="1"/>
  <c r="BG389" i="1"/>
  <c r="BG390" i="1"/>
  <c r="BG391" i="1"/>
  <c r="BG392" i="1"/>
  <c r="BG393" i="1"/>
  <c r="BG394" i="1"/>
  <c r="BG395" i="1"/>
  <c r="BG396" i="1"/>
  <c r="BG397" i="1"/>
  <c r="BG398" i="1"/>
  <c r="M398" i="1" s="1"/>
  <c r="BG399" i="1"/>
  <c r="M399" i="1" s="1"/>
  <c r="BG400" i="1"/>
  <c r="M400" i="1" s="1"/>
  <c r="BG401" i="1"/>
  <c r="M401" i="1" s="1"/>
  <c r="BG402" i="1"/>
  <c r="M402" i="1" s="1"/>
  <c r="BG403" i="1"/>
  <c r="M403" i="1" s="1"/>
  <c r="BG404" i="1"/>
  <c r="M404" i="1" s="1"/>
  <c r="BG405" i="1"/>
  <c r="M405" i="1" s="1"/>
  <c r="BG406" i="1"/>
  <c r="M406" i="1" s="1"/>
  <c r="BG407" i="1"/>
  <c r="M407" i="1" s="1"/>
  <c r="BG408" i="1"/>
  <c r="M408" i="1" s="1"/>
  <c r="BG409" i="1"/>
  <c r="M409" i="1" s="1"/>
  <c r="BG410" i="1"/>
  <c r="M410" i="1" s="1"/>
  <c r="BG411" i="1"/>
  <c r="M411" i="1" s="1"/>
  <c r="BG412" i="1"/>
  <c r="M412" i="1" s="1"/>
  <c r="BG413" i="1"/>
  <c r="M413" i="1" s="1"/>
  <c r="BG414" i="1"/>
  <c r="M414" i="1" s="1"/>
  <c r="BG415" i="1"/>
  <c r="M415" i="1" s="1"/>
  <c r="BG416" i="1"/>
  <c r="M416" i="1" s="1"/>
  <c r="BG417" i="1"/>
  <c r="M417" i="1" s="1"/>
  <c r="BG418" i="1"/>
  <c r="M418" i="1" s="1"/>
  <c r="BG419" i="1"/>
  <c r="M419" i="1" s="1"/>
  <c r="BG420" i="1"/>
  <c r="M420" i="1" s="1"/>
  <c r="BG421" i="1"/>
  <c r="M421" i="1" s="1"/>
  <c r="BG422" i="1"/>
  <c r="M422" i="1" s="1"/>
  <c r="BG423" i="1"/>
  <c r="M423" i="1" s="1"/>
  <c r="BG424" i="1"/>
  <c r="M424" i="1" s="1"/>
  <c r="BG425" i="1"/>
  <c r="M425" i="1" s="1"/>
  <c r="BG426" i="1"/>
  <c r="M426" i="1" s="1"/>
  <c r="BG427" i="1"/>
  <c r="M427" i="1" s="1"/>
  <c r="BG428" i="1"/>
  <c r="M428" i="1" s="1"/>
  <c r="BG429" i="1"/>
  <c r="M429" i="1" s="1"/>
  <c r="BG430" i="1"/>
  <c r="M430" i="1" s="1"/>
  <c r="BG431" i="1"/>
  <c r="M431" i="1" s="1"/>
  <c r="BG432" i="1"/>
  <c r="M432" i="1" s="1"/>
  <c r="BG433" i="1"/>
  <c r="M433" i="1" s="1"/>
  <c r="BG434" i="1"/>
  <c r="M434" i="1" s="1"/>
  <c r="BG435" i="1"/>
  <c r="M435" i="1" s="1"/>
  <c r="BG436" i="1"/>
  <c r="M436" i="1" s="1"/>
  <c r="BG437" i="1"/>
  <c r="M437" i="1" s="1"/>
  <c r="BG438" i="1"/>
  <c r="M438" i="1" s="1"/>
  <c r="BG439" i="1"/>
  <c r="M439" i="1" s="1"/>
  <c r="BG440" i="1"/>
  <c r="M440" i="1" s="1"/>
  <c r="BG441" i="1"/>
  <c r="M441" i="1" s="1"/>
  <c r="BG442" i="1"/>
  <c r="M442" i="1" s="1"/>
  <c r="BG443" i="1"/>
  <c r="M443" i="1" s="1"/>
  <c r="BG444" i="1"/>
  <c r="M444" i="1" s="1"/>
  <c r="BG445" i="1"/>
  <c r="M445" i="1" s="1"/>
  <c r="BG446" i="1"/>
  <c r="M446" i="1" s="1"/>
  <c r="BG447" i="1"/>
  <c r="M447" i="1" s="1"/>
  <c r="BG448" i="1"/>
  <c r="M448" i="1" s="1"/>
  <c r="BG449" i="1"/>
  <c r="M449" i="1" s="1"/>
  <c r="BG450" i="1"/>
  <c r="M450" i="1" s="1"/>
  <c r="BG451" i="1"/>
  <c r="M451" i="1" s="1"/>
  <c r="BG452" i="1"/>
  <c r="M452" i="1" s="1"/>
  <c r="BG453" i="1"/>
  <c r="M453" i="1" s="1"/>
  <c r="BG454" i="1"/>
  <c r="M454" i="1" s="1"/>
  <c r="BG455" i="1"/>
  <c r="M455" i="1" s="1"/>
  <c r="BG456" i="1"/>
  <c r="M456" i="1" s="1"/>
  <c r="BG457" i="1"/>
  <c r="M457" i="1" s="1"/>
  <c r="BG458" i="1"/>
  <c r="M458" i="1" s="1"/>
  <c r="BG459" i="1"/>
  <c r="M459" i="1" s="1"/>
  <c r="BG460" i="1"/>
  <c r="M460" i="1" s="1"/>
  <c r="BG461" i="1"/>
  <c r="M461" i="1" s="1"/>
  <c r="BG462" i="1"/>
  <c r="M462" i="1" s="1"/>
  <c r="BG463" i="1"/>
  <c r="M463" i="1" s="1"/>
  <c r="BG464" i="1"/>
  <c r="M464" i="1" s="1"/>
  <c r="BG465" i="1"/>
  <c r="M465" i="1" s="1"/>
  <c r="BG466" i="1"/>
  <c r="M466" i="1" s="1"/>
  <c r="BG467" i="1"/>
  <c r="M467" i="1" s="1"/>
  <c r="BG468" i="1"/>
  <c r="M468" i="1" s="1"/>
  <c r="BG469" i="1"/>
  <c r="M469" i="1" s="1"/>
  <c r="BG470" i="1"/>
  <c r="M470" i="1" s="1"/>
  <c r="BG471" i="1"/>
  <c r="M471" i="1" s="1"/>
  <c r="BG472" i="1"/>
  <c r="M472" i="1" s="1"/>
  <c r="BG473" i="1"/>
  <c r="M473" i="1" s="1"/>
  <c r="BG474" i="1"/>
  <c r="M474" i="1" s="1"/>
  <c r="BG475" i="1"/>
  <c r="M475" i="1" s="1"/>
  <c r="BG476" i="1"/>
  <c r="M476" i="1" s="1"/>
  <c r="BG477" i="1"/>
  <c r="M477" i="1" s="1"/>
  <c r="BG478" i="1"/>
  <c r="M478" i="1" s="1"/>
  <c r="BG479" i="1"/>
  <c r="M479" i="1" s="1"/>
  <c r="BG480" i="1"/>
  <c r="M480" i="1" s="1"/>
  <c r="BG481" i="1"/>
  <c r="M481" i="1" s="1"/>
  <c r="BG482" i="1"/>
  <c r="M482" i="1" s="1"/>
  <c r="BG483" i="1"/>
  <c r="M483" i="1" s="1"/>
  <c r="BG484" i="1"/>
  <c r="M484" i="1" s="1"/>
  <c r="BG485" i="1"/>
  <c r="M485" i="1" s="1"/>
  <c r="BG486" i="1"/>
  <c r="M486" i="1" s="1"/>
  <c r="BG487" i="1"/>
  <c r="M487" i="1" s="1"/>
  <c r="BG488" i="1"/>
  <c r="M488" i="1" s="1"/>
  <c r="BG489" i="1"/>
  <c r="M489" i="1" s="1"/>
  <c r="BG490" i="1"/>
  <c r="M490" i="1" s="1"/>
  <c r="BG491" i="1"/>
  <c r="M491" i="1" s="1"/>
  <c r="BG492" i="1"/>
  <c r="M492" i="1" s="1"/>
  <c r="BG493" i="1"/>
  <c r="M493" i="1" s="1"/>
  <c r="BG494" i="1"/>
  <c r="M494" i="1" s="1"/>
  <c r="BG495" i="1"/>
  <c r="M495" i="1" s="1"/>
  <c r="BG496" i="1"/>
  <c r="M496" i="1" s="1"/>
  <c r="BG497" i="1"/>
  <c r="M497" i="1" s="1"/>
  <c r="BG498" i="1"/>
  <c r="M498" i="1" s="1"/>
  <c r="BG499" i="1"/>
  <c r="M499" i="1" s="1"/>
  <c r="BG500" i="1"/>
  <c r="M500" i="1" s="1"/>
  <c r="BG501" i="1"/>
  <c r="M501" i="1" s="1"/>
  <c r="BG502" i="1"/>
  <c r="M502" i="1" s="1"/>
  <c r="BG503" i="1"/>
  <c r="M503" i="1" s="1"/>
  <c r="BG504" i="1"/>
  <c r="M504" i="1" s="1"/>
  <c r="BG505" i="1"/>
  <c r="M505" i="1" s="1"/>
  <c r="BG506" i="1"/>
  <c r="M506" i="1" s="1"/>
  <c r="BG507" i="1"/>
  <c r="M507" i="1" s="1"/>
  <c r="BG508" i="1"/>
  <c r="M508" i="1" s="1"/>
  <c r="BG509" i="1"/>
  <c r="M509" i="1" s="1"/>
  <c r="BG510" i="1"/>
  <c r="M510" i="1" s="1"/>
  <c r="BG511" i="1"/>
  <c r="M511" i="1" s="1"/>
  <c r="BG512" i="1"/>
  <c r="M512" i="1" s="1"/>
  <c r="BG513" i="1"/>
  <c r="M513" i="1" s="1"/>
  <c r="BG514" i="1"/>
  <c r="M514" i="1" s="1"/>
  <c r="BG515" i="1"/>
  <c r="M515" i="1" s="1"/>
  <c r="BG516" i="1"/>
  <c r="M516" i="1" s="1"/>
  <c r="BG517" i="1"/>
  <c r="M517" i="1" s="1"/>
  <c r="BG518" i="1"/>
  <c r="M518" i="1" s="1"/>
  <c r="BG519" i="1"/>
  <c r="M519" i="1" s="1"/>
  <c r="BG520" i="1"/>
  <c r="M520" i="1" s="1"/>
  <c r="BG521" i="1"/>
  <c r="M521" i="1" s="1"/>
  <c r="BG522" i="1"/>
  <c r="M522" i="1" s="1"/>
  <c r="BG523" i="1"/>
  <c r="M523" i="1" s="1"/>
  <c r="BG524" i="1"/>
  <c r="M524" i="1" s="1"/>
  <c r="BG525" i="1"/>
  <c r="M525" i="1" s="1"/>
  <c r="BG526" i="1"/>
  <c r="M526" i="1" s="1"/>
  <c r="BG527" i="1"/>
  <c r="M527" i="1" s="1"/>
  <c r="BG528" i="1"/>
  <c r="M528" i="1" s="1"/>
  <c r="BG529" i="1"/>
  <c r="M529" i="1" s="1"/>
  <c r="BG530" i="1"/>
  <c r="M530" i="1" s="1"/>
  <c r="BG531" i="1"/>
  <c r="M531" i="1" s="1"/>
  <c r="BG532" i="1"/>
  <c r="M532" i="1" s="1"/>
  <c r="BG533" i="1"/>
  <c r="M533" i="1" s="1"/>
  <c r="BG534" i="1"/>
  <c r="M534" i="1" s="1"/>
  <c r="BG535" i="1"/>
  <c r="M535" i="1" s="1"/>
  <c r="BG536" i="1"/>
  <c r="M536" i="1" s="1"/>
  <c r="BG537" i="1"/>
  <c r="M537" i="1" s="1"/>
  <c r="BG538" i="1"/>
  <c r="M538" i="1" s="1"/>
  <c r="BG539" i="1"/>
  <c r="M539" i="1" s="1"/>
  <c r="BG540" i="1"/>
  <c r="M540" i="1" s="1"/>
  <c r="BG541" i="1"/>
  <c r="M541" i="1" s="1"/>
  <c r="BG542" i="1"/>
  <c r="M542" i="1" s="1"/>
  <c r="BG543" i="1"/>
  <c r="M543" i="1" s="1"/>
  <c r="BG544" i="1"/>
  <c r="M544" i="1" s="1"/>
  <c r="BG545" i="1"/>
  <c r="M545" i="1" s="1"/>
  <c r="BG546" i="1"/>
  <c r="M546" i="1" s="1"/>
  <c r="BG547" i="1"/>
  <c r="M547" i="1" s="1"/>
  <c r="BG548" i="1"/>
  <c r="M548" i="1" s="1"/>
  <c r="BG549" i="1"/>
  <c r="M549" i="1" s="1"/>
  <c r="BG550" i="1"/>
  <c r="M550" i="1" s="1"/>
  <c r="BG551" i="1"/>
  <c r="M551" i="1" s="1"/>
  <c r="BG552" i="1"/>
  <c r="M552" i="1" s="1"/>
  <c r="BG553" i="1"/>
  <c r="M553" i="1" s="1"/>
  <c r="BG554" i="1"/>
  <c r="M554" i="1" s="1"/>
  <c r="BG555" i="1"/>
  <c r="M555" i="1" s="1"/>
  <c r="BG556" i="1"/>
  <c r="M556" i="1" s="1"/>
  <c r="BG557" i="1"/>
  <c r="M557" i="1" s="1"/>
  <c r="BG558" i="1"/>
  <c r="M558" i="1" s="1"/>
  <c r="BG559" i="1"/>
  <c r="M559" i="1" s="1"/>
  <c r="BG560" i="1"/>
  <c r="M560" i="1" s="1"/>
  <c r="BG561" i="1"/>
  <c r="M561" i="1" s="1"/>
  <c r="BG562" i="1"/>
  <c r="M562" i="1" s="1"/>
  <c r="BG563" i="1"/>
  <c r="M563" i="1" s="1"/>
  <c r="BG564" i="1"/>
  <c r="M564" i="1" s="1"/>
  <c r="BG565" i="1"/>
  <c r="M565" i="1" s="1"/>
  <c r="BG566" i="1"/>
  <c r="M566" i="1" s="1"/>
  <c r="BG567" i="1"/>
  <c r="M567" i="1" s="1"/>
  <c r="BG568" i="1"/>
  <c r="M568" i="1" s="1"/>
  <c r="BG569" i="1"/>
  <c r="M569" i="1" s="1"/>
  <c r="BG570" i="1"/>
  <c r="M570" i="1" s="1"/>
  <c r="BG571" i="1"/>
  <c r="M571" i="1" s="1"/>
  <c r="BG572" i="1"/>
  <c r="M572" i="1" s="1"/>
  <c r="BG573" i="1"/>
  <c r="M573" i="1" s="1"/>
  <c r="BG574" i="1"/>
  <c r="M574" i="1" s="1"/>
  <c r="BG575" i="1"/>
  <c r="M575" i="1" s="1"/>
  <c r="BG576" i="1"/>
  <c r="M576" i="1" s="1"/>
  <c r="BG577" i="1"/>
  <c r="M577" i="1" s="1"/>
  <c r="BG578" i="1"/>
  <c r="M578" i="1" s="1"/>
  <c r="BG579" i="1"/>
  <c r="M579" i="1" s="1"/>
  <c r="BG580" i="1"/>
  <c r="M580" i="1" s="1"/>
  <c r="BG581" i="1"/>
  <c r="M581" i="1" s="1"/>
  <c r="BG582" i="1"/>
  <c r="M582" i="1" s="1"/>
  <c r="BG583" i="1"/>
  <c r="M583" i="1" s="1"/>
  <c r="BG584" i="1"/>
  <c r="M584" i="1" s="1"/>
  <c r="BG585" i="1"/>
  <c r="M585" i="1" s="1"/>
  <c r="BG586" i="1"/>
  <c r="M586" i="1" s="1"/>
  <c r="BG587" i="1"/>
  <c r="M587" i="1" s="1"/>
  <c r="BG588" i="1"/>
  <c r="M588" i="1" s="1"/>
  <c r="BG589" i="1"/>
  <c r="M589" i="1" s="1"/>
  <c r="BG590" i="1"/>
  <c r="M590" i="1" s="1"/>
  <c r="BG591" i="1"/>
  <c r="M591" i="1" s="1"/>
  <c r="BG592" i="1"/>
  <c r="M592" i="1" s="1"/>
  <c r="BG593" i="1"/>
  <c r="M593" i="1" s="1"/>
  <c r="BG594" i="1"/>
  <c r="M594" i="1" s="1"/>
  <c r="BG595" i="1"/>
  <c r="M595" i="1" s="1"/>
  <c r="BG596" i="1"/>
  <c r="M596" i="1" s="1"/>
  <c r="BG597" i="1"/>
  <c r="M597" i="1" s="1"/>
  <c r="BG598" i="1"/>
  <c r="M598" i="1" s="1"/>
  <c r="BG599" i="1"/>
  <c r="M599" i="1" s="1"/>
  <c r="BG600" i="1"/>
  <c r="M600" i="1" s="1"/>
  <c r="BG601" i="1"/>
  <c r="M601" i="1" s="1"/>
  <c r="BG602" i="1"/>
  <c r="M602" i="1" s="1"/>
  <c r="BG603" i="1"/>
  <c r="M603" i="1" s="1"/>
  <c r="BG604" i="1"/>
  <c r="M604" i="1" s="1"/>
  <c r="BG605" i="1"/>
  <c r="M605" i="1" s="1"/>
  <c r="BG606" i="1"/>
  <c r="M606" i="1" s="1"/>
  <c r="BG607" i="1"/>
  <c r="M607" i="1" s="1"/>
  <c r="BG608" i="1"/>
  <c r="M608" i="1" s="1"/>
  <c r="BG609" i="1"/>
  <c r="M609" i="1" s="1"/>
  <c r="BG610" i="1"/>
  <c r="M610" i="1" s="1"/>
  <c r="BG611" i="1"/>
  <c r="M611" i="1" s="1"/>
  <c r="BG612" i="1"/>
  <c r="M612" i="1" s="1"/>
  <c r="BG613" i="1"/>
  <c r="M613" i="1" s="1"/>
  <c r="BG614" i="1"/>
  <c r="M614" i="1" s="1"/>
  <c r="BG615" i="1"/>
  <c r="M615" i="1" s="1"/>
  <c r="BG616" i="1"/>
  <c r="M616" i="1" s="1"/>
  <c r="BG617" i="1"/>
  <c r="M617" i="1" s="1"/>
  <c r="BG618" i="1"/>
  <c r="M618" i="1" s="1"/>
  <c r="BG619" i="1"/>
  <c r="M619" i="1" s="1"/>
  <c r="BG620" i="1"/>
  <c r="M620" i="1" s="1"/>
  <c r="BG621" i="1"/>
  <c r="M621" i="1" s="1"/>
  <c r="BG622" i="1"/>
  <c r="M622" i="1" s="1"/>
  <c r="BG623" i="1"/>
  <c r="M623" i="1" s="1"/>
  <c r="BG624" i="1"/>
  <c r="M624" i="1" s="1"/>
  <c r="BG625" i="1"/>
  <c r="M625" i="1" s="1"/>
  <c r="BG626" i="1"/>
  <c r="M626" i="1" s="1"/>
  <c r="BG627" i="1"/>
  <c r="M627" i="1" s="1"/>
  <c r="BG628" i="1"/>
  <c r="M628" i="1" s="1"/>
  <c r="BG629" i="1"/>
  <c r="M629" i="1" s="1"/>
  <c r="BG630" i="1"/>
  <c r="M630" i="1" s="1"/>
  <c r="BG631" i="1"/>
  <c r="M631" i="1" s="1"/>
  <c r="BG632" i="1"/>
  <c r="M632" i="1" s="1"/>
  <c r="BG633" i="1"/>
  <c r="M633" i="1" s="1"/>
  <c r="BG634" i="1"/>
  <c r="M634" i="1" s="1"/>
  <c r="BG635" i="1"/>
  <c r="M635" i="1" s="1"/>
  <c r="BG636" i="1"/>
  <c r="M636" i="1" s="1"/>
  <c r="BG637" i="1"/>
  <c r="M637" i="1" s="1"/>
  <c r="BG638" i="1"/>
  <c r="M638" i="1" s="1"/>
  <c r="BG639" i="1"/>
  <c r="M639" i="1" s="1"/>
  <c r="BG640" i="1"/>
  <c r="M640" i="1" s="1"/>
  <c r="BG641" i="1"/>
  <c r="M641" i="1" s="1"/>
  <c r="BG642" i="1"/>
  <c r="M642" i="1" s="1"/>
  <c r="BG643" i="1"/>
  <c r="M643" i="1" s="1"/>
  <c r="BG644" i="1"/>
  <c r="M644" i="1" s="1"/>
  <c r="BG645" i="1"/>
  <c r="M645" i="1" s="1"/>
  <c r="BG646" i="1"/>
  <c r="M646" i="1" s="1"/>
  <c r="BG647" i="1"/>
  <c r="M647" i="1" s="1"/>
  <c r="BG648" i="1"/>
  <c r="M648" i="1" s="1"/>
  <c r="BG649" i="1"/>
  <c r="M649" i="1" s="1"/>
  <c r="BG650" i="1"/>
  <c r="M650" i="1" s="1"/>
  <c r="BG651" i="1"/>
  <c r="M651" i="1" s="1"/>
  <c r="BG652" i="1"/>
  <c r="M652" i="1" s="1"/>
  <c r="BG653" i="1"/>
  <c r="M653" i="1" s="1"/>
  <c r="BG654" i="1"/>
  <c r="M654" i="1" s="1"/>
  <c r="BG655" i="1"/>
  <c r="M655" i="1" s="1"/>
  <c r="BG656" i="1"/>
  <c r="M656" i="1" s="1"/>
  <c r="BG657" i="1"/>
  <c r="M657" i="1" s="1"/>
  <c r="BG658" i="1"/>
  <c r="M658" i="1" s="1"/>
  <c r="BG659" i="1"/>
  <c r="M659" i="1" s="1"/>
  <c r="BG660" i="1"/>
  <c r="M660" i="1" s="1"/>
  <c r="BG661" i="1"/>
  <c r="M661" i="1" s="1"/>
  <c r="BG662" i="1"/>
  <c r="M662" i="1" s="1"/>
  <c r="BG663" i="1"/>
  <c r="M663" i="1" s="1"/>
  <c r="BG664" i="1"/>
  <c r="M664" i="1" s="1"/>
  <c r="BG665" i="1"/>
  <c r="M665" i="1" s="1"/>
  <c r="BG666" i="1"/>
  <c r="M666" i="1" s="1"/>
  <c r="BG667" i="1"/>
  <c r="M667" i="1" s="1"/>
  <c r="BG668" i="1"/>
  <c r="M668" i="1" s="1"/>
  <c r="BG669" i="1"/>
  <c r="M669" i="1" s="1"/>
  <c r="BG670" i="1"/>
  <c r="M670" i="1" s="1"/>
  <c r="BG671" i="1"/>
  <c r="M671" i="1" s="1"/>
  <c r="BG672" i="1"/>
  <c r="M672" i="1" s="1"/>
  <c r="BG673" i="1"/>
  <c r="M673" i="1" s="1"/>
  <c r="BG674" i="1"/>
  <c r="M674" i="1" s="1"/>
  <c r="BG675" i="1"/>
  <c r="M675" i="1" s="1"/>
  <c r="BG676" i="1"/>
  <c r="M676" i="1" s="1"/>
  <c r="BG677" i="1"/>
  <c r="M677" i="1" s="1"/>
  <c r="BG678" i="1"/>
  <c r="M678" i="1" s="1"/>
  <c r="BG679" i="1"/>
  <c r="M679" i="1" s="1"/>
  <c r="BG680" i="1"/>
  <c r="M680" i="1" s="1"/>
  <c r="BG681" i="1"/>
  <c r="M681" i="1" s="1"/>
  <c r="BG682" i="1"/>
  <c r="M682" i="1" s="1"/>
  <c r="BG683" i="1"/>
  <c r="M683" i="1" s="1"/>
  <c r="BG684" i="1"/>
  <c r="M684" i="1" s="1"/>
  <c r="BG685" i="1"/>
  <c r="M685" i="1" s="1"/>
  <c r="BG686" i="1"/>
  <c r="M686" i="1" s="1"/>
  <c r="BG687" i="1"/>
  <c r="M687" i="1" s="1"/>
  <c r="BG688" i="1"/>
  <c r="M688" i="1" s="1"/>
  <c r="BG689" i="1"/>
  <c r="M689" i="1" s="1"/>
  <c r="BG690" i="1"/>
  <c r="M690" i="1" s="1"/>
  <c r="BG691" i="1"/>
  <c r="M691" i="1" s="1"/>
  <c r="BG692" i="1"/>
  <c r="M692" i="1" s="1"/>
  <c r="BG693" i="1"/>
  <c r="M693" i="1" s="1"/>
  <c r="BG694" i="1"/>
  <c r="M694" i="1" s="1"/>
  <c r="BG695" i="1"/>
  <c r="M695" i="1" s="1"/>
  <c r="BG696" i="1"/>
  <c r="M696" i="1" s="1"/>
  <c r="BG697" i="1"/>
  <c r="M697" i="1" s="1"/>
  <c r="BG698" i="1"/>
  <c r="M698" i="1" s="1"/>
  <c r="BG699" i="1"/>
  <c r="M699" i="1" s="1"/>
  <c r="BG700" i="1"/>
  <c r="M700" i="1" s="1"/>
  <c r="BG701" i="1"/>
  <c r="M701" i="1" s="1"/>
  <c r="BG702" i="1"/>
  <c r="M702" i="1" s="1"/>
  <c r="BG703" i="1"/>
  <c r="M703" i="1" s="1"/>
  <c r="BG704" i="1"/>
  <c r="M704" i="1" s="1"/>
  <c r="BG705" i="1"/>
  <c r="M705" i="1" s="1"/>
  <c r="BG706" i="1"/>
  <c r="M706" i="1" s="1"/>
  <c r="BG707" i="1"/>
  <c r="M707" i="1" s="1"/>
  <c r="BG708" i="1"/>
  <c r="M708" i="1" s="1"/>
  <c r="BG709" i="1"/>
  <c r="M709" i="1" s="1"/>
  <c r="BG710" i="1"/>
  <c r="M710" i="1" s="1"/>
  <c r="BG711" i="1"/>
  <c r="M711" i="1" s="1"/>
  <c r="BG712" i="1"/>
  <c r="M712" i="1" s="1"/>
  <c r="BG713" i="1"/>
  <c r="M713" i="1" s="1"/>
  <c r="BG714" i="1"/>
  <c r="M714" i="1" s="1"/>
  <c r="BG715" i="1"/>
  <c r="M715" i="1" s="1"/>
  <c r="BG716" i="1"/>
  <c r="M716" i="1" s="1"/>
  <c r="BG717" i="1"/>
  <c r="M717" i="1" s="1"/>
  <c r="BG718" i="1"/>
  <c r="M718" i="1" s="1"/>
  <c r="BG719" i="1"/>
  <c r="M719" i="1" s="1"/>
  <c r="BG720" i="1"/>
  <c r="M720" i="1" s="1"/>
  <c r="BG721" i="1"/>
  <c r="M721" i="1" s="1"/>
  <c r="BG722" i="1"/>
  <c r="M722" i="1" s="1"/>
  <c r="BG723" i="1"/>
  <c r="M723" i="1" s="1"/>
  <c r="BG724" i="1"/>
  <c r="M724" i="1" s="1"/>
  <c r="BG725" i="1"/>
  <c r="M725" i="1" s="1"/>
  <c r="BG726" i="1"/>
  <c r="M726" i="1" s="1"/>
  <c r="BG727" i="1"/>
  <c r="M727" i="1" s="1"/>
  <c r="BG728" i="1"/>
  <c r="M728" i="1" s="1"/>
  <c r="BG729" i="1"/>
  <c r="M729" i="1" s="1"/>
  <c r="BG730" i="1"/>
  <c r="M730" i="1" s="1"/>
  <c r="BG731" i="1"/>
  <c r="M731" i="1" s="1"/>
  <c r="BG732" i="1"/>
  <c r="M732" i="1" s="1"/>
  <c r="BG733" i="1"/>
  <c r="M733" i="1" s="1"/>
  <c r="BG734" i="1"/>
  <c r="M734" i="1" s="1"/>
  <c r="BG735" i="1"/>
  <c r="M735" i="1" s="1"/>
  <c r="BG736" i="1"/>
  <c r="M736" i="1" s="1"/>
  <c r="BG737" i="1"/>
  <c r="M737" i="1" s="1"/>
  <c r="BG738" i="1"/>
  <c r="M738" i="1" s="1"/>
  <c r="BG739" i="1"/>
  <c r="M739" i="1" s="1"/>
  <c r="BG740" i="1"/>
  <c r="M740" i="1" s="1"/>
  <c r="BG741" i="1"/>
  <c r="M741" i="1" s="1"/>
  <c r="BG742" i="1"/>
  <c r="M742" i="1" s="1"/>
  <c r="BG743" i="1"/>
  <c r="M743" i="1" s="1"/>
  <c r="BG744" i="1"/>
  <c r="M744" i="1" s="1"/>
  <c r="BG745" i="1"/>
  <c r="M745" i="1" s="1"/>
  <c r="BG746" i="1"/>
  <c r="M746" i="1" s="1"/>
  <c r="BG747" i="1"/>
  <c r="M747" i="1" s="1"/>
  <c r="BG748" i="1"/>
  <c r="M748" i="1" s="1"/>
  <c r="BG749" i="1"/>
  <c r="M749" i="1" s="1"/>
  <c r="BG750" i="1"/>
  <c r="M750" i="1" s="1"/>
  <c r="BG751" i="1"/>
  <c r="M751" i="1" s="1"/>
  <c r="BG752" i="1"/>
  <c r="M752" i="1" s="1"/>
  <c r="BG753" i="1"/>
  <c r="M753" i="1" s="1"/>
  <c r="BG754" i="1"/>
  <c r="M754" i="1" s="1"/>
  <c r="BG755" i="1"/>
  <c r="M755" i="1" s="1"/>
  <c r="BG756" i="1"/>
  <c r="M756" i="1" s="1"/>
  <c r="BG757" i="1"/>
  <c r="M757" i="1" s="1"/>
  <c r="BG758" i="1"/>
  <c r="M758" i="1" s="1"/>
  <c r="BG759" i="1"/>
  <c r="M759" i="1" s="1"/>
  <c r="BG760" i="1"/>
  <c r="M760" i="1" s="1"/>
  <c r="BG761" i="1"/>
  <c r="M761" i="1" s="1"/>
  <c r="BG762" i="1"/>
  <c r="M762" i="1" s="1"/>
  <c r="BG763" i="1"/>
  <c r="M763" i="1" s="1"/>
  <c r="BG764" i="1"/>
  <c r="M764" i="1" s="1"/>
  <c r="BG765" i="1"/>
  <c r="M765" i="1" s="1"/>
  <c r="BG766" i="1"/>
  <c r="M766" i="1" s="1"/>
  <c r="BG767" i="1"/>
  <c r="M767" i="1" s="1"/>
  <c r="BG866" i="1"/>
  <c r="M866" i="1" s="1"/>
  <c r="BG867" i="1"/>
  <c r="M867" i="1" s="1"/>
  <c r="BG868" i="1"/>
  <c r="M868" i="1" s="1"/>
  <c r="BG869" i="1"/>
  <c r="M869" i="1" s="1"/>
  <c r="BG870" i="1"/>
  <c r="M870" i="1" s="1"/>
  <c r="BG871" i="1"/>
  <c r="M871" i="1" s="1"/>
  <c r="BG872" i="1"/>
  <c r="M872" i="1" s="1"/>
  <c r="BG873" i="1"/>
  <c r="M873" i="1" s="1"/>
  <c r="BG874" i="1"/>
  <c r="M874" i="1" s="1"/>
  <c r="BG875" i="1"/>
  <c r="M875" i="1" s="1"/>
  <c r="BG876" i="1"/>
  <c r="M876" i="1" s="1"/>
  <c r="BG877" i="1"/>
  <c r="M877" i="1" s="1"/>
  <c r="BG878" i="1"/>
  <c r="M878" i="1" s="1"/>
  <c r="BG879" i="1"/>
  <c r="M879" i="1" s="1"/>
  <c r="BG880" i="1"/>
  <c r="M880" i="1" s="1"/>
  <c r="BG881" i="1"/>
  <c r="M881" i="1" s="1"/>
  <c r="BG882" i="1"/>
  <c r="M882" i="1" s="1"/>
  <c r="BG883" i="1"/>
  <c r="M883" i="1" s="1"/>
  <c r="BG884" i="1"/>
  <c r="M884" i="1" s="1"/>
  <c r="BG885" i="1"/>
  <c r="M885" i="1" s="1"/>
  <c r="BG886" i="1"/>
  <c r="M886" i="1" s="1"/>
  <c r="BG887" i="1"/>
  <c r="M887" i="1" s="1"/>
  <c r="BG888" i="1"/>
  <c r="M888" i="1" s="1"/>
  <c r="BG889" i="1"/>
  <c r="M889" i="1" s="1"/>
  <c r="BG890" i="1"/>
  <c r="M890" i="1" s="1"/>
  <c r="BG891" i="1"/>
  <c r="M891" i="1" s="1"/>
  <c r="BG892" i="1"/>
  <c r="M892" i="1" s="1"/>
  <c r="BG893" i="1"/>
  <c r="M893" i="1" s="1"/>
  <c r="BG894" i="1"/>
  <c r="M894" i="1" s="1"/>
  <c r="BG895" i="1"/>
  <c r="M895" i="1" s="1"/>
  <c r="BG896" i="1"/>
  <c r="M896" i="1" s="1"/>
  <c r="BG897" i="1"/>
  <c r="M897" i="1" s="1"/>
  <c r="BG898" i="1"/>
  <c r="M898" i="1" s="1"/>
  <c r="BG899" i="1"/>
  <c r="M899" i="1" s="1"/>
  <c r="BG900" i="1"/>
  <c r="M900" i="1" s="1"/>
  <c r="BG901" i="1"/>
  <c r="M901" i="1" s="1"/>
  <c r="BG902" i="1"/>
  <c r="M902" i="1" s="1"/>
  <c r="BG903" i="1"/>
  <c r="M903" i="1" s="1"/>
  <c r="BG904" i="1"/>
  <c r="M904" i="1" s="1"/>
  <c r="BG905" i="1"/>
  <c r="M905" i="1" s="1"/>
  <c r="BG906" i="1"/>
  <c r="M906" i="1" s="1"/>
  <c r="BG907" i="1"/>
  <c r="M907" i="1" s="1"/>
  <c r="BG908" i="1"/>
  <c r="M908" i="1" s="1"/>
  <c r="BG909" i="1"/>
  <c r="M909" i="1" s="1"/>
  <c r="BG910" i="1"/>
  <c r="M910" i="1" s="1"/>
  <c r="BG911" i="1"/>
  <c r="M911" i="1" s="1"/>
  <c r="BG912" i="1"/>
  <c r="M912" i="1" s="1"/>
  <c r="BG913" i="1"/>
  <c r="M913" i="1" s="1"/>
  <c r="BG914" i="1"/>
  <c r="M914" i="1" s="1"/>
  <c r="BG915" i="1"/>
  <c r="M915" i="1" s="1"/>
  <c r="BG916" i="1"/>
  <c r="M916" i="1" s="1"/>
  <c r="BG917" i="1"/>
  <c r="M917" i="1" s="1"/>
  <c r="BG918" i="1"/>
  <c r="M918" i="1" s="1"/>
  <c r="BG919" i="1"/>
  <c r="M919" i="1" s="1"/>
  <c r="BG920" i="1"/>
  <c r="M920" i="1" s="1"/>
  <c r="BG921" i="1"/>
  <c r="M921" i="1" s="1"/>
  <c r="BG922" i="1"/>
  <c r="M922" i="1" s="1"/>
  <c r="BG923" i="1"/>
  <c r="M923" i="1" s="1"/>
  <c r="BG924" i="1"/>
  <c r="M924" i="1" s="1"/>
  <c r="BG925" i="1"/>
  <c r="M925" i="1" s="1"/>
  <c r="BG926" i="1"/>
  <c r="M926" i="1" s="1"/>
  <c r="BG927" i="1"/>
  <c r="M927" i="1" s="1"/>
  <c r="BG928" i="1"/>
  <c r="M928" i="1" s="1"/>
  <c r="BG929" i="1"/>
  <c r="M929" i="1" s="1"/>
  <c r="BG930" i="1"/>
  <c r="M930" i="1" s="1"/>
  <c r="BG931" i="1"/>
  <c r="M931" i="1" s="1"/>
  <c r="BG932" i="1"/>
  <c r="M932" i="1" s="1"/>
  <c r="BG933" i="1"/>
  <c r="M933" i="1" s="1"/>
  <c r="BG934" i="1"/>
  <c r="M934" i="1" s="1"/>
  <c r="BG935" i="1"/>
  <c r="M935" i="1" s="1"/>
  <c r="BG936" i="1"/>
  <c r="M936" i="1" s="1"/>
  <c r="BG937" i="1"/>
  <c r="M937" i="1" s="1"/>
  <c r="BG938" i="1"/>
  <c r="M938" i="1" s="1"/>
  <c r="BG939" i="1"/>
  <c r="M939" i="1" s="1"/>
  <c r="BG940" i="1"/>
  <c r="M940" i="1" s="1"/>
  <c r="BG941" i="1"/>
  <c r="M941" i="1" s="1"/>
  <c r="BG942" i="1"/>
  <c r="M942" i="1" s="1"/>
  <c r="BG943" i="1"/>
  <c r="M943" i="1" s="1"/>
  <c r="BG944" i="1"/>
  <c r="M944" i="1" s="1"/>
  <c r="BG945" i="1"/>
  <c r="M945" i="1" s="1"/>
  <c r="BG946" i="1"/>
  <c r="M946" i="1" s="1"/>
  <c r="BG947" i="1"/>
  <c r="M947" i="1" s="1"/>
  <c r="BG948" i="1"/>
  <c r="M948" i="1" s="1"/>
  <c r="BG949" i="1"/>
  <c r="M949" i="1" s="1"/>
  <c r="BG950" i="1"/>
  <c r="M950" i="1" s="1"/>
  <c r="BG951" i="1"/>
  <c r="M951" i="1" s="1"/>
  <c r="BG952" i="1"/>
  <c r="M952" i="1" s="1"/>
  <c r="BG953" i="1"/>
  <c r="M953" i="1" s="1"/>
  <c r="BG954" i="1"/>
  <c r="M954" i="1" s="1"/>
  <c r="BG955" i="1"/>
  <c r="M955" i="1" s="1"/>
  <c r="BG956" i="1"/>
  <c r="M956" i="1" s="1"/>
  <c r="BG957" i="1"/>
  <c r="M957" i="1" s="1"/>
  <c r="BG958" i="1"/>
  <c r="M958" i="1" s="1"/>
  <c r="BG959" i="1"/>
  <c r="M959" i="1" s="1"/>
  <c r="BG960" i="1"/>
  <c r="M960" i="1" s="1"/>
  <c r="BG961" i="1"/>
  <c r="M961" i="1" s="1"/>
  <c r="BG962" i="1"/>
  <c r="M962" i="1" s="1"/>
  <c r="BG963" i="1"/>
  <c r="M963" i="1" s="1"/>
  <c r="BG964" i="1"/>
  <c r="M964" i="1" s="1"/>
  <c r="BG965" i="1"/>
  <c r="M965" i="1" s="1"/>
  <c r="BG966" i="1"/>
  <c r="M966" i="1" s="1"/>
  <c r="BG967" i="1"/>
  <c r="M967" i="1" s="1"/>
  <c r="BG968" i="1"/>
  <c r="M968" i="1" s="1"/>
  <c r="BG969" i="1"/>
  <c r="M969" i="1" s="1"/>
  <c r="BG970" i="1"/>
  <c r="M970" i="1" s="1"/>
  <c r="BG971" i="1"/>
  <c r="M971" i="1" s="1"/>
  <c r="BG972" i="1"/>
  <c r="M972" i="1" s="1"/>
  <c r="BG973" i="1"/>
  <c r="M973" i="1" s="1"/>
  <c r="BG974" i="1"/>
  <c r="M974" i="1" s="1"/>
  <c r="BG975" i="1"/>
  <c r="M975" i="1" s="1"/>
  <c r="BG976" i="1"/>
  <c r="M976" i="1" s="1"/>
  <c r="BG977" i="1"/>
  <c r="M977" i="1" s="1"/>
  <c r="BG978" i="1"/>
  <c r="M978" i="1" s="1"/>
  <c r="BG979" i="1"/>
  <c r="M979" i="1" s="1"/>
  <c r="BG980" i="1"/>
  <c r="M980" i="1" s="1"/>
  <c r="BG981" i="1"/>
  <c r="M981" i="1" s="1"/>
  <c r="BG982" i="1"/>
  <c r="M982" i="1" s="1"/>
  <c r="BG983" i="1"/>
  <c r="M983" i="1" s="1"/>
  <c r="BG984" i="1"/>
  <c r="M984" i="1" s="1"/>
  <c r="BG985" i="1"/>
  <c r="M985" i="1" s="1"/>
  <c r="BG986" i="1"/>
  <c r="M986" i="1" s="1"/>
  <c r="BG987" i="1"/>
  <c r="M987" i="1" s="1"/>
  <c r="BG988" i="1"/>
  <c r="M988" i="1" s="1"/>
  <c r="BG989" i="1"/>
  <c r="M989" i="1" s="1"/>
  <c r="BG990" i="1"/>
  <c r="M990" i="1" s="1"/>
  <c r="BG991" i="1"/>
  <c r="M991" i="1" s="1"/>
  <c r="BG992" i="1"/>
  <c r="M992" i="1" s="1"/>
  <c r="BG993" i="1"/>
  <c r="M993" i="1" s="1"/>
  <c r="BG994" i="1"/>
  <c r="M994" i="1" s="1"/>
  <c r="BG995" i="1"/>
  <c r="M995" i="1" s="1"/>
  <c r="BG996" i="1"/>
  <c r="M996" i="1" s="1"/>
  <c r="BG997" i="1"/>
  <c r="M997" i="1" s="1"/>
  <c r="BG998" i="1"/>
  <c r="M998" i="1" s="1"/>
  <c r="BG999" i="1"/>
  <c r="M999" i="1" s="1"/>
  <c r="BG1000" i="1"/>
  <c r="M1000" i="1" s="1"/>
  <c r="BG1001" i="1"/>
  <c r="M1001" i="1" s="1"/>
  <c r="BG1002" i="1"/>
  <c r="M1002" i="1" s="1"/>
  <c r="BG1003" i="1"/>
  <c r="M1003" i="1" s="1"/>
  <c r="BG1004" i="1"/>
  <c r="M1004" i="1" s="1"/>
  <c r="BG1005" i="1"/>
  <c r="M1005" i="1" s="1"/>
  <c r="BG1006" i="1"/>
  <c r="M1006" i="1" s="1"/>
  <c r="BG1007" i="1"/>
  <c r="M1007" i="1" s="1"/>
  <c r="BG1008" i="1"/>
  <c r="M1008" i="1" s="1"/>
  <c r="BG1009" i="1"/>
  <c r="M1009" i="1" s="1"/>
  <c r="BG1010" i="1"/>
  <c r="M1010" i="1" s="1"/>
  <c r="BG1011" i="1"/>
  <c r="M1011" i="1" s="1"/>
  <c r="BG1012" i="1"/>
  <c r="M1012" i="1" s="1"/>
  <c r="BG1013" i="1"/>
  <c r="M1013" i="1" s="1"/>
  <c r="BG1014" i="1"/>
  <c r="M1014" i="1" s="1"/>
  <c r="BG1015" i="1"/>
  <c r="M1015" i="1" s="1"/>
  <c r="BG1016" i="1"/>
  <c r="M1016" i="1" s="1"/>
  <c r="BG1017" i="1"/>
  <c r="M1017" i="1" s="1"/>
  <c r="BG1018" i="1"/>
  <c r="M1018" i="1" s="1"/>
  <c r="BG1019" i="1"/>
  <c r="M1019" i="1" s="1"/>
  <c r="BG1020" i="1"/>
  <c r="M1020" i="1" s="1"/>
  <c r="BG1021" i="1"/>
  <c r="M1021" i="1" s="1"/>
  <c r="BG1022" i="1"/>
  <c r="M1022" i="1" s="1"/>
  <c r="BG1023" i="1"/>
  <c r="M1023" i="1" s="1"/>
  <c r="BG1024" i="1"/>
  <c r="M1024" i="1" s="1"/>
  <c r="BG1025" i="1"/>
  <c r="M1025" i="1" s="1"/>
  <c r="BG1026" i="1"/>
  <c r="M1026" i="1" s="1"/>
  <c r="BG1027" i="1"/>
  <c r="M1027" i="1" s="1"/>
  <c r="BG1028" i="1"/>
  <c r="M1028" i="1" s="1"/>
  <c r="BG1029" i="1"/>
  <c r="M1029" i="1" s="1"/>
  <c r="BG1030" i="1"/>
  <c r="M1030" i="1" s="1"/>
  <c r="BG1031" i="1"/>
  <c r="M1031" i="1" s="1"/>
  <c r="BG1032" i="1"/>
  <c r="M1032" i="1" s="1"/>
  <c r="BG1033" i="1"/>
  <c r="M1033" i="1" s="1"/>
  <c r="BG1034" i="1"/>
  <c r="M1034" i="1" s="1"/>
  <c r="BG1035" i="1"/>
  <c r="M1035" i="1" s="1"/>
  <c r="BG1036" i="1"/>
  <c r="M1036" i="1" s="1"/>
  <c r="BG1037" i="1"/>
  <c r="M1037" i="1" s="1"/>
  <c r="BG1038" i="1"/>
  <c r="M1038" i="1" s="1"/>
  <c r="BG1039" i="1"/>
  <c r="M1039" i="1" s="1"/>
  <c r="BG1040" i="1"/>
  <c r="M1040" i="1" s="1"/>
  <c r="BG1041" i="1"/>
  <c r="M1041" i="1" s="1"/>
  <c r="BG1042" i="1"/>
  <c r="M1042" i="1" s="1"/>
  <c r="BG1043" i="1"/>
  <c r="M1043" i="1" s="1"/>
  <c r="BG1044" i="1"/>
  <c r="M1044" i="1" s="1"/>
  <c r="BG1045" i="1"/>
  <c r="M1045" i="1" s="1"/>
  <c r="BG1046" i="1"/>
  <c r="M1046" i="1" s="1"/>
  <c r="BG1047" i="1"/>
  <c r="M1047" i="1" s="1"/>
  <c r="BG1048" i="1"/>
  <c r="M1048" i="1" s="1"/>
  <c r="BG1049" i="1"/>
  <c r="M1049" i="1" s="1"/>
  <c r="BG1050" i="1"/>
  <c r="M1050" i="1" s="1"/>
  <c r="BG1051" i="1"/>
  <c r="M1051" i="1" s="1"/>
  <c r="BG1052" i="1"/>
  <c r="M1052" i="1" s="1"/>
  <c r="BG1053" i="1"/>
  <c r="M1053" i="1" s="1"/>
  <c r="BG1054" i="1"/>
  <c r="M1054" i="1" s="1"/>
  <c r="BG1055" i="1"/>
  <c r="M1055" i="1" s="1"/>
  <c r="BG1056" i="1"/>
  <c r="M1056" i="1" s="1"/>
  <c r="BG1057" i="1"/>
  <c r="M1057" i="1" s="1"/>
  <c r="BG1058" i="1"/>
  <c r="M1058" i="1" s="1"/>
  <c r="BG1059" i="1"/>
  <c r="M1059" i="1" s="1"/>
  <c r="BG1060" i="1"/>
  <c r="M1060" i="1" s="1"/>
  <c r="BG1061" i="1"/>
  <c r="M1061" i="1" s="1"/>
  <c r="BG1062" i="1"/>
  <c r="M1062" i="1" s="1"/>
  <c r="BG1063" i="1"/>
  <c r="M1063" i="1" s="1"/>
  <c r="BG1064" i="1"/>
  <c r="M1064" i="1" s="1"/>
  <c r="BG1065" i="1"/>
  <c r="M1065" i="1" s="1"/>
  <c r="BG1066" i="1"/>
  <c r="M1066" i="1" s="1"/>
  <c r="BG1067" i="1"/>
  <c r="M1067" i="1" s="1"/>
  <c r="BG1068" i="1"/>
  <c r="M1068" i="1" s="1"/>
  <c r="BG1069" i="1"/>
  <c r="M1069" i="1" s="1"/>
  <c r="BG1070" i="1"/>
  <c r="M1070" i="1" s="1"/>
  <c r="BG1071" i="1"/>
  <c r="M1071" i="1" s="1"/>
  <c r="BG1072" i="1"/>
  <c r="M1072" i="1" s="1"/>
  <c r="BG1073" i="1"/>
  <c r="M1073" i="1" s="1"/>
  <c r="BG1074" i="1"/>
  <c r="M1074" i="1" s="1"/>
  <c r="BG1075" i="1"/>
  <c r="M1075" i="1" s="1"/>
  <c r="BG1076" i="1"/>
  <c r="M1076" i="1" s="1"/>
  <c r="BG1077" i="1"/>
  <c r="M1077" i="1" s="1"/>
  <c r="BG1078" i="1"/>
  <c r="M1078" i="1" s="1"/>
  <c r="BG1079" i="1"/>
  <c r="M1079" i="1" s="1"/>
  <c r="BG1080" i="1"/>
  <c r="M1080" i="1" s="1"/>
  <c r="BG1081" i="1"/>
  <c r="M1081" i="1" s="1"/>
  <c r="BG1082" i="1"/>
  <c r="M1082" i="1" s="1"/>
  <c r="BG1083" i="1"/>
  <c r="M1083" i="1" s="1"/>
  <c r="BG1084" i="1"/>
  <c r="M1084" i="1" s="1"/>
  <c r="BG1085" i="1"/>
  <c r="M1085" i="1" s="1"/>
  <c r="BG1086" i="1"/>
  <c r="M1086" i="1" s="1"/>
  <c r="BG1087" i="1"/>
  <c r="M1087" i="1" s="1"/>
  <c r="BG1088" i="1"/>
  <c r="M1088" i="1" s="1"/>
  <c r="BG1089" i="1"/>
  <c r="M1089" i="1" s="1"/>
  <c r="BG1090" i="1"/>
  <c r="M1090" i="1" s="1"/>
  <c r="BG1091" i="1"/>
  <c r="M1091" i="1" s="1"/>
  <c r="BG1092" i="1"/>
  <c r="M1092" i="1" s="1"/>
  <c r="BG1093" i="1"/>
  <c r="M1093" i="1" s="1"/>
  <c r="BG1094" i="1"/>
  <c r="M1094" i="1" s="1"/>
  <c r="BG1095" i="1"/>
  <c r="M1095" i="1" s="1"/>
  <c r="BG1096" i="1"/>
  <c r="M1096" i="1" s="1"/>
  <c r="BG1097" i="1"/>
  <c r="M1097" i="1" s="1"/>
  <c r="BG1098" i="1"/>
  <c r="M1098" i="1" s="1"/>
  <c r="BG1099" i="1"/>
  <c r="M1099" i="1" s="1"/>
  <c r="BG1100" i="1"/>
  <c r="M1100" i="1" s="1"/>
  <c r="BG1101" i="1"/>
  <c r="M1101" i="1" s="1"/>
  <c r="BG1102" i="1"/>
  <c r="M1102" i="1" s="1"/>
  <c r="BG1103" i="1"/>
  <c r="M1103" i="1" s="1"/>
  <c r="BG1104" i="1"/>
  <c r="M1104" i="1" s="1"/>
  <c r="BG1105" i="1"/>
  <c r="M1105" i="1" s="1"/>
  <c r="BG1106" i="1"/>
  <c r="M1106" i="1" s="1"/>
  <c r="BG1107" i="1"/>
  <c r="M1107" i="1" s="1"/>
  <c r="BG1108" i="1"/>
  <c r="M1108" i="1" s="1"/>
  <c r="BG1109" i="1"/>
  <c r="M1109" i="1" s="1"/>
  <c r="BG1110" i="1"/>
  <c r="M1110" i="1" s="1"/>
  <c r="BG1111" i="1"/>
  <c r="M1111" i="1" s="1"/>
  <c r="BG1112" i="1"/>
  <c r="M1112" i="1" s="1"/>
  <c r="BG1113" i="1"/>
  <c r="M1113" i="1" s="1"/>
  <c r="BG1114" i="1"/>
  <c r="M1114" i="1" s="1"/>
  <c r="BG1115" i="1"/>
  <c r="M1115" i="1" s="1"/>
  <c r="BG1116" i="1"/>
  <c r="M1116" i="1" s="1"/>
  <c r="BG1117" i="1"/>
  <c r="M1117" i="1" s="1"/>
  <c r="BG1118" i="1"/>
  <c r="M1118" i="1" s="1"/>
  <c r="BG1119" i="1"/>
  <c r="M1119" i="1" s="1"/>
  <c r="BG1120" i="1"/>
  <c r="M1120" i="1" s="1"/>
  <c r="BG1121" i="1"/>
  <c r="M1121" i="1" s="1"/>
  <c r="BG1122" i="1"/>
  <c r="M1122" i="1" s="1"/>
  <c r="BG1123" i="1"/>
  <c r="M1123" i="1" s="1"/>
  <c r="BG1124" i="1"/>
  <c r="M1124" i="1" s="1"/>
  <c r="BG1125" i="1"/>
  <c r="M1125" i="1" s="1"/>
  <c r="BG1126" i="1"/>
  <c r="M1126" i="1" s="1"/>
  <c r="BG1127" i="1"/>
  <c r="M1127" i="1" s="1"/>
  <c r="BG1128" i="1"/>
  <c r="M1128" i="1" s="1"/>
  <c r="BG1129" i="1"/>
  <c r="M1129" i="1" s="1"/>
  <c r="BG1130" i="1"/>
  <c r="M1130" i="1" s="1"/>
  <c r="BG1131" i="1"/>
  <c r="M1131" i="1" s="1"/>
  <c r="BG1132" i="1"/>
  <c r="M1132" i="1" s="1"/>
  <c r="BG1133" i="1"/>
  <c r="M1133" i="1" s="1"/>
  <c r="BG1134" i="1"/>
  <c r="M1134" i="1" s="1"/>
  <c r="BG1135" i="1"/>
  <c r="M1135" i="1" s="1"/>
  <c r="BG1136" i="1"/>
  <c r="M1136" i="1" s="1"/>
  <c r="BG1137" i="1"/>
  <c r="M1137" i="1" s="1"/>
  <c r="BG1138" i="1"/>
  <c r="M1138" i="1" s="1"/>
  <c r="BG1139" i="1"/>
  <c r="M1139" i="1" s="1"/>
  <c r="BG1140" i="1"/>
  <c r="M1140" i="1" s="1"/>
  <c r="BG1141" i="1"/>
  <c r="M1141" i="1" s="1"/>
  <c r="BG1142" i="1"/>
  <c r="M1142" i="1" s="1"/>
  <c r="BG1143" i="1"/>
  <c r="M1143" i="1" s="1"/>
  <c r="BG1144" i="1"/>
  <c r="M1144" i="1" s="1"/>
  <c r="BG1145" i="1"/>
  <c r="M1145" i="1" s="1"/>
  <c r="BG1146" i="1"/>
  <c r="M1146" i="1" s="1"/>
  <c r="BG1147" i="1"/>
  <c r="M1147" i="1" s="1"/>
  <c r="BG1148" i="1"/>
  <c r="M1148" i="1" s="1"/>
  <c r="BG1149" i="1"/>
  <c r="M1149" i="1" s="1"/>
  <c r="BG1150" i="1"/>
  <c r="M1150" i="1" s="1"/>
  <c r="BG1151" i="1"/>
  <c r="M1151" i="1" s="1"/>
  <c r="BG1152" i="1"/>
  <c r="M1152" i="1" s="1"/>
  <c r="BG1153" i="1"/>
  <c r="M1153" i="1" s="1"/>
  <c r="BG1154" i="1"/>
  <c r="M1154" i="1" s="1"/>
  <c r="BG1155" i="1"/>
  <c r="M1155" i="1" s="1"/>
  <c r="BG1156" i="1"/>
  <c r="M1156" i="1" s="1"/>
  <c r="BG1157" i="1"/>
  <c r="M1157" i="1" s="1"/>
  <c r="BG1158" i="1"/>
  <c r="M1158" i="1" s="1"/>
  <c r="BG1159" i="1"/>
  <c r="M1159" i="1" s="1"/>
  <c r="BG1160" i="1"/>
  <c r="M1160" i="1" s="1"/>
  <c r="BG1161" i="1"/>
  <c r="M1161" i="1" s="1"/>
  <c r="BG1162" i="1"/>
  <c r="M1162" i="1" s="1"/>
  <c r="BG1163" i="1"/>
  <c r="M1163" i="1" s="1"/>
  <c r="BG1164" i="1"/>
  <c r="M1164" i="1" s="1"/>
  <c r="BG1165" i="1"/>
  <c r="M1165" i="1" s="1"/>
  <c r="BG1166" i="1"/>
  <c r="M1166" i="1" s="1"/>
  <c r="BG1167" i="1"/>
  <c r="M1167" i="1" s="1"/>
  <c r="BG1168" i="1"/>
  <c r="M1168" i="1" s="1"/>
  <c r="BG1169" i="1"/>
  <c r="M1169" i="1" s="1"/>
  <c r="BG1170" i="1"/>
  <c r="M1170" i="1" s="1"/>
  <c r="BG1171" i="1"/>
  <c r="M1171" i="1" s="1"/>
  <c r="BG1172" i="1"/>
  <c r="M1172" i="1" s="1"/>
  <c r="BG1173" i="1"/>
  <c r="M1173" i="1" s="1"/>
  <c r="BG1174" i="1"/>
  <c r="M1174" i="1" s="1"/>
  <c r="BG1175" i="1"/>
  <c r="M1175" i="1" s="1"/>
  <c r="BG1176" i="1"/>
  <c r="M1176" i="1" s="1"/>
  <c r="BG1177" i="1"/>
  <c r="M1177" i="1" s="1"/>
  <c r="BG1178" i="1"/>
  <c r="M1178" i="1" s="1"/>
  <c r="BG1179" i="1"/>
  <c r="M1179" i="1" s="1"/>
  <c r="BG1180" i="1"/>
  <c r="M1180" i="1" s="1"/>
  <c r="BG1181" i="1"/>
  <c r="M1181" i="1" s="1"/>
  <c r="BG1182" i="1"/>
  <c r="M1182" i="1" s="1"/>
  <c r="BG1183" i="1"/>
  <c r="M1183" i="1" s="1"/>
  <c r="BG1184" i="1"/>
  <c r="M1184" i="1" s="1"/>
  <c r="BG1185" i="1"/>
  <c r="M1185" i="1" s="1"/>
  <c r="BG1186" i="1"/>
  <c r="M1186" i="1" s="1"/>
  <c r="BG1187" i="1"/>
  <c r="M1187" i="1" s="1"/>
  <c r="BG1188" i="1"/>
  <c r="M1188" i="1" s="1"/>
  <c r="BG1189" i="1"/>
  <c r="M1189" i="1" s="1"/>
  <c r="BG1190" i="1"/>
  <c r="M1190" i="1" s="1"/>
  <c r="BG1191" i="1"/>
  <c r="M1191" i="1" s="1"/>
  <c r="BG1192" i="1"/>
  <c r="M1192" i="1" s="1"/>
  <c r="BG1193" i="1"/>
  <c r="M1193" i="1" s="1"/>
  <c r="BG1194" i="1"/>
  <c r="M1194" i="1" s="1"/>
  <c r="BG1195" i="1"/>
  <c r="M1195" i="1" s="1"/>
  <c r="BG1196" i="1"/>
  <c r="M1196" i="1" s="1"/>
  <c r="BG1197" i="1"/>
  <c r="M1197" i="1" s="1"/>
  <c r="BG1198" i="1"/>
  <c r="M1198" i="1" s="1"/>
  <c r="BG1199" i="1"/>
  <c r="M1199" i="1" s="1"/>
  <c r="BG1200" i="1"/>
  <c r="M1200" i="1" s="1"/>
  <c r="BG1201" i="1"/>
  <c r="M1201" i="1" s="1"/>
  <c r="BG1202" i="1"/>
  <c r="M1202" i="1" s="1"/>
  <c r="BG1203" i="1"/>
  <c r="M1203" i="1" s="1"/>
  <c r="BG1204" i="1"/>
  <c r="M1204" i="1" s="1"/>
  <c r="BG1205" i="1"/>
  <c r="M1205" i="1" s="1"/>
  <c r="BG1206" i="1"/>
  <c r="M1206" i="1" s="1"/>
  <c r="BG1207" i="1"/>
  <c r="M1207" i="1" s="1"/>
  <c r="BG1208" i="1"/>
  <c r="M1208" i="1" s="1"/>
  <c r="BG1209" i="1"/>
  <c r="M1209" i="1" s="1"/>
  <c r="BG1210" i="1"/>
  <c r="M1210" i="1" s="1"/>
  <c r="BG1211" i="1"/>
  <c r="M1211" i="1" s="1"/>
  <c r="BG1212" i="1"/>
  <c r="M1212" i="1" s="1"/>
  <c r="BG1213" i="1"/>
  <c r="M1213" i="1" s="1"/>
  <c r="BG1214" i="1"/>
  <c r="M1214" i="1" s="1"/>
  <c r="BG1215" i="1"/>
  <c r="M1215" i="1" s="1"/>
  <c r="BG1216" i="1"/>
  <c r="M1216" i="1" s="1"/>
  <c r="BG1217" i="1"/>
  <c r="M1217" i="1" s="1"/>
  <c r="BG1218" i="1"/>
  <c r="M1218" i="1" s="1"/>
  <c r="BG1219" i="1"/>
  <c r="M1219" i="1" s="1"/>
  <c r="BG1220" i="1"/>
  <c r="M1220" i="1" s="1"/>
  <c r="BG1221" i="1"/>
  <c r="M1221" i="1" s="1"/>
  <c r="BG1222" i="1"/>
  <c r="M1222" i="1" s="1"/>
  <c r="BG1223" i="1"/>
  <c r="M1223" i="1" s="1"/>
  <c r="BG1224" i="1"/>
  <c r="M1224" i="1" s="1"/>
  <c r="BG1225" i="1"/>
  <c r="M1225" i="1" s="1"/>
  <c r="BG1226" i="1"/>
  <c r="M1226" i="1" s="1"/>
  <c r="BG1227" i="1"/>
  <c r="M1227" i="1" s="1"/>
  <c r="BG1228" i="1"/>
  <c r="M1228" i="1" s="1"/>
  <c r="BG1229" i="1"/>
  <c r="M1229" i="1" s="1"/>
  <c r="BG1230" i="1"/>
  <c r="M1230" i="1" s="1"/>
  <c r="BG1231" i="1"/>
  <c r="M1231" i="1" s="1"/>
  <c r="BG1232" i="1"/>
  <c r="M1232" i="1" s="1"/>
  <c r="BG1233" i="1"/>
  <c r="M1233" i="1" s="1"/>
  <c r="BG1234" i="1"/>
  <c r="M1234" i="1" s="1"/>
  <c r="BG1235" i="1"/>
  <c r="M1235" i="1" s="1"/>
  <c r="BG1236" i="1"/>
  <c r="M1236" i="1" s="1"/>
  <c r="BG1237" i="1"/>
  <c r="M1237" i="1" s="1"/>
  <c r="BG1238" i="1"/>
  <c r="M1238" i="1" s="1"/>
  <c r="BG1239" i="1"/>
  <c r="M1239" i="1" s="1"/>
  <c r="BG1240" i="1"/>
  <c r="M1240" i="1" s="1"/>
  <c r="BG1241" i="1"/>
  <c r="M1241" i="1" s="1"/>
  <c r="BG1242" i="1"/>
  <c r="M1242" i="1" s="1"/>
  <c r="BG1243" i="1"/>
  <c r="M1243" i="1" s="1"/>
  <c r="BG1244" i="1"/>
  <c r="M1244" i="1" s="1"/>
  <c r="BG1245" i="1"/>
  <c r="M1245" i="1" s="1"/>
  <c r="BG1246" i="1"/>
  <c r="M1246" i="1" s="1"/>
  <c r="BG1247" i="1"/>
  <c r="M1247" i="1" s="1"/>
  <c r="BG1248" i="1"/>
  <c r="M1248" i="1" s="1"/>
  <c r="BG1249" i="1"/>
  <c r="M1249" i="1" s="1"/>
  <c r="BG1250" i="1"/>
  <c r="M1250" i="1" s="1"/>
  <c r="BG1251" i="1"/>
  <c r="M1251" i="1" s="1"/>
  <c r="BG1252" i="1"/>
  <c r="M1252" i="1" s="1"/>
  <c r="BG1253" i="1"/>
  <c r="M1253" i="1" s="1"/>
  <c r="BG1254" i="1"/>
  <c r="M1254" i="1" s="1"/>
  <c r="BG1255" i="1"/>
  <c r="M1255" i="1" s="1"/>
  <c r="BG1256" i="1"/>
  <c r="M1256" i="1" s="1"/>
  <c r="BG1257" i="1"/>
  <c r="M1257" i="1" s="1"/>
  <c r="BG1258" i="1"/>
  <c r="M1258" i="1" s="1"/>
  <c r="BG1259" i="1"/>
  <c r="M1259" i="1" s="1"/>
  <c r="BG1260" i="1"/>
  <c r="M1260" i="1" s="1"/>
  <c r="BG1261" i="1"/>
  <c r="M1261" i="1" s="1"/>
  <c r="BG1262" i="1"/>
  <c r="M1262" i="1" s="1"/>
  <c r="BG1263" i="1"/>
  <c r="M1263" i="1" s="1"/>
  <c r="BG1264" i="1"/>
  <c r="M1264" i="1" s="1"/>
  <c r="BG1265" i="1"/>
  <c r="M1265" i="1" s="1"/>
  <c r="BG1266" i="1"/>
  <c r="M1266" i="1" s="1"/>
  <c r="BG1267" i="1"/>
  <c r="M1267" i="1" s="1"/>
  <c r="BG1268" i="1"/>
  <c r="M1268" i="1" s="1"/>
  <c r="BG1269" i="1"/>
  <c r="M1269" i="1" s="1"/>
  <c r="BG1270" i="1"/>
  <c r="M1270" i="1" s="1"/>
  <c r="BG1271" i="1"/>
  <c r="M1271" i="1" s="1"/>
  <c r="BG1272" i="1"/>
  <c r="M1272" i="1" s="1"/>
  <c r="BG1273" i="1"/>
  <c r="M1273" i="1" s="1"/>
  <c r="BG1274" i="1"/>
  <c r="M1274" i="1" s="1"/>
  <c r="BG1275" i="1"/>
  <c r="M1275" i="1" s="1"/>
  <c r="BG1276" i="1"/>
  <c r="M1276" i="1" s="1"/>
  <c r="BG1277" i="1"/>
  <c r="M1277" i="1" s="1"/>
  <c r="BG1278" i="1"/>
  <c r="M1278" i="1" s="1"/>
  <c r="BG1279" i="1"/>
  <c r="M1279" i="1" s="1"/>
  <c r="BG1280" i="1"/>
  <c r="M1280" i="1" s="1"/>
  <c r="BG1281" i="1"/>
  <c r="M1281" i="1" s="1"/>
  <c r="BG1282" i="1"/>
  <c r="M1282" i="1" s="1"/>
  <c r="BG1283" i="1"/>
  <c r="M1283" i="1" s="1"/>
  <c r="BG1284" i="1"/>
  <c r="M1284" i="1" s="1"/>
  <c r="BG1285" i="1"/>
  <c r="M1285" i="1" s="1"/>
  <c r="BG1286" i="1"/>
  <c r="M1286" i="1" s="1"/>
  <c r="BG1287" i="1"/>
  <c r="M1287" i="1" s="1"/>
  <c r="BG1288" i="1"/>
  <c r="M1288" i="1" s="1"/>
  <c r="BG1289" i="1"/>
  <c r="M1289" i="1" s="1"/>
  <c r="BG1290" i="1"/>
  <c r="M1290" i="1" s="1"/>
  <c r="BG1291" i="1"/>
  <c r="M1291" i="1" s="1"/>
  <c r="BG1292" i="1"/>
  <c r="M1292" i="1" s="1"/>
  <c r="BG1293" i="1"/>
  <c r="M1293" i="1" s="1"/>
  <c r="BG1294" i="1"/>
  <c r="M1294" i="1" s="1"/>
  <c r="BG1295" i="1"/>
  <c r="M1295" i="1" s="1"/>
  <c r="BG1296" i="1"/>
  <c r="M1296" i="1" s="1"/>
  <c r="BG1297" i="1"/>
  <c r="M1297" i="1" s="1"/>
  <c r="BG1298" i="1"/>
  <c r="M1298" i="1" s="1"/>
  <c r="BG1299" i="1"/>
  <c r="M1299" i="1" s="1"/>
  <c r="BG1300" i="1"/>
  <c r="M1300" i="1" s="1"/>
  <c r="BG1301" i="1"/>
  <c r="M1301" i="1" s="1"/>
  <c r="BG1302" i="1"/>
  <c r="M1302" i="1" s="1"/>
  <c r="BG1303" i="1"/>
  <c r="M1303" i="1" s="1"/>
  <c r="BG1304" i="1"/>
  <c r="M1304" i="1" s="1"/>
  <c r="BG1305" i="1"/>
  <c r="M1305" i="1" s="1"/>
  <c r="BG1306" i="1"/>
  <c r="M1306" i="1" s="1"/>
  <c r="BG1307" i="1"/>
  <c r="M1307" i="1" s="1"/>
  <c r="BG1308" i="1"/>
  <c r="M1308" i="1" s="1"/>
  <c r="BG1309" i="1"/>
  <c r="M1309" i="1" s="1"/>
  <c r="BG1310" i="1"/>
  <c r="M1310" i="1" s="1"/>
  <c r="BG1311" i="1"/>
  <c r="M1311" i="1" s="1"/>
  <c r="BG1312" i="1"/>
  <c r="M1312" i="1" s="1"/>
  <c r="BG1313" i="1"/>
  <c r="M1313" i="1" s="1"/>
  <c r="BG1314" i="1"/>
  <c r="M1314" i="1" s="1"/>
  <c r="BG1315" i="1"/>
  <c r="M1315" i="1" s="1"/>
  <c r="BG1316" i="1"/>
  <c r="M1316" i="1" s="1"/>
  <c r="BG1317" i="1"/>
  <c r="M1317" i="1" s="1"/>
  <c r="BG1318" i="1"/>
  <c r="M1318" i="1" s="1"/>
  <c r="BG1319" i="1"/>
  <c r="M1319" i="1" s="1"/>
  <c r="BG1320" i="1"/>
  <c r="M1320" i="1" s="1"/>
  <c r="BG1321" i="1"/>
  <c r="M1321" i="1" s="1"/>
  <c r="BG1322" i="1"/>
  <c r="M1322" i="1" s="1"/>
  <c r="BG1323" i="1"/>
  <c r="M1323" i="1" s="1"/>
  <c r="BG1324" i="1"/>
  <c r="M1324" i="1" s="1"/>
  <c r="BG1325" i="1"/>
  <c r="M1325" i="1" s="1"/>
  <c r="BG1326" i="1"/>
  <c r="M1326" i="1" s="1"/>
  <c r="BG1327" i="1"/>
  <c r="M1327" i="1" s="1"/>
  <c r="BG1328" i="1"/>
  <c r="M1328" i="1" s="1"/>
  <c r="BG1329" i="1"/>
  <c r="M1329" i="1" s="1"/>
  <c r="BG1330" i="1"/>
  <c r="M1330" i="1" s="1"/>
  <c r="BG1331" i="1"/>
  <c r="M1331" i="1" s="1"/>
  <c r="BG1332" i="1"/>
  <c r="M1332" i="1" s="1"/>
  <c r="BG1333" i="1"/>
  <c r="M1333" i="1" s="1"/>
  <c r="BG1334" i="1"/>
  <c r="M1334" i="1" s="1"/>
  <c r="BG1335" i="1"/>
  <c r="M1335" i="1" s="1"/>
  <c r="BG1336" i="1"/>
  <c r="M1336" i="1" s="1"/>
  <c r="BG1337" i="1"/>
  <c r="M1337" i="1" s="1"/>
  <c r="BG1338" i="1"/>
  <c r="M1338" i="1" s="1"/>
  <c r="BG1339" i="1"/>
  <c r="M1339" i="1" s="1"/>
  <c r="BG1340" i="1"/>
  <c r="M1340" i="1" s="1"/>
  <c r="BG1341" i="1"/>
  <c r="M1341" i="1" s="1"/>
  <c r="BG1342" i="1"/>
  <c r="M1342" i="1" s="1"/>
  <c r="BG1343" i="1"/>
  <c r="M1343" i="1" s="1"/>
  <c r="BG1344" i="1"/>
  <c r="M1344" i="1" s="1"/>
  <c r="BG1345" i="1"/>
  <c r="M1345" i="1" s="1"/>
  <c r="BG1346" i="1"/>
  <c r="M1346" i="1" s="1"/>
  <c r="BG1347" i="1"/>
  <c r="M1347" i="1" s="1"/>
  <c r="BG1348" i="1"/>
  <c r="M1348" i="1" s="1"/>
  <c r="BG1349" i="1"/>
  <c r="M1349" i="1" s="1"/>
  <c r="BG1350" i="1"/>
  <c r="M1350" i="1" s="1"/>
  <c r="BG1351" i="1"/>
  <c r="M1351" i="1" s="1"/>
  <c r="BG1352" i="1"/>
  <c r="M1352" i="1" s="1"/>
  <c r="BG1353" i="1"/>
  <c r="M1353" i="1" s="1"/>
  <c r="M1354" i="1"/>
  <c r="CB6" i="1" l="1"/>
  <c r="CB5" i="1"/>
  <c r="CB4" i="1"/>
  <c r="CB3" i="1"/>
  <c r="CB11" i="1" l="1"/>
  <c r="CB9" i="1"/>
  <c r="DF18" i="1"/>
  <c r="DF19" i="1"/>
  <c r="DF20" i="1"/>
  <c r="DF21" i="1"/>
  <c r="A6" i="1" l="1"/>
  <c r="A5" i="1"/>
  <c r="A21" i="1"/>
  <c r="AS21" i="1" s="1"/>
  <c r="A20" i="1"/>
  <c r="A19" i="1"/>
  <c r="AL19" i="1" s="1"/>
  <c r="A18" i="1"/>
  <c r="BL18" i="1" s="1"/>
  <c r="DG72" i="1" s="1"/>
  <c r="A17" i="1"/>
  <c r="Q17" i="1" s="1"/>
  <c r="A16" i="1"/>
  <c r="A15" i="1"/>
  <c r="D15" i="1" s="1"/>
  <c r="A14" i="1"/>
  <c r="AI14" i="1" s="1"/>
  <c r="A13" i="1"/>
  <c r="BL13" i="1" s="1"/>
  <c r="DG52" i="1" s="1"/>
  <c r="A12" i="1"/>
  <c r="F12" i="1" s="1"/>
  <c r="A11" i="1"/>
  <c r="AM11" i="1" s="1"/>
  <c r="A10" i="1"/>
  <c r="A9" i="1"/>
  <c r="BD9" i="1" s="1"/>
  <c r="A8" i="1"/>
  <c r="S8" i="1" s="1"/>
  <c r="A7" i="1"/>
  <c r="N6" i="1"/>
  <c r="BU7" i="1"/>
  <c r="M20" i="1"/>
  <c r="M16" i="1"/>
  <c r="DF38" i="1"/>
  <c r="DF22" i="1"/>
  <c r="DF26" i="1"/>
  <c r="DF30" i="1"/>
  <c r="DF34" i="1"/>
  <c r="DF42" i="1"/>
  <c r="P12" i="1"/>
  <c r="AX21" i="1"/>
  <c r="BN21" i="1"/>
  <c r="AP21" i="1"/>
  <c r="AL21" i="1"/>
  <c r="BT21" i="1"/>
  <c r="W21" i="1"/>
  <c r="DH84" i="1" s="1"/>
  <c r="AB21" i="1"/>
  <c r="DI85" i="1" s="1"/>
  <c r="F21" i="1"/>
  <c r="F18" i="1"/>
  <c r="AL18" i="1"/>
  <c r="BB18" i="1"/>
  <c r="DP72" i="1" s="1"/>
  <c r="H18" i="1"/>
  <c r="AN18" i="1"/>
  <c r="D18" i="1"/>
  <c r="AH18" i="1"/>
  <c r="J18" i="1"/>
  <c r="DN71" i="1" s="1"/>
  <c r="DO71" i="1" s="1"/>
  <c r="AK18" i="1"/>
  <c r="AO18" i="1"/>
  <c r="BF18" i="1"/>
  <c r="I15" i="1"/>
  <c r="AO15" i="1"/>
  <c r="BE15" i="1"/>
  <c r="BU15" i="1"/>
  <c r="L15" i="1"/>
  <c r="DN61" i="1" s="1"/>
  <c r="DO61" i="1" s="1"/>
  <c r="N15" i="1"/>
  <c r="BJ15" i="1"/>
  <c r="DG58" i="1" s="1"/>
  <c r="O15" i="1"/>
  <c r="Q15" i="1"/>
  <c r="AG15" i="1"/>
  <c r="AJ15" i="1"/>
  <c r="E15" i="1"/>
  <c r="AK15" i="1"/>
  <c r="F15" i="1"/>
  <c r="AL15" i="1"/>
  <c r="BD15" i="1"/>
  <c r="BI15" i="1"/>
  <c r="G15" i="1"/>
  <c r="AH15" i="1"/>
  <c r="BL15" i="1"/>
  <c r="DG60" i="1" s="1"/>
  <c r="P15" i="1"/>
  <c r="AI15" i="1"/>
  <c r="BM15" i="1"/>
  <c r="DG61" i="1" s="1"/>
  <c r="AM15" i="1"/>
  <c r="R15" i="1"/>
  <c r="K15" i="1"/>
  <c r="DN60" i="1" s="1"/>
  <c r="DO60" i="1" s="1"/>
  <c r="S15" i="1"/>
  <c r="L13" i="1"/>
  <c r="DN53" i="1" s="1"/>
  <c r="DO53" i="1" s="1"/>
  <c r="BI13" i="1"/>
  <c r="P13" i="1"/>
  <c r="AH13" i="1"/>
  <c r="BN13" i="1"/>
  <c r="S13" i="1"/>
  <c r="AI13" i="1"/>
  <c r="AJ13" i="1"/>
  <c r="T13" i="1"/>
  <c r="AZ13" i="1"/>
  <c r="DQ50" i="1" s="1"/>
  <c r="AK13" i="1"/>
  <c r="H13" i="1"/>
  <c r="AN13" i="1"/>
  <c r="BE13" i="1"/>
  <c r="J13" i="1"/>
  <c r="DN51" i="1" s="1"/>
  <c r="DO51" i="1" s="1"/>
  <c r="AP13" i="1"/>
  <c r="BF13" i="1"/>
  <c r="N13" i="1"/>
  <c r="BM13" i="1"/>
  <c r="DG53" i="1" s="1"/>
  <c r="AG13" i="1"/>
  <c r="AL13" i="1"/>
  <c r="AM13" i="1"/>
  <c r="F13" i="1"/>
  <c r="G7" i="1"/>
  <c r="AN7" i="1"/>
  <c r="BD7" i="1"/>
  <c r="H7" i="1"/>
  <c r="BE7" i="1"/>
  <c r="J7" i="1"/>
  <c r="DN27" i="1" s="1"/>
  <c r="DO27" i="1" s="1"/>
  <c r="I7" i="1"/>
  <c r="AP7" i="1"/>
  <c r="BF7" i="1"/>
  <c r="L7" i="1"/>
  <c r="DN29" i="1" s="1"/>
  <c r="DO29" i="1" s="1"/>
  <c r="BH7" i="1"/>
  <c r="BI7" i="1"/>
  <c r="N7" i="1"/>
  <c r="BJ7" i="1"/>
  <c r="DG26" i="1" s="1"/>
  <c r="O7" i="1"/>
  <c r="BK7" i="1"/>
  <c r="DG27" i="1" s="1"/>
  <c r="P7" i="1"/>
  <c r="BL7" i="1"/>
  <c r="DG28" i="1" s="1"/>
  <c r="Q7" i="1"/>
  <c r="S7" i="1"/>
  <c r="AI7" i="1"/>
  <c r="T7" i="1"/>
  <c r="AJ7" i="1"/>
  <c r="AZ7" i="1"/>
  <c r="DQ26" i="1" s="1"/>
  <c r="D7" i="1"/>
  <c r="AK7" i="1"/>
  <c r="F7" i="1"/>
  <c r="AM7" i="1"/>
  <c r="E7" i="1"/>
  <c r="AL7" i="1"/>
  <c r="BN7" i="1"/>
  <c r="K7" i="1"/>
  <c r="DN28" i="1" s="1"/>
  <c r="DO28" i="1" s="1"/>
  <c r="R7" i="1"/>
  <c r="R14" i="1"/>
  <c r="BN14" i="1"/>
  <c r="S14" i="1"/>
  <c r="AL14" i="1"/>
  <c r="H14" i="1"/>
  <c r="AN14" i="1"/>
  <c r="BD14" i="1"/>
  <c r="I14" i="1"/>
  <c r="N14" i="1"/>
  <c r="BJ14" i="1"/>
  <c r="DG54" i="1" s="1"/>
  <c r="O14" i="1"/>
  <c r="BK14" i="1"/>
  <c r="DG55" i="1" s="1"/>
  <c r="BI14" i="1"/>
  <c r="AG14" i="1"/>
  <c r="T14" i="1"/>
  <c r="AJ14" i="1"/>
  <c r="G14" i="1"/>
  <c r="AZ14" i="1"/>
  <c r="DQ54" i="1" s="1"/>
  <c r="AM14" i="1"/>
  <c r="D14" i="1"/>
  <c r="Q14" i="1"/>
  <c r="Q6" i="1"/>
  <c r="AG6" i="1"/>
  <c r="BM6" i="1"/>
  <c r="DG25" i="1" s="1"/>
  <c r="R6" i="1"/>
  <c r="AH6" i="1"/>
  <c r="BN6" i="1"/>
  <c r="S6" i="1"/>
  <c r="AI6" i="1"/>
  <c r="E6" i="1"/>
  <c r="AK6" i="1"/>
  <c r="F6" i="1"/>
  <c r="AL6" i="1"/>
  <c r="G6" i="1"/>
  <c r="AM6" i="1"/>
  <c r="AO6" i="1"/>
  <c r="H6" i="1"/>
  <c r="M6" i="7" s="1"/>
  <c r="AN6" i="1"/>
  <c r="BD6" i="1"/>
  <c r="I6" i="1"/>
  <c r="BE6" i="1"/>
  <c r="BU6" i="1"/>
  <c r="J6" i="1"/>
  <c r="DN23" i="1" s="1"/>
  <c r="DO23" i="1" s="1"/>
  <c r="AP6" i="1"/>
  <c r="BF6" i="1"/>
  <c r="L6" i="1"/>
  <c r="DN25" i="1" s="1"/>
  <c r="DO25" i="1" s="1"/>
  <c r="BH6" i="1"/>
  <c r="BI6" i="1"/>
  <c r="BJ6" i="1"/>
  <c r="DG22" i="1" s="1"/>
  <c r="BL6" i="1"/>
  <c r="DG24" i="1" s="1"/>
  <c r="O6" i="1"/>
  <c r="BK6" i="1"/>
  <c r="DG23" i="1" s="1"/>
  <c r="P6" i="1"/>
  <c r="D6" i="1"/>
  <c r="K6" i="1"/>
  <c r="DN24" i="1" s="1"/>
  <c r="DO24" i="1" s="1"/>
  <c r="T6" i="1"/>
  <c r="AJ6" i="1"/>
  <c r="AZ6" i="1"/>
  <c r="DQ22" i="1" s="1"/>
  <c r="BG6" i="1"/>
  <c r="BM14" i="1" l="1"/>
  <c r="DG57" i="1" s="1"/>
  <c r="AH14" i="1"/>
  <c r="K14" i="1"/>
  <c r="DN56" i="1" s="1"/>
  <c r="DO56" i="1" s="1"/>
  <c r="L14" i="1"/>
  <c r="DN57" i="1" s="1"/>
  <c r="DO57" i="1" s="1"/>
  <c r="J14" i="1"/>
  <c r="DN55" i="1" s="1"/>
  <c r="DO55" i="1" s="1"/>
  <c r="AP14" i="1"/>
  <c r="BU14" i="1"/>
  <c r="BK13" i="1"/>
  <c r="DG51" i="1" s="1"/>
  <c r="R13" i="1"/>
  <c r="BB15" i="1"/>
  <c r="DP60" i="1" s="1"/>
  <c r="L28" i="7" s="1"/>
  <c r="H15" i="1"/>
  <c r="BS21" i="1"/>
  <c r="AK14" i="1"/>
  <c r="BE14" i="1"/>
  <c r="E14" i="1"/>
  <c r="AO14" i="1"/>
  <c r="BH14" i="1"/>
  <c r="BL14" i="1"/>
  <c r="DG56" i="1" s="1"/>
  <c r="F14" i="1"/>
  <c r="BF14" i="1"/>
  <c r="P14" i="1"/>
  <c r="BU13" i="1"/>
  <c r="BC15" i="1"/>
  <c r="DP61" i="1" s="1"/>
  <c r="BA15" i="1"/>
  <c r="DP59" i="1" s="1"/>
  <c r="BU18" i="1"/>
  <c r="BQ21" i="1"/>
  <c r="G13" i="1"/>
  <c r="E13" i="1"/>
  <c r="BN15" i="1"/>
  <c r="AZ15" i="1"/>
  <c r="DQ58" i="1" s="1"/>
  <c r="DQ61" i="1" s="1"/>
  <c r="BE18" i="1"/>
  <c r="AN21" i="1"/>
  <c r="G9" i="1"/>
  <c r="BJ13" i="1"/>
  <c r="DG50" i="1" s="1"/>
  <c r="D13" i="1"/>
  <c r="J15" i="1"/>
  <c r="DN59" i="1" s="1"/>
  <c r="DO59" i="1" s="1"/>
  <c r="BK15" i="1"/>
  <c r="DG59" i="1" s="1"/>
  <c r="AJ18" i="1"/>
  <c r="AJ21" i="1"/>
  <c r="N9" i="1"/>
  <c r="BD13" i="1"/>
  <c r="BH13" i="1"/>
  <c r="BF15" i="1"/>
  <c r="BH15" i="1"/>
  <c r="BD18" i="1"/>
  <c r="S21" i="1"/>
  <c r="O13" i="1"/>
  <c r="AO13" i="1"/>
  <c r="Q13" i="1"/>
  <c r="AP15" i="1"/>
  <c r="T15" i="1"/>
  <c r="AZ18" i="1"/>
  <c r="DQ70" i="1" s="1"/>
  <c r="DQ71" i="1" s="1"/>
  <c r="AG18" i="1"/>
  <c r="BM18" i="1"/>
  <c r="DG73" i="1" s="1"/>
  <c r="K13" i="1"/>
  <c r="DN52" i="1" s="1"/>
  <c r="DO52" i="1" s="1"/>
  <c r="I13" i="1"/>
  <c r="AN15" i="1"/>
  <c r="S18" i="1"/>
  <c r="O18" i="1"/>
  <c r="Q18" i="1"/>
  <c r="L18" i="1"/>
  <c r="DN73" i="1" s="1"/>
  <c r="DO73" i="1" s="1"/>
  <c r="BG18" i="1"/>
  <c r="K18" i="1"/>
  <c r="DN72" i="1" s="1"/>
  <c r="DO72" i="1" s="1"/>
  <c r="H19" i="1"/>
  <c r="T18" i="1"/>
  <c r="BC18" i="1"/>
  <c r="DP73" i="1" s="1"/>
  <c r="BA21" i="1"/>
  <c r="DP83" i="1" s="1"/>
  <c r="R21" i="1"/>
  <c r="AG7" i="1"/>
  <c r="AO7" i="1"/>
  <c r="AP18" i="1"/>
  <c r="AM18" i="1"/>
  <c r="AZ21" i="1"/>
  <c r="DQ82" i="1" s="1"/>
  <c r="DQ84" i="1" s="1"/>
  <c r="AC21" i="1"/>
  <c r="DJ82" i="1" s="1"/>
  <c r="R18" i="1"/>
  <c r="G18" i="1"/>
  <c r="BC21" i="1"/>
  <c r="DP85" i="1" s="1"/>
  <c r="AM10" i="1"/>
  <c r="BK18" i="1"/>
  <c r="DG71" i="1" s="1"/>
  <c r="I18" i="1"/>
  <c r="P18" i="1"/>
  <c r="L21" i="1"/>
  <c r="DN85" i="1" s="1"/>
  <c r="DO85" i="1" s="1"/>
  <c r="BH18" i="1"/>
  <c r="AI18" i="1"/>
  <c r="N18" i="1"/>
  <c r="BJ21" i="1"/>
  <c r="DG82" i="1" s="1"/>
  <c r="S9" i="1"/>
  <c r="I19" i="1"/>
  <c r="BK21" i="1"/>
  <c r="DG83" i="1" s="1"/>
  <c r="BJ8" i="1"/>
  <c r="DG30" i="1" s="1"/>
  <c r="S19" i="1"/>
  <c r="BI9" i="1"/>
  <c r="BH9" i="1"/>
  <c r="BX21" i="1"/>
  <c r="BH21" i="1"/>
  <c r="M21" i="1"/>
  <c r="L9" i="1"/>
  <c r="DN37" i="1" s="1"/>
  <c r="DO37" i="1" s="1"/>
  <c r="E9" i="1"/>
  <c r="X21" i="1"/>
  <c r="DH85" i="1" s="1"/>
  <c r="H21" i="1"/>
  <c r="AZ9" i="1"/>
  <c r="DQ34" i="1" s="1"/>
  <c r="DQ36" i="1" s="1"/>
  <c r="AJ9" i="1"/>
  <c r="AU21" i="1"/>
  <c r="I21" i="1"/>
  <c r="BW21" i="1"/>
  <c r="AY21" i="1"/>
  <c r="Q21" i="1"/>
  <c r="AI21" i="1"/>
  <c r="BA18" i="1"/>
  <c r="DP71" i="1" s="1"/>
  <c r="BI18" i="1"/>
  <c r="BJ18" i="1"/>
  <c r="DG70" i="1" s="1"/>
  <c r="AQ21" i="1"/>
  <c r="BO21" i="1"/>
  <c r="P9" i="1"/>
  <c r="AN9" i="1"/>
  <c r="AL9" i="1"/>
  <c r="BK9" i="1"/>
  <c r="DG35" i="1" s="1"/>
  <c r="H9" i="1"/>
  <c r="AI9" i="1"/>
  <c r="O9" i="1"/>
  <c r="AK9" i="1"/>
  <c r="F9" i="1"/>
  <c r="T9" i="1"/>
  <c r="AM9" i="1"/>
  <c r="K9" i="1"/>
  <c r="DN36" i="1" s="1"/>
  <c r="DO36" i="1" s="1"/>
  <c r="D9" i="1"/>
  <c r="BJ9" i="1"/>
  <c r="DG34" i="1" s="1"/>
  <c r="BF9" i="1"/>
  <c r="BN9" i="1"/>
  <c r="AP9" i="1"/>
  <c r="AH9" i="1"/>
  <c r="J9" i="1"/>
  <c r="DN35" i="1" s="1"/>
  <c r="DO35" i="1" s="1"/>
  <c r="R9" i="1"/>
  <c r="BU9" i="1"/>
  <c r="BM9" i="1"/>
  <c r="DG37" i="1" s="1"/>
  <c r="BE9" i="1"/>
  <c r="AG9" i="1"/>
  <c r="AO9" i="1"/>
  <c r="Q9" i="1"/>
  <c r="I9" i="1"/>
  <c r="BL9" i="1"/>
  <c r="DG36" i="1" s="1"/>
  <c r="BK17" i="1"/>
  <c r="DG67" i="1" s="1"/>
  <c r="AP17" i="1"/>
  <c r="BC17" i="1"/>
  <c r="DP69" i="1" s="1"/>
  <c r="BB21" i="1"/>
  <c r="DP84" i="1" s="1"/>
  <c r="BP21" i="1"/>
  <c r="BF21" i="1"/>
  <c r="AH21" i="1"/>
  <c r="AK21" i="1"/>
  <c r="AT21" i="1"/>
  <c r="O21" i="1"/>
  <c r="J21" i="1"/>
  <c r="DN83" i="1" s="1"/>
  <c r="DO83" i="1" s="1"/>
  <c r="BL21" i="1"/>
  <c r="DG84" i="1" s="1"/>
  <c r="U21" i="1"/>
  <c r="DH82" i="1" s="1"/>
  <c r="K21" i="1"/>
  <c r="DN84" i="1" s="1"/>
  <c r="DO84" i="1" s="1"/>
  <c r="AW21" i="1"/>
  <c r="E21" i="1"/>
  <c r="BV21" i="1"/>
  <c r="AV21" i="1"/>
  <c r="BG21" i="1"/>
  <c r="V21" i="1"/>
  <c r="DH83" i="1" s="1"/>
  <c r="D21" i="1"/>
  <c r="Z21" i="1"/>
  <c r="DI83" i="1" s="1"/>
  <c r="AF21" i="1"/>
  <c r="DJ85" i="1" s="1"/>
  <c r="AG21" i="1"/>
  <c r="BR21" i="1"/>
  <c r="AA21" i="1"/>
  <c r="DI84" i="1" s="1"/>
  <c r="BU21" i="1"/>
  <c r="P21" i="1"/>
  <c r="AH7" i="1"/>
  <c r="BM7" i="1"/>
  <c r="DG29" i="1" s="1"/>
  <c r="E18" i="1"/>
  <c r="BN18" i="1"/>
  <c r="G21" i="1"/>
  <c r="AR21" i="1"/>
  <c r="BM21" i="1"/>
  <c r="DG85" i="1" s="1"/>
  <c r="BE21" i="1"/>
  <c r="BY21" i="1"/>
  <c r="DM85" i="1" s="1"/>
  <c r="BD21" i="1"/>
  <c r="T21" i="1"/>
  <c r="AM21" i="1"/>
  <c r="AO21" i="1"/>
  <c r="BI21" i="1"/>
  <c r="AE21" i="1"/>
  <c r="DJ84" i="1" s="1"/>
  <c r="AD21" i="1"/>
  <c r="DJ83" i="1" s="1"/>
  <c r="N21" i="1"/>
  <c r="Y21" i="1"/>
  <c r="DI82" i="1" s="1"/>
  <c r="BD8" i="1"/>
  <c r="Q8" i="1"/>
  <c r="AJ8" i="1"/>
  <c r="J17" i="1"/>
  <c r="DN67" i="1" s="1"/>
  <c r="DO67" i="1" s="1"/>
  <c r="BB8" i="1"/>
  <c r="DP32" i="1" s="1"/>
  <c r="H10" i="1"/>
  <c r="BC8" i="1"/>
  <c r="DP33" i="1" s="1"/>
  <c r="AH8" i="1"/>
  <c r="BK8" i="1"/>
  <c r="DG31" i="1" s="1"/>
  <c r="N8" i="1"/>
  <c r="BI10" i="1"/>
  <c r="G10" i="1"/>
  <c r="AK8" i="1"/>
  <c r="BL8" i="1"/>
  <c r="DG32" i="1" s="1"/>
  <c r="BM10" i="1"/>
  <c r="DG41" i="1" s="1"/>
  <c r="BH8" i="1"/>
  <c r="F10" i="1"/>
  <c r="L8" i="1"/>
  <c r="DN33" i="1" s="1"/>
  <c r="DO33" i="1" s="1"/>
  <c r="R10" i="1"/>
  <c r="K8" i="1"/>
  <c r="DN32" i="1" s="1"/>
  <c r="DO32" i="1" s="1"/>
  <c r="K10" i="1"/>
  <c r="DN40" i="1" s="1"/>
  <c r="DO40" i="1" s="1"/>
  <c r="AL8" i="1"/>
  <c r="AG10" i="1"/>
  <c r="F8" i="1"/>
  <c r="BJ10" i="1"/>
  <c r="DG38" i="1" s="1"/>
  <c r="AZ8" i="1"/>
  <c r="DQ30" i="1" s="1"/>
  <c r="DQ31" i="1" s="1"/>
  <c r="H12" i="1"/>
  <c r="BN8" i="1"/>
  <c r="E12" i="1"/>
  <c r="AG8" i="1"/>
  <c r="R8" i="1"/>
  <c r="I12" i="1"/>
  <c r="BF8" i="1"/>
  <c r="L10" i="1"/>
  <c r="DN41" i="1" s="1"/>
  <c r="DO41" i="1" s="1"/>
  <c r="BU12" i="1"/>
  <c r="BE8" i="1"/>
  <c r="BU10" i="1"/>
  <c r="AO12" i="1"/>
  <c r="AM8" i="1"/>
  <c r="AN10" i="1"/>
  <c r="S12" i="1"/>
  <c r="AZ12" i="1"/>
  <c r="DQ46" i="1" s="1"/>
  <c r="DQ48" i="1" s="1"/>
  <c r="D12" i="1"/>
  <c r="AN8" i="1"/>
  <c r="E8" i="1"/>
  <c r="AL10" i="1"/>
  <c r="BN12" i="1"/>
  <c r="BM8" i="1"/>
  <c r="DG33" i="1" s="1"/>
  <c r="AI8" i="1"/>
  <c r="AI10" i="1"/>
  <c r="BJ12" i="1"/>
  <c r="DG46" i="1" s="1"/>
  <c r="AG12" i="1"/>
  <c r="BK12" i="1"/>
  <c r="DG47" i="1" s="1"/>
  <c r="AP8" i="1"/>
  <c r="O8" i="1"/>
  <c r="Q10" i="1"/>
  <c r="BI12" i="1"/>
  <c r="G8" i="1"/>
  <c r="AO10" i="1"/>
  <c r="BH12" i="1"/>
  <c r="H8" i="1"/>
  <c r="BA8" i="1"/>
  <c r="DP31" i="1" s="1"/>
  <c r="I10" i="1"/>
  <c r="BF10" i="1"/>
  <c r="L12" i="1"/>
  <c r="DN49" i="1" s="1"/>
  <c r="DO49" i="1" s="1"/>
  <c r="BL12" i="1"/>
  <c r="DG48" i="1" s="1"/>
  <c r="AP12" i="1"/>
  <c r="K12" i="1"/>
  <c r="DN48" i="1" s="1"/>
  <c r="DO48" i="1" s="1"/>
  <c r="BF12" i="1"/>
  <c r="I8" i="1"/>
  <c r="P8" i="1"/>
  <c r="AK10" i="1"/>
  <c r="AN12" i="1"/>
  <c r="AL12" i="1"/>
  <c r="F19" i="1"/>
  <c r="AZ19" i="1"/>
  <c r="DQ74" i="1" s="1"/>
  <c r="DQ77" i="1" s="1"/>
  <c r="AJ19" i="1"/>
  <c r="J8" i="1"/>
  <c r="DN31" i="1" s="1"/>
  <c r="DO31" i="1" s="1"/>
  <c r="T8" i="1"/>
  <c r="AJ10" i="1"/>
  <c r="P10" i="1"/>
  <c r="AJ12" i="1"/>
  <c r="J12" i="1"/>
  <c r="DN47" i="1" s="1"/>
  <c r="DO47" i="1" s="1"/>
  <c r="O19" i="1"/>
  <c r="BU8" i="1"/>
  <c r="D8" i="1"/>
  <c r="D10" i="1"/>
  <c r="BK10" i="1"/>
  <c r="DG39" i="1" s="1"/>
  <c r="T12" i="1"/>
  <c r="G12" i="1"/>
  <c r="AO19" i="1"/>
  <c r="K19" i="1"/>
  <c r="DN76" i="1" s="1"/>
  <c r="DO76" i="1" s="1"/>
  <c r="BI8" i="1"/>
  <c r="AO8" i="1"/>
  <c r="AZ10" i="1"/>
  <c r="DQ38" i="1" s="1"/>
  <c r="DQ40" i="1" s="1"/>
  <c r="N10" i="1"/>
  <c r="AI12" i="1"/>
  <c r="AO17" i="1"/>
  <c r="AH12" i="1"/>
  <c r="T17" i="1"/>
  <c r="BM12" i="1"/>
  <c r="DG49" i="1" s="1"/>
  <c r="BU17" i="1"/>
  <c r="E10" i="1"/>
  <c r="BE12" i="1"/>
  <c r="Q12" i="1"/>
  <c r="N17" i="1"/>
  <c r="J19" i="1"/>
  <c r="DN75" i="1" s="1"/>
  <c r="DO75" i="1" s="1"/>
  <c r="R19" i="1"/>
  <c r="T19" i="1"/>
  <c r="BK19" i="1"/>
  <c r="DG75" i="1" s="1"/>
  <c r="BU19" i="1"/>
  <c r="D19" i="1"/>
  <c r="M19" i="1"/>
  <c r="AH19" i="1"/>
  <c r="P19" i="1"/>
  <c r="BM19" i="1"/>
  <c r="DG77" i="1" s="1"/>
  <c r="E19" i="1"/>
  <c r="BJ19" i="1"/>
  <c r="DG74" i="1" s="1"/>
  <c r="AG19" i="1"/>
  <c r="AN19" i="1"/>
  <c r="N19" i="1"/>
  <c r="Q19" i="1"/>
  <c r="BG19" i="1"/>
  <c r="BI19" i="1"/>
  <c r="AK19" i="1"/>
  <c r="BH19" i="1"/>
  <c r="BL19" i="1"/>
  <c r="DG76" i="1" s="1"/>
  <c r="L19" i="1"/>
  <c r="DN77" i="1" s="1"/>
  <c r="DO77" i="1" s="1"/>
  <c r="BF19" i="1"/>
  <c r="BC19" i="1"/>
  <c r="DP77" i="1" s="1"/>
  <c r="BD19" i="1"/>
  <c r="AM19" i="1"/>
  <c r="AI19" i="1"/>
  <c r="G19" i="1"/>
  <c r="BH17" i="1"/>
  <c r="BN19" i="1"/>
  <c r="BA19" i="1"/>
  <c r="DP75" i="1" s="1"/>
  <c r="BB19" i="1"/>
  <c r="DP76" i="1" s="1"/>
  <c r="AP19" i="1"/>
  <c r="BE19" i="1"/>
  <c r="BL10" i="1"/>
  <c r="DG40" i="1" s="1"/>
  <c r="AK12" i="1"/>
  <c r="N12" i="1"/>
  <c r="BE17" i="1"/>
  <c r="BC400" i="1"/>
  <c r="BC399" i="1"/>
  <c r="BC398" i="1"/>
  <c r="BB400" i="1"/>
  <c r="BB399" i="1"/>
  <c r="BB398" i="1"/>
  <c r="BA400" i="1"/>
  <c r="BA399" i="1"/>
  <c r="BA398" i="1"/>
  <c r="D16" i="1"/>
  <c r="BN16" i="1"/>
  <c r="AN16" i="1"/>
  <c r="AH16" i="1"/>
  <c r="BM16" i="1"/>
  <c r="DG65" i="1" s="1"/>
  <c r="R16" i="1"/>
  <c r="T10" i="1"/>
  <c r="O10" i="1"/>
  <c r="AL16" i="1"/>
  <c r="BK16" i="1"/>
  <c r="DG63" i="1" s="1"/>
  <c r="H16" i="1"/>
  <c r="BL16" i="1"/>
  <c r="DG64" i="1" s="1"/>
  <c r="T16" i="1"/>
  <c r="AI16" i="1"/>
  <c r="AG16" i="1"/>
  <c r="BE16" i="1"/>
  <c r="F16" i="1"/>
  <c r="BH10" i="1"/>
  <c r="S10" i="1"/>
  <c r="AP10" i="1"/>
  <c r="I16" i="1"/>
  <c r="G17" i="1"/>
  <c r="BE10" i="1"/>
  <c r="AH10" i="1"/>
  <c r="J10" i="1"/>
  <c r="DN39" i="1" s="1"/>
  <c r="DO39" i="1" s="1"/>
  <c r="BH16" i="1"/>
  <c r="AI17" i="1"/>
  <c r="AZ16" i="1"/>
  <c r="DQ62" i="1" s="1"/>
  <c r="DQ63" i="1" s="1"/>
  <c r="BD10" i="1"/>
  <c r="BN10" i="1"/>
  <c r="AJ16" i="1"/>
  <c r="O17" i="1"/>
  <c r="L16" i="1"/>
  <c r="DN65" i="1" s="1"/>
  <c r="DO65" i="1" s="1"/>
  <c r="AM17" i="1"/>
  <c r="BD17" i="1"/>
  <c r="P16" i="1"/>
  <c r="AL20" i="1"/>
  <c r="BL17" i="1"/>
  <c r="DG68" i="1" s="1"/>
  <c r="AO16" i="1"/>
  <c r="AZ20" i="1"/>
  <c r="P17" i="1"/>
  <c r="N16" i="1"/>
  <c r="AM20" i="1"/>
  <c r="BG17" i="1"/>
  <c r="K17" i="1"/>
  <c r="DN68" i="1" s="1"/>
  <c r="DO68" i="1" s="1"/>
  <c r="BD12" i="1"/>
  <c r="R12" i="1"/>
  <c r="AM12" i="1"/>
  <c r="AM16" i="1"/>
  <c r="S17" i="1"/>
  <c r="BF17" i="1"/>
  <c r="BM20" i="1"/>
  <c r="DG81" i="1" s="1"/>
  <c r="BD20" i="1"/>
  <c r="BC20" i="1"/>
  <c r="DP81" i="1" s="1"/>
  <c r="I20" i="1"/>
  <c r="AJ20" i="1"/>
  <c r="G20" i="1"/>
  <c r="M17" i="1"/>
  <c r="O20" i="1"/>
  <c r="T20" i="1"/>
  <c r="K20" i="1"/>
  <c r="DN80" i="1" s="1"/>
  <c r="DO80" i="1" s="1"/>
  <c r="D20" i="1"/>
  <c r="BL20" i="1"/>
  <c r="DG80" i="1" s="1"/>
  <c r="AI20" i="1"/>
  <c r="AK20" i="1"/>
  <c r="S20" i="1"/>
  <c r="H20" i="1"/>
  <c r="BN20" i="1"/>
  <c r="BD16" i="1"/>
  <c r="BG16" i="1"/>
  <c r="O16" i="1"/>
  <c r="AN20" i="1"/>
  <c r="AH20" i="1"/>
  <c r="L17" i="1"/>
  <c r="DN69" i="1" s="1"/>
  <c r="DO69" i="1" s="1"/>
  <c r="BB17" i="1"/>
  <c r="DP68" i="1" s="1"/>
  <c r="AN17" i="1"/>
  <c r="BJ16" i="1"/>
  <c r="DG62" i="1" s="1"/>
  <c r="K16" i="1"/>
  <c r="DN64" i="1" s="1"/>
  <c r="DO64" i="1" s="1"/>
  <c r="BB20" i="1"/>
  <c r="BK20" i="1"/>
  <c r="DG79" i="1" s="1"/>
  <c r="R20" i="1"/>
  <c r="I17" i="1"/>
  <c r="AZ17" i="1"/>
  <c r="DQ66" i="1" s="1"/>
  <c r="DQ67" i="1" s="1"/>
  <c r="H17" i="1"/>
  <c r="BB16" i="1"/>
  <c r="DP64" i="1" s="1"/>
  <c r="BF16" i="1"/>
  <c r="BA20" i="1"/>
  <c r="AG20" i="1"/>
  <c r="BI20" i="1"/>
  <c r="AL17" i="1"/>
  <c r="BN17" i="1"/>
  <c r="BA17" i="1"/>
  <c r="DP67" i="1" s="1"/>
  <c r="BC16" i="1"/>
  <c r="DP65" i="1" s="1"/>
  <c r="AP16" i="1"/>
  <c r="Q20" i="1"/>
  <c r="F20" i="1"/>
  <c r="BH20" i="1"/>
  <c r="BJ17" i="1"/>
  <c r="DG66" i="1" s="1"/>
  <c r="AH17" i="1"/>
  <c r="AK17" i="1"/>
  <c r="S16" i="1"/>
  <c r="J16" i="1"/>
  <c r="DN63" i="1" s="1"/>
  <c r="DO63" i="1" s="1"/>
  <c r="BU20" i="1"/>
  <c r="BJ20" i="1"/>
  <c r="DG78" i="1" s="1"/>
  <c r="L20" i="1"/>
  <c r="DN81" i="1" s="1"/>
  <c r="DO81" i="1" s="1"/>
  <c r="F17" i="1"/>
  <c r="R17" i="1"/>
  <c r="E17" i="1"/>
  <c r="BU16" i="1"/>
  <c r="BA16" i="1"/>
  <c r="DP63" i="1" s="1"/>
  <c r="P20" i="1"/>
  <c r="E20" i="1"/>
  <c r="BF20" i="1"/>
  <c r="AJ17" i="1"/>
  <c r="BM17" i="1"/>
  <c r="DG69" i="1" s="1"/>
  <c r="Q16" i="1"/>
  <c r="AK16" i="1"/>
  <c r="AO20" i="1"/>
  <c r="BG20" i="1"/>
  <c r="AP20" i="1"/>
  <c r="BI17" i="1"/>
  <c r="AG17" i="1"/>
  <c r="O12" i="1"/>
  <c r="BI16" i="1"/>
  <c r="E16" i="1"/>
  <c r="N20" i="1"/>
  <c r="BE20" i="1"/>
  <c r="J20" i="1"/>
  <c r="DN79" i="1" s="1"/>
  <c r="DO79" i="1" s="1"/>
  <c r="D17" i="1"/>
  <c r="G16" i="1"/>
  <c r="H5" i="1"/>
  <c r="F5" i="1"/>
  <c r="D5" i="1"/>
  <c r="DF45" i="1"/>
  <c r="DF43" i="1"/>
  <c r="DF44" i="1"/>
  <c r="DF35" i="1"/>
  <c r="DF36" i="1"/>
  <c r="DF37" i="1"/>
  <c r="DF31" i="1"/>
  <c r="DF32" i="1"/>
  <c r="DF33" i="1"/>
  <c r="DF28" i="1"/>
  <c r="DF27" i="1"/>
  <c r="DF29" i="1"/>
  <c r="DF24" i="1"/>
  <c r="DF25" i="1"/>
  <c r="DF23" i="1"/>
  <c r="DF41" i="1"/>
  <c r="DF39" i="1"/>
  <c r="DF40" i="1"/>
  <c r="BN11" i="1"/>
  <c r="BU11" i="1"/>
  <c r="BE11" i="1"/>
  <c r="AO11" i="1"/>
  <c r="BM11" i="1"/>
  <c r="DG45" i="1" s="1"/>
  <c r="R11" i="1"/>
  <c r="AZ11" i="1"/>
  <c r="DQ42" i="1" s="1"/>
  <c r="DQ43" i="1" s="1"/>
  <c r="O11" i="1"/>
  <c r="AJ11" i="1"/>
  <c r="J11" i="1"/>
  <c r="DN43" i="1" s="1"/>
  <c r="DO43" i="1" s="1"/>
  <c r="T11" i="1"/>
  <c r="BK11" i="1"/>
  <c r="DG43" i="1" s="1"/>
  <c r="AG11" i="1"/>
  <c r="BF11" i="1"/>
  <c r="Q11" i="1"/>
  <c r="S11" i="1"/>
  <c r="BL11" i="1"/>
  <c r="DG44" i="1" s="1"/>
  <c r="AI11" i="1"/>
  <c r="P11" i="1"/>
  <c r="I11" i="1"/>
  <c r="BD11" i="1"/>
  <c r="AN11" i="1"/>
  <c r="DQ53" i="1"/>
  <c r="DQ52" i="1"/>
  <c r="DQ51" i="1"/>
  <c r="DQ25" i="1"/>
  <c r="DQ23" i="1"/>
  <c r="DQ24" i="1"/>
  <c r="DQ55" i="1"/>
  <c r="DQ56" i="1"/>
  <c r="DQ57" i="1"/>
  <c r="DQ28" i="1"/>
  <c r="DQ27" i="1"/>
  <c r="DQ29" i="1"/>
  <c r="T5" i="1"/>
  <c r="BD5" i="1"/>
  <c r="AN5" i="1"/>
  <c r="AM5" i="1"/>
  <c r="G5" i="1"/>
  <c r="E5" i="1"/>
  <c r="M18" i="1"/>
  <c r="BH5" i="1"/>
  <c r="AL5" i="1"/>
  <c r="AI5" i="1"/>
  <c r="AZ5" i="1"/>
  <c r="DQ18" i="1" s="1"/>
  <c r="BK5" i="1"/>
  <c r="DG19" i="1" s="1"/>
  <c r="AJ5" i="1"/>
  <c r="BJ5" i="1"/>
  <c r="DG18" i="1" s="1"/>
  <c r="BM5" i="1"/>
  <c r="DG21" i="1" s="1"/>
  <c r="BI5" i="1"/>
  <c r="S5" i="1"/>
  <c r="L5" i="1"/>
  <c r="K5" i="1"/>
  <c r="DN20" i="1" s="1"/>
  <c r="BL5" i="1"/>
  <c r="DG20" i="1" s="1"/>
  <c r="J5" i="1"/>
  <c r="AH5" i="1"/>
  <c r="BG5" i="1"/>
  <c r="P5" i="1"/>
  <c r="AK5" i="1"/>
  <c r="Q5" i="1"/>
  <c r="I5" i="1"/>
  <c r="D11" i="1"/>
  <c r="BN5" i="1"/>
  <c r="N5" i="1"/>
  <c r="BF5" i="1"/>
  <c r="R5" i="1"/>
  <c r="AG5" i="1"/>
  <c r="AP5" i="1"/>
  <c r="BU5" i="1"/>
  <c r="BE5" i="1"/>
  <c r="AO5" i="1"/>
  <c r="O5" i="1"/>
  <c r="BJ11" i="1"/>
  <c r="DG42" i="1" s="1"/>
  <c r="G11" i="1"/>
  <c r="N11" i="1"/>
  <c r="H11" i="1"/>
  <c r="BI11" i="1"/>
  <c r="AL11" i="1"/>
  <c r="BH11" i="1"/>
  <c r="F11" i="1"/>
  <c r="L11" i="1"/>
  <c r="DN45" i="1" s="1"/>
  <c r="DO45" i="1" s="1"/>
  <c r="AP11" i="1"/>
  <c r="AK11" i="1"/>
  <c r="AH11" i="1"/>
  <c r="K11" i="1"/>
  <c r="DN44" i="1" s="1"/>
  <c r="DO44" i="1" s="1"/>
  <c r="E11" i="1"/>
  <c r="DQ59" i="1" l="1"/>
  <c r="DQ60" i="1"/>
  <c r="M28" i="7" s="1"/>
  <c r="DQ73" i="1"/>
  <c r="DQ72" i="1"/>
  <c r="DQ35" i="1"/>
  <c r="DQ37" i="1"/>
  <c r="M22" i="7" s="1"/>
  <c r="DL85" i="1"/>
  <c r="DK85" i="1"/>
  <c r="DL83" i="1"/>
  <c r="DK83" i="1"/>
  <c r="DL84" i="1"/>
  <c r="DK84" i="1"/>
  <c r="DM83" i="1"/>
  <c r="DM84" i="1"/>
  <c r="L21" i="7"/>
  <c r="DQ41" i="1"/>
  <c r="DQ32" i="1"/>
  <c r="DQ75" i="1"/>
  <c r="DQ33" i="1"/>
  <c r="DQ47" i="1"/>
  <c r="DQ49" i="1"/>
  <c r="DQ76" i="1"/>
  <c r="DQ39" i="1"/>
  <c r="DP80" i="1"/>
  <c r="DQ78" i="1"/>
  <c r="DQ81" i="1" s="1"/>
  <c r="DP79" i="1"/>
  <c r="DQ83" i="1"/>
  <c r="DQ85" i="1"/>
  <c r="DQ65" i="1"/>
  <c r="DQ64" i="1"/>
  <c r="DQ68" i="1"/>
  <c r="DQ69" i="1"/>
  <c r="DQ44" i="1"/>
  <c r="DQ45" i="1"/>
  <c r="DQ21" i="1"/>
  <c r="DQ19" i="1"/>
  <c r="DQ20" i="1"/>
  <c r="DN19" i="1"/>
  <c r="DF17" i="1"/>
  <c r="DN21" i="1"/>
  <c r="DO21" i="1" s="1"/>
  <c r="K24" i="7"/>
  <c r="J23" i="7"/>
  <c r="J20" i="7"/>
  <c r="J28" i="7"/>
  <c r="J26" i="7"/>
  <c r="J19" i="7"/>
  <c r="J22" i="7"/>
  <c r="L29" i="7"/>
  <c r="J21" i="7"/>
  <c r="J27" i="7"/>
  <c r="J24" i="7"/>
  <c r="J25" i="7"/>
  <c r="M20" i="7"/>
  <c r="M19" i="7"/>
  <c r="M27" i="7"/>
  <c r="K23" i="7"/>
  <c r="K20" i="7"/>
  <c r="K28" i="7"/>
  <c r="K26" i="7"/>
  <c r="K19" i="7"/>
  <c r="K22" i="7"/>
  <c r="M26" i="7"/>
  <c r="K21" i="7"/>
  <c r="K27" i="7"/>
  <c r="K25" i="7"/>
  <c r="K29" i="7"/>
  <c r="J29" i="7"/>
  <c r="AQ1" i="1"/>
  <c r="M24" i="7" l="1"/>
  <c r="M18" i="7"/>
  <c r="M21" i="7"/>
  <c r="M25" i="7"/>
  <c r="M23" i="7"/>
  <c r="DQ79" i="1"/>
  <c r="DQ80" i="1"/>
  <c r="K18" i="7"/>
  <c r="J18" i="7"/>
  <c r="M29" i="7"/>
  <c r="AM351" i="1"/>
  <c r="AM489" i="1" s="1"/>
  <c r="AL351" i="1"/>
  <c r="AL489" i="1" s="1"/>
  <c r="AK351" i="1"/>
  <c r="AK489" i="1" s="1"/>
  <c r="AM345" i="1"/>
  <c r="AL345" i="1"/>
  <c r="AK345" i="1"/>
  <c r="AM339" i="1"/>
  <c r="AL339" i="1"/>
  <c r="AK339" i="1"/>
  <c r="AM333" i="1"/>
  <c r="AL333" i="1"/>
  <c r="AK333" i="1"/>
  <c r="AM327" i="1"/>
  <c r="AL327" i="1"/>
  <c r="AK327" i="1"/>
  <c r="AM321" i="1"/>
  <c r="AL321" i="1"/>
  <c r="AK321" i="1"/>
  <c r="AM315" i="1"/>
  <c r="AL315" i="1"/>
  <c r="AK315" i="1"/>
  <c r="AM309" i="1"/>
  <c r="AL309" i="1"/>
  <c r="AK309" i="1"/>
  <c r="AM303" i="1"/>
  <c r="AL303" i="1"/>
  <c r="AK303" i="1"/>
  <c r="AM297" i="1"/>
  <c r="AL297" i="1"/>
  <c r="AK297" i="1"/>
  <c r="AM291" i="1"/>
  <c r="AL291" i="1"/>
  <c r="AK291" i="1"/>
  <c r="AM285" i="1"/>
  <c r="AL285" i="1"/>
  <c r="AK285" i="1"/>
  <c r="AM279" i="1"/>
  <c r="AL279" i="1"/>
  <c r="AK279" i="1"/>
  <c r="AM273" i="1"/>
  <c r="AL273" i="1"/>
  <c r="AK273" i="1"/>
  <c r="AM267" i="1"/>
  <c r="AL267" i="1"/>
  <c r="AK267" i="1"/>
  <c r="AM261" i="1"/>
  <c r="AL261" i="1"/>
  <c r="AK261" i="1"/>
  <c r="AM255" i="1"/>
  <c r="AL255" i="1"/>
  <c r="AK255" i="1"/>
  <c r="AM249" i="1"/>
  <c r="AL249" i="1"/>
  <c r="AK249" i="1"/>
  <c r="AM243" i="1"/>
  <c r="AL243" i="1"/>
  <c r="AK243" i="1"/>
  <c r="AM237" i="1"/>
  <c r="AL237" i="1"/>
  <c r="AK237" i="1"/>
  <c r="AM231" i="1"/>
  <c r="AL231" i="1"/>
  <c r="AK231" i="1"/>
  <c r="AM225" i="1"/>
  <c r="AL225" i="1"/>
  <c r="AK225" i="1"/>
  <c r="AM224" i="1"/>
  <c r="AL224" i="1"/>
  <c r="AK224" i="1"/>
  <c r="AM217" i="1"/>
  <c r="AL217" i="1"/>
  <c r="AK217" i="1"/>
  <c r="AM216" i="1"/>
  <c r="AL216" i="1"/>
  <c r="AK216" i="1"/>
  <c r="AM209" i="1"/>
  <c r="AL209" i="1"/>
  <c r="AK209" i="1"/>
  <c r="AM208" i="1"/>
  <c r="AL208" i="1"/>
  <c r="AK208" i="1"/>
  <c r="AM201" i="1"/>
  <c r="AL201" i="1"/>
  <c r="AK201" i="1"/>
  <c r="AM200" i="1"/>
  <c r="AL200" i="1"/>
  <c r="AK200" i="1"/>
  <c r="AM193" i="1"/>
  <c r="AL193" i="1"/>
  <c r="AK193" i="1"/>
  <c r="AM192" i="1"/>
  <c r="AL192" i="1"/>
  <c r="AK192" i="1"/>
  <c r="AM185" i="1"/>
  <c r="AL185" i="1"/>
  <c r="AK185" i="1"/>
  <c r="AM184" i="1"/>
  <c r="AL184" i="1"/>
  <c r="AK184" i="1"/>
  <c r="AM177" i="1"/>
  <c r="AL177" i="1"/>
  <c r="AK177" i="1"/>
  <c r="AM176" i="1"/>
  <c r="AL176" i="1"/>
  <c r="AK176" i="1"/>
  <c r="AM169" i="1"/>
  <c r="AL169" i="1"/>
  <c r="AK169" i="1"/>
  <c r="AM168" i="1"/>
  <c r="AL168" i="1"/>
  <c r="AK168" i="1"/>
  <c r="AM161" i="1"/>
  <c r="AL161" i="1"/>
  <c r="AK161" i="1"/>
  <c r="AM160" i="1"/>
  <c r="AL160" i="1"/>
  <c r="AK160" i="1"/>
  <c r="AM153" i="1"/>
  <c r="AL153" i="1"/>
  <c r="AK153" i="1"/>
  <c r="AM152" i="1"/>
  <c r="AL152" i="1"/>
  <c r="AK152" i="1"/>
  <c r="AM145" i="1"/>
  <c r="AL145" i="1"/>
  <c r="AK145" i="1"/>
  <c r="AM144" i="1"/>
  <c r="AL144" i="1"/>
  <c r="AK144" i="1"/>
  <c r="AM137" i="1"/>
  <c r="AL137" i="1"/>
  <c r="AK137" i="1"/>
  <c r="AM136" i="1"/>
  <c r="AL136" i="1"/>
  <c r="AK136" i="1"/>
  <c r="AM129" i="1"/>
  <c r="AL129" i="1"/>
  <c r="AK129" i="1"/>
  <c r="AM128" i="1"/>
  <c r="AL128" i="1"/>
  <c r="AK128" i="1"/>
  <c r="AM121" i="1"/>
  <c r="AL121" i="1"/>
  <c r="AK121" i="1"/>
  <c r="AM120" i="1"/>
  <c r="AL120" i="1"/>
  <c r="AK120" i="1"/>
  <c r="AM113" i="1"/>
  <c r="AL113" i="1"/>
  <c r="AK113" i="1"/>
  <c r="AM112" i="1"/>
  <c r="AL112" i="1"/>
  <c r="AK112" i="1"/>
  <c r="AM105" i="1"/>
  <c r="AL105" i="1"/>
  <c r="AK105" i="1"/>
  <c r="AM104" i="1"/>
  <c r="AL104" i="1"/>
  <c r="AK104" i="1"/>
  <c r="AM97" i="1"/>
  <c r="AL97" i="1"/>
  <c r="AK97" i="1"/>
  <c r="AM96" i="1"/>
  <c r="AL96" i="1"/>
  <c r="AK96" i="1"/>
  <c r="AM89" i="1"/>
  <c r="AL89" i="1"/>
  <c r="AK89" i="1"/>
  <c r="AM88" i="1"/>
  <c r="AL88" i="1"/>
  <c r="AK88" i="1"/>
  <c r="AM81" i="1"/>
  <c r="AL81" i="1"/>
  <c r="AK81" i="1"/>
  <c r="AM80" i="1"/>
  <c r="AL80" i="1"/>
  <c r="AK80" i="1"/>
  <c r="AM73" i="1"/>
  <c r="AL73" i="1"/>
  <c r="AK73" i="1"/>
  <c r="AM72" i="1"/>
  <c r="AL72" i="1"/>
  <c r="AK72" i="1"/>
  <c r="AM65" i="1"/>
  <c r="AL65" i="1"/>
  <c r="AK65" i="1"/>
  <c r="AM64" i="1"/>
  <c r="AL64" i="1"/>
  <c r="AK64" i="1"/>
  <c r="AK402" i="1" l="1"/>
  <c r="G11" i="7" l="1"/>
  <c r="G12" i="7"/>
  <c r="G10" i="7"/>
  <c r="AM2" i="1" l="1"/>
  <c r="AM3" i="1"/>
  <c r="O3" i="1"/>
  <c r="O2" i="1"/>
  <c r="AR29" i="1" l="1"/>
  <c r="AR45" i="1"/>
  <c r="AR61" i="1"/>
  <c r="AR77" i="1"/>
  <c r="AR93" i="1"/>
  <c r="AR109" i="1"/>
  <c r="AR125" i="1"/>
  <c r="AR141" i="1"/>
  <c r="AR157" i="1"/>
  <c r="AR173" i="1"/>
  <c r="AR189" i="1"/>
  <c r="AR205" i="1"/>
  <c r="AR221" i="1"/>
  <c r="AR237" i="1"/>
  <c r="AR253" i="1"/>
  <c r="AR269" i="1"/>
  <c r="AR285" i="1"/>
  <c r="AR301" i="1"/>
  <c r="AR317" i="1"/>
  <c r="AR333" i="1"/>
  <c r="AR349" i="1"/>
  <c r="AR365" i="1"/>
  <c r="AR381" i="1"/>
  <c r="AR397" i="1"/>
  <c r="AR413" i="1"/>
  <c r="AR429" i="1"/>
  <c r="AR445" i="1"/>
  <c r="AU445" i="1" s="1"/>
  <c r="AX445" i="1" s="1"/>
  <c r="AR461" i="1"/>
  <c r="AR477" i="1"/>
  <c r="AU477" i="1" s="1"/>
  <c r="AX477" i="1" s="1"/>
  <c r="AR493" i="1"/>
  <c r="AU493" i="1" s="1"/>
  <c r="AX493" i="1" s="1"/>
  <c r="AR509" i="1"/>
  <c r="AU509" i="1" s="1"/>
  <c r="AX509" i="1" s="1"/>
  <c r="AR525" i="1"/>
  <c r="AU525" i="1" s="1"/>
  <c r="AX525" i="1" s="1"/>
  <c r="AR541" i="1"/>
  <c r="AR557" i="1"/>
  <c r="AR573" i="1"/>
  <c r="AR589" i="1"/>
  <c r="AR605" i="1"/>
  <c r="AR621" i="1"/>
  <c r="AR637" i="1"/>
  <c r="AR653" i="1"/>
  <c r="AR669" i="1"/>
  <c r="AR685" i="1"/>
  <c r="AR701" i="1"/>
  <c r="AU701" i="1" s="1"/>
  <c r="AX701" i="1" s="1"/>
  <c r="AR717" i="1"/>
  <c r="AR733" i="1"/>
  <c r="AU733" i="1" s="1"/>
  <c r="AX733" i="1" s="1"/>
  <c r="AR749" i="1"/>
  <c r="AU749" i="1" s="1"/>
  <c r="AX749" i="1" s="1"/>
  <c r="AR765" i="1"/>
  <c r="AU765" i="1" s="1"/>
  <c r="AX765" i="1" s="1"/>
  <c r="AR781" i="1"/>
  <c r="AU781" i="1" s="1"/>
  <c r="AX781" i="1" s="1"/>
  <c r="AR797" i="1"/>
  <c r="AU797" i="1" s="1"/>
  <c r="AX797" i="1" s="1"/>
  <c r="AR813" i="1"/>
  <c r="AR829" i="1"/>
  <c r="AR845" i="1"/>
  <c r="AR861" i="1"/>
  <c r="AR877" i="1"/>
  <c r="AR893" i="1"/>
  <c r="AR909" i="1"/>
  <c r="AR925" i="1"/>
  <c r="AR941" i="1"/>
  <c r="AR957" i="1"/>
  <c r="AU957" i="1" s="1"/>
  <c r="AX957" i="1" s="1"/>
  <c r="AR973" i="1"/>
  <c r="AR989" i="1"/>
  <c r="AU989" i="1" s="1"/>
  <c r="AX989" i="1" s="1"/>
  <c r="AR1005" i="1"/>
  <c r="AU1005" i="1" s="1"/>
  <c r="AX1005" i="1" s="1"/>
  <c r="AR1021" i="1"/>
  <c r="AU1021" i="1" s="1"/>
  <c r="AX1021" i="1" s="1"/>
  <c r="AR1037" i="1"/>
  <c r="AU1037" i="1" s="1"/>
  <c r="AX1037" i="1" s="1"/>
  <c r="AR1053" i="1"/>
  <c r="AU1053" i="1" s="1"/>
  <c r="AX1053" i="1" s="1"/>
  <c r="AR1069" i="1"/>
  <c r="AR1085" i="1"/>
  <c r="AR1101" i="1"/>
  <c r="AR1117" i="1"/>
  <c r="AR1133" i="1"/>
  <c r="AR1149" i="1"/>
  <c r="AR1165" i="1"/>
  <c r="AU1165" i="1" s="1"/>
  <c r="AX1165" i="1" s="1"/>
  <c r="AR1181" i="1"/>
  <c r="AR1197" i="1"/>
  <c r="AR1213" i="1"/>
  <c r="AU1213" i="1" s="1"/>
  <c r="AX1213" i="1" s="1"/>
  <c r="AR1229" i="1"/>
  <c r="AR1245" i="1"/>
  <c r="AU1245" i="1" s="1"/>
  <c r="AX1245" i="1" s="1"/>
  <c r="AR1261" i="1"/>
  <c r="AU1261" i="1" s="1"/>
  <c r="AX1261" i="1" s="1"/>
  <c r="AR1277" i="1"/>
  <c r="AU1277" i="1" s="1"/>
  <c r="AX1277" i="1" s="1"/>
  <c r="AR1293" i="1"/>
  <c r="AU1293" i="1" s="1"/>
  <c r="AX1293" i="1" s="1"/>
  <c r="AR1309" i="1"/>
  <c r="AU1309" i="1" s="1"/>
  <c r="AX1309" i="1" s="1"/>
  <c r="AR1325" i="1"/>
  <c r="AR1341" i="1"/>
  <c r="AR1357" i="1"/>
  <c r="AS32" i="1"/>
  <c r="AR30" i="1"/>
  <c r="AR46" i="1"/>
  <c r="AR62" i="1"/>
  <c r="AR78" i="1"/>
  <c r="AR94" i="1"/>
  <c r="AR110" i="1"/>
  <c r="AR126" i="1"/>
  <c r="AR142" i="1"/>
  <c r="AR158" i="1"/>
  <c r="AR174" i="1"/>
  <c r="AR190" i="1"/>
  <c r="AR206" i="1"/>
  <c r="AR222" i="1"/>
  <c r="AR238" i="1"/>
  <c r="AR254" i="1"/>
  <c r="AR270" i="1"/>
  <c r="AR286" i="1"/>
  <c r="AR31" i="1"/>
  <c r="AR47" i="1"/>
  <c r="AR63" i="1"/>
  <c r="AR79" i="1"/>
  <c r="AR95" i="1"/>
  <c r="AR111" i="1"/>
  <c r="AR127" i="1"/>
  <c r="AR143" i="1"/>
  <c r="AR159" i="1"/>
  <c r="AR175" i="1"/>
  <c r="AR191" i="1"/>
  <c r="AR207" i="1"/>
  <c r="AR32" i="1"/>
  <c r="AR48" i="1"/>
  <c r="AR64" i="1"/>
  <c r="AR80" i="1"/>
  <c r="AR96" i="1"/>
  <c r="AR112" i="1"/>
  <c r="AR128" i="1"/>
  <c r="AR33" i="1"/>
  <c r="AR49" i="1"/>
  <c r="AR65" i="1"/>
  <c r="AR81" i="1"/>
  <c r="AR97" i="1"/>
  <c r="AR113" i="1"/>
  <c r="AR129" i="1"/>
  <c r="AR145" i="1"/>
  <c r="AR161" i="1"/>
  <c r="AR177" i="1"/>
  <c r="AR193" i="1"/>
  <c r="AR209" i="1"/>
  <c r="AR225" i="1"/>
  <c r="AR241" i="1"/>
  <c r="AR257" i="1"/>
  <c r="AR273" i="1"/>
  <c r="AR34" i="1"/>
  <c r="AR50" i="1"/>
  <c r="AR66" i="1"/>
  <c r="AR82" i="1"/>
  <c r="AR98" i="1"/>
  <c r="AR114" i="1"/>
  <c r="AR130" i="1"/>
  <c r="AR146" i="1"/>
  <c r="AR162" i="1"/>
  <c r="AR178" i="1"/>
  <c r="AR194" i="1"/>
  <c r="AR210" i="1"/>
  <c r="AR226" i="1"/>
  <c r="AR242" i="1"/>
  <c r="AR258" i="1"/>
  <c r="AR274" i="1"/>
  <c r="AR290" i="1"/>
  <c r="AR306" i="1"/>
  <c r="AR322" i="1"/>
  <c r="AR338" i="1"/>
  <c r="AR354" i="1"/>
  <c r="AR370" i="1"/>
  <c r="AR386" i="1"/>
  <c r="AR402" i="1"/>
  <c r="AU402" i="1" s="1"/>
  <c r="AX402" i="1" s="1"/>
  <c r="AR418" i="1"/>
  <c r="AR434" i="1"/>
  <c r="AR450" i="1"/>
  <c r="AR466" i="1"/>
  <c r="AR482" i="1"/>
  <c r="AR498" i="1"/>
  <c r="AR514" i="1"/>
  <c r="AU514" i="1" s="1"/>
  <c r="AX514" i="1" s="1"/>
  <c r="AR530" i="1"/>
  <c r="AR546" i="1"/>
  <c r="AR562" i="1"/>
  <c r="AU562" i="1" s="1"/>
  <c r="AX562" i="1" s="1"/>
  <c r="AR578" i="1"/>
  <c r="AR594" i="1"/>
  <c r="AU594" i="1" s="1"/>
  <c r="AX594" i="1" s="1"/>
  <c r="AR610" i="1"/>
  <c r="AR626" i="1"/>
  <c r="AU626" i="1" s="1"/>
  <c r="AX626" i="1" s="1"/>
  <c r="AR642" i="1"/>
  <c r="AU642" i="1" s="1"/>
  <c r="AX642" i="1" s="1"/>
  <c r="AR658" i="1"/>
  <c r="AU658" i="1" s="1"/>
  <c r="AX658" i="1" s="1"/>
  <c r="AR674" i="1"/>
  <c r="AR690" i="1"/>
  <c r="AR706" i="1"/>
  <c r="AU706" i="1" s="1"/>
  <c r="AX706" i="1" s="1"/>
  <c r="AR722" i="1"/>
  <c r="AR738" i="1"/>
  <c r="AR754" i="1"/>
  <c r="AR770" i="1"/>
  <c r="AR786" i="1"/>
  <c r="AR802" i="1"/>
  <c r="AR818" i="1"/>
  <c r="AU818" i="1" s="1"/>
  <c r="AX818" i="1" s="1"/>
  <c r="AR834" i="1"/>
  <c r="AR850" i="1"/>
  <c r="AR866" i="1"/>
  <c r="AU866" i="1" s="1"/>
  <c r="AX866" i="1" s="1"/>
  <c r="AR882" i="1"/>
  <c r="AU882" i="1" s="1"/>
  <c r="AX882" i="1" s="1"/>
  <c r="AR898" i="1"/>
  <c r="AU898" i="1" s="1"/>
  <c r="AX898" i="1" s="1"/>
  <c r="AR914" i="1"/>
  <c r="AU914" i="1" s="1"/>
  <c r="AX914" i="1" s="1"/>
  <c r="AR930" i="1"/>
  <c r="AR946" i="1"/>
  <c r="AR962" i="1"/>
  <c r="AR978" i="1"/>
  <c r="AR994" i="1"/>
  <c r="AR1010" i="1"/>
  <c r="AR1026" i="1"/>
  <c r="AR1042" i="1"/>
  <c r="AR1058" i="1"/>
  <c r="AR1074" i="1"/>
  <c r="AU1074" i="1" s="1"/>
  <c r="AX1074" i="1" s="1"/>
  <c r="AR1090" i="1"/>
  <c r="AU1090" i="1" s="1"/>
  <c r="AX1090" i="1" s="1"/>
  <c r="AR1106" i="1"/>
  <c r="AU1106" i="1" s="1"/>
  <c r="AX1106" i="1" s="1"/>
  <c r="AR1122" i="1"/>
  <c r="AR1138" i="1"/>
  <c r="AU1138" i="1" s="1"/>
  <c r="AX1138" i="1" s="1"/>
  <c r="AR1154" i="1"/>
  <c r="AU1154" i="1" s="1"/>
  <c r="AX1154" i="1" s="1"/>
  <c r="AR1170" i="1"/>
  <c r="AU1170" i="1" s="1"/>
  <c r="AX1170" i="1" s="1"/>
  <c r="AR1186" i="1"/>
  <c r="AR1202" i="1"/>
  <c r="AR1218" i="1"/>
  <c r="AR1234" i="1"/>
  <c r="AR1250" i="1"/>
  <c r="AR1266" i="1"/>
  <c r="AR1282" i="1"/>
  <c r="AU1282" i="1" s="1"/>
  <c r="AX1282" i="1" s="1"/>
  <c r="AR1298" i="1"/>
  <c r="AR1314" i="1"/>
  <c r="AR1330" i="1"/>
  <c r="AU1330" i="1" s="1"/>
  <c r="AX1330" i="1" s="1"/>
  <c r="AR1346" i="1"/>
  <c r="AR1362" i="1"/>
  <c r="AS37" i="1"/>
  <c r="AR35" i="1"/>
  <c r="AR51" i="1"/>
  <c r="AR67" i="1"/>
  <c r="AR83" i="1"/>
  <c r="AR99" i="1"/>
  <c r="AR115" i="1"/>
  <c r="AR131" i="1"/>
  <c r="AR147" i="1"/>
  <c r="AR163" i="1"/>
  <c r="AR179" i="1"/>
  <c r="AR195" i="1"/>
  <c r="AR211" i="1"/>
  <c r="AR36" i="1"/>
  <c r="AR52" i="1"/>
  <c r="AR68" i="1"/>
  <c r="AR84" i="1"/>
  <c r="AR100" i="1"/>
  <c r="AR116" i="1"/>
  <c r="AR132" i="1"/>
  <c r="AR148" i="1"/>
  <c r="AR164" i="1"/>
  <c r="AR180" i="1"/>
  <c r="AR196" i="1"/>
  <c r="AR212" i="1"/>
  <c r="AR228" i="1"/>
  <c r="AR244" i="1"/>
  <c r="AR260" i="1"/>
  <c r="AR276" i="1"/>
  <c r="AR292" i="1"/>
  <c r="AR308" i="1"/>
  <c r="AR324" i="1"/>
  <c r="AR340" i="1"/>
  <c r="AR356" i="1"/>
  <c r="AR372" i="1"/>
  <c r="AR388" i="1"/>
  <c r="AR404" i="1"/>
  <c r="AR420" i="1"/>
  <c r="AR436" i="1"/>
  <c r="AR452" i="1"/>
  <c r="AR468" i="1"/>
  <c r="AR484" i="1"/>
  <c r="AR500" i="1"/>
  <c r="AU500" i="1" s="1"/>
  <c r="AX500" i="1" s="1"/>
  <c r="AR516" i="1"/>
  <c r="AR532" i="1"/>
  <c r="AR548" i="1"/>
  <c r="AU548" i="1" s="1"/>
  <c r="AX548" i="1" s="1"/>
  <c r="AR564" i="1"/>
  <c r="AR580" i="1"/>
  <c r="AU580" i="1" s="1"/>
  <c r="AX580" i="1" s="1"/>
  <c r="AR596" i="1"/>
  <c r="AU596" i="1" s="1"/>
  <c r="AX596" i="1" s="1"/>
  <c r="AR612" i="1"/>
  <c r="AU612" i="1" s="1"/>
  <c r="AX612" i="1" s="1"/>
  <c r="AR628" i="1"/>
  <c r="AU628" i="1" s="1"/>
  <c r="AX628" i="1" s="1"/>
  <c r="AR644" i="1"/>
  <c r="AU644" i="1" s="1"/>
  <c r="AX644" i="1" s="1"/>
  <c r="AR660" i="1"/>
  <c r="AR676" i="1"/>
  <c r="AR692" i="1"/>
  <c r="AR708" i="1"/>
  <c r="AR724" i="1"/>
  <c r="AR740" i="1"/>
  <c r="AR756" i="1"/>
  <c r="AR772" i="1"/>
  <c r="AR788" i="1"/>
  <c r="AR804" i="1"/>
  <c r="AU804" i="1" s="1"/>
  <c r="AX804" i="1" s="1"/>
  <c r="AR820" i="1"/>
  <c r="AR836" i="1"/>
  <c r="AU836" i="1" s="1"/>
  <c r="AX836" i="1" s="1"/>
  <c r="AR852" i="1"/>
  <c r="AU852" i="1" s="1"/>
  <c r="AX852" i="1" s="1"/>
  <c r="AR868" i="1"/>
  <c r="AU868" i="1" s="1"/>
  <c r="AX868" i="1" s="1"/>
  <c r="AR884" i="1"/>
  <c r="AU884" i="1" s="1"/>
  <c r="AX884" i="1" s="1"/>
  <c r="AR900" i="1"/>
  <c r="AU900" i="1" s="1"/>
  <c r="AX900" i="1" s="1"/>
  <c r="AR916" i="1"/>
  <c r="AR932" i="1"/>
  <c r="AR948" i="1"/>
  <c r="AR964" i="1"/>
  <c r="AR980" i="1"/>
  <c r="AR996" i="1"/>
  <c r="AR1012" i="1"/>
  <c r="AR1028" i="1"/>
  <c r="AR1044" i="1"/>
  <c r="AR1060" i="1"/>
  <c r="AU1060" i="1" s="1"/>
  <c r="AX1060" i="1" s="1"/>
  <c r="AR1076" i="1"/>
  <c r="AU1076" i="1" s="1"/>
  <c r="AX1076" i="1" s="1"/>
  <c r="AR1092" i="1"/>
  <c r="AU1092" i="1" s="1"/>
  <c r="AX1092" i="1" s="1"/>
  <c r="AR1108" i="1"/>
  <c r="AU1108" i="1" s="1"/>
  <c r="AX1108" i="1" s="1"/>
  <c r="AR1124" i="1"/>
  <c r="AU1124" i="1" s="1"/>
  <c r="AX1124" i="1" s="1"/>
  <c r="AR1140" i="1"/>
  <c r="AU1140" i="1" s="1"/>
  <c r="AX1140" i="1" s="1"/>
  <c r="AR1156" i="1"/>
  <c r="AU1156" i="1" s="1"/>
  <c r="AX1156" i="1" s="1"/>
  <c r="AR1172" i="1"/>
  <c r="AR1188" i="1"/>
  <c r="AR1204" i="1"/>
  <c r="AR1220" i="1"/>
  <c r="AR1236" i="1"/>
  <c r="AR1252" i="1"/>
  <c r="AR1268" i="1"/>
  <c r="AU1268" i="1" s="1"/>
  <c r="AX1268" i="1" s="1"/>
  <c r="AR1284" i="1"/>
  <c r="AR1300" i="1"/>
  <c r="AR1316" i="1"/>
  <c r="AU1316" i="1" s="1"/>
  <c r="AX1316" i="1" s="1"/>
  <c r="AR1332" i="1"/>
  <c r="AR1348" i="1"/>
  <c r="AU1348" i="1" s="1"/>
  <c r="AX1348" i="1" s="1"/>
  <c r="AR37" i="1"/>
  <c r="AR53" i="1"/>
  <c r="AR69" i="1"/>
  <c r="AR85" i="1"/>
  <c r="AR101" i="1"/>
  <c r="AR117" i="1"/>
  <c r="AR133" i="1"/>
  <c r="AR149" i="1"/>
  <c r="AR165" i="1"/>
  <c r="AR181" i="1"/>
  <c r="AR197" i="1"/>
  <c r="AR213" i="1"/>
  <c r="AR229" i="1"/>
  <c r="AR245" i="1"/>
  <c r="AR261" i="1"/>
  <c r="AR277" i="1"/>
  <c r="AR293" i="1"/>
  <c r="AR309" i="1"/>
  <c r="AR325" i="1"/>
  <c r="AR341" i="1"/>
  <c r="AR357" i="1"/>
  <c r="AR373" i="1"/>
  <c r="AR389" i="1"/>
  <c r="AR405" i="1"/>
  <c r="AR421" i="1"/>
  <c r="AR437" i="1"/>
  <c r="AR453" i="1"/>
  <c r="AR469" i="1"/>
  <c r="AR485" i="1"/>
  <c r="AR501" i="1"/>
  <c r="AU501" i="1" s="1"/>
  <c r="AX501" i="1" s="1"/>
  <c r="AR517" i="1"/>
  <c r="AU517" i="1" s="1"/>
  <c r="AX517" i="1" s="1"/>
  <c r="AR533" i="1"/>
  <c r="AU533" i="1" s="1"/>
  <c r="AX533" i="1" s="1"/>
  <c r="AR549" i="1"/>
  <c r="AU549" i="1" s="1"/>
  <c r="AX549" i="1" s="1"/>
  <c r="AR565" i="1"/>
  <c r="AU565" i="1" s="1"/>
  <c r="AX565" i="1" s="1"/>
  <c r="AR581" i="1"/>
  <c r="AU581" i="1" s="1"/>
  <c r="AX581" i="1" s="1"/>
  <c r="AR597" i="1"/>
  <c r="AU597" i="1" s="1"/>
  <c r="AX597" i="1" s="1"/>
  <c r="AR613" i="1"/>
  <c r="AR629" i="1"/>
  <c r="AR645" i="1"/>
  <c r="AR661" i="1"/>
  <c r="AR677" i="1"/>
  <c r="AR693" i="1"/>
  <c r="AR709" i="1"/>
  <c r="AU709" i="1" s="1"/>
  <c r="AX709" i="1" s="1"/>
  <c r="AR725" i="1"/>
  <c r="AR741" i="1"/>
  <c r="AR757" i="1"/>
  <c r="AU757" i="1" s="1"/>
  <c r="AX757" i="1" s="1"/>
  <c r="AR773" i="1"/>
  <c r="AR789" i="1"/>
  <c r="AU789" i="1" s="1"/>
  <c r="AX789" i="1" s="1"/>
  <c r="AR805" i="1"/>
  <c r="AU805" i="1" s="1"/>
  <c r="AX805" i="1" s="1"/>
  <c r="AR821" i="1"/>
  <c r="AU821" i="1" s="1"/>
  <c r="AX821" i="1" s="1"/>
  <c r="AR837" i="1"/>
  <c r="AU837" i="1" s="1"/>
  <c r="AX837" i="1" s="1"/>
  <c r="AR853" i="1"/>
  <c r="AU853" i="1" s="1"/>
  <c r="AX853" i="1" s="1"/>
  <c r="AR869" i="1"/>
  <c r="AR885" i="1"/>
  <c r="AR901" i="1"/>
  <c r="AU901" i="1" s="1"/>
  <c r="AX901" i="1" s="1"/>
  <c r="AR917" i="1"/>
  <c r="AR933" i="1"/>
  <c r="AR949" i="1"/>
  <c r="AR965" i="1"/>
  <c r="AR981" i="1"/>
  <c r="AR997" i="1"/>
  <c r="AR1013" i="1"/>
  <c r="AU1013" i="1" s="1"/>
  <c r="AX1013" i="1" s="1"/>
  <c r="AR1029" i="1"/>
  <c r="AR1045" i="1"/>
  <c r="AU1045" i="1" s="1"/>
  <c r="AX1045" i="1" s="1"/>
  <c r="AR1061" i="1"/>
  <c r="AR1077" i="1"/>
  <c r="AU1077" i="1" s="1"/>
  <c r="AX1077" i="1" s="1"/>
  <c r="AR1093" i="1"/>
  <c r="AU1093" i="1" s="1"/>
  <c r="AX1093" i="1" s="1"/>
  <c r="AR1109" i="1"/>
  <c r="AU1109" i="1" s="1"/>
  <c r="AX1109" i="1" s="1"/>
  <c r="AR1125" i="1"/>
  <c r="AR1141" i="1"/>
  <c r="AR1157" i="1"/>
  <c r="AR1173" i="1"/>
  <c r="AR1189" i="1"/>
  <c r="AR1205" i="1"/>
  <c r="AR1221" i="1"/>
  <c r="AR1237" i="1"/>
  <c r="AR1253" i="1"/>
  <c r="AR1269" i="1"/>
  <c r="AU1269" i="1" s="1"/>
  <c r="AX1269" i="1" s="1"/>
  <c r="AR1285" i="1"/>
  <c r="AU1285" i="1" s="1"/>
  <c r="AX1285" i="1" s="1"/>
  <c r="AR1301" i="1"/>
  <c r="AU1301" i="1" s="1"/>
  <c r="AX1301" i="1" s="1"/>
  <c r="AR1317" i="1"/>
  <c r="AU1317" i="1" s="1"/>
  <c r="AX1317" i="1" s="1"/>
  <c r="AR1333" i="1"/>
  <c r="AU1333" i="1" s="1"/>
  <c r="AX1333" i="1" s="1"/>
  <c r="AR1349" i="1"/>
  <c r="AU1349" i="1" s="1"/>
  <c r="AX1349" i="1" s="1"/>
  <c r="AR1365" i="1"/>
  <c r="AS40" i="1"/>
  <c r="AR38" i="1"/>
  <c r="AR54" i="1"/>
  <c r="AR70" i="1"/>
  <c r="AR86" i="1"/>
  <c r="AR102" i="1"/>
  <c r="AR118" i="1"/>
  <c r="AR134" i="1"/>
  <c r="AR150" i="1"/>
  <c r="AR166" i="1"/>
  <c r="AR182" i="1"/>
  <c r="AR198" i="1"/>
  <c r="AR214" i="1"/>
  <c r="AR230" i="1"/>
  <c r="AR246" i="1"/>
  <c r="AR262" i="1"/>
  <c r="AR278" i="1"/>
  <c r="AR294" i="1"/>
  <c r="AR310" i="1"/>
  <c r="AR326" i="1"/>
  <c r="AR342" i="1"/>
  <c r="AR358" i="1"/>
  <c r="AR374" i="1"/>
  <c r="AR390" i="1"/>
  <c r="AR406" i="1"/>
  <c r="AR422" i="1"/>
  <c r="AU422" i="1" s="1"/>
  <c r="AX422" i="1" s="1"/>
  <c r="AR438" i="1"/>
  <c r="AR454" i="1"/>
  <c r="AU454" i="1" s="1"/>
  <c r="AX454" i="1" s="1"/>
  <c r="AR470" i="1"/>
  <c r="AU470" i="1" s="1"/>
  <c r="AX470" i="1" s="1"/>
  <c r="AR486" i="1"/>
  <c r="AU486" i="1" s="1"/>
  <c r="AX486" i="1" s="1"/>
  <c r="AR502" i="1"/>
  <c r="AU502" i="1" s="1"/>
  <c r="AX502" i="1" s="1"/>
  <c r="AR518" i="1"/>
  <c r="AU518" i="1" s="1"/>
  <c r="AX518" i="1" s="1"/>
  <c r="AR534" i="1"/>
  <c r="AR550" i="1"/>
  <c r="AR566" i="1"/>
  <c r="AR582" i="1"/>
  <c r="AR598" i="1"/>
  <c r="AR614" i="1"/>
  <c r="AR630" i="1"/>
  <c r="AR646" i="1"/>
  <c r="AR662" i="1"/>
  <c r="AR678" i="1"/>
  <c r="AU678" i="1" s="1"/>
  <c r="AX678" i="1" s="1"/>
  <c r="AR694" i="1"/>
  <c r="AU694" i="1" s="1"/>
  <c r="AX694" i="1" s="1"/>
  <c r="AR710" i="1"/>
  <c r="AU710" i="1" s="1"/>
  <c r="AX710" i="1" s="1"/>
  <c r="AR726" i="1"/>
  <c r="AU726" i="1" s="1"/>
  <c r="AX726" i="1" s="1"/>
  <c r="AR742" i="1"/>
  <c r="AU742" i="1" s="1"/>
  <c r="AX742" i="1" s="1"/>
  <c r="AR758" i="1"/>
  <c r="AU758" i="1" s="1"/>
  <c r="AX758" i="1" s="1"/>
  <c r="AR774" i="1"/>
  <c r="AU774" i="1" s="1"/>
  <c r="AX774" i="1" s="1"/>
  <c r="AR790" i="1"/>
  <c r="AR806" i="1"/>
  <c r="AR822" i="1"/>
  <c r="AR838" i="1"/>
  <c r="AR854" i="1"/>
  <c r="AR870" i="1"/>
  <c r="AR886" i="1"/>
  <c r="AU886" i="1" s="1"/>
  <c r="AX886" i="1" s="1"/>
  <c r="AR902" i="1"/>
  <c r="AR918" i="1"/>
  <c r="AR934" i="1"/>
  <c r="AU934" i="1" s="1"/>
  <c r="AX934" i="1" s="1"/>
  <c r="AR950" i="1"/>
  <c r="AR966" i="1"/>
  <c r="AU966" i="1" s="1"/>
  <c r="AX966" i="1" s="1"/>
  <c r="AR982" i="1"/>
  <c r="AR998" i="1"/>
  <c r="AU998" i="1" s="1"/>
  <c r="AX998" i="1" s="1"/>
  <c r="AR1014" i="1"/>
  <c r="AU1014" i="1" s="1"/>
  <c r="AX1014" i="1" s="1"/>
  <c r="AR1030" i="1"/>
  <c r="AU1030" i="1" s="1"/>
  <c r="AX1030" i="1" s="1"/>
  <c r="AR1046" i="1"/>
  <c r="AR1062" i="1"/>
  <c r="AR1078" i="1"/>
  <c r="AU1078" i="1" s="1"/>
  <c r="AX1078" i="1" s="1"/>
  <c r="AR1094" i="1"/>
  <c r="AR1110" i="1"/>
  <c r="AR1126" i="1"/>
  <c r="AR1142" i="1"/>
  <c r="AR1158" i="1"/>
  <c r="AR1174" i="1"/>
  <c r="AR1190" i="1"/>
  <c r="AU1190" i="1" s="1"/>
  <c r="AX1190" i="1" s="1"/>
  <c r="AR1206" i="1"/>
  <c r="AR1222" i="1"/>
  <c r="AU1222" i="1" s="1"/>
  <c r="AX1222" i="1" s="1"/>
  <c r="AR1238" i="1"/>
  <c r="AU1238" i="1" s="1"/>
  <c r="AX1238" i="1" s="1"/>
  <c r="AR1254" i="1"/>
  <c r="AU1254" i="1" s="1"/>
  <c r="AX1254" i="1" s="1"/>
  <c r="AR1270" i="1"/>
  <c r="AU1270" i="1" s="1"/>
  <c r="AX1270" i="1" s="1"/>
  <c r="AR1286" i="1"/>
  <c r="AU1286" i="1" s="1"/>
  <c r="AX1286" i="1" s="1"/>
  <c r="AR1302" i="1"/>
  <c r="AR1318" i="1"/>
  <c r="AR1334" i="1"/>
  <c r="AR1350" i="1"/>
  <c r="AR1366" i="1"/>
  <c r="AS41" i="1"/>
  <c r="AR39" i="1"/>
  <c r="AR55" i="1"/>
  <c r="AR71" i="1"/>
  <c r="AR87" i="1"/>
  <c r="AR103" i="1"/>
  <c r="AR119" i="1"/>
  <c r="AR135" i="1"/>
  <c r="AR40" i="1"/>
  <c r="AR56" i="1"/>
  <c r="AR72" i="1"/>
  <c r="AR88" i="1"/>
  <c r="AR104" i="1"/>
  <c r="AR120" i="1"/>
  <c r="AR136" i="1"/>
  <c r="AR152" i="1"/>
  <c r="AR168" i="1"/>
  <c r="AR184" i="1"/>
  <c r="AR200" i="1"/>
  <c r="AR216" i="1"/>
  <c r="AR232" i="1"/>
  <c r="AR248" i="1"/>
  <c r="AR264" i="1"/>
  <c r="AR280" i="1"/>
  <c r="AR296" i="1"/>
  <c r="AR312" i="1"/>
  <c r="AR328" i="1"/>
  <c r="AR344" i="1"/>
  <c r="AR360" i="1"/>
  <c r="AR376" i="1"/>
  <c r="AR392" i="1"/>
  <c r="AR408" i="1"/>
  <c r="AR424" i="1"/>
  <c r="AR440" i="1"/>
  <c r="AR456" i="1"/>
  <c r="AR472" i="1"/>
  <c r="AR488" i="1"/>
  <c r="AU488" i="1" s="1"/>
  <c r="AX488" i="1" s="1"/>
  <c r="AR504" i="1"/>
  <c r="AR520" i="1"/>
  <c r="AU520" i="1" s="1"/>
  <c r="AX520" i="1" s="1"/>
  <c r="AR536" i="1"/>
  <c r="AU536" i="1" s="1"/>
  <c r="AX536" i="1" s="1"/>
  <c r="AR552" i="1"/>
  <c r="AU552" i="1" s="1"/>
  <c r="AX552" i="1" s="1"/>
  <c r="AR568" i="1"/>
  <c r="AU568" i="1" s="1"/>
  <c r="AX568" i="1" s="1"/>
  <c r="AR584" i="1"/>
  <c r="AR600" i="1"/>
  <c r="AR616" i="1"/>
  <c r="AR632" i="1"/>
  <c r="AR648" i="1"/>
  <c r="AR664" i="1"/>
  <c r="AR680" i="1"/>
  <c r="AR696" i="1"/>
  <c r="AR712" i="1"/>
  <c r="AR728" i="1"/>
  <c r="AR744" i="1"/>
  <c r="AU744" i="1" s="1"/>
  <c r="AX744" i="1" s="1"/>
  <c r="AR760" i="1"/>
  <c r="AU760" i="1" s="1"/>
  <c r="AX760" i="1" s="1"/>
  <c r="AR776" i="1"/>
  <c r="AU776" i="1" s="1"/>
  <c r="AX776" i="1" s="1"/>
  <c r="AR792" i="1"/>
  <c r="AU792" i="1" s="1"/>
  <c r="AX792" i="1" s="1"/>
  <c r="AR808" i="1"/>
  <c r="AU808" i="1" s="1"/>
  <c r="AX808" i="1" s="1"/>
  <c r="AR824" i="1"/>
  <c r="AU824" i="1" s="1"/>
  <c r="AX824" i="1" s="1"/>
  <c r="AR840" i="1"/>
  <c r="AU840" i="1" s="1"/>
  <c r="AX840" i="1" s="1"/>
  <c r="AR856" i="1"/>
  <c r="AR872" i="1"/>
  <c r="AR888" i="1"/>
  <c r="AR904" i="1"/>
  <c r="AR920" i="1"/>
  <c r="AR936" i="1"/>
  <c r="AR952" i="1"/>
  <c r="AU952" i="1" s="1"/>
  <c r="AX952" i="1" s="1"/>
  <c r="AR968" i="1"/>
  <c r="AR984" i="1"/>
  <c r="AR1000" i="1"/>
  <c r="AU1000" i="1" s="1"/>
  <c r="AX1000" i="1" s="1"/>
  <c r="AR1016" i="1"/>
  <c r="AR1032" i="1"/>
  <c r="AU1032" i="1" s="1"/>
  <c r="AX1032" i="1" s="1"/>
  <c r="AR1048" i="1"/>
  <c r="AU1048" i="1" s="1"/>
  <c r="AX1048" i="1" s="1"/>
  <c r="AR1064" i="1"/>
  <c r="AU1064" i="1" s="1"/>
  <c r="AX1064" i="1" s="1"/>
  <c r="AR1080" i="1"/>
  <c r="AU1080" i="1" s="1"/>
  <c r="AX1080" i="1" s="1"/>
  <c r="AR1096" i="1"/>
  <c r="AU1096" i="1" s="1"/>
  <c r="AX1096" i="1" s="1"/>
  <c r="AR1112" i="1"/>
  <c r="AR1128" i="1"/>
  <c r="AR1144" i="1"/>
  <c r="AU1144" i="1" s="1"/>
  <c r="AX1144" i="1" s="1"/>
  <c r="AR1160" i="1"/>
  <c r="AR1176" i="1"/>
  <c r="AR1192" i="1"/>
  <c r="AR1208" i="1"/>
  <c r="AR1224" i="1"/>
  <c r="AR1240" i="1"/>
  <c r="AR1256" i="1"/>
  <c r="AU1256" i="1" s="1"/>
  <c r="AX1256" i="1" s="1"/>
  <c r="AR1272" i="1"/>
  <c r="AR1288" i="1"/>
  <c r="AU1288" i="1" s="1"/>
  <c r="AX1288" i="1" s="1"/>
  <c r="AR1304" i="1"/>
  <c r="AR1320" i="1"/>
  <c r="AU1320" i="1" s="1"/>
  <c r="AX1320" i="1" s="1"/>
  <c r="AR1336" i="1"/>
  <c r="AU1336" i="1" s="1"/>
  <c r="AX1336" i="1" s="1"/>
  <c r="AR1352" i="1"/>
  <c r="AU1352" i="1" s="1"/>
  <c r="AX1352" i="1" s="1"/>
  <c r="AR1368" i="1"/>
  <c r="AR41" i="1"/>
  <c r="AR57" i="1"/>
  <c r="AR73" i="1"/>
  <c r="AR89" i="1"/>
  <c r="AR105" i="1"/>
  <c r="AR121" i="1"/>
  <c r="AR137" i="1"/>
  <c r="AR153" i="1"/>
  <c r="AR169" i="1"/>
  <c r="AR185" i="1"/>
  <c r="AR201" i="1"/>
  <c r="AR217" i="1"/>
  <c r="AR233" i="1"/>
  <c r="AR249" i="1"/>
  <c r="AR265" i="1"/>
  <c r="AR281" i="1"/>
  <c r="AR297" i="1"/>
  <c r="AR313" i="1"/>
  <c r="AR329" i="1"/>
  <c r="AR345" i="1"/>
  <c r="AR361" i="1"/>
  <c r="AR377" i="1"/>
  <c r="AR393" i="1"/>
  <c r="AR409" i="1"/>
  <c r="AR425" i="1"/>
  <c r="AU425" i="1" s="1"/>
  <c r="AX425" i="1" s="1"/>
  <c r="AR441" i="1"/>
  <c r="AR457" i="1"/>
  <c r="AU457" i="1" s="1"/>
  <c r="AX457" i="1" s="1"/>
  <c r="AR473" i="1"/>
  <c r="AR489" i="1"/>
  <c r="AU489" i="1" s="1"/>
  <c r="AX489" i="1" s="1"/>
  <c r="AR505" i="1"/>
  <c r="AU505" i="1" s="1"/>
  <c r="AX505" i="1" s="1"/>
  <c r="AR521" i="1"/>
  <c r="AU521" i="1" s="1"/>
  <c r="AX521" i="1" s="1"/>
  <c r="AR537" i="1"/>
  <c r="AR553" i="1"/>
  <c r="AR569" i="1"/>
  <c r="AU569" i="1" s="1"/>
  <c r="AX569" i="1" s="1"/>
  <c r="AR585" i="1"/>
  <c r="AR601" i="1"/>
  <c r="AR617" i="1"/>
  <c r="AR633" i="1"/>
  <c r="AR649" i="1"/>
  <c r="AR665" i="1"/>
  <c r="AR681" i="1"/>
  <c r="AU681" i="1" s="1"/>
  <c r="AX681" i="1" s="1"/>
  <c r="AR697" i="1"/>
  <c r="AR713" i="1"/>
  <c r="AU713" i="1" s="1"/>
  <c r="AX713" i="1" s="1"/>
  <c r="AR729" i="1"/>
  <c r="AR745" i="1"/>
  <c r="AU745" i="1" s="1"/>
  <c r="AX745" i="1" s="1"/>
  <c r="AR761" i="1"/>
  <c r="AU761" i="1" s="1"/>
  <c r="AX761" i="1" s="1"/>
  <c r="AR777" i="1"/>
  <c r="AR793" i="1"/>
  <c r="AR809" i="1"/>
  <c r="AR825" i="1"/>
  <c r="AR841" i="1"/>
  <c r="AR857" i="1"/>
  <c r="AR873" i="1"/>
  <c r="AR889" i="1"/>
  <c r="AR905" i="1"/>
  <c r="AR921" i="1"/>
  <c r="AR937" i="1"/>
  <c r="AU937" i="1" s="1"/>
  <c r="AX937" i="1" s="1"/>
  <c r="AR953" i="1"/>
  <c r="AU953" i="1" s="1"/>
  <c r="AX953" i="1" s="1"/>
  <c r="AR969" i="1"/>
  <c r="AR985" i="1"/>
  <c r="AU985" i="1" s="1"/>
  <c r="AX985" i="1" s="1"/>
  <c r="AR1001" i="1"/>
  <c r="AU1001" i="1" s="1"/>
  <c r="AX1001" i="1" s="1"/>
  <c r="AR1017" i="1"/>
  <c r="AU1017" i="1" s="1"/>
  <c r="AX1017" i="1" s="1"/>
  <c r="AR1033" i="1"/>
  <c r="AU1033" i="1" s="1"/>
  <c r="AX1033" i="1" s="1"/>
  <c r="AR1049" i="1"/>
  <c r="AR1065" i="1"/>
  <c r="AR1081" i="1"/>
  <c r="AR1097" i="1"/>
  <c r="AR1113" i="1"/>
  <c r="AR1129" i="1"/>
  <c r="AR1145" i="1"/>
  <c r="AU1145" i="1" s="1"/>
  <c r="AX1145" i="1" s="1"/>
  <c r="AR1161" i="1"/>
  <c r="AR1177" i="1"/>
  <c r="AR1193" i="1"/>
  <c r="AU1193" i="1" s="1"/>
  <c r="AX1193" i="1" s="1"/>
  <c r="AR1209" i="1"/>
  <c r="AR1225" i="1"/>
  <c r="AU1225" i="1" s="1"/>
  <c r="AX1225" i="1" s="1"/>
  <c r="AR1241" i="1"/>
  <c r="AU1241" i="1" s="1"/>
  <c r="AX1241" i="1" s="1"/>
  <c r="AR1257" i="1"/>
  <c r="AU1257" i="1" s="1"/>
  <c r="AX1257" i="1" s="1"/>
  <c r="AR1273" i="1"/>
  <c r="AU1273" i="1" s="1"/>
  <c r="AX1273" i="1" s="1"/>
  <c r="AR1289" i="1"/>
  <c r="AU1289" i="1" s="1"/>
  <c r="AX1289" i="1" s="1"/>
  <c r="AR1305" i="1"/>
  <c r="AR1321" i="1"/>
  <c r="AR1337" i="1"/>
  <c r="AU1337" i="1" s="1"/>
  <c r="AX1337" i="1" s="1"/>
  <c r="AR1353" i="1"/>
  <c r="AR1369" i="1"/>
  <c r="AR42" i="1"/>
  <c r="AR58" i="1"/>
  <c r="AR74" i="1"/>
  <c r="AR90" i="1"/>
  <c r="AR106" i="1"/>
  <c r="AR122" i="1"/>
  <c r="AR138" i="1"/>
  <c r="AR154" i="1"/>
  <c r="AR170" i="1"/>
  <c r="AR186" i="1"/>
  <c r="AR202" i="1"/>
  <c r="AR218" i="1"/>
  <c r="AR234" i="1"/>
  <c r="AR250" i="1"/>
  <c r="AR266" i="1"/>
  <c r="AR282" i="1"/>
  <c r="AR298" i="1"/>
  <c r="AR314" i="1"/>
  <c r="AR330" i="1"/>
  <c r="AR346" i="1"/>
  <c r="AR362" i="1"/>
  <c r="AR378" i="1"/>
  <c r="AR394" i="1"/>
  <c r="AR410" i="1"/>
  <c r="AU410" i="1" s="1"/>
  <c r="AX410" i="1" s="1"/>
  <c r="AR426" i="1"/>
  <c r="AU426" i="1" s="1"/>
  <c r="AX426" i="1" s="1"/>
  <c r="AR442" i="1"/>
  <c r="AU442" i="1" s="1"/>
  <c r="AX442" i="1" s="1"/>
  <c r="AR458" i="1"/>
  <c r="AU458" i="1" s="1"/>
  <c r="AX458" i="1" s="1"/>
  <c r="AR474" i="1"/>
  <c r="AR490" i="1"/>
  <c r="AR506" i="1"/>
  <c r="AR522" i="1"/>
  <c r="AR538" i="1"/>
  <c r="AR554" i="1"/>
  <c r="AR570" i="1"/>
  <c r="AR586" i="1"/>
  <c r="AR602" i="1"/>
  <c r="AR618" i="1"/>
  <c r="AU618" i="1" s="1"/>
  <c r="AX618" i="1" s="1"/>
  <c r="AR634" i="1"/>
  <c r="AR650" i="1"/>
  <c r="AU650" i="1" s="1"/>
  <c r="AX650" i="1" s="1"/>
  <c r="AR666" i="1"/>
  <c r="AU666" i="1" s="1"/>
  <c r="AX666" i="1" s="1"/>
  <c r="AR682" i="1"/>
  <c r="AU682" i="1" s="1"/>
  <c r="AX682" i="1" s="1"/>
  <c r="AR698" i="1"/>
  <c r="AU698" i="1" s="1"/>
  <c r="AX698" i="1" s="1"/>
  <c r="AR714" i="1"/>
  <c r="AU714" i="1" s="1"/>
  <c r="AX714" i="1" s="1"/>
  <c r="AR730" i="1"/>
  <c r="AR746" i="1"/>
  <c r="AR762" i="1"/>
  <c r="AU762" i="1" s="1"/>
  <c r="AX762" i="1" s="1"/>
  <c r="AR778" i="1"/>
  <c r="AR794" i="1"/>
  <c r="AR810" i="1"/>
  <c r="AR826" i="1"/>
  <c r="AR842" i="1"/>
  <c r="AR858" i="1"/>
  <c r="AR874" i="1"/>
  <c r="AU874" i="1" s="1"/>
  <c r="AX874" i="1" s="1"/>
  <c r="AR890" i="1"/>
  <c r="AR906" i="1"/>
  <c r="AU906" i="1" s="1"/>
  <c r="AX906" i="1" s="1"/>
  <c r="AR922" i="1"/>
  <c r="AU922" i="1" s="1"/>
  <c r="AX922" i="1" s="1"/>
  <c r="AR938" i="1"/>
  <c r="AU938" i="1" s="1"/>
  <c r="AX938" i="1" s="1"/>
  <c r="AR954" i="1"/>
  <c r="AU954" i="1" s="1"/>
  <c r="AX954" i="1" s="1"/>
  <c r="AR970" i="1"/>
  <c r="AU970" i="1" s="1"/>
  <c r="AX970" i="1" s="1"/>
  <c r="AR986" i="1"/>
  <c r="AR1002" i="1"/>
  <c r="AR1018" i="1"/>
  <c r="AR1034" i="1"/>
  <c r="AR1050" i="1"/>
  <c r="AR1066" i="1"/>
  <c r="AR1082" i="1"/>
  <c r="AR1098" i="1"/>
  <c r="AR1114" i="1"/>
  <c r="AR1130" i="1"/>
  <c r="AU1130" i="1" s="1"/>
  <c r="AX1130" i="1" s="1"/>
  <c r="AR1146" i="1"/>
  <c r="AU1146" i="1" s="1"/>
  <c r="AX1146" i="1" s="1"/>
  <c r="AR43" i="1"/>
  <c r="AR155" i="1"/>
  <c r="AR219" i="1"/>
  <c r="AR259" i="1"/>
  <c r="AR300" i="1"/>
  <c r="AR332" i="1"/>
  <c r="AR364" i="1"/>
  <c r="AR396" i="1"/>
  <c r="AR428" i="1"/>
  <c r="AR460" i="1"/>
  <c r="AR492" i="1"/>
  <c r="AR524" i="1"/>
  <c r="AU524" i="1" s="1"/>
  <c r="AX524" i="1" s="1"/>
  <c r="AR556" i="1"/>
  <c r="AR588" i="1"/>
  <c r="AR620" i="1"/>
  <c r="AU620" i="1" s="1"/>
  <c r="AX620" i="1" s="1"/>
  <c r="AR652" i="1"/>
  <c r="AR684" i="1"/>
  <c r="AU684" i="1" s="1"/>
  <c r="AX684" i="1" s="1"/>
  <c r="AR716" i="1"/>
  <c r="AU716" i="1" s="1"/>
  <c r="AX716" i="1" s="1"/>
  <c r="AR748" i="1"/>
  <c r="AU748" i="1" s="1"/>
  <c r="AX748" i="1" s="1"/>
  <c r="AR780" i="1"/>
  <c r="AU780" i="1" s="1"/>
  <c r="AX780" i="1" s="1"/>
  <c r="AR812" i="1"/>
  <c r="AR844" i="1"/>
  <c r="AR876" i="1"/>
  <c r="AR908" i="1"/>
  <c r="AU908" i="1" s="1"/>
  <c r="AX908" i="1" s="1"/>
  <c r="AR940" i="1"/>
  <c r="AR972" i="1"/>
  <c r="AR1004" i="1"/>
  <c r="AR1036" i="1"/>
  <c r="AR1068" i="1"/>
  <c r="AR1100" i="1"/>
  <c r="AR1132" i="1"/>
  <c r="AU1132" i="1" s="1"/>
  <c r="AX1132" i="1" s="1"/>
  <c r="AR1163" i="1"/>
  <c r="AR1191" i="1"/>
  <c r="AU1191" i="1" s="1"/>
  <c r="AX1191" i="1" s="1"/>
  <c r="AR1217" i="1"/>
  <c r="AR1247" i="1"/>
  <c r="AU1247" i="1" s="1"/>
  <c r="AX1247" i="1" s="1"/>
  <c r="AR1276" i="1"/>
  <c r="AU1276" i="1" s="1"/>
  <c r="AX1276" i="1" s="1"/>
  <c r="AR1306" i="1"/>
  <c r="AU1306" i="1" s="1"/>
  <c r="AX1306" i="1" s="1"/>
  <c r="AR1331" i="1"/>
  <c r="AR1360" i="1"/>
  <c r="AS44" i="1"/>
  <c r="AS60" i="1"/>
  <c r="AS76" i="1"/>
  <c r="AS92" i="1"/>
  <c r="AS108" i="1"/>
  <c r="AS124" i="1"/>
  <c r="AS140" i="1"/>
  <c r="AS156" i="1"/>
  <c r="AS172" i="1"/>
  <c r="AS188" i="1"/>
  <c r="AS204" i="1"/>
  <c r="AS220" i="1"/>
  <c r="AS236" i="1"/>
  <c r="AS252" i="1"/>
  <c r="AS268" i="1"/>
  <c r="AS284" i="1"/>
  <c r="AS300" i="1"/>
  <c r="AS316" i="1"/>
  <c r="AS332" i="1"/>
  <c r="AS348" i="1"/>
  <c r="AS364" i="1"/>
  <c r="AS380" i="1"/>
  <c r="AS396" i="1"/>
  <c r="AS412" i="1"/>
  <c r="AV412" i="1" s="1"/>
  <c r="AY412" i="1" s="1"/>
  <c r="AS428" i="1"/>
  <c r="AS444" i="1"/>
  <c r="AV444" i="1" s="1"/>
  <c r="AY444" i="1" s="1"/>
  <c r="AS460" i="1"/>
  <c r="AS476" i="1"/>
  <c r="AV476" i="1" s="1"/>
  <c r="AY476" i="1" s="1"/>
  <c r="AS492" i="1"/>
  <c r="AV492" i="1" s="1"/>
  <c r="AY492" i="1" s="1"/>
  <c r="AS508" i="1"/>
  <c r="AV508" i="1" s="1"/>
  <c r="AY508" i="1" s="1"/>
  <c r="AS524" i="1"/>
  <c r="AS540" i="1"/>
  <c r="AS556" i="1"/>
  <c r="AV556" i="1" s="1"/>
  <c r="AY556" i="1" s="1"/>
  <c r="AS572" i="1"/>
  <c r="AS588" i="1"/>
  <c r="AS604" i="1"/>
  <c r="AS620" i="1"/>
  <c r="AS636" i="1"/>
  <c r="AS652" i="1"/>
  <c r="AS668" i="1"/>
  <c r="AV668" i="1" s="1"/>
  <c r="AY668" i="1" s="1"/>
  <c r="AS684" i="1"/>
  <c r="AS700" i="1"/>
  <c r="AV700" i="1" s="1"/>
  <c r="AY700" i="1" s="1"/>
  <c r="AS716" i="1"/>
  <c r="AV716" i="1" s="1"/>
  <c r="AY716" i="1" s="1"/>
  <c r="AS732" i="1"/>
  <c r="AV732" i="1" s="1"/>
  <c r="AY732" i="1" s="1"/>
  <c r="AS748" i="1"/>
  <c r="AV748" i="1" s="1"/>
  <c r="AY748" i="1" s="1"/>
  <c r="AS764" i="1"/>
  <c r="AV764" i="1" s="1"/>
  <c r="AY764" i="1" s="1"/>
  <c r="AS780" i="1"/>
  <c r="AS796" i="1"/>
  <c r="AR44" i="1"/>
  <c r="AR156" i="1"/>
  <c r="AR220" i="1"/>
  <c r="AR263" i="1"/>
  <c r="AR302" i="1"/>
  <c r="AR334" i="1"/>
  <c r="AR366" i="1"/>
  <c r="AR398" i="1"/>
  <c r="AU398" i="1" s="1"/>
  <c r="AX398" i="1" s="1"/>
  <c r="AR430" i="1"/>
  <c r="AU430" i="1" s="1"/>
  <c r="AX430" i="1" s="1"/>
  <c r="AR462" i="1"/>
  <c r="AU462" i="1" s="1"/>
  <c r="AX462" i="1" s="1"/>
  <c r="AR494" i="1"/>
  <c r="AR526" i="1"/>
  <c r="AU526" i="1" s="1"/>
  <c r="AX526" i="1" s="1"/>
  <c r="AR558" i="1"/>
  <c r="AU558" i="1" s="1"/>
  <c r="AX558" i="1" s="1"/>
  <c r="AR590" i="1"/>
  <c r="AU590" i="1" s="1"/>
  <c r="AX590" i="1" s="1"/>
  <c r="AR622" i="1"/>
  <c r="AR654" i="1"/>
  <c r="AR686" i="1"/>
  <c r="AR718" i="1"/>
  <c r="AR750" i="1"/>
  <c r="AR782" i="1"/>
  <c r="AR814" i="1"/>
  <c r="AU814" i="1" s="1"/>
  <c r="AX814" i="1" s="1"/>
  <c r="AR846" i="1"/>
  <c r="AR878" i="1"/>
  <c r="AR910" i="1"/>
  <c r="AU910" i="1" s="1"/>
  <c r="AX910" i="1" s="1"/>
  <c r="AR942" i="1"/>
  <c r="AR974" i="1"/>
  <c r="AU974" i="1" s="1"/>
  <c r="AX974" i="1" s="1"/>
  <c r="AR1006" i="1"/>
  <c r="AU1006" i="1" s="1"/>
  <c r="AX1006" i="1" s="1"/>
  <c r="AR1038" i="1"/>
  <c r="AU1038" i="1" s="1"/>
  <c r="AX1038" i="1" s="1"/>
  <c r="AR1070" i="1"/>
  <c r="AU1070" i="1" s="1"/>
  <c r="AX1070" i="1" s="1"/>
  <c r="AR1102" i="1"/>
  <c r="AR1134" i="1"/>
  <c r="AR1164" i="1"/>
  <c r="AR1194" i="1"/>
  <c r="AU1194" i="1" s="1"/>
  <c r="AX1194" i="1" s="1"/>
  <c r="AR1219" i="1"/>
  <c r="AR1248" i="1"/>
  <c r="AR1278" i="1"/>
  <c r="AR1307" i="1"/>
  <c r="AR1335" i="1"/>
  <c r="AR1361" i="1"/>
  <c r="AS45" i="1"/>
  <c r="AS61" i="1"/>
  <c r="AS77" i="1"/>
  <c r="AS93" i="1"/>
  <c r="AS109" i="1"/>
  <c r="AS125" i="1"/>
  <c r="AS141" i="1"/>
  <c r="AS157" i="1"/>
  <c r="AS173" i="1"/>
  <c r="AS189" i="1"/>
  <c r="AS205" i="1"/>
  <c r="AS221" i="1"/>
  <c r="AS237" i="1"/>
  <c r="AR60" i="1"/>
  <c r="AR167" i="1"/>
  <c r="AR224" i="1"/>
  <c r="AR268" i="1"/>
  <c r="AR304" i="1"/>
  <c r="AR336" i="1"/>
  <c r="AR368" i="1"/>
  <c r="AR400" i="1"/>
  <c r="AU400" i="1" s="1"/>
  <c r="AX400" i="1" s="1"/>
  <c r="AR432" i="1"/>
  <c r="AU432" i="1" s="1"/>
  <c r="AX432" i="1" s="1"/>
  <c r="AR464" i="1"/>
  <c r="AR496" i="1"/>
  <c r="AR528" i="1"/>
  <c r="AR560" i="1"/>
  <c r="AR592" i="1"/>
  <c r="AR624" i="1"/>
  <c r="AR656" i="1"/>
  <c r="AR688" i="1"/>
  <c r="AU688" i="1" s="1"/>
  <c r="AX688" i="1" s="1"/>
  <c r="AR720" i="1"/>
  <c r="AR752" i="1"/>
  <c r="AR784" i="1"/>
  <c r="AU784" i="1" s="1"/>
  <c r="AX784" i="1" s="1"/>
  <c r="AR816" i="1"/>
  <c r="AR848" i="1"/>
  <c r="AU848" i="1" s="1"/>
  <c r="AX848" i="1" s="1"/>
  <c r="AR880" i="1"/>
  <c r="AU880" i="1" s="1"/>
  <c r="AX880" i="1" s="1"/>
  <c r="AR912" i="1"/>
  <c r="AU912" i="1" s="1"/>
  <c r="AX912" i="1" s="1"/>
  <c r="AR944" i="1"/>
  <c r="AU944" i="1" s="1"/>
  <c r="AX944" i="1" s="1"/>
  <c r="AR976" i="1"/>
  <c r="AR1008" i="1"/>
  <c r="AR1040" i="1"/>
  <c r="AR1072" i="1"/>
  <c r="AU1072" i="1" s="1"/>
  <c r="AX1072" i="1" s="1"/>
  <c r="AR1104" i="1"/>
  <c r="AR1136" i="1"/>
  <c r="AR1167" i="1"/>
  <c r="AR1196" i="1"/>
  <c r="AR1226" i="1"/>
  <c r="AR1251" i="1"/>
  <c r="AR1280" i="1"/>
  <c r="AU1280" i="1" s="1"/>
  <c r="AX1280" i="1" s="1"/>
  <c r="AR1310" i="1"/>
  <c r="AR1339" i="1"/>
  <c r="AU1339" i="1" s="1"/>
  <c r="AX1339" i="1" s="1"/>
  <c r="AR1364" i="1"/>
  <c r="AS47" i="1"/>
  <c r="AS63" i="1"/>
  <c r="AS79" i="1"/>
  <c r="AS95" i="1"/>
  <c r="AS111" i="1"/>
  <c r="AS127" i="1"/>
  <c r="AS143" i="1"/>
  <c r="AS159" i="1"/>
  <c r="AS175" i="1"/>
  <c r="AS191" i="1"/>
  <c r="AS207" i="1"/>
  <c r="AS223" i="1"/>
  <c r="AS239" i="1"/>
  <c r="AS255" i="1"/>
  <c r="AS271" i="1"/>
  <c r="AS287" i="1"/>
  <c r="AS303" i="1"/>
  <c r="AS319" i="1"/>
  <c r="AS335" i="1"/>
  <c r="AS351" i="1"/>
  <c r="AS367" i="1"/>
  <c r="AS383" i="1"/>
  <c r="AS399" i="1"/>
  <c r="AS415" i="1"/>
  <c r="AS431" i="1"/>
  <c r="AS447" i="1"/>
  <c r="AV447" i="1" s="1"/>
  <c r="AY447" i="1" s="1"/>
  <c r="AS463" i="1"/>
  <c r="AS479" i="1"/>
  <c r="AS495" i="1"/>
  <c r="AV495" i="1" s="1"/>
  <c r="AY495" i="1" s="1"/>
  <c r="AS511" i="1"/>
  <c r="AS527" i="1"/>
  <c r="AV527" i="1" s="1"/>
  <c r="AY527" i="1" s="1"/>
  <c r="AS543" i="1"/>
  <c r="AV543" i="1" s="1"/>
  <c r="AY543" i="1" s="1"/>
  <c r="AS559" i="1"/>
  <c r="AV559" i="1" s="1"/>
  <c r="AY559" i="1" s="1"/>
  <c r="AS575" i="1"/>
  <c r="AV575" i="1" s="1"/>
  <c r="AY575" i="1" s="1"/>
  <c r="AS591" i="1"/>
  <c r="AV591" i="1" s="1"/>
  <c r="AY591" i="1" s="1"/>
  <c r="AS607" i="1"/>
  <c r="AS623" i="1"/>
  <c r="AS639" i="1"/>
  <c r="AV639" i="1" s="1"/>
  <c r="AY639" i="1" s="1"/>
  <c r="AS655" i="1"/>
  <c r="AS671" i="1"/>
  <c r="AS687" i="1"/>
  <c r="AS703" i="1"/>
  <c r="AS719" i="1"/>
  <c r="AS735" i="1"/>
  <c r="AS751" i="1"/>
  <c r="AV751" i="1" s="1"/>
  <c r="AY751" i="1" s="1"/>
  <c r="AS767" i="1"/>
  <c r="AR91" i="1"/>
  <c r="AR176" i="1"/>
  <c r="AR235" i="1"/>
  <c r="AR275" i="1"/>
  <c r="AR311" i="1"/>
  <c r="AR343" i="1"/>
  <c r="AR375" i="1"/>
  <c r="AR407" i="1"/>
  <c r="AR439" i="1"/>
  <c r="AR471" i="1"/>
  <c r="AR503" i="1"/>
  <c r="AR535" i="1"/>
  <c r="AR567" i="1"/>
  <c r="AR599" i="1"/>
  <c r="AR631" i="1"/>
  <c r="AU631" i="1" s="1"/>
  <c r="AX631" i="1" s="1"/>
  <c r="AR663" i="1"/>
  <c r="AU663" i="1" s="1"/>
  <c r="AX663" i="1" s="1"/>
  <c r="AR695" i="1"/>
  <c r="AU695" i="1" s="1"/>
  <c r="AX695" i="1" s="1"/>
  <c r="AR727" i="1"/>
  <c r="AU727" i="1" s="1"/>
  <c r="AX727" i="1" s="1"/>
  <c r="AR759" i="1"/>
  <c r="AU759" i="1" s="1"/>
  <c r="AX759" i="1" s="1"/>
  <c r="AR791" i="1"/>
  <c r="AU791" i="1" s="1"/>
  <c r="AX791" i="1" s="1"/>
  <c r="AR823" i="1"/>
  <c r="AU823" i="1" s="1"/>
  <c r="AX823" i="1" s="1"/>
  <c r="AR855" i="1"/>
  <c r="AR887" i="1"/>
  <c r="AR919" i="1"/>
  <c r="AR951" i="1"/>
  <c r="AR983" i="1"/>
  <c r="AR1015" i="1"/>
  <c r="AR1047" i="1"/>
  <c r="AU1047" i="1" s="1"/>
  <c r="AX1047" i="1" s="1"/>
  <c r="AR1079" i="1"/>
  <c r="AR1111" i="1"/>
  <c r="AR1143" i="1"/>
  <c r="AU1143" i="1" s="1"/>
  <c r="AX1143" i="1" s="1"/>
  <c r="AR1171" i="1"/>
  <c r="AR1200" i="1"/>
  <c r="AU1200" i="1" s="1"/>
  <c r="AX1200" i="1" s="1"/>
  <c r="AR1230" i="1"/>
  <c r="AU1230" i="1" s="1"/>
  <c r="AX1230" i="1" s="1"/>
  <c r="AR1259" i="1"/>
  <c r="AU1259" i="1" s="1"/>
  <c r="AX1259" i="1" s="1"/>
  <c r="AR1287" i="1"/>
  <c r="AU1287" i="1" s="1"/>
  <c r="AX1287" i="1" s="1"/>
  <c r="AR1313" i="1"/>
  <c r="AU1313" i="1" s="1"/>
  <c r="AX1313" i="1" s="1"/>
  <c r="AR1343" i="1"/>
  <c r="AS30" i="1"/>
  <c r="AS50" i="1"/>
  <c r="AS66" i="1"/>
  <c r="AS82" i="1"/>
  <c r="AS98" i="1"/>
  <c r="AS114" i="1"/>
  <c r="AS130" i="1"/>
  <c r="AS146" i="1"/>
  <c r="AS162" i="1"/>
  <c r="AS178" i="1"/>
  <c r="AS194" i="1"/>
  <c r="AS210" i="1"/>
  <c r="AS226" i="1"/>
  <c r="AS242" i="1"/>
  <c r="AS258" i="1"/>
  <c r="AS274" i="1"/>
  <c r="AS290" i="1"/>
  <c r="AS306" i="1"/>
  <c r="AS322" i="1"/>
  <c r="AS338" i="1"/>
  <c r="AS354" i="1"/>
  <c r="AS370" i="1"/>
  <c r="AS386" i="1"/>
  <c r="AS402" i="1"/>
  <c r="AS418" i="1"/>
  <c r="AV418" i="1" s="1"/>
  <c r="AY418" i="1" s="1"/>
  <c r="AS434" i="1"/>
  <c r="AV434" i="1" s="1"/>
  <c r="AY434" i="1" s="1"/>
  <c r="AS450" i="1"/>
  <c r="AV450" i="1" s="1"/>
  <c r="AY450" i="1" s="1"/>
  <c r="AR92" i="1"/>
  <c r="AR183" i="1"/>
  <c r="AR236" i="1"/>
  <c r="AR279" i="1"/>
  <c r="AR315" i="1"/>
  <c r="AR347" i="1"/>
  <c r="AR379" i="1"/>
  <c r="AR411" i="1"/>
  <c r="AR443" i="1"/>
  <c r="AR475" i="1"/>
  <c r="AR507" i="1"/>
  <c r="AU507" i="1" s="1"/>
  <c r="AX507" i="1" s="1"/>
  <c r="AR539" i="1"/>
  <c r="AR571" i="1"/>
  <c r="AR603" i="1"/>
  <c r="AR635" i="1"/>
  <c r="AR667" i="1"/>
  <c r="AU667" i="1" s="1"/>
  <c r="AX667" i="1" s="1"/>
  <c r="AR699" i="1"/>
  <c r="AU699" i="1" s="1"/>
  <c r="AX699" i="1" s="1"/>
  <c r="AR731" i="1"/>
  <c r="AU731" i="1" s="1"/>
  <c r="AX731" i="1" s="1"/>
  <c r="AR763" i="1"/>
  <c r="AU763" i="1" s="1"/>
  <c r="AX763" i="1" s="1"/>
  <c r="AR795" i="1"/>
  <c r="AR827" i="1"/>
  <c r="AR859" i="1"/>
  <c r="AR891" i="1"/>
  <c r="AU891" i="1" s="1"/>
  <c r="AX891" i="1" s="1"/>
  <c r="AR923" i="1"/>
  <c r="AR955" i="1"/>
  <c r="AR987" i="1"/>
  <c r="AR1019" i="1"/>
  <c r="AR1051" i="1"/>
  <c r="AR1083" i="1"/>
  <c r="AR1115" i="1"/>
  <c r="AU1115" i="1" s="1"/>
  <c r="AX1115" i="1" s="1"/>
  <c r="AR1147" i="1"/>
  <c r="AR1175" i="1"/>
  <c r="AU1175" i="1" s="1"/>
  <c r="AX1175" i="1" s="1"/>
  <c r="AR1201" i="1"/>
  <c r="AU1201" i="1" s="1"/>
  <c r="AX1201" i="1" s="1"/>
  <c r="AR1231" i="1"/>
  <c r="AU1231" i="1" s="1"/>
  <c r="AX1231" i="1" s="1"/>
  <c r="AR1260" i="1"/>
  <c r="AU1260" i="1" s="1"/>
  <c r="AX1260" i="1" s="1"/>
  <c r="AR1290" i="1"/>
  <c r="AU1290" i="1" s="1"/>
  <c r="AX1290" i="1" s="1"/>
  <c r="AR1315" i="1"/>
  <c r="AR1344" i="1"/>
  <c r="AS31" i="1"/>
  <c r="AS51" i="1"/>
  <c r="AS67" i="1"/>
  <c r="AS83" i="1"/>
  <c r="AS99" i="1"/>
  <c r="AS115" i="1"/>
  <c r="AS131" i="1"/>
  <c r="AS147" i="1"/>
  <c r="AS163" i="1"/>
  <c r="AS179" i="1"/>
  <c r="AS195" i="1"/>
  <c r="AS211" i="1"/>
  <c r="AS227" i="1"/>
  <c r="AS243" i="1"/>
  <c r="AS259" i="1"/>
  <c r="AS275" i="1"/>
  <c r="AS291" i="1"/>
  <c r="AS307" i="1"/>
  <c r="AS323" i="1"/>
  <c r="AS339" i="1"/>
  <c r="AS355" i="1"/>
  <c r="AR107" i="1"/>
  <c r="AR187" i="1"/>
  <c r="AR239" i="1"/>
  <c r="AR283" i="1"/>
  <c r="AR316" i="1"/>
  <c r="AR348" i="1"/>
  <c r="AR380" i="1"/>
  <c r="AR412" i="1"/>
  <c r="AU412" i="1" s="1"/>
  <c r="AX412" i="1" s="1"/>
  <c r="AR444" i="1"/>
  <c r="AU444" i="1" s="1"/>
  <c r="AX444" i="1" s="1"/>
  <c r="AR476" i="1"/>
  <c r="AR508" i="1"/>
  <c r="AR540" i="1"/>
  <c r="AU540" i="1" s="1"/>
  <c r="AX540" i="1" s="1"/>
  <c r="AR572" i="1"/>
  <c r="AR604" i="1"/>
  <c r="AR636" i="1"/>
  <c r="AR668" i="1"/>
  <c r="AR700" i="1"/>
  <c r="AR732" i="1"/>
  <c r="AR764" i="1"/>
  <c r="AU764" i="1" s="1"/>
  <c r="AX764" i="1" s="1"/>
  <c r="AR796" i="1"/>
  <c r="AR828" i="1"/>
  <c r="AU828" i="1" s="1"/>
  <c r="AX828" i="1" s="1"/>
  <c r="AR860" i="1"/>
  <c r="AR892" i="1"/>
  <c r="AU892" i="1" s="1"/>
  <c r="AX892" i="1" s="1"/>
  <c r="AR924" i="1"/>
  <c r="AU924" i="1" s="1"/>
  <c r="AX924" i="1" s="1"/>
  <c r="AR956" i="1"/>
  <c r="AU956" i="1" s="1"/>
  <c r="AX956" i="1" s="1"/>
  <c r="AR988" i="1"/>
  <c r="AR1020" i="1"/>
  <c r="AR1052" i="1"/>
  <c r="AR1084" i="1"/>
  <c r="AR1116" i="1"/>
  <c r="AR1148" i="1"/>
  <c r="AR1178" i="1"/>
  <c r="AR1203" i="1"/>
  <c r="AR1232" i="1"/>
  <c r="AR1262" i="1"/>
  <c r="AU1262" i="1" s="1"/>
  <c r="AX1262" i="1" s="1"/>
  <c r="AR1291" i="1"/>
  <c r="AU1291" i="1" s="1"/>
  <c r="AX1291" i="1" s="1"/>
  <c r="AR1319" i="1"/>
  <c r="AU1319" i="1" s="1"/>
  <c r="AX1319" i="1" s="1"/>
  <c r="AR1345" i="1"/>
  <c r="AU1345" i="1" s="1"/>
  <c r="AX1345" i="1" s="1"/>
  <c r="AS33" i="1"/>
  <c r="AS52" i="1"/>
  <c r="AS68" i="1"/>
  <c r="AS84" i="1"/>
  <c r="AS100" i="1"/>
  <c r="AS116" i="1"/>
  <c r="AS132" i="1"/>
  <c r="AS148" i="1"/>
  <c r="AS164" i="1"/>
  <c r="AS180" i="1"/>
  <c r="AS196" i="1"/>
  <c r="AS212" i="1"/>
  <c r="AS228" i="1"/>
  <c r="AS244" i="1"/>
  <c r="AS260" i="1"/>
  <c r="AS276" i="1"/>
  <c r="AS292" i="1"/>
  <c r="AS308" i="1"/>
  <c r="AS324" i="1"/>
  <c r="AS340" i="1"/>
  <c r="AS356" i="1"/>
  <c r="AS372" i="1"/>
  <c r="AS388" i="1"/>
  <c r="AR108" i="1"/>
  <c r="AR188" i="1"/>
  <c r="AR240" i="1"/>
  <c r="AR284" i="1"/>
  <c r="AR318" i="1"/>
  <c r="AR350" i="1"/>
  <c r="AR382" i="1"/>
  <c r="AR414" i="1"/>
  <c r="AR446" i="1"/>
  <c r="AU446" i="1" s="1"/>
  <c r="AX446" i="1" s="1"/>
  <c r="AR478" i="1"/>
  <c r="AU478" i="1" s="1"/>
  <c r="AX478" i="1" s="1"/>
  <c r="AR510" i="1"/>
  <c r="AU510" i="1" s="1"/>
  <c r="AX510" i="1" s="1"/>
  <c r="AR542" i="1"/>
  <c r="AU542" i="1" s="1"/>
  <c r="AX542" i="1" s="1"/>
  <c r="AR574" i="1"/>
  <c r="AR606" i="1"/>
  <c r="AR638" i="1"/>
  <c r="AR670" i="1"/>
  <c r="AR702" i="1"/>
  <c r="AR734" i="1"/>
  <c r="AR766" i="1"/>
  <c r="AR798" i="1"/>
  <c r="AR830" i="1"/>
  <c r="AR862" i="1"/>
  <c r="AR894" i="1"/>
  <c r="AU894" i="1" s="1"/>
  <c r="AX894" i="1" s="1"/>
  <c r="AR926" i="1"/>
  <c r="AR958" i="1"/>
  <c r="AU958" i="1" s="1"/>
  <c r="AX958" i="1" s="1"/>
  <c r="AR990" i="1"/>
  <c r="AU990" i="1" s="1"/>
  <c r="AX990" i="1" s="1"/>
  <c r="AR1022" i="1"/>
  <c r="AU1022" i="1" s="1"/>
  <c r="AX1022" i="1" s="1"/>
  <c r="AR1054" i="1"/>
  <c r="AU1054" i="1" s="1"/>
  <c r="AX1054" i="1" s="1"/>
  <c r="AR1086" i="1"/>
  <c r="AR1118" i="1"/>
  <c r="AR1150" i="1"/>
  <c r="AR1179" i="1"/>
  <c r="AR1207" i="1"/>
  <c r="AR1233" i="1"/>
  <c r="AR1263" i="1"/>
  <c r="AU1263" i="1" s="1"/>
  <c r="AX1263" i="1" s="1"/>
  <c r="AR1292" i="1"/>
  <c r="AR1322" i="1"/>
  <c r="AR1347" i="1"/>
  <c r="AU1347" i="1" s="1"/>
  <c r="AX1347" i="1" s="1"/>
  <c r="AS34" i="1"/>
  <c r="AS53" i="1"/>
  <c r="AS69" i="1"/>
  <c r="AS85" i="1"/>
  <c r="AS101" i="1"/>
  <c r="AS117" i="1"/>
  <c r="AS133" i="1"/>
  <c r="AS149" i="1"/>
  <c r="AS165" i="1"/>
  <c r="AS181" i="1"/>
  <c r="AS197" i="1"/>
  <c r="AS213" i="1"/>
  <c r="AS229" i="1"/>
  <c r="AS245" i="1"/>
  <c r="AS261" i="1"/>
  <c r="AS277" i="1"/>
  <c r="AS293" i="1"/>
  <c r="AS309" i="1"/>
  <c r="AS325" i="1"/>
  <c r="AS341" i="1"/>
  <c r="AS357" i="1"/>
  <c r="AS373" i="1"/>
  <c r="AS389" i="1"/>
  <c r="AS405" i="1"/>
  <c r="AS421" i="1"/>
  <c r="AS437" i="1"/>
  <c r="AR123" i="1"/>
  <c r="AR192" i="1"/>
  <c r="AR243" i="1"/>
  <c r="AR287" i="1"/>
  <c r="AR319" i="1"/>
  <c r="AR351" i="1"/>
  <c r="AR383" i="1"/>
  <c r="AR415" i="1"/>
  <c r="AU415" i="1" s="1"/>
  <c r="AX415" i="1" s="1"/>
  <c r="AR447" i="1"/>
  <c r="AR479" i="1"/>
  <c r="AU479" i="1" s="1"/>
  <c r="AX479" i="1" s="1"/>
  <c r="AR511" i="1"/>
  <c r="AU511" i="1" s="1"/>
  <c r="AX511" i="1" s="1"/>
  <c r="AR543" i="1"/>
  <c r="AR575" i="1"/>
  <c r="AR607" i="1"/>
  <c r="AR639" i="1"/>
  <c r="AR671" i="1"/>
  <c r="AR703" i="1"/>
  <c r="AR735" i="1"/>
  <c r="AR767" i="1"/>
  <c r="AU767" i="1" s="1"/>
  <c r="AX767" i="1" s="1"/>
  <c r="AR799" i="1"/>
  <c r="AR831" i="1"/>
  <c r="AR863" i="1"/>
  <c r="AU863" i="1" s="1"/>
  <c r="AX863" i="1" s="1"/>
  <c r="AR895" i="1"/>
  <c r="AR927" i="1"/>
  <c r="AU927" i="1" s="1"/>
  <c r="AX927" i="1" s="1"/>
  <c r="AR959" i="1"/>
  <c r="AR991" i="1"/>
  <c r="AU991" i="1" s="1"/>
  <c r="AX991" i="1" s="1"/>
  <c r="AR1023" i="1"/>
  <c r="AU1023" i="1" s="1"/>
  <c r="AX1023" i="1" s="1"/>
  <c r="AR1055" i="1"/>
  <c r="AU1055" i="1" s="1"/>
  <c r="AX1055" i="1" s="1"/>
  <c r="AR1087" i="1"/>
  <c r="AR1119" i="1"/>
  <c r="AR1151" i="1"/>
  <c r="AU1151" i="1" s="1"/>
  <c r="AX1151" i="1" s="1"/>
  <c r="AR1180" i="1"/>
  <c r="AR1210" i="1"/>
  <c r="AR1235" i="1"/>
  <c r="AR1264" i="1"/>
  <c r="AR1294" i="1"/>
  <c r="AR1323" i="1"/>
  <c r="AR1351" i="1"/>
  <c r="AU1351" i="1" s="1"/>
  <c r="AX1351" i="1" s="1"/>
  <c r="AS35" i="1"/>
  <c r="AS54" i="1"/>
  <c r="AS70" i="1"/>
  <c r="AS86" i="1"/>
  <c r="AS102" i="1"/>
  <c r="AS118" i="1"/>
  <c r="AS134" i="1"/>
  <c r="AS150" i="1"/>
  <c r="AS166" i="1"/>
  <c r="AS182" i="1"/>
  <c r="AS198" i="1"/>
  <c r="AS214" i="1"/>
  <c r="AS230" i="1"/>
  <c r="AS246" i="1"/>
  <c r="AS262" i="1"/>
  <c r="AS278" i="1"/>
  <c r="AS294" i="1"/>
  <c r="AS310" i="1"/>
  <c r="AS326" i="1"/>
  <c r="AR59" i="1"/>
  <c r="AR223" i="1"/>
  <c r="AR303" i="1"/>
  <c r="AR367" i="1"/>
  <c r="AR431" i="1"/>
  <c r="AR495" i="1"/>
  <c r="AR559" i="1"/>
  <c r="AR623" i="1"/>
  <c r="AR687" i="1"/>
  <c r="AR751" i="1"/>
  <c r="AU751" i="1" s="1"/>
  <c r="AX751" i="1" s="1"/>
  <c r="AR815" i="1"/>
  <c r="AR879" i="1"/>
  <c r="AR943" i="1"/>
  <c r="AU943" i="1" s="1"/>
  <c r="AX943" i="1" s="1"/>
  <c r="AR1007" i="1"/>
  <c r="AR1071" i="1"/>
  <c r="AU1071" i="1" s="1"/>
  <c r="AX1071" i="1" s="1"/>
  <c r="AR1135" i="1"/>
  <c r="AU1135" i="1" s="1"/>
  <c r="AX1135" i="1" s="1"/>
  <c r="AR1195" i="1"/>
  <c r="AU1195" i="1" s="1"/>
  <c r="AX1195" i="1" s="1"/>
  <c r="AR1249" i="1"/>
  <c r="AU1249" i="1" s="1"/>
  <c r="AX1249" i="1" s="1"/>
  <c r="AR1308" i="1"/>
  <c r="AU1308" i="1" s="1"/>
  <c r="AX1308" i="1" s="1"/>
  <c r="AR1363" i="1"/>
  <c r="AS62" i="1"/>
  <c r="AS94" i="1"/>
  <c r="AS126" i="1"/>
  <c r="AS158" i="1"/>
  <c r="AS190" i="1"/>
  <c r="AS222" i="1"/>
  <c r="AS253" i="1"/>
  <c r="AS282" i="1"/>
  <c r="AS312" i="1"/>
  <c r="AS337" i="1"/>
  <c r="AS363" i="1"/>
  <c r="AS387" i="1"/>
  <c r="AS409" i="1"/>
  <c r="AV409" i="1" s="1"/>
  <c r="AY409" i="1" s="1"/>
  <c r="AS430" i="1"/>
  <c r="AV430" i="1" s="1"/>
  <c r="AY430" i="1" s="1"/>
  <c r="AS452" i="1"/>
  <c r="AV452" i="1" s="1"/>
  <c r="AY452" i="1" s="1"/>
  <c r="AS470" i="1"/>
  <c r="AS488" i="1"/>
  <c r="AS506" i="1"/>
  <c r="AS525" i="1"/>
  <c r="AS544" i="1"/>
  <c r="AS562" i="1"/>
  <c r="AS580" i="1"/>
  <c r="AS598" i="1"/>
  <c r="AS616" i="1"/>
  <c r="AS634" i="1"/>
  <c r="AV634" i="1" s="1"/>
  <c r="AY634" i="1" s="1"/>
  <c r="AS653" i="1"/>
  <c r="AV653" i="1" s="1"/>
  <c r="AY653" i="1" s="1"/>
  <c r="AS672" i="1"/>
  <c r="AV672" i="1" s="1"/>
  <c r="AY672" i="1" s="1"/>
  <c r="AS690" i="1"/>
  <c r="AV690" i="1" s="1"/>
  <c r="AY690" i="1" s="1"/>
  <c r="AS708" i="1"/>
  <c r="AV708" i="1" s="1"/>
  <c r="AY708" i="1" s="1"/>
  <c r="AS726" i="1"/>
  <c r="AV726" i="1" s="1"/>
  <c r="AY726" i="1" s="1"/>
  <c r="AS744" i="1"/>
  <c r="AV744" i="1" s="1"/>
  <c r="AY744" i="1" s="1"/>
  <c r="AS762" i="1"/>
  <c r="AS781" i="1"/>
  <c r="AS798" i="1"/>
  <c r="AS814" i="1"/>
  <c r="AS830" i="1"/>
  <c r="AS846" i="1"/>
  <c r="AS862" i="1"/>
  <c r="AV862" i="1" s="1"/>
  <c r="AY862" i="1" s="1"/>
  <c r="AS878" i="1"/>
  <c r="AS894" i="1"/>
  <c r="AS910" i="1"/>
  <c r="AV910" i="1" s="1"/>
  <c r="AY910" i="1" s="1"/>
  <c r="AS926" i="1"/>
  <c r="AS942" i="1"/>
  <c r="AV942" i="1" s="1"/>
  <c r="AY942" i="1" s="1"/>
  <c r="AS958" i="1"/>
  <c r="AV958" i="1" s="1"/>
  <c r="AY958" i="1" s="1"/>
  <c r="AS974" i="1"/>
  <c r="AV974" i="1" s="1"/>
  <c r="AY974" i="1" s="1"/>
  <c r="AS990" i="1"/>
  <c r="AV990" i="1" s="1"/>
  <c r="AY990" i="1" s="1"/>
  <c r="AS1006" i="1"/>
  <c r="AV1006" i="1" s="1"/>
  <c r="AY1006" i="1" s="1"/>
  <c r="AS1022" i="1"/>
  <c r="AS1038" i="1"/>
  <c r="AS1054" i="1"/>
  <c r="AV1054" i="1" s="1"/>
  <c r="AY1054" i="1" s="1"/>
  <c r="AS1070" i="1"/>
  <c r="AS1086" i="1"/>
  <c r="AS1102" i="1"/>
  <c r="AS1118" i="1"/>
  <c r="AS1134" i="1"/>
  <c r="AS1150" i="1"/>
  <c r="AS1166" i="1"/>
  <c r="AV1166" i="1" s="1"/>
  <c r="AY1166" i="1" s="1"/>
  <c r="AS1182" i="1"/>
  <c r="AS1198" i="1"/>
  <c r="AV1198" i="1" s="1"/>
  <c r="AY1198" i="1" s="1"/>
  <c r="AS1214" i="1"/>
  <c r="AV1214" i="1" s="1"/>
  <c r="AY1214" i="1" s="1"/>
  <c r="AS1230" i="1"/>
  <c r="AV1230" i="1" s="1"/>
  <c r="AY1230" i="1" s="1"/>
  <c r="AS1246" i="1"/>
  <c r="AV1246" i="1" s="1"/>
  <c r="AY1246" i="1" s="1"/>
  <c r="AS1262" i="1"/>
  <c r="AV1262" i="1" s="1"/>
  <c r="AY1262" i="1" s="1"/>
  <c r="AS1278" i="1"/>
  <c r="AS1294" i="1"/>
  <c r="AS1310" i="1"/>
  <c r="AS1326" i="1"/>
  <c r="AS1342" i="1"/>
  <c r="AS1358" i="1"/>
  <c r="AQ30" i="1"/>
  <c r="AR75" i="1"/>
  <c r="AR76" i="1"/>
  <c r="AR231" i="1"/>
  <c r="AR307" i="1"/>
  <c r="AR371" i="1"/>
  <c r="AR435" i="1"/>
  <c r="AU435" i="1" s="1"/>
  <c r="AX435" i="1" s="1"/>
  <c r="AR499" i="1"/>
  <c r="AU499" i="1" s="1"/>
  <c r="AX499" i="1" s="1"/>
  <c r="AR563" i="1"/>
  <c r="AU563" i="1" s="1"/>
  <c r="AX563" i="1" s="1"/>
  <c r="AR627" i="1"/>
  <c r="AU627" i="1" s="1"/>
  <c r="AX627" i="1" s="1"/>
  <c r="AR691" i="1"/>
  <c r="AR755" i="1"/>
  <c r="AR819" i="1"/>
  <c r="AR883" i="1"/>
  <c r="AR947" i="1"/>
  <c r="AR1011" i="1"/>
  <c r="AR1075" i="1"/>
  <c r="AU1075" i="1" s="1"/>
  <c r="AX1075" i="1" s="1"/>
  <c r="AR1139" i="1"/>
  <c r="AR1199" i="1"/>
  <c r="AR1258" i="1"/>
  <c r="AU1258" i="1" s="1"/>
  <c r="AX1258" i="1" s="1"/>
  <c r="AR1312" i="1"/>
  <c r="AS29" i="1"/>
  <c r="AS65" i="1"/>
  <c r="AS97" i="1"/>
  <c r="AS129" i="1"/>
  <c r="AS161" i="1"/>
  <c r="AS193" i="1"/>
  <c r="AS225" i="1"/>
  <c r="AS256" i="1"/>
  <c r="AS285" i="1"/>
  <c r="AS314" i="1"/>
  <c r="AS343" i="1"/>
  <c r="AS366" i="1"/>
  <c r="AS391" i="1"/>
  <c r="AS411" i="1"/>
  <c r="AS433" i="1"/>
  <c r="AS454" i="1"/>
  <c r="AS472" i="1"/>
  <c r="AV472" i="1" s="1"/>
  <c r="AY472" i="1" s="1"/>
  <c r="AS490" i="1"/>
  <c r="AV490" i="1" s="1"/>
  <c r="AY490" i="1" s="1"/>
  <c r="AS509" i="1"/>
  <c r="AV509" i="1" s="1"/>
  <c r="AY509" i="1" s="1"/>
  <c r="AS528" i="1"/>
  <c r="AV528" i="1" s="1"/>
  <c r="AY528" i="1" s="1"/>
  <c r="AS546" i="1"/>
  <c r="AV546" i="1" s="1"/>
  <c r="AY546" i="1" s="1"/>
  <c r="AS564" i="1"/>
  <c r="AS582" i="1"/>
  <c r="AS600" i="1"/>
  <c r="AS618" i="1"/>
  <c r="AS637" i="1"/>
  <c r="AS656" i="1"/>
  <c r="AS674" i="1"/>
  <c r="AS692" i="1"/>
  <c r="AS710" i="1"/>
  <c r="AS728" i="1"/>
  <c r="AV728" i="1" s="1"/>
  <c r="AY728" i="1" s="1"/>
  <c r="AS746" i="1"/>
  <c r="AV746" i="1" s="1"/>
  <c r="AY746" i="1" s="1"/>
  <c r="AS765" i="1"/>
  <c r="AV765" i="1" s="1"/>
  <c r="AY765" i="1" s="1"/>
  <c r="AS783" i="1"/>
  <c r="AV783" i="1" s="1"/>
  <c r="AY783" i="1" s="1"/>
  <c r="AS800" i="1"/>
  <c r="AV800" i="1" s="1"/>
  <c r="AY800" i="1" s="1"/>
  <c r="AS816" i="1"/>
  <c r="AV816" i="1" s="1"/>
  <c r="AY816" i="1" s="1"/>
  <c r="AS832" i="1"/>
  <c r="AV832" i="1" s="1"/>
  <c r="AY832" i="1" s="1"/>
  <c r="AS848" i="1"/>
  <c r="AS864" i="1"/>
  <c r="AS880" i="1"/>
  <c r="AS896" i="1"/>
  <c r="AS912" i="1"/>
  <c r="AS928" i="1"/>
  <c r="AS944" i="1"/>
  <c r="AV944" i="1" s="1"/>
  <c r="AY944" i="1" s="1"/>
  <c r="AS960" i="1"/>
  <c r="AS976" i="1"/>
  <c r="AS992" i="1"/>
  <c r="AV992" i="1" s="1"/>
  <c r="AY992" i="1" s="1"/>
  <c r="AS1008" i="1"/>
  <c r="AS1024" i="1"/>
  <c r="AV1024" i="1" s="1"/>
  <c r="AY1024" i="1" s="1"/>
  <c r="AS1040" i="1"/>
  <c r="AS1056" i="1"/>
  <c r="AV1056" i="1" s="1"/>
  <c r="AY1056" i="1" s="1"/>
  <c r="AS1072" i="1"/>
  <c r="AV1072" i="1" s="1"/>
  <c r="AY1072" i="1" s="1"/>
  <c r="AS1088" i="1"/>
  <c r="AV1088" i="1" s="1"/>
  <c r="AY1088" i="1" s="1"/>
  <c r="AS1104" i="1"/>
  <c r="AS1120" i="1"/>
  <c r="AS1136" i="1"/>
  <c r="AV1136" i="1" s="1"/>
  <c r="AY1136" i="1" s="1"/>
  <c r="AS1152" i="1"/>
  <c r="AS1168" i="1"/>
  <c r="AS1184" i="1"/>
  <c r="AS1200" i="1"/>
  <c r="AS1216" i="1"/>
  <c r="AS1232" i="1"/>
  <c r="AS1248" i="1"/>
  <c r="AV1248" i="1" s="1"/>
  <c r="AY1248" i="1" s="1"/>
  <c r="AS1264" i="1"/>
  <c r="AR124" i="1"/>
  <c r="AR247" i="1"/>
  <c r="AR320" i="1"/>
  <c r="AR384" i="1"/>
  <c r="AR448" i="1"/>
  <c r="AU448" i="1" s="1"/>
  <c r="AX448" i="1" s="1"/>
  <c r="AR512" i="1"/>
  <c r="AR576" i="1"/>
  <c r="AR640" i="1"/>
  <c r="AR704" i="1"/>
  <c r="AR768" i="1"/>
  <c r="AR832" i="1"/>
  <c r="AR896" i="1"/>
  <c r="AR960" i="1"/>
  <c r="AR1024" i="1"/>
  <c r="AR1088" i="1"/>
  <c r="AU1088" i="1" s="1"/>
  <c r="AX1088" i="1" s="1"/>
  <c r="AR1152" i="1"/>
  <c r="AU1152" i="1" s="1"/>
  <c r="AX1152" i="1" s="1"/>
  <c r="AR1211" i="1"/>
  <c r="AU1211" i="1" s="1"/>
  <c r="AX1211" i="1" s="1"/>
  <c r="AR1265" i="1"/>
  <c r="AU1265" i="1" s="1"/>
  <c r="AX1265" i="1" s="1"/>
  <c r="AR1324" i="1"/>
  <c r="AU1324" i="1" s="1"/>
  <c r="AX1324" i="1" s="1"/>
  <c r="AS36" i="1"/>
  <c r="AS71" i="1"/>
  <c r="AS103" i="1"/>
  <c r="AS135" i="1"/>
  <c r="AS167" i="1"/>
  <c r="AS199" i="1"/>
  <c r="AS231" i="1"/>
  <c r="AS257" i="1"/>
  <c r="AS286" i="1"/>
  <c r="AS315" i="1"/>
  <c r="AS344" i="1"/>
  <c r="AS368" i="1"/>
  <c r="AS392" i="1"/>
  <c r="AS413" i="1"/>
  <c r="AV413" i="1" s="1"/>
  <c r="AY413" i="1" s="1"/>
  <c r="AS435" i="1"/>
  <c r="AV435" i="1" s="1"/>
  <c r="AY435" i="1" s="1"/>
  <c r="AS455" i="1"/>
  <c r="AV455" i="1" s="1"/>
  <c r="AY455" i="1" s="1"/>
  <c r="AS473" i="1"/>
  <c r="AV473" i="1" s="1"/>
  <c r="AY473" i="1" s="1"/>
  <c r="AS491" i="1"/>
  <c r="AV491" i="1" s="1"/>
  <c r="AY491" i="1" s="1"/>
  <c r="AS510" i="1"/>
  <c r="AS529" i="1"/>
  <c r="AS547" i="1"/>
  <c r="AV547" i="1" s="1"/>
  <c r="AY547" i="1" s="1"/>
  <c r="AS565" i="1"/>
  <c r="AS583" i="1"/>
  <c r="AS601" i="1"/>
  <c r="AS619" i="1"/>
  <c r="AS638" i="1"/>
  <c r="AS657" i="1"/>
  <c r="AS675" i="1"/>
  <c r="AV675" i="1" s="1"/>
  <c r="AY675" i="1" s="1"/>
  <c r="AS693" i="1"/>
  <c r="AS711" i="1"/>
  <c r="AV711" i="1" s="1"/>
  <c r="AY711" i="1" s="1"/>
  <c r="AS729" i="1"/>
  <c r="AV729" i="1" s="1"/>
  <c r="AY729" i="1" s="1"/>
  <c r="AS747" i="1"/>
  <c r="AV747" i="1" s="1"/>
  <c r="AY747" i="1" s="1"/>
  <c r="AS766" i="1"/>
  <c r="AV766" i="1" s="1"/>
  <c r="AY766" i="1" s="1"/>
  <c r="AS784" i="1"/>
  <c r="AS801" i="1"/>
  <c r="AS817" i="1"/>
  <c r="AS833" i="1"/>
  <c r="AS849" i="1"/>
  <c r="AS865" i="1"/>
  <c r="AS881" i="1"/>
  <c r="AS897" i="1"/>
  <c r="AS913" i="1"/>
  <c r="AS929" i="1"/>
  <c r="AS945" i="1"/>
  <c r="AV945" i="1" s="1"/>
  <c r="AY945" i="1" s="1"/>
  <c r="AS961" i="1"/>
  <c r="AV961" i="1" s="1"/>
  <c r="AY961" i="1" s="1"/>
  <c r="AS977" i="1"/>
  <c r="AV977" i="1" s="1"/>
  <c r="AY977" i="1" s="1"/>
  <c r="AS993" i="1"/>
  <c r="AV993" i="1" s="1"/>
  <c r="AY993" i="1" s="1"/>
  <c r="AS1009" i="1"/>
  <c r="AV1009" i="1" s="1"/>
  <c r="AY1009" i="1" s="1"/>
  <c r="AS1025" i="1"/>
  <c r="AV1025" i="1" s="1"/>
  <c r="AY1025" i="1" s="1"/>
  <c r="AS1041" i="1"/>
  <c r="AV1041" i="1" s="1"/>
  <c r="AY1041" i="1" s="1"/>
  <c r="AS1057" i="1"/>
  <c r="AS1073" i="1"/>
  <c r="AS1089" i="1"/>
  <c r="AS1105" i="1"/>
  <c r="AS1121" i="1"/>
  <c r="AS1137" i="1"/>
  <c r="AS1153" i="1"/>
  <c r="AV1153" i="1" s="1"/>
  <c r="AY1153" i="1" s="1"/>
  <c r="AS1169" i="1"/>
  <c r="AS1185" i="1"/>
  <c r="AS1201" i="1"/>
  <c r="AV1201" i="1" s="1"/>
  <c r="AY1201" i="1" s="1"/>
  <c r="AS1217" i="1"/>
  <c r="AS1233" i="1"/>
  <c r="AV1233" i="1" s="1"/>
  <c r="AY1233" i="1" s="1"/>
  <c r="AS1249" i="1"/>
  <c r="AV1249" i="1" s="1"/>
  <c r="AY1249" i="1" s="1"/>
  <c r="AS1265" i="1"/>
  <c r="AV1265" i="1" s="1"/>
  <c r="AY1265" i="1" s="1"/>
  <c r="AS1281" i="1"/>
  <c r="AV1281" i="1" s="1"/>
  <c r="AY1281" i="1" s="1"/>
  <c r="AS1297" i="1"/>
  <c r="AV1297" i="1" s="1"/>
  <c r="AY1297" i="1" s="1"/>
  <c r="AS1313" i="1"/>
  <c r="AS1329" i="1"/>
  <c r="AR139" i="1"/>
  <c r="AR251" i="1"/>
  <c r="AR321" i="1"/>
  <c r="AR385" i="1"/>
  <c r="AR449" i="1"/>
  <c r="AR513" i="1"/>
  <c r="AR577" i="1"/>
  <c r="AR641" i="1"/>
  <c r="AU641" i="1" s="1"/>
  <c r="AX641" i="1" s="1"/>
  <c r="AR705" i="1"/>
  <c r="AR769" i="1"/>
  <c r="AR833" i="1"/>
  <c r="AU833" i="1" s="1"/>
  <c r="AX833" i="1" s="1"/>
  <c r="AR897" i="1"/>
  <c r="AU897" i="1" s="1"/>
  <c r="AX897" i="1" s="1"/>
  <c r="AR961" i="1"/>
  <c r="AU961" i="1" s="1"/>
  <c r="AX961" i="1" s="1"/>
  <c r="AR1025" i="1"/>
  <c r="AU1025" i="1" s="1"/>
  <c r="AX1025" i="1" s="1"/>
  <c r="AR1089" i="1"/>
  <c r="AR1153" i="1"/>
  <c r="AR1212" i="1"/>
  <c r="AR1267" i="1"/>
  <c r="AR1326" i="1"/>
  <c r="AS38" i="1"/>
  <c r="AS72" i="1"/>
  <c r="AS104" i="1"/>
  <c r="AS136" i="1"/>
  <c r="AS168" i="1"/>
  <c r="AS200" i="1"/>
  <c r="AS232" i="1"/>
  <c r="AS263" i="1"/>
  <c r="AS288" i="1"/>
  <c r="AS317" i="1"/>
  <c r="AS345" i="1"/>
  <c r="AS369" i="1"/>
  <c r="AS393" i="1"/>
  <c r="AS414" i="1"/>
  <c r="AS436" i="1"/>
  <c r="AS456" i="1"/>
  <c r="AS474" i="1"/>
  <c r="AS493" i="1"/>
  <c r="AS512" i="1"/>
  <c r="AS530" i="1"/>
  <c r="AS548" i="1"/>
  <c r="AV548" i="1" s="1"/>
  <c r="AY548" i="1" s="1"/>
  <c r="AS566" i="1"/>
  <c r="AS584" i="1"/>
  <c r="AV584" i="1" s="1"/>
  <c r="AY584" i="1" s="1"/>
  <c r="AS602" i="1"/>
  <c r="AS621" i="1"/>
  <c r="AV621" i="1" s="1"/>
  <c r="AY621" i="1" s="1"/>
  <c r="AS640" i="1"/>
  <c r="AV640" i="1" s="1"/>
  <c r="AY640" i="1" s="1"/>
  <c r="AS658" i="1"/>
  <c r="AV658" i="1" s="1"/>
  <c r="AY658" i="1" s="1"/>
  <c r="AS676" i="1"/>
  <c r="AS694" i="1"/>
  <c r="AS712" i="1"/>
  <c r="AV712" i="1" s="1"/>
  <c r="AY712" i="1" s="1"/>
  <c r="AS730" i="1"/>
  <c r="AS749" i="1"/>
  <c r="AS768" i="1"/>
  <c r="AS785" i="1"/>
  <c r="AS802" i="1"/>
  <c r="AS818" i="1"/>
  <c r="AS834" i="1"/>
  <c r="AV834" i="1" s="1"/>
  <c r="AY834" i="1" s="1"/>
  <c r="AS850" i="1"/>
  <c r="AS866" i="1"/>
  <c r="AV866" i="1" s="1"/>
  <c r="AY866" i="1" s="1"/>
  <c r="AS882" i="1"/>
  <c r="AV882" i="1" s="1"/>
  <c r="AY882" i="1" s="1"/>
  <c r="AS898" i="1"/>
  <c r="AV898" i="1" s="1"/>
  <c r="AY898" i="1" s="1"/>
  <c r="AS914" i="1"/>
  <c r="AV914" i="1" s="1"/>
  <c r="AY914" i="1" s="1"/>
  <c r="AS930" i="1"/>
  <c r="AV930" i="1" s="1"/>
  <c r="AY930" i="1" s="1"/>
  <c r="AS946" i="1"/>
  <c r="AS962" i="1"/>
  <c r="AS978" i="1"/>
  <c r="AS994" i="1"/>
  <c r="AS1010" i="1"/>
  <c r="AS1026" i="1"/>
  <c r="AS1042" i="1"/>
  <c r="AS1058" i="1"/>
  <c r="AS1074" i="1"/>
  <c r="AS1090" i="1"/>
  <c r="AS1106" i="1"/>
  <c r="AV1106" i="1" s="1"/>
  <c r="AY1106" i="1" s="1"/>
  <c r="AS1122" i="1"/>
  <c r="AV1122" i="1" s="1"/>
  <c r="AY1122" i="1" s="1"/>
  <c r="AS1138" i="1"/>
  <c r="AV1138" i="1" s="1"/>
  <c r="AY1138" i="1" s="1"/>
  <c r="AS1154" i="1"/>
  <c r="AV1154" i="1" s="1"/>
  <c r="AY1154" i="1" s="1"/>
  <c r="AS1170" i="1"/>
  <c r="AV1170" i="1" s="1"/>
  <c r="AY1170" i="1" s="1"/>
  <c r="AS1186" i="1"/>
  <c r="AV1186" i="1" s="1"/>
  <c r="AY1186" i="1" s="1"/>
  <c r="AS1202" i="1"/>
  <c r="AS1218" i="1"/>
  <c r="AS1234" i="1"/>
  <c r="AS1250" i="1"/>
  <c r="AS1266" i="1"/>
  <c r="AS1282" i="1"/>
  <c r="AS1298" i="1"/>
  <c r="AV1298" i="1" s="1"/>
  <c r="AY1298" i="1" s="1"/>
  <c r="AR140" i="1"/>
  <c r="AR252" i="1"/>
  <c r="AR323" i="1"/>
  <c r="AR387" i="1"/>
  <c r="AR451" i="1"/>
  <c r="AU451" i="1" s="1"/>
  <c r="AX451" i="1" s="1"/>
  <c r="AR515" i="1"/>
  <c r="AR579" i="1"/>
  <c r="AU579" i="1" s="1"/>
  <c r="AX579" i="1" s="1"/>
  <c r="AR643" i="1"/>
  <c r="AU643" i="1" s="1"/>
  <c r="AX643" i="1" s="1"/>
  <c r="AR707" i="1"/>
  <c r="AU707" i="1" s="1"/>
  <c r="AX707" i="1" s="1"/>
  <c r="AR771" i="1"/>
  <c r="AR835" i="1"/>
  <c r="AR899" i="1"/>
  <c r="AU899" i="1" s="1"/>
  <c r="AX899" i="1" s="1"/>
  <c r="AR963" i="1"/>
  <c r="AR1027" i="1"/>
  <c r="AR1091" i="1"/>
  <c r="AR1155" i="1"/>
  <c r="AR1214" i="1"/>
  <c r="AR1271" i="1"/>
  <c r="AR1327" i="1"/>
  <c r="AU1327" i="1" s="1"/>
  <c r="AX1327" i="1" s="1"/>
  <c r="AS39" i="1"/>
  <c r="AS73" i="1"/>
  <c r="AS105" i="1"/>
  <c r="AS137" i="1"/>
  <c r="AS169" i="1"/>
  <c r="AS201" i="1"/>
  <c r="AS233" i="1"/>
  <c r="AS264" i="1"/>
  <c r="AS289" i="1"/>
  <c r="AS318" i="1"/>
  <c r="AS346" i="1"/>
  <c r="AS371" i="1"/>
  <c r="AS394" i="1"/>
  <c r="AS416" i="1"/>
  <c r="AS438" i="1"/>
  <c r="AS457" i="1"/>
  <c r="AV457" i="1" s="1"/>
  <c r="AY457" i="1" s="1"/>
  <c r="AS475" i="1"/>
  <c r="AV475" i="1" s="1"/>
  <c r="AY475" i="1" s="1"/>
  <c r="AR144" i="1"/>
  <c r="AR151" i="1"/>
  <c r="AR256" i="1"/>
  <c r="AR331" i="1"/>
  <c r="AR395" i="1"/>
  <c r="AR459" i="1"/>
  <c r="AR523" i="1"/>
  <c r="AR587" i="1"/>
  <c r="AR651" i="1"/>
  <c r="AR715" i="1"/>
  <c r="AR779" i="1"/>
  <c r="AR843" i="1"/>
  <c r="AU843" i="1" s="1"/>
  <c r="AX843" i="1" s="1"/>
  <c r="AR907" i="1"/>
  <c r="AR971" i="1"/>
  <c r="AR1035" i="1"/>
  <c r="AU1035" i="1" s="1"/>
  <c r="AX1035" i="1" s="1"/>
  <c r="AR1099" i="1"/>
  <c r="AR1162" i="1"/>
  <c r="AU1162" i="1" s="1"/>
  <c r="AX1162" i="1" s="1"/>
  <c r="AR1216" i="1"/>
  <c r="AU1216" i="1" s="1"/>
  <c r="AX1216" i="1" s="1"/>
  <c r="AR1275" i="1"/>
  <c r="AU1275" i="1" s="1"/>
  <c r="AX1275" i="1" s="1"/>
  <c r="AR1329" i="1"/>
  <c r="AU1329" i="1" s="1"/>
  <c r="AX1329" i="1" s="1"/>
  <c r="AS43" i="1"/>
  <c r="AS75" i="1"/>
  <c r="AS107" i="1"/>
  <c r="AS139" i="1"/>
  <c r="AS171" i="1"/>
  <c r="AS203" i="1"/>
  <c r="AS235" i="1"/>
  <c r="AS266" i="1"/>
  <c r="AS296" i="1"/>
  <c r="AS321" i="1"/>
  <c r="AS349" i="1"/>
  <c r="AS375" i="1"/>
  <c r="AS397" i="1"/>
  <c r="AS419" i="1"/>
  <c r="AV419" i="1" s="1"/>
  <c r="AY419" i="1" s="1"/>
  <c r="AS440" i="1"/>
  <c r="AV440" i="1" s="1"/>
  <c r="AY440" i="1" s="1"/>
  <c r="AS459" i="1"/>
  <c r="AV459" i="1" s="1"/>
  <c r="AY459" i="1" s="1"/>
  <c r="AS478" i="1"/>
  <c r="AV478" i="1" s="1"/>
  <c r="AY478" i="1" s="1"/>
  <c r="AS497" i="1"/>
  <c r="AS515" i="1"/>
  <c r="AS533" i="1"/>
  <c r="AS551" i="1"/>
  <c r="AS569" i="1"/>
  <c r="AS587" i="1"/>
  <c r="AS606" i="1"/>
  <c r="AS625" i="1"/>
  <c r="AS643" i="1"/>
  <c r="AS661" i="1"/>
  <c r="AV661" i="1" s="1"/>
  <c r="AY661" i="1" s="1"/>
  <c r="AS679" i="1"/>
  <c r="AV679" i="1" s="1"/>
  <c r="AY679" i="1" s="1"/>
  <c r="AS697" i="1"/>
  <c r="AS715" i="1"/>
  <c r="AV715" i="1" s="1"/>
  <c r="AY715" i="1" s="1"/>
  <c r="AS734" i="1"/>
  <c r="AV734" i="1" s="1"/>
  <c r="AY734" i="1" s="1"/>
  <c r="AS753" i="1"/>
  <c r="AV753" i="1" s="1"/>
  <c r="AY753" i="1" s="1"/>
  <c r="AS771" i="1"/>
  <c r="AV771" i="1" s="1"/>
  <c r="AY771" i="1" s="1"/>
  <c r="AS788" i="1"/>
  <c r="AS805" i="1"/>
  <c r="AS821" i="1"/>
  <c r="AS837" i="1"/>
  <c r="AS853" i="1"/>
  <c r="AS869" i="1"/>
  <c r="AR160" i="1"/>
  <c r="AR267" i="1"/>
  <c r="AR335" i="1"/>
  <c r="AR399" i="1"/>
  <c r="AU399" i="1" s="1"/>
  <c r="AX399" i="1" s="1"/>
  <c r="AR463" i="1"/>
  <c r="AR527" i="1"/>
  <c r="AU527" i="1" s="1"/>
  <c r="AX527" i="1" s="1"/>
  <c r="AR591" i="1"/>
  <c r="AU591" i="1" s="1"/>
  <c r="AX591" i="1" s="1"/>
  <c r="AR655" i="1"/>
  <c r="AU655" i="1" s="1"/>
  <c r="AX655" i="1" s="1"/>
  <c r="AR719" i="1"/>
  <c r="AU719" i="1" s="1"/>
  <c r="AX719" i="1" s="1"/>
  <c r="AR783" i="1"/>
  <c r="AU783" i="1" s="1"/>
  <c r="AX783" i="1" s="1"/>
  <c r="AR847" i="1"/>
  <c r="AR911" i="1"/>
  <c r="AR975" i="1"/>
  <c r="AU975" i="1" s="1"/>
  <c r="AX975" i="1" s="1"/>
  <c r="AR1039" i="1"/>
  <c r="AR1103" i="1"/>
  <c r="AR1166" i="1"/>
  <c r="AR1223" i="1"/>
  <c r="AR1279" i="1"/>
  <c r="AR1338" i="1"/>
  <c r="AU1338" i="1" s="1"/>
  <c r="AX1338" i="1" s="1"/>
  <c r="AS46" i="1"/>
  <c r="AS78" i="1"/>
  <c r="AS110" i="1"/>
  <c r="AS142" i="1"/>
  <c r="AS174" i="1"/>
  <c r="AS206" i="1"/>
  <c r="AS238" i="1"/>
  <c r="AS267" i="1"/>
  <c r="AS297" i="1"/>
  <c r="AS327" i="1"/>
  <c r="AS350" i="1"/>
  <c r="AS376" i="1"/>
  <c r="AS398" i="1"/>
  <c r="AS420" i="1"/>
  <c r="AS441" i="1"/>
  <c r="AS461" i="1"/>
  <c r="AS480" i="1"/>
  <c r="AV480" i="1" s="1"/>
  <c r="AY480" i="1" s="1"/>
  <c r="AS498" i="1"/>
  <c r="AV498" i="1" s="1"/>
  <c r="AY498" i="1" s="1"/>
  <c r="AS516" i="1"/>
  <c r="AS534" i="1"/>
  <c r="AV534" i="1" s="1"/>
  <c r="AY534" i="1" s="1"/>
  <c r="AS552" i="1"/>
  <c r="AV552" i="1" s="1"/>
  <c r="AY552" i="1" s="1"/>
  <c r="AS570" i="1"/>
  <c r="AV570" i="1" s="1"/>
  <c r="AY570" i="1" s="1"/>
  <c r="AS589" i="1"/>
  <c r="AV589" i="1" s="1"/>
  <c r="AY589" i="1" s="1"/>
  <c r="AS608" i="1"/>
  <c r="AS626" i="1"/>
  <c r="AS644" i="1"/>
  <c r="AS662" i="1"/>
  <c r="AS680" i="1"/>
  <c r="AS698" i="1"/>
  <c r="AS717" i="1"/>
  <c r="AV717" i="1" s="1"/>
  <c r="AY717" i="1" s="1"/>
  <c r="AS736" i="1"/>
  <c r="AS754" i="1"/>
  <c r="AS772" i="1"/>
  <c r="AV772" i="1" s="1"/>
  <c r="AY772" i="1" s="1"/>
  <c r="AS789" i="1"/>
  <c r="AS806" i="1"/>
  <c r="AV806" i="1" s="1"/>
  <c r="AY806" i="1" s="1"/>
  <c r="AS822" i="1"/>
  <c r="AV822" i="1" s="1"/>
  <c r="AY822" i="1" s="1"/>
  <c r="AS838" i="1"/>
  <c r="AV838" i="1" s="1"/>
  <c r="AY838" i="1" s="1"/>
  <c r="AS854" i="1"/>
  <c r="AV854" i="1" s="1"/>
  <c r="AY854" i="1" s="1"/>
  <c r="AS870" i="1"/>
  <c r="AV870" i="1" s="1"/>
  <c r="AY870" i="1" s="1"/>
  <c r="AR171" i="1"/>
  <c r="AR271" i="1"/>
  <c r="AR337" i="1"/>
  <c r="AR401" i="1"/>
  <c r="AR465" i="1"/>
  <c r="AR529" i="1"/>
  <c r="AR593" i="1"/>
  <c r="AR657" i="1"/>
  <c r="AR721" i="1"/>
  <c r="AR785" i="1"/>
  <c r="AR849" i="1"/>
  <c r="AR913" i="1"/>
  <c r="AU913" i="1" s="1"/>
  <c r="AX913" i="1" s="1"/>
  <c r="AR977" i="1"/>
  <c r="AU977" i="1" s="1"/>
  <c r="AX977" i="1" s="1"/>
  <c r="AR1041" i="1"/>
  <c r="AU1041" i="1" s="1"/>
  <c r="AX1041" i="1" s="1"/>
  <c r="AR1105" i="1"/>
  <c r="AU1105" i="1" s="1"/>
  <c r="AX1105" i="1" s="1"/>
  <c r="AR1168" i="1"/>
  <c r="AU1168" i="1" s="1"/>
  <c r="AX1168" i="1" s="1"/>
  <c r="AR1227" i="1"/>
  <c r="AR1281" i="1"/>
  <c r="AR1340" i="1"/>
  <c r="AS48" i="1"/>
  <c r="AS80" i="1"/>
  <c r="AS112" i="1"/>
  <c r="AS144" i="1"/>
  <c r="AS176" i="1"/>
  <c r="AS208" i="1"/>
  <c r="AS240" i="1"/>
  <c r="AS269" i="1"/>
  <c r="AS298" i="1"/>
  <c r="AS328" i="1"/>
  <c r="AS352" i="1"/>
  <c r="AS377" i="1"/>
  <c r="AS400" i="1"/>
  <c r="AV400" i="1" s="1"/>
  <c r="AY400" i="1" s="1"/>
  <c r="AS422" i="1"/>
  <c r="AS442" i="1"/>
  <c r="AS462" i="1"/>
  <c r="AR172" i="1"/>
  <c r="AR272" i="1"/>
  <c r="AR339" i="1"/>
  <c r="AR403" i="1"/>
  <c r="AU403" i="1" s="1"/>
  <c r="AX403" i="1" s="1"/>
  <c r="AR467" i="1"/>
  <c r="AR531" i="1"/>
  <c r="AR595" i="1"/>
  <c r="AU595" i="1" s="1"/>
  <c r="AX595" i="1" s="1"/>
  <c r="AR659" i="1"/>
  <c r="AR723" i="1"/>
  <c r="AU723" i="1" s="1"/>
  <c r="AX723" i="1" s="1"/>
  <c r="AR787" i="1"/>
  <c r="AR851" i="1"/>
  <c r="AU851" i="1" s="1"/>
  <c r="AX851" i="1" s="1"/>
  <c r="AR915" i="1"/>
  <c r="AU915" i="1" s="1"/>
  <c r="AX915" i="1" s="1"/>
  <c r="AR979" i="1"/>
  <c r="AU979" i="1" s="1"/>
  <c r="AX979" i="1" s="1"/>
  <c r="AR1043" i="1"/>
  <c r="AR1107" i="1"/>
  <c r="AR1169" i="1"/>
  <c r="AU1169" i="1" s="1"/>
  <c r="AX1169" i="1" s="1"/>
  <c r="AR1228" i="1"/>
  <c r="AR1283" i="1"/>
  <c r="AR1342" i="1"/>
  <c r="AS49" i="1"/>
  <c r="AS81" i="1"/>
  <c r="AS113" i="1"/>
  <c r="AS145" i="1"/>
  <c r="AS177" i="1"/>
  <c r="AS209" i="1"/>
  <c r="AS241" i="1"/>
  <c r="AS270" i="1"/>
  <c r="AS299" i="1"/>
  <c r="AS329" i="1"/>
  <c r="AS353" i="1"/>
  <c r="AS378" i="1"/>
  <c r="AS401" i="1"/>
  <c r="AS423" i="1"/>
  <c r="AS443" i="1"/>
  <c r="AS464" i="1"/>
  <c r="AS482" i="1"/>
  <c r="AS500" i="1"/>
  <c r="AS518" i="1"/>
  <c r="AS536" i="1"/>
  <c r="AV536" i="1" s="1"/>
  <c r="AY536" i="1" s="1"/>
  <c r="AS554" i="1"/>
  <c r="AV554" i="1" s="1"/>
  <c r="AY554" i="1" s="1"/>
  <c r="AS573" i="1"/>
  <c r="AV573" i="1" s="1"/>
  <c r="AY573" i="1" s="1"/>
  <c r="AS592" i="1"/>
  <c r="AS610" i="1"/>
  <c r="AV610" i="1" s="1"/>
  <c r="AY610" i="1" s="1"/>
  <c r="AS628" i="1"/>
  <c r="AV628" i="1" s="1"/>
  <c r="AY628" i="1" s="1"/>
  <c r="AS646" i="1"/>
  <c r="AS664" i="1"/>
  <c r="AS682" i="1"/>
  <c r="AS701" i="1"/>
  <c r="AS720" i="1"/>
  <c r="AS738" i="1"/>
  <c r="AS756" i="1"/>
  <c r="AS774" i="1"/>
  <c r="AV774" i="1" s="1"/>
  <c r="AY774" i="1" s="1"/>
  <c r="AS791" i="1"/>
  <c r="AS808" i="1"/>
  <c r="AS824" i="1"/>
  <c r="AV824" i="1" s="1"/>
  <c r="AY824" i="1" s="1"/>
  <c r="AR199" i="1"/>
  <c r="AR288" i="1"/>
  <c r="AR352" i="1"/>
  <c r="AR416" i="1"/>
  <c r="AU416" i="1" s="1"/>
  <c r="AX416" i="1" s="1"/>
  <c r="AR480" i="1"/>
  <c r="AU480" i="1" s="1"/>
  <c r="AX480" i="1" s="1"/>
  <c r="AR544" i="1"/>
  <c r="AU544" i="1" s="1"/>
  <c r="AX544" i="1" s="1"/>
  <c r="AR608" i="1"/>
  <c r="AR672" i="1"/>
  <c r="AR736" i="1"/>
  <c r="AU736" i="1" s="1"/>
  <c r="AX736" i="1" s="1"/>
  <c r="AR800" i="1"/>
  <c r="AR864" i="1"/>
  <c r="AR928" i="1"/>
  <c r="AR992" i="1"/>
  <c r="AR1056" i="1"/>
  <c r="AR1120" i="1"/>
  <c r="AR1182" i="1"/>
  <c r="AU1182" i="1" s="1"/>
  <c r="AX1182" i="1" s="1"/>
  <c r="AR1239" i="1"/>
  <c r="AR1295" i="1"/>
  <c r="AU1295" i="1" s="1"/>
  <c r="AX1295" i="1" s="1"/>
  <c r="AR1354" i="1"/>
  <c r="AS55" i="1"/>
  <c r="AS87" i="1"/>
  <c r="AS119" i="1"/>
  <c r="AS151" i="1"/>
  <c r="AS183" i="1"/>
  <c r="AS215" i="1"/>
  <c r="AS247" i="1"/>
  <c r="AS272" i="1"/>
  <c r="AS301" i="1"/>
  <c r="AS330" i="1"/>
  <c r="AS358" i="1"/>
  <c r="AS379" i="1"/>
  <c r="AS403" i="1"/>
  <c r="AV403" i="1" s="1"/>
  <c r="AY403" i="1" s="1"/>
  <c r="AS424" i="1"/>
  <c r="AV424" i="1" s="1"/>
  <c r="AY424" i="1" s="1"/>
  <c r="AS445" i="1"/>
  <c r="AV445" i="1" s="1"/>
  <c r="AY445" i="1" s="1"/>
  <c r="AS465" i="1"/>
  <c r="AV465" i="1" s="1"/>
  <c r="AY465" i="1" s="1"/>
  <c r="AS483" i="1"/>
  <c r="AV483" i="1" s="1"/>
  <c r="AY483" i="1" s="1"/>
  <c r="AS501" i="1"/>
  <c r="AV501" i="1" s="1"/>
  <c r="AY501" i="1" s="1"/>
  <c r="AS519" i="1"/>
  <c r="AV519" i="1" s="1"/>
  <c r="AY519" i="1" s="1"/>
  <c r="AS537" i="1"/>
  <c r="AS555" i="1"/>
  <c r="AS574" i="1"/>
  <c r="AS593" i="1"/>
  <c r="AS611" i="1"/>
  <c r="AS629" i="1"/>
  <c r="AS647" i="1"/>
  <c r="AV647" i="1" s="1"/>
  <c r="AY647" i="1" s="1"/>
  <c r="AS665" i="1"/>
  <c r="AS683" i="1"/>
  <c r="AS702" i="1"/>
  <c r="AV702" i="1" s="1"/>
  <c r="AY702" i="1" s="1"/>
  <c r="AS721" i="1"/>
  <c r="AS739" i="1"/>
  <c r="AV739" i="1" s="1"/>
  <c r="AY739" i="1" s="1"/>
  <c r="AS757" i="1"/>
  <c r="AV757" i="1" s="1"/>
  <c r="AY757" i="1" s="1"/>
  <c r="AS775" i="1"/>
  <c r="AV775" i="1" s="1"/>
  <c r="AY775" i="1" s="1"/>
  <c r="AS792" i="1"/>
  <c r="AV792" i="1" s="1"/>
  <c r="AY792" i="1" s="1"/>
  <c r="AS809" i="1"/>
  <c r="AV809" i="1" s="1"/>
  <c r="AY809" i="1" s="1"/>
  <c r="AS825" i="1"/>
  <c r="AS841" i="1"/>
  <c r="AS857" i="1"/>
  <c r="AV857" i="1" s="1"/>
  <c r="AY857" i="1" s="1"/>
  <c r="AS873" i="1"/>
  <c r="AS889" i="1"/>
  <c r="AS905" i="1"/>
  <c r="AS921" i="1"/>
  <c r="AS937" i="1"/>
  <c r="AS953" i="1"/>
  <c r="AS969" i="1"/>
  <c r="AV969" i="1" s="1"/>
  <c r="AY969" i="1" s="1"/>
  <c r="AS985" i="1"/>
  <c r="AS1001" i="1"/>
  <c r="AV1001" i="1" s="1"/>
  <c r="AY1001" i="1" s="1"/>
  <c r="AS1017" i="1"/>
  <c r="AV1017" i="1" s="1"/>
  <c r="AY1017" i="1" s="1"/>
  <c r="AS1033" i="1"/>
  <c r="AV1033" i="1" s="1"/>
  <c r="AY1033" i="1" s="1"/>
  <c r="AS1049" i="1"/>
  <c r="AV1049" i="1" s="1"/>
  <c r="AY1049" i="1" s="1"/>
  <c r="AS1065" i="1"/>
  <c r="AS1081" i="1"/>
  <c r="AS1097" i="1"/>
  <c r="AS1113" i="1"/>
  <c r="AS1129" i="1"/>
  <c r="AS1145" i="1"/>
  <c r="AR203" i="1"/>
  <c r="AR289" i="1"/>
  <c r="AR353" i="1"/>
  <c r="AR417" i="1"/>
  <c r="AR481" i="1"/>
  <c r="AU481" i="1" s="1"/>
  <c r="AX481" i="1" s="1"/>
  <c r="AR545" i="1"/>
  <c r="AU545" i="1" s="1"/>
  <c r="AX545" i="1" s="1"/>
  <c r="AR609" i="1"/>
  <c r="AU609" i="1" s="1"/>
  <c r="AX609" i="1" s="1"/>
  <c r="AR673" i="1"/>
  <c r="AU673" i="1" s="1"/>
  <c r="AX673" i="1" s="1"/>
  <c r="AR737" i="1"/>
  <c r="AU737" i="1" s="1"/>
  <c r="AX737" i="1" s="1"/>
  <c r="AR801" i="1"/>
  <c r="AU801" i="1" s="1"/>
  <c r="AX801" i="1" s="1"/>
  <c r="AR865" i="1"/>
  <c r="AU865" i="1" s="1"/>
  <c r="AX865" i="1" s="1"/>
  <c r="AR929" i="1"/>
  <c r="AR993" i="1"/>
  <c r="AR1057" i="1"/>
  <c r="AR1121" i="1"/>
  <c r="AR1183" i="1"/>
  <c r="AR1242" i="1"/>
  <c r="AR1296" i="1"/>
  <c r="AU1296" i="1" s="1"/>
  <c r="AX1296" i="1" s="1"/>
  <c r="AR1355" i="1"/>
  <c r="AS56" i="1"/>
  <c r="AS88" i="1"/>
  <c r="AS120" i="1"/>
  <c r="AS152" i="1"/>
  <c r="AS184" i="1"/>
  <c r="AS216" i="1"/>
  <c r="AS248" i="1"/>
  <c r="AS273" i="1"/>
  <c r="AS302" i="1"/>
  <c r="AS331" i="1"/>
  <c r="AS359" i="1"/>
  <c r="AS381" i="1"/>
  <c r="AS404" i="1"/>
  <c r="AS425" i="1"/>
  <c r="AS446" i="1"/>
  <c r="AS466" i="1"/>
  <c r="AS484" i="1"/>
  <c r="AS502" i="1"/>
  <c r="AV502" i="1" s="1"/>
  <c r="AY502" i="1" s="1"/>
  <c r="AS520" i="1"/>
  <c r="AS538" i="1"/>
  <c r="AV538" i="1" s="1"/>
  <c r="AY538" i="1" s="1"/>
  <c r="AS557" i="1"/>
  <c r="AV557" i="1" s="1"/>
  <c r="AY557" i="1" s="1"/>
  <c r="AS576" i="1"/>
  <c r="AV576" i="1" s="1"/>
  <c r="AY576" i="1" s="1"/>
  <c r="AS594" i="1"/>
  <c r="AV594" i="1" s="1"/>
  <c r="AY594" i="1" s="1"/>
  <c r="AS612" i="1"/>
  <c r="AV612" i="1" s="1"/>
  <c r="AY612" i="1" s="1"/>
  <c r="AS630" i="1"/>
  <c r="AS648" i="1"/>
  <c r="AS666" i="1"/>
  <c r="AS685" i="1"/>
  <c r="AS704" i="1"/>
  <c r="AS722" i="1"/>
  <c r="AS740" i="1"/>
  <c r="AS758" i="1"/>
  <c r="AS776" i="1"/>
  <c r="AS793" i="1"/>
  <c r="AV793" i="1" s="1"/>
  <c r="AY793" i="1" s="1"/>
  <c r="AS810" i="1"/>
  <c r="AS826" i="1"/>
  <c r="AV826" i="1" s="1"/>
  <c r="AY826" i="1" s="1"/>
  <c r="AS842" i="1"/>
  <c r="AV842" i="1" s="1"/>
  <c r="AY842" i="1" s="1"/>
  <c r="AS858" i="1"/>
  <c r="AV858" i="1" s="1"/>
  <c r="AY858" i="1" s="1"/>
  <c r="AS874" i="1"/>
  <c r="AV874" i="1" s="1"/>
  <c r="AY874" i="1" s="1"/>
  <c r="AS890" i="1"/>
  <c r="AV890" i="1" s="1"/>
  <c r="AY890" i="1" s="1"/>
  <c r="AS906" i="1"/>
  <c r="AR204" i="1"/>
  <c r="AR423" i="1"/>
  <c r="AR619" i="1"/>
  <c r="AR817" i="1"/>
  <c r="AR1031" i="1"/>
  <c r="AR1243" i="1"/>
  <c r="AU1243" i="1" s="1"/>
  <c r="AX1243" i="1" s="1"/>
  <c r="AS58" i="1"/>
  <c r="AS155" i="1"/>
  <c r="AS254" i="1"/>
  <c r="AS347" i="1"/>
  <c r="AS426" i="1"/>
  <c r="AV426" i="1" s="1"/>
  <c r="AY426" i="1" s="1"/>
  <c r="AS485" i="1"/>
  <c r="AV485" i="1" s="1"/>
  <c r="AY485" i="1" s="1"/>
  <c r="AS523" i="1"/>
  <c r="AV523" i="1" s="1"/>
  <c r="AY523" i="1" s="1"/>
  <c r="AS567" i="1"/>
  <c r="AV567" i="1" s="1"/>
  <c r="AY567" i="1" s="1"/>
  <c r="AS609" i="1"/>
  <c r="AV609" i="1" s="1"/>
  <c r="AY609" i="1" s="1"/>
  <c r="AS650" i="1"/>
  <c r="AS691" i="1"/>
  <c r="AS733" i="1"/>
  <c r="AV733" i="1" s="1"/>
  <c r="AY733" i="1" s="1"/>
  <c r="AS777" i="1"/>
  <c r="AS813" i="1"/>
  <c r="AS847" i="1"/>
  <c r="AS879" i="1"/>
  <c r="AS904" i="1"/>
  <c r="AS931" i="1"/>
  <c r="AS952" i="1"/>
  <c r="AV952" i="1" s="1"/>
  <c r="AY952" i="1" s="1"/>
  <c r="AS975" i="1"/>
  <c r="AS999" i="1"/>
  <c r="AV999" i="1" s="1"/>
  <c r="AY999" i="1" s="1"/>
  <c r="AS1021" i="1"/>
  <c r="AV1021" i="1" s="1"/>
  <c r="AY1021" i="1" s="1"/>
  <c r="AS1046" i="1"/>
  <c r="AV1046" i="1" s="1"/>
  <c r="AY1046" i="1" s="1"/>
  <c r="AS1068" i="1"/>
  <c r="AV1068" i="1" s="1"/>
  <c r="AY1068" i="1" s="1"/>
  <c r="AS1093" i="1"/>
  <c r="AV1093" i="1" s="1"/>
  <c r="AY1093" i="1" s="1"/>
  <c r="AS1115" i="1"/>
  <c r="AS1140" i="1"/>
  <c r="AS1161" i="1"/>
  <c r="AS1181" i="1"/>
  <c r="AS1205" i="1"/>
  <c r="AS1225" i="1"/>
  <c r="AS1245" i="1"/>
  <c r="AS1269" i="1"/>
  <c r="AS1288" i="1"/>
  <c r="AV1288" i="1" s="1"/>
  <c r="AY1288" i="1" s="1"/>
  <c r="AS1307" i="1"/>
  <c r="AV1307" i="1" s="1"/>
  <c r="AY1307" i="1" s="1"/>
  <c r="AS1325" i="1"/>
  <c r="AV1325" i="1" s="1"/>
  <c r="AY1325" i="1" s="1"/>
  <c r="AS1344" i="1"/>
  <c r="AV1344" i="1" s="1"/>
  <c r="AY1344" i="1" s="1"/>
  <c r="AS1361" i="1"/>
  <c r="AQ34" i="1"/>
  <c r="AR208" i="1"/>
  <c r="AR427" i="1"/>
  <c r="AU427" i="1" s="1"/>
  <c r="AX427" i="1" s="1"/>
  <c r="AR625" i="1"/>
  <c r="AR839" i="1"/>
  <c r="AR1059" i="1"/>
  <c r="AR1244" i="1"/>
  <c r="AS59" i="1"/>
  <c r="AS160" i="1"/>
  <c r="AS265" i="1"/>
  <c r="AS360" i="1"/>
  <c r="AS427" i="1"/>
  <c r="AS486" i="1"/>
  <c r="AV486" i="1" s="1"/>
  <c r="AY486" i="1" s="1"/>
  <c r="AS526" i="1"/>
  <c r="AS568" i="1"/>
  <c r="AV568" i="1" s="1"/>
  <c r="AY568" i="1" s="1"/>
  <c r="AS613" i="1"/>
  <c r="AV613" i="1" s="1"/>
  <c r="AY613" i="1" s="1"/>
  <c r="AS651" i="1"/>
  <c r="AV651" i="1" s="1"/>
  <c r="AY651" i="1" s="1"/>
  <c r="AS695" i="1"/>
  <c r="AV695" i="1" s="1"/>
  <c r="AY695" i="1" s="1"/>
  <c r="AS737" i="1"/>
  <c r="AV737" i="1" s="1"/>
  <c r="AY737" i="1" s="1"/>
  <c r="AS778" i="1"/>
  <c r="AS815" i="1"/>
  <c r="AS851" i="1"/>
  <c r="AV851" i="1" s="1"/>
  <c r="AY851" i="1" s="1"/>
  <c r="AS907" i="1"/>
  <c r="AS932" i="1"/>
  <c r="AS954" i="1"/>
  <c r="AS979" i="1"/>
  <c r="AS1000" i="1"/>
  <c r="AS1023" i="1"/>
  <c r="AS1047" i="1"/>
  <c r="AV1047" i="1" s="1"/>
  <c r="AY1047" i="1" s="1"/>
  <c r="AS1069" i="1"/>
  <c r="AS1094" i="1"/>
  <c r="AV1094" i="1" s="1"/>
  <c r="AY1094" i="1" s="1"/>
  <c r="AS1116" i="1"/>
  <c r="AS1141" i="1"/>
  <c r="AV1141" i="1" s="1"/>
  <c r="AY1141" i="1" s="1"/>
  <c r="AS1162" i="1"/>
  <c r="AV1162" i="1" s="1"/>
  <c r="AY1162" i="1" s="1"/>
  <c r="AS1183" i="1"/>
  <c r="AV1183" i="1" s="1"/>
  <c r="AY1183" i="1" s="1"/>
  <c r="AS1206" i="1"/>
  <c r="AS1226" i="1"/>
  <c r="AS1247" i="1"/>
  <c r="AS1270" i="1"/>
  <c r="AS1289" i="1"/>
  <c r="AS1308" i="1"/>
  <c r="AS1327" i="1"/>
  <c r="AS1345" i="1"/>
  <c r="AS1362" i="1"/>
  <c r="AR647" i="1"/>
  <c r="AU647" i="1" s="1"/>
  <c r="AX647" i="1" s="1"/>
  <c r="AS64" i="1"/>
  <c r="AS170" i="1"/>
  <c r="AS279" i="1"/>
  <c r="AS361" i="1"/>
  <c r="AS429" i="1"/>
  <c r="AV429" i="1" s="1"/>
  <c r="AY429" i="1" s="1"/>
  <c r="AS531" i="1"/>
  <c r="AV531" i="1" s="1"/>
  <c r="AY531" i="1" s="1"/>
  <c r="AS571" i="1"/>
  <c r="AS614" i="1"/>
  <c r="AS696" i="1"/>
  <c r="AS741" i="1"/>
  <c r="AS779" i="1"/>
  <c r="AS819" i="1"/>
  <c r="AS852" i="1"/>
  <c r="AV852" i="1" s="1"/>
  <c r="AY852" i="1" s="1"/>
  <c r="AS884" i="1"/>
  <c r="AS933" i="1"/>
  <c r="AS980" i="1"/>
  <c r="AV980" i="1" s="1"/>
  <c r="AY980" i="1" s="1"/>
  <c r="AS1002" i="1"/>
  <c r="AS1048" i="1"/>
  <c r="AV1048" i="1" s="1"/>
  <c r="AY1048" i="1" s="1"/>
  <c r="AS1071" i="1"/>
  <c r="AV1071" i="1" s="1"/>
  <c r="AY1071" i="1" s="1"/>
  <c r="AS1095" i="1"/>
  <c r="AV1095" i="1" s="1"/>
  <c r="AY1095" i="1" s="1"/>
  <c r="AS1142" i="1"/>
  <c r="AV1142" i="1" s="1"/>
  <c r="AY1142" i="1" s="1"/>
  <c r="AS1187" i="1"/>
  <c r="AV1187" i="1" s="1"/>
  <c r="AY1187" i="1" s="1"/>
  <c r="AS1227" i="1"/>
  <c r="AS1251" i="1"/>
  <c r="AS1290" i="1"/>
  <c r="AV1290" i="1" s="1"/>
  <c r="AY1290" i="1" s="1"/>
  <c r="AS1328" i="1"/>
  <c r="AS1346" i="1"/>
  <c r="AS1092" i="1"/>
  <c r="AS883" i="1"/>
  <c r="AQ35" i="1"/>
  <c r="AS487" i="1"/>
  <c r="AS955" i="1"/>
  <c r="AV955" i="1" s="1"/>
  <c r="AY955" i="1" s="1"/>
  <c r="AS1117" i="1"/>
  <c r="AS1207" i="1"/>
  <c r="AV1207" i="1" s="1"/>
  <c r="AY1207" i="1" s="1"/>
  <c r="AS1309" i="1"/>
  <c r="AV1309" i="1" s="1"/>
  <c r="AY1309" i="1" s="1"/>
  <c r="AQ36" i="1"/>
  <c r="AS1306" i="1"/>
  <c r="AV1306" i="1" s="1"/>
  <c r="AY1306" i="1" s="1"/>
  <c r="AR215" i="1"/>
  <c r="AR433" i="1"/>
  <c r="AR867" i="1"/>
  <c r="AR1063" i="1"/>
  <c r="AR1246" i="1"/>
  <c r="AS654" i="1"/>
  <c r="AS908" i="1"/>
  <c r="AS1027" i="1"/>
  <c r="AS1163" i="1"/>
  <c r="AS1271" i="1"/>
  <c r="AV1271" i="1" s="1"/>
  <c r="AY1271" i="1" s="1"/>
  <c r="AS1363" i="1"/>
  <c r="AS1360" i="1"/>
  <c r="AR227" i="1"/>
  <c r="AR455" i="1"/>
  <c r="AU455" i="1" s="1"/>
  <c r="AX455" i="1" s="1"/>
  <c r="AR675" i="1"/>
  <c r="AU675" i="1" s="1"/>
  <c r="AX675" i="1" s="1"/>
  <c r="AR871" i="1"/>
  <c r="AU871" i="1" s="1"/>
  <c r="AX871" i="1" s="1"/>
  <c r="AR1067" i="1"/>
  <c r="AU1067" i="1" s="1"/>
  <c r="AX1067" i="1" s="1"/>
  <c r="AR1255" i="1"/>
  <c r="AS74" i="1"/>
  <c r="AS185" i="1"/>
  <c r="AS280" i="1"/>
  <c r="AS362" i="1"/>
  <c r="AS432" i="1"/>
  <c r="AS489" i="1"/>
  <c r="AS532" i="1"/>
  <c r="AS577" i="1"/>
  <c r="AS615" i="1"/>
  <c r="AV615" i="1" s="1"/>
  <c r="AY615" i="1" s="1"/>
  <c r="AS659" i="1"/>
  <c r="AS699" i="1"/>
  <c r="AV699" i="1" s="1"/>
  <c r="AY699" i="1" s="1"/>
  <c r="AS742" i="1"/>
  <c r="AV742" i="1" s="1"/>
  <c r="AY742" i="1" s="1"/>
  <c r="AS782" i="1"/>
  <c r="AV782" i="1" s="1"/>
  <c r="AY782" i="1" s="1"/>
  <c r="AS820" i="1"/>
  <c r="AV820" i="1" s="1"/>
  <c r="AY820" i="1" s="1"/>
  <c r="AS855" i="1"/>
  <c r="AV855" i="1" s="1"/>
  <c r="AY855" i="1" s="1"/>
  <c r="AS885" i="1"/>
  <c r="AS909" i="1"/>
  <c r="AS934" i="1"/>
  <c r="AV934" i="1" s="1"/>
  <c r="AY934" i="1" s="1"/>
  <c r="AS956" i="1"/>
  <c r="AS981" i="1"/>
  <c r="AS1003" i="1"/>
  <c r="AS1028" i="1"/>
  <c r="AS1050" i="1"/>
  <c r="AS1075" i="1"/>
  <c r="AS1096" i="1"/>
  <c r="AV1096" i="1" s="1"/>
  <c r="AY1096" i="1" s="1"/>
  <c r="AS1119" i="1"/>
  <c r="AS1143" i="1"/>
  <c r="AV1143" i="1" s="1"/>
  <c r="AY1143" i="1" s="1"/>
  <c r="AS1164" i="1"/>
  <c r="AV1164" i="1" s="1"/>
  <c r="AY1164" i="1" s="1"/>
  <c r="AS1188" i="1"/>
  <c r="AV1188" i="1" s="1"/>
  <c r="AY1188" i="1" s="1"/>
  <c r="AS1208" i="1"/>
  <c r="AV1208" i="1" s="1"/>
  <c r="AY1208" i="1" s="1"/>
  <c r="AS1228" i="1"/>
  <c r="AV1228" i="1" s="1"/>
  <c r="AY1228" i="1" s="1"/>
  <c r="AS1252" i="1"/>
  <c r="AS1272" i="1"/>
  <c r="AS1291" i="1"/>
  <c r="AS1311" i="1"/>
  <c r="AS1330" i="1"/>
  <c r="AS1347" i="1"/>
  <c r="AS1364" i="1"/>
  <c r="AQ37" i="1"/>
  <c r="AR291" i="1"/>
  <c r="AR1297" i="1"/>
  <c r="AU1297" i="1" s="1"/>
  <c r="AX1297" i="1" s="1"/>
  <c r="AS187" i="1"/>
  <c r="AS374" i="1"/>
  <c r="AS496" i="1"/>
  <c r="AS622" i="1"/>
  <c r="AV622" i="1" s="1"/>
  <c r="AY622" i="1" s="1"/>
  <c r="AS706" i="1"/>
  <c r="AV706" i="1" s="1"/>
  <c r="AY706" i="1" s="1"/>
  <c r="AS787" i="1"/>
  <c r="AV787" i="1" s="1"/>
  <c r="AY787" i="1" s="1"/>
  <c r="AS859" i="1"/>
  <c r="AS915" i="1"/>
  <c r="AS959" i="1"/>
  <c r="AS1005" i="1"/>
  <c r="AS1052" i="1"/>
  <c r="AS1124" i="1"/>
  <c r="AS1167" i="1"/>
  <c r="AV1167" i="1" s="1"/>
  <c r="AY1167" i="1" s="1"/>
  <c r="AS1210" i="1"/>
  <c r="AS1254" i="1"/>
  <c r="AV1254" i="1" s="1"/>
  <c r="AY1254" i="1" s="1"/>
  <c r="AS1293" i="1"/>
  <c r="AV1293" i="1" s="1"/>
  <c r="AY1293" i="1" s="1"/>
  <c r="AS1332" i="1"/>
  <c r="AS1366" i="1"/>
  <c r="AR491" i="1"/>
  <c r="AU491" i="1" s="1"/>
  <c r="AX491" i="1" s="1"/>
  <c r="AS91" i="1"/>
  <c r="AS295" i="1"/>
  <c r="AS449" i="1"/>
  <c r="AV449" i="1" s="1"/>
  <c r="AY449" i="1" s="1"/>
  <c r="AS581" i="1"/>
  <c r="AS667" i="1"/>
  <c r="AS750" i="1"/>
  <c r="AV750" i="1" s="1"/>
  <c r="AY750" i="1" s="1"/>
  <c r="AS828" i="1"/>
  <c r="AS888" i="1"/>
  <c r="AS963" i="1"/>
  <c r="AS1007" i="1"/>
  <c r="AS1053" i="1"/>
  <c r="AS1100" i="1"/>
  <c r="AS1147" i="1"/>
  <c r="AV1147" i="1" s="1"/>
  <c r="AY1147" i="1" s="1"/>
  <c r="AS1191" i="1"/>
  <c r="AS1235" i="1"/>
  <c r="AV1235" i="1" s="1"/>
  <c r="AY1235" i="1" s="1"/>
  <c r="AS1275" i="1"/>
  <c r="AV1275" i="1" s="1"/>
  <c r="AY1275" i="1" s="1"/>
  <c r="AS1315" i="1"/>
  <c r="AV1315" i="1" s="1"/>
  <c r="AY1315" i="1" s="1"/>
  <c r="AS1350" i="1"/>
  <c r="AV1350" i="1" s="1"/>
  <c r="AY1350" i="1" s="1"/>
  <c r="AS1336" i="1"/>
  <c r="AV1336" i="1" s="1"/>
  <c r="AY1336" i="1" s="1"/>
  <c r="AS645" i="1"/>
  <c r="AS1091" i="1"/>
  <c r="AS1341" i="1"/>
  <c r="AR1009" i="1"/>
  <c r="AS522" i="1"/>
  <c r="AS812" i="1"/>
  <c r="AS998" i="1"/>
  <c r="AS1160" i="1"/>
  <c r="AQ33" i="1"/>
  <c r="AR255" i="1"/>
  <c r="AR483" i="1"/>
  <c r="AU483" i="1" s="1"/>
  <c r="AX483" i="1" s="1"/>
  <c r="AR679" i="1"/>
  <c r="AU679" i="1" s="1"/>
  <c r="AX679" i="1" s="1"/>
  <c r="AR875" i="1"/>
  <c r="AU875" i="1" s="1"/>
  <c r="AX875" i="1" s="1"/>
  <c r="AR1073" i="1"/>
  <c r="AU1073" i="1" s="1"/>
  <c r="AX1073" i="1" s="1"/>
  <c r="AR1274" i="1"/>
  <c r="AU1274" i="1" s="1"/>
  <c r="AX1274" i="1" s="1"/>
  <c r="AS89" i="1"/>
  <c r="AS186" i="1"/>
  <c r="AS281" i="1"/>
  <c r="AS365" i="1"/>
  <c r="AS439" i="1"/>
  <c r="AS494" i="1"/>
  <c r="AS535" i="1"/>
  <c r="AS578" i="1"/>
  <c r="AV578" i="1" s="1"/>
  <c r="AY578" i="1" s="1"/>
  <c r="AS617" i="1"/>
  <c r="AS660" i="1"/>
  <c r="AS705" i="1"/>
  <c r="AV705" i="1" s="1"/>
  <c r="AY705" i="1" s="1"/>
  <c r="AS743" i="1"/>
  <c r="AS786" i="1"/>
  <c r="AV786" i="1" s="1"/>
  <c r="AY786" i="1" s="1"/>
  <c r="AS823" i="1"/>
  <c r="AV823" i="1" s="1"/>
  <c r="AY823" i="1" s="1"/>
  <c r="AS856" i="1"/>
  <c r="AV856" i="1" s="1"/>
  <c r="AY856" i="1" s="1"/>
  <c r="AS886" i="1"/>
  <c r="AV886" i="1" s="1"/>
  <c r="AY886" i="1" s="1"/>
  <c r="AS911" i="1"/>
  <c r="AV911" i="1" s="1"/>
  <c r="AY911" i="1" s="1"/>
  <c r="AS935" i="1"/>
  <c r="AS957" i="1"/>
  <c r="AS982" i="1"/>
  <c r="AV982" i="1" s="1"/>
  <c r="AY982" i="1" s="1"/>
  <c r="AS1004" i="1"/>
  <c r="AS1029" i="1"/>
  <c r="AS1051" i="1"/>
  <c r="AS1076" i="1"/>
  <c r="AS1098" i="1"/>
  <c r="AS1123" i="1"/>
  <c r="AS1144" i="1"/>
  <c r="AV1144" i="1" s="1"/>
  <c r="AY1144" i="1" s="1"/>
  <c r="AS1165" i="1"/>
  <c r="AS1189" i="1"/>
  <c r="AV1189" i="1" s="1"/>
  <c r="AY1189" i="1" s="1"/>
  <c r="AS1209" i="1"/>
  <c r="AV1209" i="1" s="1"/>
  <c r="AY1209" i="1" s="1"/>
  <c r="AS1229" i="1"/>
  <c r="AV1229" i="1" s="1"/>
  <c r="AY1229" i="1" s="1"/>
  <c r="AS1253" i="1"/>
  <c r="AV1253" i="1" s="1"/>
  <c r="AY1253" i="1" s="1"/>
  <c r="AS1273" i="1"/>
  <c r="AV1273" i="1" s="1"/>
  <c r="AY1273" i="1" s="1"/>
  <c r="AS1292" i="1"/>
  <c r="AS1312" i="1"/>
  <c r="AS1331" i="1"/>
  <c r="AS1348" i="1"/>
  <c r="AS1365" i="1"/>
  <c r="AQ38" i="1"/>
  <c r="AR487" i="1"/>
  <c r="AR683" i="1"/>
  <c r="AR881" i="1"/>
  <c r="AR1095" i="1"/>
  <c r="AU1095" i="1" s="1"/>
  <c r="AX1095" i="1" s="1"/>
  <c r="AS90" i="1"/>
  <c r="AS283" i="1"/>
  <c r="AS448" i="1"/>
  <c r="AV448" i="1" s="1"/>
  <c r="AY448" i="1" s="1"/>
  <c r="AS539" i="1"/>
  <c r="AV539" i="1" s="1"/>
  <c r="AY539" i="1" s="1"/>
  <c r="AS579" i="1"/>
  <c r="AV579" i="1" s="1"/>
  <c r="AY579" i="1" s="1"/>
  <c r="AS663" i="1"/>
  <c r="AV663" i="1" s="1"/>
  <c r="AY663" i="1" s="1"/>
  <c r="AS745" i="1"/>
  <c r="AS827" i="1"/>
  <c r="AS887" i="1"/>
  <c r="AS936" i="1"/>
  <c r="AS983" i="1"/>
  <c r="AS1030" i="1"/>
  <c r="AS1077" i="1"/>
  <c r="AV1077" i="1" s="1"/>
  <c r="AY1077" i="1" s="1"/>
  <c r="AS1146" i="1"/>
  <c r="AS1190" i="1"/>
  <c r="AS1231" i="1"/>
  <c r="AV1231" i="1" s="1"/>
  <c r="AY1231" i="1" s="1"/>
  <c r="AS1274" i="1"/>
  <c r="AS1314" i="1"/>
  <c r="AV1314" i="1" s="1"/>
  <c r="AY1314" i="1" s="1"/>
  <c r="AS1349" i="1"/>
  <c r="AV1349" i="1" s="1"/>
  <c r="AY1349" i="1" s="1"/>
  <c r="AR689" i="1"/>
  <c r="AU689" i="1" s="1"/>
  <c r="AX689" i="1" s="1"/>
  <c r="AR903" i="1"/>
  <c r="AU903" i="1" s="1"/>
  <c r="AX903" i="1" s="1"/>
  <c r="AR1123" i="1"/>
  <c r="AU1123" i="1" s="1"/>
  <c r="AX1123" i="1" s="1"/>
  <c r="AR1299" i="1"/>
  <c r="AS192" i="1"/>
  <c r="AS382" i="1"/>
  <c r="AS499" i="1"/>
  <c r="AS624" i="1"/>
  <c r="AS707" i="1"/>
  <c r="AS790" i="1"/>
  <c r="AS860" i="1"/>
  <c r="AS916" i="1"/>
  <c r="AS984" i="1"/>
  <c r="AV984" i="1" s="1"/>
  <c r="AY984" i="1" s="1"/>
  <c r="AS1031" i="1"/>
  <c r="AS1078" i="1"/>
  <c r="AS1125" i="1"/>
  <c r="AS1171" i="1"/>
  <c r="AV1171" i="1" s="1"/>
  <c r="AY1171" i="1" s="1"/>
  <c r="AS1211" i="1"/>
  <c r="AV1211" i="1" s="1"/>
  <c r="AY1211" i="1" s="1"/>
  <c r="AS1255" i="1"/>
  <c r="AV1255" i="1" s="1"/>
  <c r="AY1255" i="1" s="1"/>
  <c r="AS1295" i="1"/>
  <c r="AS1333" i="1"/>
  <c r="AS1367" i="1"/>
  <c r="AS1353" i="1"/>
  <c r="AS603" i="1"/>
  <c r="AS1044" i="1"/>
  <c r="AS1286" i="1"/>
  <c r="AR615" i="1"/>
  <c r="AS342" i="1"/>
  <c r="AS649" i="1"/>
  <c r="AV649" i="1" s="1"/>
  <c r="AY649" i="1" s="1"/>
  <c r="AS877" i="1"/>
  <c r="AV877" i="1" s="1"/>
  <c r="AY877" i="1" s="1"/>
  <c r="AS1045" i="1"/>
  <c r="AV1045" i="1" s="1"/>
  <c r="AY1045" i="1" s="1"/>
  <c r="AS1204" i="1"/>
  <c r="AV1204" i="1" s="1"/>
  <c r="AY1204" i="1" s="1"/>
  <c r="AS1099" i="1"/>
  <c r="AV1099" i="1" s="1"/>
  <c r="AY1099" i="1" s="1"/>
  <c r="AS938" i="1"/>
  <c r="AV938" i="1" s="1"/>
  <c r="AY938" i="1" s="1"/>
  <c r="AS925" i="1"/>
  <c r="AV925" i="1" s="1"/>
  <c r="AY925" i="1" s="1"/>
  <c r="AS1203" i="1"/>
  <c r="AS251" i="1"/>
  <c r="AS1180" i="1"/>
  <c r="AR295" i="1"/>
  <c r="AS541" i="1"/>
  <c r="AS154" i="1"/>
  <c r="AS1244" i="1"/>
  <c r="AV1244" i="1" s="1"/>
  <c r="AY1244" i="1" s="1"/>
  <c r="AR299" i="1"/>
  <c r="AR497" i="1"/>
  <c r="AR711" i="1"/>
  <c r="AU711" i="1" s="1"/>
  <c r="AX711" i="1" s="1"/>
  <c r="AR931" i="1"/>
  <c r="AR1127" i="1"/>
  <c r="AU1127" i="1" s="1"/>
  <c r="AX1127" i="1" s="1"/>
  <c r="AR1303" i="1"/>
  <c r="AU1303" i="1" s="1"/>
  <c r="AX1303" i="1" s="1"/>
  <c r="AS96" i="1"/>
  <c r="AS202" i="1"/>
  <c r="AS304" i="1"/>
  <c r="AS384" i="1"/>
  <c r="AS451" i="1"/>
  <c r="AS503" i="1"/>
  <c r="AV503" i="1" s="1"/>
  <c r="AY503" i="1" s="1"/>
  <c r="AS542" i="1"/>
  <c r="AS585" i="1"/>
  <c r="AS627" i="1"/>
  <c r="AS669" i="1"/>
  <c r="AS709" i="1"/>
  <c r="AS752" i="1"/>
  <c r="AS794" i="1"/>
  <c r="AV794" i="1" s="1"/>
  <c r="AY794" i="1" s="1"/>
  <c r="AS829" i="1"/>
  <c r="AS861" i="1"/>
  <c r="AV861" i="1" s="1"/>
  <c r="AY861" i="1" s="1"/>
  <c r="AS891" i="1"/>
  <c r="AV891" i="1" s="1"/>
  <c r="AY891" i="1" s="1"/>
  <c r="AS917" i="1"/>
  <c r="AV917" i="1" s="1"/>
  <c r="AY917" i="1" s="1"/>
  <c r="AS939" i="1"/>
  <c r="AV939" i="1" s="1"/>
  <c r="AY939" i="1" s="1"/>
  <c r="AS964" i="1"/>
  <c r="AV964" i="1" s="1"/>
  <c r="AY964" i="1" s="1"/>
  <c r="AS986" i="1"/>
  <c r="AS1011" i="1"/>
  <c r="AS1032" i="1"/>
  <c r="AS1055" i="1"/>
  <c r="AS1079" i="1"/>
  <c r="AS1101" i="1"/>
  <c r="AS1126" i="1"/>
  <c r="AS1148" i="1"/>
  <c r="AS1172" i="1"/>
  <c r="AS1192" i="1"/>
  <c r="AV1192" i="1" s="1"/>
  <c r="AY1192" i="1" s="1"/>
  <c r="AS1212" i="1"/>
  <c r="AV1212" i="1" s="1"/>
  <c r="AY1212" i="1" s="1"/>
  <c r="AS1236" i="1"/>
  <c r="AV1236" i="1" s="1"/>
  <c r="AY1236" i="1" s="1"/>
  <c r="AS1256" i="1"/>
  <c r="AV1256" i="1" s="1"/>
  <c r="AY1256" i="1" s="1"/>
  <c r="AS1276" i="1"/>
  <c r="AV1276" i="1" s="1"/>
  <c r="AY1276" i="1" s="1"/>
  <c r="AS1296" i="1"/>
  <c r="AV1296" i="1" s="1"/>
  <c r="AY1296" i="1" s="1"/>
  <c r="AS1316" i="1"/>
  <c r="AV1316" i="1" s="1"/>
  <c r="AY1316" i="1" s="1"/>
  <c r="AS1334" i="1"/>
  <c r="AS1351" i="1"/>
  <c r="AS1368" i="1"/>
  <c r="AS1352" i="1"/>
  <c r="AS121" i="1"/>
  <c r="AS458" i="1"/>
  <c r="AS549" i="1"/>
  <c r="AV549" i="1" s="1"/>
  <c r="AY549" i="1" s="1"/>
  <c r="AS632" i="1"/>
  <c r="AS759" i="1"/>
  <c r="AV759" i="1" s="1"/>
  <c r="AY759" i="1" s="1"/>
  <c r="AS835" i="1"/>
  <c r="AV835" i="1" s="1"/>
  <c r="AY835" i="1" s="1"/>
  <c r="AS893" i="1"/>
  <c r="AS941" i="1"/>
  <c r="AV941" i="1" s="1"/>
  <c r="AY941" i="1" s="1"/>
  <c r="AS988" i="1"/>
  <c r="AV988" i="1" s="1"/>
  <c r="AY988" i="1" s="1"/>
  <c r="AS1035" i="1"/>
  <c r="AV1035" i="1" s="1"/>
  <c r="AY1035" i="1" s="1"/>
  <c r="AS1082" i="1"/>
  <c r="AV1082" i="1" s="1"/>
  <c r="AY1082" i="1" s="1"/>
  <c r="AS1107" i="1"/>
  <c r="AV1107" i="1" s="1"/>
  <c r="AY1107" i="1" s="1"/>
  <c r="AS927" i="1"/>
  <c r="AS1287" i="1"/>
  <c r="AR305" i="1"/>
  <c r="AR519" i="1"/>
  <c r="AR739" i="1"/>
  <c r="AR935" i="1"/>
  <c r="AR1131" i="1"/>
  <c r="AR1311" i="1"/>
  <c r="AS106" i="1"/>
  <c r="AS217" i="1"/>
  <c r="AS305" i="1"/>
  <c r="AS385" i="1"/>
  <c r="AS453" i="1"/>
  <c r="AV453" i="1" s="1"/>
  <c r="AY453" i="1" s="1"/>
  <c r="AS504" i="1"/>
  <c r="AV504" i="1" s="1"/>
  <c r="AY504" i="1" s="1"/>
  <c r="AS545" i="1"/>
  <c r="AV545" i="1" s="1"/>
  <c r="AY545" i="1" s="1"/>
  <c r="AS586" i="1"/>
  <c r="AV586" i="1" s="1"/>
  <c r="AY586" i="1" s="1"/>
  <c r="AS631" i="1"/>
  <c r="AS670" i="1"/>
  <c r="AS713" i="1"/>
  <c r="AS755" i="1"/>
  <c r="AS795" i="1"/>
  <c r="AS831" i="1"/>
  <c r="AS863" i="1"/>
  <c r="AS892" i="1"/>
  <c r="AS918" i="1"/>
  <c r="AS940" i="1"/>
  <c r="AV940" i="1" s="1"/>
  <c r="AY940" i="1" s="1"/>
  <c r="AS965" i="1"/>
  <c r="AV965" i="1" s="1"/>
  <c r="AY965" i="1" s="1"/>
  <c r="AS987" i="1"/>
  <c r="AV987" i="1" s="1"/>
  <c r="AY987" i="1" s="1"/>
  <c r="AS1012" i="1"/>
  <c r="AV1012" i="1" s="1"/>
  <c r="AY1012" i="1" s="1"/>
  <c r="AS1034" i="1"/>
  <c r="AV1034" i="1" s="1"/>
  <c r="AY1034" i="1" s="1"/>
  <c r="AS1059" i="1"/>
  <c r="AV1059" i="1" s="1"/>
  <c r="AY1059" i="1" s="1"/>
  <c r="AS1080" i="1"/>
  <c r="AV1080" i="1" s="1"/>
  <c r="AY1080" i="1" s="1"/>
  <c r="AS1103" i="1"/>
  <c r="AS1127" i="1"/>
  <c r="AS1149" i="1"/>
  <c r="AS1173" i="1"/>
  <c r="AS1193" i="1"/>
  <c r="AS1213" i="1"/>
  <c r="AS1237" i="1"/>
  <c r="AV1237" i="1" s="1"/>
  <c r="AY1237" i="1" s="1"/>
  <c r="AS1257" i="1"/>
  <c r="AS1277" i="1"/>
  <c r="AV1277" i="1" s="1"/>
  <c r="AY1277" i="1" s="1"/>
  <c r="AS1299" i="1"/>
  <c r="AV1299" i="1" s="1"/>
  <c r="AY1299" i="1" s="1"/>
  <c r="AS1317" i="1"/>
  <c r="AS1335" i="1"/>
  <c r="AV1335" i="1" s="1"/>
  <c r="AY1335" i="1" s="1"/>
  <c r="AS1369" i="1"/>
  <c r="AS218" i="1"/>
  <c r="AS311" i="1"/>
  <c r="AS390" i="1"/>
  <c r="AS505" i="1"/>
  <c r="AS590" i="1"/>
  <c r="AS673" i="1"/>
  <c r="AS714" i="1"/>
  <c r="AS797" i="1"/>
  <c r="AS867" i="1"/>
  <c r="AS919" i="1"/>
  <c r="AS966" i="1"/>
  <c r="AS1013" i="1"/>
  <c r="AS1060" i="1"/>
  <c r="AV1060" i="1" s="1"/>
  <c r="AY1060" i="1" s="1"/>
  <c r="AS1128" i="1"/>
  <c r="AS1151" i="1"/>
  <c r="AV1151" i="1" s="1"/>
  <c r="AY1151" i="1" s="1"/>
  <c r="AS1174" i="1"/>
  <c r="AV1174" i="1" s="1"/>
  <c r="AY1174" i="1" s="1"/>
  <c r="AS1194" i="1"/>
  <c r="AV1194" i="1" s="1"/>
  <c r="AY1194" i="1" s="1"/>
  <c r="AS1215" i="1"/>
  <c r="AV1215" i="1" s="1"/>
  <c r="AY1215" i="1" s="1"/>
  <c r="AS1238" i="1"/>
  <c r="AV1238" i="1" s="1"/>
  <c r="AY1238" i="1" s="1"/>
  <c r="AS1258" i="1"/>
  <c r="AS1279" i="1"/>
  <c r="AS1300" i="1"/>
  <c r="AS1318" i="1"/>
  <c r="AR28" i="1"/>
  <c r="AS770" i="1"/>
  <c r="AS1112" i="1"/>
  <c r="AS1323" i="1"/>
  <c r="AR811" i="1"/>
  <c r="AS731" i="1"/>
  <c r="AV731" i="1" s="1"/>
  <c r="AY731" i="1" s="1"/>
  <c r="AS1020" i="1"/>
  <c r="AV1020" i="1" s="1"/>
  <c r="AY1020" i="1" s="1"/>
  <c r="AS1268" i="1"/>
  <c r="AV1268" i="1" s="1"/>
  <c r="AY1268" i="1" s="1"/>
  <c r="AR327" i="1"/>
  <c r="AR547" i="1"/>
  <c r="AU547" i="1" s="1"/>
  <c r="AX547" i="1" s="1"/>
  <c r="AR743" i="1"/>
  <c r="AU743" i="1" s="1"/>
  <c r="AX743" i="1" s="1"/>
  <c r="AR939" i="1"/>
  <c r="AU939" i="1" s="1"/>
  <c r="AX939" i="1" s="1"/>
  <c r="AR1137" i="1"/>
  <c r="AR1328" i="1"/>
  <c r="AR355" i="1"/>
  <c r="AR551" i="1"/>
  <c r="AR747" i="1"/>
  <c r="AR945" i="1"/>
  <c r="AR1159" i="1"/>
  <c r="AU1159" i="1" s="1"/>
  <c r="AX1159" i="1" s="1"/>
  <c r="AR1356" i="1"/>
  <c r="AS122" i="1"/>
  <c r="AS219" i="1"/>
  <c r="AS313" i="1"/>
  <c r="AS395" i="1"/>
  <c r="AS467" i="1"/>
  <c r="AV467" i="1" s="1"/>
  <c r="AY467" i="1" s="1"/>
  <c r="AS507" i="1"/>
  <c r="AV507" i="1" s="1"/>
  <c r="AY507" i="1" s="1"/>
  <c r="AS550" i="1"/>
  <c r="AV550" i="1" s="1"/>
  <c r="AY550" i="1" s="1"/>
  <c r="AS595" i="1"/>
  <c r="AV595" i="1" s="1"/>
  <c r="AY595" i="1" s="1"/>
  <c r="AS633" i="1"/>
  <c r="AS677" i="1"/>
  <c r="AS718" i="1"/>
  <c r="AV718" i="1" s="1"/>
  <c r="AY718" i="1" s="1"/>
  <c r="AS760" i="1"/>
  <c r="AS799" i="1"/>
  <c r="AS836" i="1"/>
  <c r="AS868" i="1"/>
  <c r="AS895" i="1"/>
  <c r="AS920" i="1"/>
  <c r="AS943" i="1"/>
  <c r="AV943" i="1" s="1"/>
  <c r="AY943" i="1" s="1"/>
  <c r="AS967" i="1"/>
  <c r="AS989" i="1"/>
  <c r="AV989" i="1" s="1"/>
  <c r="AY989" i="1" s="1"/>
  <c r="AS1014" i="1"/>
  <c r="AV1014" i="1" s="1"/>
  <c r="AY1014" i="1" s="1"/>
  <c r="AS1036" i="1"/>
  <c r="AV1036" i="1" s="1"/>
  <c r="AY1036" i="1" s="1"/>
  <c r="AS1061" i="1"/>
  <c r="AV1061" i="1" s="1"/>
  <c r="AY1061" i="1" s="1"/>
  <c r="AS1083" i="1"/>
  <c r="AV1083" i="1" s="1"/>
  <c r="AY1083" i="1" s="1"/>
  <c r="AS1108" i="1"/>
  <c r="AS1130" i="1"/>
  <c r="AS1155" i="1"/>
  <c r="AS1175" i="1"/>
  <c r="AS1195" i="1"/>
  <c r="AS1219" i="1"/>
  <c r="AS1239" i="1"/>
  <c r="AS1259" i="1"/>
  <c r="AS1280" i="1"/>
  <c r="AV1280" i="1" s="1"/>
  <c r="AY1280" i="1" s="1"/>
  <c r="AS1301" i="1"/>
  <c r="AV1301" i="1" s="1"/>
  <c r="AY1301" i="1" s="1"/>
  <c r="AS1319" i="1"/>
  <c r="AV1319" i="1" s="1"/>
  <c r="AY1319" i="1" s="1"/>
  <c r="AS1337" i="1"/>
  <c r="AV1337" i="1" s="1"/>
  <c r="AY1337" i="1" s="1"/>
  <c r="AS1354" i="1"/>
  <c r="AS28" i="1"/>
  <c r="AS839" i="1"/>
  <c r="AV839" i="1" s="1"/>
  <c r="AY839" i="1" s="1"/>
  <c r="AS871" i="1"/>
  <c r="AV871" i="1" s="1"/>
  <c r="AY871" i="1" s="1"/>
  <c r="AS899" i="1"/>
  <c r="AS922" i="1"/>
  <c r="AS947" i="1"/>
  <c r="AS968" i="1"/>
  <c r="AS1015" i="1"/>
  <c r="AS1037" i="1"/>
  <c r="AS1084" i="1"/>
  <c r="AV1084" i="1" s="1"/>
  <c r="AY1084" i="1" s="1"/>
  <c r="AS1109" i="1"/>
  <c r="AS1131" i="1"/>
  <c r="AS1176" i="1"/>
  <c r="AV1176" i="1" s="1"/>
  <c r="AY1176" i="1" s="1"/>
  <c r="AS1220" i="1"/>
  <c r="AS1240" i="1"/>
  <c r="AV1240" i="1" s="1"/>
  <c r="AY1240" i="1" s="1"/>
  <c r="AS1260" i="1"/>
  <c r="AV1260" i="1" s="1"/>
  <c r="AY1260" i="1" s="1"/>
  <c r="AS1283" i="1"/>
  <c r="AV1283" i="1" s="1"/>
  <c r="AY1283" i="1" s="1"/>
  <c r="AS1302" i="1"/>
  <c r="AV1302" i="1" s="1"/>
  <c r="AY1302" i="1" s="1"/>
  <c r="AS1320" i="1"/>
  <c r="AV1320" i="1" s="1"/>
  <c r="AY1320" i="1" s="1"/>
  <c r="AS1338" i="1"/>
  <c r="AS876" i="1"/>
  <c r="AS1223" i="1"/>
  <c r="AV1223" i="1" s="1"/>
  <c r="AY1223" i="1" s="1"/>
  <c r="AS57" i="1"/>
  <c r="AS417" i="1"/>
  <c r="AS605" i="1"/>
  <c r="AS845" i="1"/>
  <c r="AS973" i="1"/>
  <c r="AS1139" i="1"/>
  <c r="AS1343" i="1"/>
  <c r="AV1343" i="1" s="1"/>
  <c r="AY1343" i="1" s="1"/>
  <c r="AR359" i="1"/>
  <c r="AR555" i="1"/>
  <c r="AU555" i="1" s="1"/>
  <c r="AX555" i="1" s="1"/>
  <c r="AR753" i="1"/>
  <c r="AU753" i="1" s="1"/>
  <c r="AX753" i="1" s="1"/>
  <c r="AR967" i="1"/>
  <c r="AU967" i="1" s="1"/>
  <c r="AX967" i="1" s="1"/>
  <c r="AR1184" i="1"/>
  <c r="AU1184" i="1" s="1"/>
  <c r="AX1184" i="1" s="1"/>
  <c r="AR1358" i="1"/>
  <c r="AS123" i="1"/>
  <c r="AS224" i="1"/>
  <c r="AS320" i="1"/>
  <c r="AS406" i="1"/>
  <c r="AS468" i="1"/>
  <c r="AS513" i="1"/>
  <c r="AS553" i="1"/>
  <c r="AS596" i="1"/>
  <c r="AS635" i="1"/>
  <c r="AS678" i="1"/>
  <c r="AV678" i="1" s="1"/>
  <c r="AY678" i="1" s="1"/>
  <c r="AS723" i="1"/>
  <c r="AV723" i="1" s="1"/>
  <c r="AY723" i="1" s="1"/>
  <c r="AS761" i="1"/>
  <c r="AV761" i="1" s="1"/>
  <c r="AY761" i="1" s="1"/>
  <c r="AS803" i="1"/>
  <c r="AS991" i="1"/>
  <c r="AV991" i="1" s="1"/>
  <c r="AY991" i="1" s="1"/>
  <c r="AS1062" i="1"/>
  <c r="AV1062" i="1" s="1"/>
  <c r="AY1062" i="1" s="1"/>
  <c r="AS1156" i="1"/>
  <c r="AV1156" i="1" s="1"/>
  <c r="AY1156" i="1" s="1"/>
  <c r="AS1196" i="1"/>
  <c r="AS1355" i="1"/>
  <c r="AQ28" i="1"/>
  <c r="AR807" i="1"/>
  <c r="AS811" i="1"/>
  <c r="AS997" i="1"/>
  <c r="AS1159" i="1"/>
  <c r="AV1159" i="1" s="1"/>
  <c r="AY1159" i="1" s="1"/>
  <c r="AS1305" i="1"/>
  <c r="AR363" i="1"/>
  <c r="AR561" i="1"/>
  <c r="AU561" i="1" s="1"/>
  <c r="AX561" i="1" s="1"/>
  <c r="AR775" i="1"/>
  <c r="AR995" i="1"/>
  <c r="AU995" i="1" s="1"/>
  <c r="AX995" i="1" s="1"/>
  <c r="AR1185" i="1"/>
  <c r="AU1185" i="1" s="1"/>
  <c r="AX1185" i="1" s="1"/>
  <c r="AR1359" i="1"/>
  <c r="AS128" i="1"/>
  <c r="AS234" i="1"/>
  <c r="AS333" i="1"/>
  <c r="AS407" i="1"/>
  <c r="AS469" i="1"/>
  <c r="AV469" i="1" s="1"/>
  <c r="AY469" i="1" s="1"/>
  <c r="AS514" i="1"/>
  <c r="AS558" i="1"/>
  <c r="AS597" i="1"/>
  <c r="AS641" i="1"/>
  <c r="AS681" i="1"/>
  <c r="AS724" i="1"/>
  <c r="AS763" i="1"/>
  <c r="AV763" i="1" s="1"/>
  <c r="AY763" i="1" s="1"/>
  <c r="AS804" i="1"/>
  <c r="AS840" i="1"/>
  <c r="AV840" i="1" s="1"/>
  <c r="AY840" i="1" s="1"/>
  <c r="AS872" i="1"/>
  <c r="AV872" i="1" s="1"/>
  <c r="AY872" i="1" s="1"/>
  <c r="AS900" i="1"/>
  <c r="AV900" i="1" s="1"/>
  <c r="AY900" i="1" s="1"/>
  <c r="AS923" i="1"/>
  <c r="AV923" i="1" s="1"/>
  <c r="AY923" i="1" s="1"/>
  <c r="AS948" i="1"/>
  <c r="AV948" i="1" s="1"/>
  <c r="AY948" i="1" s="1"/>
  <c r="AS970" i="1"/>
  <c r="AS995" i="1"/>
  <c r="AS1016" i="1"/>
  <c r="AS1039" i="1"/>
  <c r="AS1063" i="1"/>
  <c r="AS1085" i="1"/>
  <c r="AS1110" i="1"/>
  <c r="AS1132" i="1"/>
  <c r="AS1157" i="1"/>
  <c r="AV1157" i="1" s="1"/>
  <c r="AY1157" i="1" s="1"/>
  <c r="AS1177" i="1"/>
  <c r="AV1177" i="1" s="1"/>
  <c r="AY1177" i="1" s="1"/>
  <c r="AS1197" i="1"/>
  <c r="AV1197" i="1" s="1"/>
  <c r="AY1197" i="1" s="1"/>
  <c r="AS1221" i="1"/>
  <c r="AV1221" i="1" s="1"/>
  <c r="AY1221" i="1" s="1"/>
  <c r="AS1241" i="1"/>
  <c r="AS1261" i="1"/>
  <c r="AV1261" i="1" s="1"/>
  <c r="AY1261" i="1" s="1"/>
  <c r="AS1284" i="1"/>
  <c r="AV1284" i="1" s="1"/>
  <c r="AY1284" i="1" s="1"/>
  <c r="AS1303" i="1"/>
  <c r="AV1303" i="1" s="1"/>
  <c r="AY1303" i="1" s="1"/>
  <c r="AS1321" i="1"/>
  <c r="AS1339" i="1"/>
  <c r="AS1356" i="1"/>
  <c r="AQ29" i="1"/>
  <c r="AS249" i="1"/>
  <c r="AS725" i="1"/>
  <c r="AS807" i="1"/>
  <c r="AV807" i="1" s="1"/>
  <c r="AY807" i="1" s="1"/>
  <c r="AS875" i="1"/>
  <c r="AS924" i="1"/>
  <c r="AV924" i="1" s="1"/>
  <c r="AY924" i="1" s="1"/>
  <c r="AS949" i="1"/>
  <c r="AS996" i="1"/>
  <c r="AS1043" i="1"/>
  <c r="AV1043" i="1" s="1"/>
  <c r="AY1043" i="1" s="1"/>
  <c r="AS1064" i="1"/>
  <c r="AV1064" i="1" s="1"/>
  <c r="AY1064" i="1" s="1"/>
  <c r="AS1111" i="1"/>
  <c r="AV1111" i="1" s="1"/>
  <c r="AY1111" i="1" s="1"/>
  <c r="AS1158" i="1"/>
  <c r="AV1158" i="1" s="1"/>
  <c r="AY1158" i="1" s="1"/>
  <c r="AS1199" i="1"/>
  <c r="AV1199" i="1" s="1"/>
  <c r="AY1199" i="1" s="1"/>
  <c r="AS1242" i="1"/>
  <c r="AS1285" i="1"/>
  <c r="AS1322" i="1"/>
  <c r="AV1322" i="1" s="1"/>
  <c r="AY1322" i="1" s="1"/>
  <c r="AS1340" i="1"/>
  <c r="AQ31" i="1"/>
  <c r="AR611" i="1"/>
  <c r="AS42" i="1"/>
  <c r="AS250" i="1"/>
  <c r="AS410" i="1"/>
  <c r="AS521" i="1"/>
  <c r="AV521" i="1" s="1"/>
  <c r="AY521" i="1" s="1"/>
  <c r="AS727" i="1"/>
  <c r="AS902" i="1"/>
  <c r="AV902" i="1" s="1"/>
  <c r="AY902" i="1" s="1"/>
  <c r="AS972" i="1"/>
  <c r="AV972" i="1" s="1"/>
  <c r="AY972" i="1" s="1"/>
  <c r="AS1066" i="1"/>
  <c r="AV1066" i="1" s="1"/>
  <c r="AY1066" i="1" s="1"/>
  <c r="AS1179" i="1"/>
  <c r="AV1179" i="1" s="1"/>
  <c r="AY1179" i="1" s="1"/>
  <c r="AS1267" i="1"/>
  <c r="AV1267" i="1" s="1"/>
  <c r="AY1267" i="1" s="1"/>
  <c r="AS1359" i="1"/>
  <c r="AR419" i="1"/>
  <c r="AS481" i="1"/>
  <c r="AS689" i="1"/>
  <c r="AS903" i="1"/>
  <c r="AS1067" i="1"/>
  <c r="AS1224" i="1"/>
  <c r="AR369" i="1"/>
  <c r="AR583" i="1"/>
  <c r="AR803" i="1"/>
  <c r="AU803" i="1" s="1"/>
  <c r="AX803" i="1" s="1"/>
  <c r="AR999" i="1"/>
  <c r="AU999" i="1" s="1"/>
  <c r="AX999" i="1" s="1"/>
  <c r="AR1187" i="1"/>
  <c r="AU1187" i="1" s="1"/>
  <c r="AX1187" i="1" s="1"/>
  <c r="AR1367" i="1"/>
  <c r="AS138" i="1"/>
  <c r="AS334" i="1"/>
  <c r="AS408" i="1"/>
  <c r="AV408" i="1" s="1"/>
  <c r="AY408" i="1" s="1"/>
  <c r="AS471" i="1"/>
  <c r="AS517" i="1"/>
  <c r="AS560" i="1"/>
  <c r="AS599" i="1"/>
  <c r="AS642" i="1"/>
  <c r="AS686" i="1"/>
  <c r="AS769" i="1"/>
  <c r="AV769" i="1" s="1"/>
  <c r="AY769" i="1" s="1"/>
  <c r="AS843" i="1"/>
  <c r="AS901" i="1"/>
  <c r="AS971" i="1"/>
  <c r="AV971" i="1" s="1"/>
  <c r="AY971" i="1" s="1"/>
  <c r="AS1018" i="1"/>
  <c r="AS1087" i="1"/>
  <c r="AV1087" i="1" s="1"/>
  <c r="AY1087" i="1" s="1"/>
  <c r="AS1133" i="1"/>
  <c r="AS1178" i="1"/>
  <c r="AV1178" i="1" s="1"/>
  <c r="AY1178" i="1" s="1"/>
  <c r="AS1222" i="1"/>
  <c r="AV1222" i="1" s="1"/>
  <c r="AY1222" i="1" s="1"/>
  <c r="AS1263" i="1"/>
  <c r="AV1263" i="1" s="1"/>
  <c r="AY1263" i="1" s="1"/>
  <c r="AS1304" i="1"/>
  <c r="AS1357" i="1"/>
  <c r="AR391" i="1"/>
  <c r="AR1003" i="1"/>
  <c r="AR1198" i="1"/>
  <c r="AS153" i="1"/>
  <c r="AS336" i="1"/>
  <c r="AS477" i="1"/>
  <c r="AS561" i="1"/>
  <c r="AS688" i="1"/>
  <c r="AV688" i="1" s="1"/>
  <c r="AY688" i="1" s="1"/>
  <c r="AS844" i="1"/>
  <c r="AS950" i="1"/>
  <c r="AV950" i="1" s="1"/>
  <c r="AY950" i="1" s="1"/>
  <c r="AS1019" i="1"/>
  <c r="AS1135" i="1"/>
  <c r="AV1135" i="1" s="1"/>
  <c r="AY1135" i="1" s="1"/>
  <c r="AS1243" i="1"/>
  <c r="AV1243" i="1" s="1"/>
  <c r="AY1243" i="1" s="1"/>
  <c r="AQ32" i="1"/>
  <c r="AR1215" i="1"/>
  <c r="AS563" i="1"/>
  <c r="AS773" i="1"/>
  <c r="AS951" i="1"/>
  <c r="AS1114" i="1"/>
  <c r="AS1324" i="1"/>
  <c r="V28" i="1"/>
  <c r="BQ32" i="1"/>
  <c r="BO38" i="1"/>
  <c r="BP43" i="1"/>
  <c r="BQ48" i="1"/>
  <c r="BO54" i="1"/>
  <c r="BP59" i="1"/>
  <c r="BQ64" i="1"/>
  <c r="BO70" i="1"/>
  <c r="BP75" i="1"/>
  <c r="BQ80" i="1"/>
  <c r="BO86" i="1"/>
  <c r="BP91" i="1"/>
  <c r="BQ96" i="1"/>
  <c r="BO102" i="1"/>
  <c r="BP107" i="1"/>
  <c r="BQ112" i="1"/>
  <c r="BO118" i="1"/>
  <c r="BP123" i="1"/>
  <c r="BQ128" i="1"/>
  <c r="BO134" i="1"/>
  <c r="BP139" i="1"/>
  <c r="BQ144" i="1"/>
  <c r="BO150" i="1"/>
  <c r="BP155" i="1"/>
  <c r="BQ160" i="1"/>
  <c r="BO166" i="1"/>
  <c r="BP171" i="1"/>
  <c r="BQ176" i="1"/>
  <c r="BO182" i="1"/>
  <c r="BP187" i="1"/>
  <c r="BQ192" i="1"/>
  <c r="BO198" i="1"/>
  <c r="BP203" i="1"/>
  <c r="BQ208" i="1"/>
  <c r="BO214" i="1"/>
  <c r="BP219" i="1"/>
  <c r="BQ224" i="1"/>
  <c r="BO230" i="1"/>
  <c r="BP235" i="1"/>
  <c r="BQ240" i="1"/>
  <c r="BO246" i="1"/>
  <c r="BP251" i="1"/>
  <c r="BQ256" i="1"/>
  <c r="BO262" i="1"/>
  <c r="BP267" i="1"/>
  <c r="BQ272" i="1"/>
  <c r="BO278" i="1"/>
  <c r="BP283" i="1"/>
  <c r="BQ288" i="1"/>
  <c r="BO294" i="1"/>
  <c r="BP299" i="1"/>
  <c r="BQ304" i="1"/>
  <c r="BO310" i="1"/>
  <c r="BP315" i="1"/>
  <c r="BQ320" i="1"/>
  <c r="BO326" i="1"/>
  <c r="BP331" i="1"/>
  <c r="BQ336" i="1"/>
  <c r="BO342" i="1"/>
  <c r="BP347" i="1"/>
  <c r="BQ352" i="1"/>
  <c r="BO358" i="1"/>
  <c r="BP363" i="1"/>
  <c r="BQ368" i="1"/>
  <c r="BO374" i="1"/>
  <c r="BP379" i="1"/>
  <c r="BQ384" i="1"/>
  <c r="BO390" i="1"/>
  <c r="BP395" i="1"/>
  <c r="BQ400" i="1"/>
  <c r="BO406" i="1"/>
  <c r="BP411" i="1"/>
  <c r="BQ416" i="1"/>
  <c r="BO422" i="1"/>
  <c r="BP427" i="1"/>
  <c r="BQ432" i="1"/>
  <c r="BO438" i="1"/>
  <c r="BP443" i="1"/>
  <c r="BQ448" i="1"/>
  <c r="BO454" i="1"/>
  <c r="BP459" i="1"/>
  <c r="BQ464" i="1"/>
  <c r="BO470" i="1"/>
  <c r="BP475" i="1"/>
  <c r="BQ480" i="1"/>
  <c r="BO33" i="1"/>
  <c r="BP38" i="1"/>
  <c r="BQ43" i="1"/>
  <c r="BO49" i="1"/>
  <c r="BP54" i="1"/>
  <c r="BQ59" i="1"/>
  <c r="BO65" i="1"/>
  <c r="BP70" i="1"/>
  <c r="BQ75" i="1"/>
  <c r="BO81" i="1"/>
  <c r="BP86" i="1"/>
  <c r="BQ91" i="1"/>
  <c r="BO97" i="1"/>
  <c r="BP102" i="1"/>
  <c r="BQ107" i="1"/>
  <c r="BO113" i="1"/>
  <c r="BP118" i="1"/>
  <c r="BQ123" i="1"/>
  <c r="BO129" i="1"/>
  <c r="BP134" i="1"/>
  <c r="BQ139" i="1"/>
  <c r="BO145" i="1"/>
  <c r="BP150" i="1"/>
  <c r="BQ155" i="1"/>
  <c r="BO161" i="1"/>
  <c r="BP166" i="1"/>
  <c r="BQ171" i="1"/>
  <c r="BO177" i="1"/>
  <c r="BP182" i="1"/>
  <c r="BQ187" i="1"/>
  <c r="BO193" i="1"/>
  <c r="BP198" i="1"/>
  <c r="BQ203" i="1"/>
  <c r="BO209" i="1"/>
  <c r="BP214" i="1"/>
  <c r="BQ219" i="1"/>
  <c r="BO225" i="1"/>
  <c r="BP230" i="1"/>
  <c r="BQ235" i="1"/>
  <c r="BO241" i="1"/>
  <c r="BP246" i="1"/>
  <c r="BQ251" i="1"/>
  <c r="BO257" i="1"/>
  <c r="BP262" i="1"/>
  <c r="BQ267" i="1"/>
  <c r="BO273" i="1"/>
  <c r="BP278" i="1"/>
  <c r="BQ283" i="1"/>
  <c r="BO289" i="1"/>
  <c r="BP294" i="1"/>
  <c r="BQ299" i="1"/>
  <c r="BO305" i="1"/>
  <c r="BP310" i="1"/>
  <c r="BQ315" i="1"/>
  <c r="BO321" i="1"/>
  <c r="BP326" i="1"/>
  <c r="BQ331" i="1"/>
  <c r="BO337" i="1"/>
  <c r="BP342" i="1"/>
  <c r="BQ347" i="1"/>
  <c r="BO353" i="1"/>
  <c r="BP358" i="1"/>
  <c r="BQ363" i="1"/>
  <c r="BO369" i="1"/>
  <c r="BP374" i="1"/>
  <c r="BQ379" i="1"/>
  <c r="BO385" i="1"/>
  <c r="BP390" i="1"/>
  <c r="BQ395" i="1"/>
  <c r="BO401" i="1"/>
  <c r="BP406" i="1"/>
  <c r="BQ411" i="1"/>
  <c r="BO417" i="1"/>
  <c r="BP422" i="1"/>
  <c r="BQ427" i="1"/>
  <c r="BO433" i="1"/>
  <c r="BP438" i="1"/>
  <c r="BQ443" i="1"/>
  <c r="BO449" i="1"/>
  <c r="BP454" i="1"/>
  <c r="BQ459" i="1"/>
  <c r="BO465" i="1"/>
  <c r="BP470" i="1"/>
  <c r="BQ475" i="1"/>
  <c r="BO481" i="1"/>
  <c r="BP33" i="1"/>
  <c r="BQ38" i="1"/>
  <c r="BO44" i="1"/>
  <c r="BP49" i="1"/>
  <c r="BQ54" i="1"/>
  <c r="BO60" i="1"/>
  <c r="BP65" i="1"/>
  <c r="BQ70" i="1"/>
  <c r="BO76" i="1"/>
  <c r="BP81" i="1"/>
  <c r="BQ86" i="1"/>
  <c r="BO92" i="1"/>
  <c r="BP97" i="1"/>
  <c r="BQ102" i="1"/>
  <c r="BO108" i="1"/>
  <c r="BP113" i="1"/>
  <c r="BQ118" i="1"/>
  <c r="BO124" i="1"/>
  <c r="BP129" i="1"/>
  <c r="BQ134" i="1"/>
  <c r="BO140" i="1"/>
  <c r="BP145" i="1"/>
  <c r="BQ150" i="1"/>
  <c r="BO156" i="1"/>
  <c r="BP161" i="1"/>
  <c r="BQ166" i="1"/>
  <c r="BO172" i="1"/>
  <c r="BP177" i="1"/>
  <c r="BQ182" i="1"/>
  <c r="BO188" i="1"/>
  <c r="BP193" i="1"/>
  <c r="BQ198" i="1"/>
  <c r="BO204" i="1"/>
  <c r="BP209" i="1"/>
  <c r="BQ214" i="1"/>
  <c r="BO220" i="1"/>
  <c r="BP225" i="1"/>
  <c r="BQ230" i="1"/>
  <c r="BO236" i="1"/>
  <c r="BP241" i="1"/>
  <c r="BQ246" i="1"/>
  <c r="BO252" i="1"/>
  <c r="BP257" i="1"/>
  <c r="BQ262" i="1"/>
  <c r="BO268" i="1"/>
  <c r="BP273" i="1"/>
  <c r="BQ278" i="1"/>
  <c r="BO284" i="1"/>
  <c r="BP289" i="1"/>
  <c r="BQ294" i="1"/>
  <c r="BO300" i="1"/>
  <c r="BP305" i="1"/>
  <c r="BQ310" i="1"/>
  <c r="BO316" i="1"/>
  <c r="BP321" i="1"/>
  <c r="BQ326" i="1"/>
  <c r="BO332" i="1"/>
  <c r="BP337" i="1"/>
  <c r="BQ342" i="1"/>
  <c r="BO348" i="1"/>
  <c r="BP353" i="1"/>
  <c r="BQ358" i="1"/>
  <c r="BO364" i="1"/>
  <c r="BP369" i="1"/>
  <c r="BQ374" i="1"/>
  <c r="BO380" i="1"/>
  <c r="BP385" i="1"/>
  <c r="BQ390" i="1"/>
  <c r="BO396" i="1"/>
  <c r="BP401" i="1"/>
  <c r="BQ406" i="1"/>
  <c r="BO412" i="1"/>
  <c r="BP417" i="1"/>
  <c r="BQ422" i="1"/>
  <c r="BO428" i="1"/>
  <c r="BP433" i="1"/>
  <c r="BQ438" i="1"/>
  <c r="BO444" i="1"/>
  <c r="BP449" i="1"/>
  <c r="BQ454" i="1"/>
  <c r="BO460" i="1"/>
  <c r="BP465" i="1"/>
  <c r="BQ470" i="1"/>
  <c r="BO476" i="1"/>
  <c r="BP481" i="1"/>
  <c r="BQ33" i="1"/>
  <c r="BO39" i="1"/>
  <c r="BP44" i="1"/>
  <c r="BQ49" i="1"/>
  <c r="BO55" i="1"/>
  <c r="BP60" i="1"/>
  <c r="BQ65" i="1"/>
  <c r="BO71" i="1"/>
  <c r="BP76" i="1"/>
  <c r="BQ81" i="1"/>
  <c r="BO87" i="1"/>
  <c r="BP92" i="1"/>
  <c r="BQ97" i="1"/>
  <c r="BO103" i="1"/>
  <c r="BP108" i="1"/>
  <c r="BQ113" i="1"/>
  <c r="BO119" i="1"/>
  <c r="BP124" i="1"/>
  <c r="BQ129" i="1"/>
  <c r="BO135" i="1"/>
  <c r="BP140" i="1"/>
  <c r="BQ145" i="1"/>
  <c r="BO151" i="1"/>
  <c r="BP156" i="1"/>
  <c r="BQ161" i="1"/>
  <c r="BO167" i="1"/>
  <c r="BP172" i="1"/>
  <c r="BQ177" i="1"/>
  <c r="BO183" i="1"/>
  <c r="BP188" i="1"/>
  <c r="BQ193" i="1"/>
  <c r="BO199" i="1"/>
  <c r="BP204" i="1"/>
  <c r="BQ209" i="1"/>
  <c r="BO215" i="1"/>
  <c r="BP220" i="1"/>
  <c r="BQ225" i="1"/>
  <c r="BO231" i="1"/>
  <c r="BP236" i="1"/>
  <c r="BQ241" i="1"/>
  <c r="BO247" i="1"/>
  <c r="BP252" i="1"/>
  <c r="BQ257" i="1"/>
  <c r="BO263" i="1"/>
  <c r="BP268" i="1"/>
  <c r="BQ273" i="1"/>
  <c r="BO279" i="1"/>
  <c r="BP284" i="1"/>
  <c r="BQ289" i="1"/>
  <c r="BO295" i="1"/>
  <c r="BP300" i="1"/>
  <c r="BQ305" i="1"/>
  <c r="BO311" i="1"/>
  <c r="BP316" i="1"/>
  <c r="BQ321" i="1"/>
  <c r="BO327" i="1"/>
  <c r="BP332" i="1"/>
  <c r="BQ337" i="1"/>
  <c r="BO343" i="1"/>
  <c r="BP348" i="1"/>
  <c r="BQ353" i="1"/>
  <c r="BO359" i="1"/>
  <c r="BP364" i="1"/>
  <c r="BQ369" i="1"/>
  <c r="BO375" i="1"/>
  <c r="BP380" i="1"/>
  <c r="BQ385" i="1"/>
  <c r="BO391" i="1"/>
  <c r="BP396" i="1"/>
  <c r="BQ401" i="1"/>
  <c r="BO407" i="1"/>
  <c r="BP412" i="1"/>
  <c r="BQ417" i="1"/>
  <c r="BO423" i="1"/>
  <c r="BP428" i="1"/>
  <c r="BQ433" i="1"/>
  <c r="BO439" i="1"/>
  <c r="BP444" i="1"/>
  <c r="BQ449" i="1"/>
  <c r="BO455" i="1"/>
  <c r="BP460" i="1"/>
  <c r="BQ465" i="1"/>
  <c r="BO471" i="1"/>
  <c r="BP476" i="1"/>
  <c r="BQ481" i="1"/>
  <c r="BO34" i="1"/>
  <c r="BO12" i="1" s="1"/>
  <c r="BP39" i="1"/>
  <c r="BQ44" i="1"/>
  <c r="BO50" i="1"/>
  <c r="BO5" i="1" s="1"/>
  <c r="BP55" i="1"/>
  <c r="BQ60" i="1"/>
  <c r="BO66" i="1"/>
  <c r="BP71" i="1"/>
  <c r="BQ76" i="1"/>
  <c r="BO82" i="1"/>
  <c r="BP87" i="1"/>
  <c r="BQ92" i="1"/>
  <c r="BO98" i="1"/>
  <c r="BP103" i="1"/>
  <c r="BQ108" i="1"/>
  <c r="BO114" i="1"/>
  <c r="BP119" i="1"/>
  <c r="BQ124" i="1"/>
  <c r="BO130" i="1"/>
  <c r="BP135" i="1"/>
  <c r="BQ140" i="1"/>
  <c r="BO146" i="1"/>
  <c r="BP151" i="1"/>
  <c r="BQ156" i="1"/>
  <c r="BO162" i="1"/>
  <c r="BP167" i="1"/>
  <c r="BQ172" i="1"/>
  <c r="BO178" i="1"/>
  <c r="BP183" i="1"/>
  <c r="BQ188" i="1"/>
  <c r="BO194" i="1"/>
  <c r="BP199" i="1"/>
  <c r="BQ204" i="1"/>
  <c r="BO210" i="1"/>
  <c r="BP215" i="1"/>
  <c r="BQ220" i="1"/>
  <c r="BO226" i="1"/>
  <c r="BP231" i="1"/>
  <c r="BQ236" i="1"/>
  <c r="BO242" i="1"/>
  <c r="BP247" i="1"/>
  <c r="BQ252" i="1"/>
  <c r="BO258" i="1"/>
  <c r="BP263" i="1"/>
  <c r="BQ268" i="1"/>
  <c r="BO274" i="1"/>
  <c r="BP279" i="1"/>
  <c r="BQ284" i="1"/>
  <c r="BO290" i="1"/>
  <c r="BP295" i="1"/>
  <c r="BQ300" i="1"/>
  <c r="BO306" i="1"/>
  <c r="BP311" i="1"/>
  <c r="BQ316" i="1"/>
  <c r="BO322" i="1"/>
  <c r="BP327" i="1"/>
  <c r="BQ332" i="1"/>
  <c r="BO338" i="1"/>
  <c r="BP343" i="1"/>
  <c r="BQ348" i="1"/>
  <c r="BO354" i="1"/>
  <c r="BP359" i="1"/>
  <c r="BQ364" i="1"/>
  <c r="BO370" i="1"/>
  <c r="BP375" i="1"/>
  <c r="BQ380" i="1"/>
  <c r="BO386" i="1"/>
  <c r="BP391" i="1"/>
  <c r="BQ396" i="1"/>
  <c r="BO402" i="1"/>
  <c r="BP407" i="1"/>
  <c r="BQ412" i="1"/>
  <c r="BO418" i="1"/>
  <c r="BP423" i="1"/>
  <c r="BQ428" i="1"/>
  <c r="BO434" i="1"/>
  <c r="BP439" i="1"/>
  <c r="BQ444" i="1"/>
  <c r="BO450" i="1"/>
  <c r="BP455" i="1"/>
  <c r="BQ460" i="1"/>
  <c r="BO466" i="1"/>
  <c r="BP471" i="1"/>
  <c r="BQ476" i="1"/>
  <c r="BO482" i="1"/>
  <c r="BP34" i="1"/>
  <c r="BQ39" i="1"/>
  <c r="BO45" i="1"/>
  <c r="BP50" i="1"/>
  <c r="BQ55" i="1"/>
  <c r="BO61" i="1"/>
  <c r="BP66" i="1"/>
  <c r="BQ71" i="1"/>
  <c r="BO77" i="1"/>
  <c r="BP82" i="1"/>
  <c r="BQ87" i="1"/>
  <c r="BO93" i="1"/>
  <c r="BP98" i="1"/>
  <c r="BQ103" i="1"/>
  <c r="BO109" i="1"/>
  <c r="BP114" i="1"/>
  <c r="BQ119" i="1"/>
  <c r="BO125" i="1"/>
  <c r="BP130" i="1"/>
  <c r="BQ135" i="1"/>
  <c r="BO141" i="1"/>
  <c r="BP146" i="1"/>
  <c r="BQ151" i="1"/>
  <c r="BO157" i="1"/>
  <c r="BP162" i="1"/>
  <c r="BQ167" i="1"/>
  <c r="BO173" i="1"/>
  <c r="BP178" i="1"/>
  <c r="BQ183" i="1"/>
  <c r="BO189" i="1"/>
  <c r="BP194" i="1"/>
  <c r="BQ199" i="1"/>
  <c r="BO205" i="1"/>
  <c r="BP210" i="1"/>
  <c r="BQ215" i="1"/>
  <c r="BO221" i="1"/>
  <c r="BP226" i="1"/>
  <c r="BQ231" i="1"/>
  <c r="BO237" i="1"/>
  <c r="BP242" i="1"/>
  <c r="BQ247" i="1"/>
  <c r="BO253" i="1"/>
  <c r="BP258" i="1"/>
  <c r="BQ263" i="1"/>
  <c r="BO269" i="1"/>
  <c r="BP274" i="1"/>
  <c r="BQ279" i="1"/>
  <c r="BO285" i="1"/>
  <c r="BP290" i="1"/>
  <c r="BQ295" i="1"/>
  <c r="BO301" i="1"/>
  <c r="BP306" i="1"/>
  <c r="BQ311" i="1"/>
  <c r="BO317" i="1"/>
  <c r="BP322" i="1"/>
  <c r="BQ327" i="1"/>
  <c r="BO333" i="1"/>
  <c r="BP338" i="1"/>
  <c r="BQ343" i="1"/>
  <c r="BO349" i="1"/>
  <c r="BP354" i="1"/>
  <c r="BQ359" i="1"/>
  <c r="BO365" i="1"/>
  <c r="BP370" i="1"/>
  <c r="BQ375" i="1"/>
  <c r="BO381" i="1"/>
  <c r="BP386" i="1"/>
  <c r="BQ391" i="1"/>
  <c r="BO397" i="1"/>
  <c r="BP402" i="1"/>
  <c r="BQ407" i="1"/>
  <c r="BO413" i="1"/>
  <c r="BP418" i="1"/>
  <c r="BQ423" i="1"/>
  <c r="BO429" i="1"/>
  <c r="BP434" i="1"/>
  <c r="BQ439" i="1"/>
  <c r="BO445" i="1"/>
  <c r="BP450" i="1"/>
  <c r="BQ455" i="1"/>
  <c r="BO461" i="1"/>
  <c r="BP466" i="1"/>
  <c r="BQ471" i="1"/>
  <c r="BO477" i="1"/>
  <c r="BP482" i="1"/>
  <c r="BQ34" i="1"/>
  <c r="BO40" i="1"/>
  <c r="BP45" i="1"/>
  <c r="BQ50" i="1"/>
  <c r="BQ5" i="1" s="1"/>
  <c r="BO56" i="1"/>
  <c r="BP61" i="1"/>
  <c r="BQ66" i="1"/>
  <c r="BO72" i="1"/>
  <c r="BP77" i="1"/>
  <c r="BQ82" i="1"/>
  <c r="BO88" i="1"/>
  <c r="BP93" i="1"/>
  <c r="BQ98" i="1"/>
  <c r="BO104" i="1"/>
  <c r="BP109" i="1"/>
  <c r="BQ114" i="1"/>
  <c r="BO120" i="1"/>
  <c r="BP125" i="1"/>
  <c r="BQ130" i="1"/>
  <c r="BO136" i="1"/>
  <c r="BP141" i="1"/>
  <c r="BQ146" i="1"/>
  <c r="BO152" i="1"/>
  <c r="BP157" i="1"/>
  <c r="BQ162" i="1"/>
  <c r="BO168" i="1"/>
  <c r="BP173" i="1"/>
  <c r="BQ178" i="1"/>
  <c r="BO184" i="1"/>
  <c r="BP189" i="1"/>
  <c r="BQ194" i="1"/>
  <c r="BO200" i="1"/>
  <c r="BP205" i="1"/>
  <c r="BQ210" i="1"/>
  <c r="BO216" i="1"/>
  <c r="BP221" i="1"/>
  <c r="BQ226" i="1"/>
  <c r="BO232" i="1"/>
  <c r="BP237" i="1"/>
  <c r="BQ242" i="1"/>
  <c r="BO248" i="1"/>
  <c r="BP253" i="1"/>
  <c r="BQ258" i="1"/>
  <c r="BO264" i="1"/>
  <c r="BP269" i="1"/>
  <c r="BQ274" i="1"/>
  <c r="BO280" i="1"/>
  <c r="BP285" i="1"/>
  <c r="BQ290" i="1"/>
  <c r="BO296" i="1"/>
  <c r="BP301" i="1"/>
  <c r="BQ306" i="1"/>
  <c r="BO312" i="1"/>
  <c r="BP317" i="1"/>
  <c r="BQ322" i="1"/>
  <c r="BO328" i="1"/>
  <c r="BP333" i="1"/>
  <c r="BQ338" i="1"/>
  <c r="BO344" i="1"/>
  <c r="BP349" i="1"/>
  <c r="BQ354" i="1"/>
  <c r="BO360" i="1"/>
  <c r="BP365" i="1"/>
  <c r="BQ370" i="1"/>
  <c r="BO376" i="1"/>
  <c r="BP381" i="1"/>
  <c r="BQ386" i="1"/>
  <c r="BO392" i="1"/>
  <c r="BP397" i="1"/>
  <c r="BQ402" i="1"/>
  <c r="BO408" i="1"/>
  <c r="BP413" i="1"/>
  <c r="BQ418" i="1"/>
  <c r="BO424" i="1"/>
  <c r="BP429" i="1"/>
  <c r="BQ434" i="1"/>
  <c r="BO440" i="1"/>
  <c r="BP445" i="1"/>
  <c r="BQ450" i="1"/>
  <c r="BO456" i="1"/>
  <c r="BP461" i="1"/>
  <c r="BQ466" i="1"/>
  <c r="BO472" i="1"/>
  <c r="BP477" i="1"/>
  <c r="BO35" i="1"/>
  <c r="BP40" i="1"/>
  <c r="BQ45" i="1"/>
  <c r="BO51" i="1"/>
  <c r="BP56" i="1"/>
  <c r="BQ61" i="1"/>
  <c r="BO67" i="1"/>
  <c r="BP72" i="1"/>
  <c r="BQ77" i="1"/>
  <c r="BO83" i="1"/>
  <c r="BP88" i="1"/>
  <c r="BQ93" i="1"/>
  <c r="BO99" i="1"/>
  <c r="BP104" i="1"/>
  <c r="BQ109" i="1"/>
  <c r="BO115" i="1"/>
  <c r="BP120" i="1"/>
  <c r="BQ125" i="1"/>
  <c r="BO131" i="1"/>
  <c r="BP136" i="1"/>
  <c r="BQ141" i="1"/>
  <c r="BO147" i="1"/>
  <c r="BP152" i="1"/>
  <c r="BQ157" i="1"/>
  <c r="BO163" i="1"/>
  <c r="BP168" i="1"/>
  <c r="BQ173" i="1"/>
  <c r="BO179" i="1"/>
  <c r="BP184" i="1"/>
  <c r="BQ189" i="1"/>
  <c r="BO195" i="1"/>
  <c r="BP200" i="1"/>
  <c r="BQ205" i="1"/>
  <c r="BO211" i="1"/>
  <c r="BP216" i="1"/>
  <c r="BQ221" i="1"/>
  <c r="BO227" i="1"/>
  <c r="BP232" i="1"/>
  <c r="BQ237" i="1"/>
  <c r="BO243" i="1"/>
  <c r="BP248" i="1"/>
  <c r="BQ253" i="1"/>
  <c r="BO259" i="1"/>
  <c r="BP264" i="1"/>
  <c r="BQ269" i="1"/>
  <c r="BO275" i="1"/>
  <c r="BP280" i="1"/>
  <c r="BQ285" i="1"/>
  <c r="BO291" i="1"/>
  <c r="BP296" i="1"/>
  <c r="BQ301" i="1"/>
  <c r="BO307" i="1"/>
  <c r="BP312" i="1"/>
  <c r="BQ317" i="1"/>
  <c r="BO323" i="1"/>
  <c r="BP328" i="1"/>
  <c r="BQ333" i="1"/>
  <c r="BO339" i="1"/>
  <c r="BP344" i="1"/>
  <c r="BQ349" i="1"/>
  <c r="BO355" i="1"/>
  <c r="BP360" i="1"/>
  <c r="BQ365" i="1"/>
  <c r="BO371" i="1"/>
  <c r="BP376" i="1"/>
  <c r="BQ381" i="1"/>
  <c r="BO387" i="1"/>
  <c r="BP392" i="1"/>
  <c r="BQ397" i="1"/>
  <c r="BO403" i="1"/>
  <c r="BP408" i="1"/>
  <c r="BQ413" i="1"/>
  <c r="BO419" i="1"/>
  <c r="BP424" i="1"/>
  <c r="BQ429" i="1"/>
  <c r="BO435" i="1"/>
  <c r="BP440" i="1"/>
  <c r="BQ445" i="1"/>
  <c r="BO451" i="1"/>
  <c r="BP456" i="1"/>
  <c r="BQ461" i="1"/>
  <c r="BO467" i="1"/>
  <c r="BP472" i="1"/>
  <c r="BQ477" i="1"/>
  <c r="BO483" i="1"/>
  <c r="BO30" i="1"/>
  <c r="BP35" i="1"/>
  <c r="BQ40" i="1"/>
  <c r="BO46" i="1"/>
  <c r="BP51" i="1"/>
  <c r="BQ56" i="1"/>
  <c r="BO62" i="1"/>
  <c r="BP67" i="1"/>
  <c r="BQ72" i="1"/>
  <c r="BO78" i="1"/>
  <c r="BP83" i="1"/>
  <c r="BQ88" i="1"/>
  <c r="BO94" i="1"/>
  <c r="BP99" i="1"/>
  <c r="BQ104" i="1"/>
  <c r="BO110" i="1"/>
  <c r="BP115" i="1"/>
  <c r="BQ120" i="1"/>
  <c r="BO126" i="1"/>
  <c r="BP131" i="1"/>
  <c r="BQ136" i="1"/>
  <c r="BO142" i="1"/>
  <c r="BP147" i="1"/>
  <c r="BQ152" i="1"/>
  <c r="BO158" i="1"/>
  <c r="BP163" i="1"/>
  <c r="BQ168" i="1"/>
  <c r="BO174" i="1"/>
  <c r="BP179" i="1"/>
  <c r="BQ184" i="1"/>
  <c r="BO190" i="1"/>
  <c r="BP195" i="1"/>
  <c r="BQ200" i="1"/>
  <c r="BO206" i="1"/>
  <c r="BP211" i="1"/>
  <c r="BQ216" i="1"/>
  <c r="BO222" i="1"/>
  <c r="BP227" i="1"/>
  <c r="BQ232" i="1"/>
  <c r="BO238" i="1"/>
  <c r="BP243" i="1"/>
  <c r="BQ248" i="1"/>
  <c r="BO254" i="1"/>
  <c r="BP259" i="1"/>
  <c r="BQ264" i="1"/>
  <c r="BO270" i="1"/>
  <c r="BP275" i="1"/>
  <c r="BQ280" i="1"/>
  <c r="BO286" i="1"/>
  <c r="BP291" i="1"/>
  <c r="BQ296" i="1"/>
  <c r="BO302" i="1"/>
  <c r="BP307" i="1"/>
  <c r="BQ312" i="1"/>
  <c r="BO318" i="1"/>
  <c r="BP323" i="1"/>
  <c r="BQ328" i="1"/>
  <c r="BO334" i="1"/>
  <c r="BP339" i="1"/>
  <c r="BQ344" i="1"/>
  <c r="BO350" i="1"/>
  <c r="BP355" i="1"/>
  <c r="BQ360" i="1"/>
  <c r="BO366" i="1"/>
  <c r="BP371" i="1"/>
  <c r="BQ376" i="1"/>
  <c r="BO382" i="1"/>
  <c r="BP387" i="1"/>
  <c r="BQ392" i="1"/>
  <c r="BO398" i="1"/>
  <c r="BP403" i="1"/>
  <c r="BQ408" i="1"/>
  <c r="BO414" i="1"/>
  <c r="BP419" i="1"/>
  <c r="BQ424" i="1"/>
  <c r="BO430" i="1"/>
  <c r="BP435" i="1"/>
  <c r="BQ440" i="1"/>
  <c r="BO446" i="1"/>
  <c r="BP451" i="1"/>
  <c r="BQ456" i="1"/>
  <c r="BO462" i="1"/>
  <c r="BP467" i="1"/>
  <c r="BQ472" i="1"/>
  <c r="BO478" i="1"/>
  <c r="BP30" i="1"/>
  <c r="BQ35" i="1"/>
  <c r="BO41" i="1"/>
  <c r="BP46" i="1"/>
  <c r="BQ51" i="1"/>
  <c r="BO57" i="1"/>
  <c r="BP62" i="1"/>
  <c r="BQ67" i="1"/>
  <c r="BO73" i="1"/>
  <c r="BP78" i="1"/>
  <c r="BQ83" i="1"/>
  <c r="BO89" i="1"/>
  <c r="BP94" i="1"/>
  <c r="BQ99" i="1"/>
  <c r="BO105" i="1"/>
  <c r="BP110" i="1"/>
  <c r="BQ115" i="1"/>
  <c r="BO121" i="1"/>
  <c r="BP126" i="1"/>
  <c r="BQ131" i="1"/>
  <c r="BO137" i="1"/>
  <c r="BP142" i="1"/>
  <c r="BQ147" i="1"/>
  <c r="BO153" i="1"/>
  <c r="BP158" i="1"/>
  <c r="BQ163" i="1"/>
  <c r="BO169" i="1"/>
  <c r="BP174" i="1"/>
  <c r="BQ179" i="1"/>
  <c r="BO185" i="1"/>
  <c r="BP190" i="1"/>
  <c r="BQ195" i="1"/>
  <c r="BO201" i="1"/>
  <c r="BP206" i="1"/>
  <c r="BQ211" i="1"/>
  <c r="BO217" i="1"/>
  <c r="BP222" i="1"/>
  <c r="BQ227" i="1"/>
  <c r="BO233" i="1"/>
  <c r="BP238" i="1"/>
  <c r="BQ243" i="1"/>
  <c r="BO249" i="1"/>
  <c r="BP254" i="1"/>
  <c r="BQ259" i="1"/>
  <c r="BO265" i="1"/>
  <c r="BP270" i="1"/>
  <c r="BQ275" i="1"/>
  <c r="BO281" i="1"/>
  <c r="BP286" i="1"/>
  <c r="BQ291" i="1"/>
  <c r="BO297" i="1"/>
  <c r="BP302" i="1"/>
  <c r="BQ307" i="1"/>
  <c r="BO313" i="1"/>
  <c r="BP318" i="1"/>
  <c r="BQ323" i="1"/>
  <c r="BO329" i="1"/>
  <c r="BP334" i="1"/>
  <c r="BQ339" i="1"/>
  <c r="BO345" i="1"/>
  <c r="BP350" i="1"/>
  <c r="BQ355" i="1"/>
  <c r="BO361" i="1"/>
  <c r="BP366" i="1"/>
  <c r="BQ371" i="1"/>
  <c r="BO377" i="1"/>
  <c r="BP382" i="1"/>
  <c r="BQ387" i="1"/>
  <c r="BO393" i="1"/>
  <c r="BP398" i="1"/>
  <c r="BQ403" i="1"/>
  <c r="BO409" i="1"/>
  <c r="BP414" i="1"/>
  <c r="BQ419" i="1"/>
  <c r="BO425" i="1"/>
  <c r="BP430" i="1"/>
  <c r="BQ435" i="1"/>
  <c r="BO441" i="1"/>
  <c r="BP446" i="1"/>
  <c r="BQ451" i="1"/>
  <c r="BO457" i="1"/>
  <c r="BP462" i="1"/>
  <c r="BQ467" i="1"/>
  <c r="BO473" i="1"/>
  <c r="BP478" i="1"/>
  <c r="BQ30" i="1"/>
  <c r="BO36" i="1"/>
  <c r="BP41" i="1"/>
  <c r="BQ46" i="1"/>
  <c r="BO52" i="1"/>
  <c r="BP57" i="1"/>
  <c r="BQ62" i="1"/>
  <c r="BO68" i="1"/>
  <c r="BP73" i="1"/>
  <c r="BQ78" i="1"/>
  <c r="BO84" i="1"/>
  <c r="BP89" i="1"/>
  <c r="BQ94" i="1"/>
  <c r="BO100" i="1"/>
  <c r="BP105" i="1"/>
  <c r="BQ110" i="1"/>
  <c r="BO116" i="1"/>
  <c r="BP121" i="1"/>
  <c r="BQ126" i="1"/>
  <c r="BO132" i="1"/>
  <c r="BP137" i="1"/>
  <c r="BQ142" i="1"/>
  <c r="BO148" i="1"/>
  <c r="BP153" i="1"/>
  <c r="BQ158" i="1"/>
  <c r="BO164" i="1"/>
  <c r="BP169" i="1"/>
  <c r="BQ174" i="1"/>
  <c r="BO180" i="1"/>
  <c r="BP185" i="1"/>
  <c r="BQ190" i="1"/>
  <c r="BO196" i="1"/>
  <c r="BP201" i="1"/>
  <c r="BQ206" i="1"/>
  <c r="BO212" i="1"/>
  <c r="BP217" i="1"/>
  <c r="BQ222" i="1"/>
  <c r="BO228" i="1"/>
  <c r="BP233" i="1"/>
  <c r="BQ238" i="1"/>
  <c r="BO244" i="1"/>
  <c r="BP249" i="1"/>
  <c r="BQ254" i="1"/>
  <c r="BO260" i="1"/>
  <c r="BP265" i="1"/>
  <c r="BQ270" i="1"/>
  <c r="BO276" i="1"/>
  <c r="BP281" i="1"/>
  <c r="BQ286" i="1"/>
  <c r="BO292" i="1"/>
  <c r="BP297" i="1"/>
  <c r="BQ302" i="1"/>
  <c r="BO308" i="1"/>
  <c r="BP313" i="1"/>
  <c r="BQ318" i="1"/>
  <c r="BO324" i="1"/>
  <c r="BP329" i="1"/>
  <c r="BQ334" i="1"/>
  <c r="BO340" i="1"/>
  <c r="BP345" i="1"/>
  <c r="BQ350" i="1"/>
  <c r="BO356" i="1"/>
  <c r="BP361" i="1"/>
  <c r="BQ366" i="1"/>
  <c r="BO372" i="1"/>
  <c r="BP377" i="1"/>
  <c r="BQ382" i="1"/>
  <c r="BO388" i="1"/>
  <c r="BP393" i="1"/>
  <c r="BQ398" i="1"/>
  <c r="BO404" i="1"/>
  <c r="BP409" i="1"/>
  <c r="BQ414" i="1"/>
  <c r="BO420" i="1"/>
  <c r="BP425" i="1"/>
  <c r="BQ430" i="1"/>
  <c r="BO436" i="1"/>
  <c r="BP441" i="1"/>
  <c r="BQ446" i="1"/>
  <c r="BO452" i="1"/>
  <c r="BP457" i="1"/>
  <c r="BQ462" i="1"/>
  <c r="BO468" i="1"/>
  <c r="BP473" i="1"/>
  <c r="BQ478" i="1"/>
  <c r="BO31" i="1"/>
  <c r="BP36" i="1"/>
  <c r="BQ41" i="1"/>
  <c r="BO47" i="1"/>
  <c r="BP52" i="1"/>
  <c r="BQ57" i="1"/>
  <c r="BO63" i="1"/>
  <c r="BP68" i="1"/>
  <c r="BQ73" i="1"/>
  <c r="BO79" i="1"/>
  <c r="BP84" i="1"/>
  <c r="BQ89" i="1"/>
  <c r="BO95" i="1"/>
  <c r="BP100" i="1"/>
  <c r="BQ105" i="1"/>
  <c r="BO111" i="1"/>
  <c r="BP116" i="1"/>
  <c r="BQ121" i="1"/>
  <c r="BO127" i="1"/>
  <c r="BP132" i="1"/>
  <c r="BQ137" i="1"/>
  <c r="BO143" i="1"/>
  <c r="BP148" i="1"/>
  <c r="BQ153" i="1"/>
  <c r="BO159" i="1"/>
  <c r="BP164" i="1"/>
  <c r="BQ169" i="1"/>
  <c r="BO175" i="1"/>
  <c r="BP180" i="1"/>
  <c r="BQ185" i="1"/>
  <c r="BO191" i="1"/>
  <c r="BP196" i="1"/>
  <c r="BQ201" i="1"/>
  <c r="BO207" i="1"/>
  <c r="BP212" i="1"/>
  <c r="BQ217" i="1"/>
  <c r="BO223" i="1"/>
  <c r="BP228" i="1"/>
  <c r="BQ233" i="1"/>
  <c r="BO239" i="1"/>
  <c r="BP244" i="1"/>
  <c r="BQ249" i="1"/>
  <c r="BO255" i="1"/>
  <c r="BP260" i="1"/>
  <c r="BQ265" i="1"/>
  <c r="BO271" i="1"/>
  <c r="BP276" i="1"/>
  <c r="BQ281" i="1"/>
  <c r="BO287" i="1"/>
  <c r="BP292" i="1"/>
  <c r="BQ297" i="1"/>
  <c r="BO303" i="1"/>
  <c r="BP308" i="1"/>
  <c r="BQ313" i="1"/>
  <c r="BO319" i="1"/>
  <c r="BP324" i="1"/>
  <c r="BQ329" i="1"/>
  <c r="BO335" i="1"/>
  <c r="BP340" i="1"/>
  <c r="BQ345" i="1"/>
  <c r="BO351" i="1"/>
  <c r="BP356" i="1"/>
  <c r="BQ361" i="1"/>
  <c r="BO367" i="1"/>
  <c r="BP372" i="1"/>
  <c r="BQ377" i="1"/>
  <c r="BO383" i="1"/>
  <c r="BP388" i="1"/>
  <c r="BQ393" i="1"/>
  <c r="BO399" i="1"/>
  <c r="BP404" i="1"/>
  <c r="BQ409" i="1"/>
  <c r="BO415" i="1"/>
  <c r="BP420" i="1"/>
  <c r="BQ425" i="1"/>
  <c r="BO431" i="1"/>
  <c r="BP436" i="1"/>
  <c r="BQ441" i="1"/>
  <c r="BO447" i="1"/>
  <c r="BP452" i="1"/>
  <c r="BQ457" i="1"/>
  <c r="BO463" i="1"/>
  <c r="BP468" i="1"/>
  <c r="BQ473" i="1"/>
  <c r="BO479" i="1"/>
  <c r="BP31" i="1"/>
  <c r="BQ36" i="1"/>
  <c r="BO42" i="1"/>
  <c r="BP47" i="1"/>
  <c r="BQ52" i="1"/>
  <c r="BO58" i="1"/>
  <c r="BP63" i="1"/>
  <c r="BQ68" i="1"/>
  <c r="BO74" i="1"/>
  <c r="BP79" i="1"/>
  <c r="BQ84" i="1"/>
  <c r="BO90" i="1"/>
  <c r="BP95" i="1"/>
  <c r="BQ100" i="1"/>
  <c r="BO106" i="1"/>
  <c r="BP111" i="1"/>
  <c r="BQ116" i="1"/>
  <c r="BO122" i="1"/>
  <c r="BP127" i="1"/>
  <c r="BQ132" i="1"/>
  <c r="BO138" i="1"/>
  <c r="BP143" i="1"/>
  <c r="BQ148" i="1"/>
  <c r="BO154" i="1"/>
  <c r="BP159" i="1"/>
  <c r="BQ164" i="1"/>
  <c r="BO170" i="1"/>
  <c r="BP175" i="1"/>
  <c r="BQ180" i="1"/>
  <c r="BO186" i="1"/>
  <c r="BP191" i="1"/>
  <c r="BQ196" i="1"/>
  <c r="BO202" i="1"/>
  <c r="BP207" i="1"/>
  <c r="BQ212" i="1"/>
  <c r="BO218" i="1"/>
  <c r="BP223" i="1"/>
  <c r="BQ228" i="1"/>
  <c r="BO234" i="1"/>
  <c r="BP239" i="1"/>
  <c r="BQ244" i="1"/>
  <c r="BO250" i="1"/>
  <c r="BP255" i="1"/>
  <c r="BQ260" i="1"/>
  <c r="BO266" i="1"/>
  <c r="BP271" i="1"/>
  <c r="BQ276" i="1"/>
  <c r="BO282" i="1"/>
  <c r="BP287" i="1"/>
  <c r="BQ292" i="1"/>
  <c r="BO298" i="1"/>
  <c r="BP303" i="1"/>
  <c r="BQ308" i="1"/>
  <c r="BO314" i="1"/>
  <c r="BP319" i="1"/>
  <c r="BQ324" i="1"/>
  <c r="BO330" i="1"/>
  <c r="BP335" i="1"/>
  <c r="BQ340" i="1"/>
  <c r="BO346" i="1"/>
  <c r="BP351" i="1"/>
  <c r="BQ356" i="1"/>
  <c r="BO362" i="1"/>
  <c r="BP367" i="1"/>
  <c r="BQ372" i="1"/>
  <c r="BO378" i="1"/>
  <c r="BP383" i="1"/>
  <c r="BQ388" i="1"/>
  <c r="BO394" i="1"/>
  <c r="BP399" i="1"/>
  <c r="BQ404" i="1"/>
  <c r="BO410" i="1"/>
  <c r="BP415" i="1"/>
  <c r="BQ420" i="1"/>
  <c r="BO426" i="1"/>
  <c r="BP431" i="1"/>
  <c r="BQ436" i="1"/>
  <c r="BO442" i="1"/>
  <c r="BP447" i="1"/>
  <c r="BQ452" i="1"/>
  <c r="BO458" i="1"/>
  <c r="BP463" i="1"/>
  <c r="BQ468" i="1"/>
  <c r="BO474" i="1"/>
  <c r="BP479" i="1"/>
  <c r="BQ31" i="1"/>
  <c r="BO37" i="1"/>
  <c r="BP42" i="1"/>
  <c r="BQ47" i="1"/>
  <c r="BO53" i="1"/>
  <c r="BP58" i="1"/>
  <c r="BQ63" i="1"/>
  <c r="BO69" i="1"/>
  <c r="BP74" i="1"/>
  <c r="BQ79" i="1"/>
  <c r="BO85" i="1"/>
  <c r="BP90" i="1"/>
  <c r="BQ95" i="1"/>
  <c r="BO101" i="1"/>
  <c r="BP106" i="1"/>
  <c r="BQ111" i="1"/>
  <c r="BO117" i="1"/>
  <c r="BP122" i="1"/>
  <c r="BQ127" i="1"/>
  <c r="BO133" i="1"/>
  <c r="BP138" i="1"/>
  <c r="BQ143" i="1"/>
  <c r="BO149" i="1"/>
  <c r="BP154" i="1"/>
  <c r="BQ159" i="1"/>
  <c r="BO165" i="1"/>
  <c r="BP170" i="1"/>
  <c r="BQ175" i="1"/>
  <c r="BO181" i="1"/>
  <c r="BP186" i="1"/>
  <c r="BQ191" i="1"/>
  <c r="BO197" i="1"/>
  <c r="BP202" i="1"/>
  <c r="BQ207" i="1"/>
  <c r="BO213" i="1"/>
  <c r="BP218" i="1"/>
  <c r="BQ223" i="1"/>
  <c r="BO229" i="1"/>
  <c r="BP234" i="1"/>
  <c r="BQ239" i="1"/>
  <c r="BO245" i="1"/>
  <c r="BP250" i="1"/>
  <c r="BQ255" i="1"/>
  <c r="BO261" i="1"/>
  <c r="BP266" i="1"/>
  <c r="BQ271" i="1"/>
  <c r="BO277" i="1"/>
  <c r="BP282" i="1"/>
  <c r="BQ287" i="1"/>
  <c r="BO293" i="1"/>
  <c r="BP298" i="1"/>
  <c r="BQ303" i="1"/>
  <c r="BO309" i="1"/>
  <c r="BP314" i="1"/>
  <c r="BQ319" i="1"/>
  <c r="BO325" i="1"/>
  <c r="BP330" i="1"/>
  <c r="BQ335" i="1"/>
  <c r="BO341" i="1"/>
  <c r="BP346" i="1"/>
  <c r="BQ351" i="1"/>
  <c r="BO357" i="1"/>
  <c r="BP362" i="1"/>
  <c r="BQ367" i="1"/>
  <c r="BO373" i="1"/>
  <c r="BP378" i="1"/>
  <c r="BQ383" i="1"/>
  <c r="BO389" i="1"/>
  <c r="BP394" i="1"/>
  <c r="BQ399" i="1"/>
  <c r="BO405" i="1"/>
  <c r="BP410" i="1"/>
  <c r="BQ415" i="1"/>
  <c r="BO421" i="1"/>
  <c r="BP426" i="1"/>
  <c r="BQ431" i="1"/>
  <c r="BO437" i="1"/>
  <c r="BP442" i="1"/>
  <c r="BQ447" i="1"/>
  <c r="BO453" i="1"/>
  <c r="BP458" i="1"/>
  <c r="BQ463" i="1"/>
  <c r="BO469" i="1"/>
  <c r="BP474" i="1"/>
  <c r="BQ479" i="1"/>
  <c r="BO32" i="1"/>
  <c r="BP37" i="1"/>
  <c r="BQ42" i="1"/>
  <c r="BO48" i="1"/>
  <c r="BP53" i="1"/>
  <c r="BQ58" i="1"/>
  <c r="BO64" i="1"/>
  <c r="BP69" i="1"/>
  <c r="BQ74" i="1"/>
  <c r="BO80" i="1"/>
  <c r="BP85" i="1"/>
  <c r="BQ90" i="1"/>
  <c r="BO96" i="1"/>
  <c r="BP101" i="1"/>
  <c r="BQ106" i="1"/>
  <c r="BO112" i="1"/>
  <c r="BP117" i="1"/>
  <c r="BQ122" i="1"/>
  <c r="BO128" i="1"/>
  <c r="BP133" i="1"/>
  <c r="BQ138" i="1"/>
  <c r="BO144" i="1"/>
  <c r="BP149" i="1"/>
  <c r="BQ154" i="1"/>
  <c r="BO160" i="1"/>
  <c r="BP165" i="1"/>
  <c r="BQ170" i="1"/>
  <c r="BO176" i="1"/>
  <c r="BP181" i="1"/>
  <c r="BQ186" i="1"/>
  <c r="BO192" i="1"/>
  <c r="BP197" i="1"/>
  <c r="BQ202" i="1"/>
  <c r="BO208" i="1"/>
  <c r="BP213" i="1"/>
  <c r="BQ218" i="1"/>
  <c r="BO224" i="1"/>
  <c r="BP229" i="1"/>
  <c r="BQ234" i="1"/>
  <c r="BO240" i="1"/>
  <c r="BP245" i="1"/>
  <c r="BQ250" i="1"/>
  <c r="BO256" i="1"/>
  <c r="BP261" i="1"/>
  <c r="BQ266" i="1"/>
  <c r="BO272" i="1"/>
  <c r="BP277" i="1"/>
  <c r="BQ282" i="1"/>
  <c r="BO288" i="1"/>
  <c r="BP293" i="1"/>
  <c r="BQ298" i="1"/>
  <c r="BO304" i="1"/>
  <c r="BP309" i="1"/>
  <c r="BQ314" i="1"/>
  <c r="BO320" i="1"/>
  <c r="BP325" i="1"/>
  <c r="BQ330" i="1"/>
  <c r="BO336" i="1"/>
  <c r="BP341" i="1"/>
  <c r="BQ346" i="1"/>
  <c r="BO352" i="1"/>
  <c r="BP357" i="1"/>
  <c r="BQ362" i="1"/>
  <c r="BO368" i="1"/>
  <c r="BP373" i="1"/>
  <c r="BQ378" i="1"/>
  <c r="BO384" i="1"/>
  <c r="BP389" i="1"/>
  <c r="BQ394" i="1"/>
  <c r="BO400" i="1"/>
  <c r="BP405" i="1"/>
  <c r="BQ410" i="1"/>
  <c r="BO416" i="1"/>
  <c r="BP421" i="1"/>
  <c r="BQ426" i="1"/>
  <c r="BO432" i="1"/>
  <c r="BP437" i="1"/>
  <c r="BQ442" i="1"/>
  <c r="BO448" i="1"/>
  <c r="BP453" i="1"/>
  <c r="BQ458" i="1"/>
  <c r="BO464" i="1"/>
  <c r="BP469" i="1"/>
  <c r="BQ474" i="1"/>
  <c r="BO480" i="1"/>
  <c r="BO75" i="1"/>
  <c r="BP160" i="1"/>
  <c r="BQ245" i="1"/>
  <c r="BO331" i="1"/>
  <c r="BP416" i="1"/>
  <c r="BO484" i="1"/>
  <c r="BP489" i="1"/>
  <c r="BQ494" i="1"/>
  <c r="BO500" i="1"/>
  <c r="BP505" i="1"/>
  <c r="BQ510" i="1"/>
  <c r="BO516" i="1"/>
  <c r="BP521" i="1"/>
  <c r="BQ526" i="1"/>
  <c r="BO532" i="1"/>
  <c r="BP537" i="1"/>
  <c r="BQ542" i="1"/>
  <c r="BO548" i="1"/>
  <c r="BP553" i="1"/>
  <c r="BQ558" i="1"/>
  <c r="BO564" i="1"/>
  <c r="BP569" i="1"/>
  <c r="BQ574" i="1"/>
  <c r="BO580" i="1"/>
  <c r="BP585" i="1"/>
  <c r="BQ590" i="1"/>
  <c r="BO596" i="1"/>
  <c r="BP601" i="1"/>
  <c r="BQ606" i="1"/>
  <c r="BO612" i="1"/>
  <c r="BP617" i="1"/>
  <c r="BQ622" i="1"/>
  <c r="BO628" i="1"/>
  <c r="BP633" i="1"/>
  <c r="BQ638" i="1"/>
  <c r="BO644" i="1"/>
  <c r="BP649" i="1"/>
  <c r="BQ654" i="1"/>
  <c r="BO660" i="1"/>
  <c r="BP665" i="1"/>
  <c r="BQ670" i="1"/>
  <c r="BO676" i="1"/>
  <c r="BP681" i="1"/>
  <c r="BQ686" i="1"/>
  <c r="BO692" i="1"/>
  <c r="BP697" i="1"/>
  <c r="BQ702" i="1"/>
  <c r="BO708" i="1"/>
  <c r="BP713" i="1"/>
  <c r="BQ718" i="1"/>
  <c r="BO724" i="1"/>
  <c r="BP729" i="1"/>
  <c r="BQ734" i="1"/>
  <c r="BO740" i="1"/>
  <c r="BP745" i="1"/>
  <c r="BQ750" i="1"/>
  <c r="BO756" i="1"/>
  <c r="BP761" i="1"/>
  <c r="BQ766" i="1"/>
  <c r="BO772" i="1"/>
  <c r="BP777" i="1"/>
  <c r="BQ782" i="1"/>
  <c r="BO788" i="1"/>
  <c r="BP793" i="1"/>
  <c r="BQ798" i="1"/>
  <c r="BO804" i="1"/>
  <c r="BP809" i="1"/>
  <c r="BQ814" i="1"/>
  <c r="BO820" i="1"/>
  <c r="BP825" i="1"/>
  <c r="BQ830" i="1"/>
  <c r="BO836" i="1"/>
  <c r="BP841" i="1"/>
  <c r="BQ846" i="1"/>
  <c r="BO852" i="1"/>
  <c r="BP857" i="1"/>
  <c r="BQ862" i="1"/>
  <c r="BO868" i="1"/>
  <c r="BP873" i="1"/>
  <c r="BQ878" i="1"/>
  <c r="BO884" i="1"/>
  <c r="BP889" i="1"/>
  <c r="BQ894" i="1"/>
  <c r="BO900" i="1"/>
  <c r="BP905" i="1"/>
  <c r="BP80" i="1"/>
  <c r="BQ165" i="1"/>
  <c r="BO251" i="1"/>
  <c r="BP336" i="1"/>
  <c r="BQ421" i="1"/>
  <c r="BP484" i="1"/>
  <c r="BQ489" i="1"/>
  <c r="BO495" i="1"/>
  <c r="BP500" i="1"/>
  <c r="BQ505" i="1"/>
  <c r="BO511" i="1"/>
  <c r="BP516" i="1"/>
  <c r="BQ521" i="1"/>
  <c r="BO527" i="1"/>
  <c r="BP532" i="1"/>
  <c r="BQ537" i="1"/>
  <c r="BO543" i="1"/>
  <c r="BP548" i="1"/>
  <c r="BQ553" i="1"/>
  <c r="BO559" i="1"/>
  <c r="BP564" i="1"/>
  <c r="BQ569" i="1"/>
  <c r="BO575" i="1"/>
  <c r="BP580" i="1"/>
  <c r="BQ585" i="1"/>
  <c r="BO591" i="1"/>
  <c r="BP596" i="1"/>
  <c r="BQ601" i="1"/>
  <c r="BO607" i="1"/>
  <c r="BP612" i="1"/>
  <c r="BQ617" i="1"/>
  <c r="BO623" i="1"/>
  <c r="BP628" i="1"/>
  <c r="BQ633" i="1"/>
  <c r="BO639" i="1"/>
  <c r="BP644" i="1"/>
  <c r="BQ649" i="1"/>
  <c r="BO655" i="1"/>
  <c r="BP660" i="1"/>
  <c r="BQ665" i="1"/>
  <c r="BO671" i="1"/>
  <c r="BP676" i="1"/>
  <c r="BQ681" i="1"/>
  <c r="BO687" i="1"/>
  <c r="BP692" i="1"/>
  <c r="BQ697" i="1"/>
  <c r="BO703" i="1"/>
  <c r="BP708" i="1"/>
  <c r="BQ713" i="1"/>
  <c r="BO719" i="1"/>
  <c r="BP724" i="1"/>
  <c r="BQ729" i="1"/>
  <c r="BO735" i="1"/>
  <c r="BP740" i="1"/>
  <c r="BQ745" i="1"/>
  <c r="BO751" i="1"/>
  <c r="BP756" i="1"/>
  <c r="BQ761" i="1"/>
  <c r="BO767" i="1"/>
  <c r="BP772" i="1"/>
  <c r="BQ777" i="1"/>
  <c r="BO783" i="1"/>
  <c r="BP788" i="1"/>
  <c r="BQ793" i="1"/>
  <c r="BO799" i="1"/>
  <c r="BP804" i="1"/>
  <c r="BQ809" i="1"/>
  <c r="BO815" i="1"/>
  <c r="BP820" i="1"/>
  <c r="BQ825" i="1"/>
  <c r="BO831" i="1"/>
  <c r="BP836" i="1"/>
  <c r="BQ841" i="1"/>
  <c r="BO847" i="1"/>
  <c r="BP852" i="1"/>
  <c r="BQ857" i="1"/>
  <c r="BO863" i="1"/>
  <c r="BP868" i="1"/>
  <c r="BQ873" i="1"/>
  <c r="BO879" i="1"/>
  <c r="BP884" i="1"/>
  <c r="BQ889" i="1"/>
  <c r="BO895" i="1"/>
  <c r="BP900" i="1"/>
  <c r="BQ905" i="1"/>
  <c r="BQ85" i="1"/>
  <c r="BO171" i="1"/>
  <c r="BP256" i="1"/>
  <c r="BQ341" i="1"/>
  <c r="BO427" i="1"/>
  <c r="BQ484" i="1"/>
  <c r="BO490" i="1"/>
  <c r="BP495" i="1"/>
  <c r="BQ500" i="1"/>
  <c r="BO506" i="1"/>
  <c r="BP511" i="1"/>
  <c r="BQ516" i="1"/>
  <c r="BO522" i="1"/>
  <c r="BP527" i="1"/>
  <c r="BQ532" i="1"/>
  <c r="BO538" i="1"/>
  <c r="BP543" i="1"/>
  <c r="BQ548" i="1"/>
  <c r="BO554" i="1"/>
  <c r="BP559" i="1"/>
  <c r="BQ564" i="1"/>
  <c r="BO570" i="1"/>
  <c r="BP575" i="1"/>
  <c r="BQ580" i="1"/>
  <c r="BO586" i="1"/>
  <c r="BP591" i="1"/>
  <c r="BQ596" i="1"/>
  <c r="BO602" i="1"/>
  <c r="BP607" i="1"/>
  <c r="BQ612" i="1"/>
  <c r="BO618" i="1"/>
  <c r="BP623" i="1"/>
  <c r="BQ628" i="1"/>
  <c r="BO634" i="1"/>
  <c r="BP639" i="1"/>
  <c r="BQ644" i="1"/>
  <c r="BO650" i="1"/>
  <c r="BP655" i="1"/>
  <c r="BQ660" i="1"/>
  <c r="BO666" i="1"/>
  <c r="BP671" i="1"/>
  <c r="BQ676" i="1"/>
  <c r="BO682" i="1"/>
  <c r="BP687" i="1"/>
  <c r="BQ692" i="1"/>
  <c r="BO698" i="1"/>
  <c r="BP703" i="1"/>
  <c r="BQ708" i="1"/>
  <c r="BO714" i="1"/>
  <c r="BP719" i="1"/>
  <c r="BQ724" i="1"/>
  <c r="BO730" i="1"/>
  <c r="BP735" i="1"/>
  <c r="BQ740" i="1"/>
  <c r="BO746" i="1"/>
  <c r="BP751" i="1"/>
  <c r="BQ756" i="1"/>
  <c r="BO762" i="1"/>
  <c r="BP767" i="1"/>
  <c r="BQ772" i="1"/>
  <c r="BO778" i="1"/>
  <c r="BP783" i="1"/>
  <c r="BQ788" i="1"/>
  <c r="BO794" i="1"/>
  <c r="BP799" i="1"/>
  <c r="BQ804" i="1"/>
  <c r="BO810" i="1"/>
  <c r="BP815" i="1"/>
  <c r="BQ820" i="1"/>
  <c r="BO826" i="1"/>
  <c r="BP831" i="1"/>
  <c r="BQ836" i="1"/>
  <c r="BO842" i="1"/>
  <c r="BP847" i="1"/>
  <c r="BQ852" i="1"/>
  <c r="BO858" i="1"/>
  <c r="BP863" i="1"/>
  <c r="BQ868" i="1"/>
  <c r="BO874" i="1"/>
  <c r="BP879" i="1"/>
  <c r="BQ884" i="1"/>
  <c r="BO890" i="1"/>
  <c r="BP895" i="1"/>
  <c r="BQ900" i="1"/>
  <c r="BO906" i="1"/>
  <c r="BO91" i="1"/>
  <c r="BP176" i="1"/>
  <c r="BQ261" i="1"/>
  <c r="BO347" i="1"/>
  <c r="BP432" i="1"/>
  <c r="BO485" i="1"/>
  <c r="BP490" i="1"/>
  <c r="BQ495" i="1"/>
  <c r="BO501" i="1"/>
  <c r="BP506" i="1"/>
  <c r="BQ511" i="1"/>
  <c r="BO517" i="1"/>
  <c r="BP522" i="1"/>
  <c r="BQ527" i="1"/>
  <c r="BO533" i="1"/>
  <c r="BP538" i="1"/>
  <c r="BQ543" i="1"/>
  <c r="BO549" i="1"/>
  <c r="BP554" i="1"/>
  <c r="BQ559" i="1"/>
  <c r="BO565" i="1"/>
  <c r="BP570" i="1"/>
  <c r="BQ575" i="1"/>
  <c r="BO581" i="1"/>
  <c r="BP586" i="1"/>
  <c r="BQ591" i="1"/>
  <c r="BO597" i="1"/>
  <c r="BP602" i="1"/>
  <c r="BQ607" i="1"/>
  <c r="BO613" i="1"/>
  <c r="BP618" i="1"/>
  <c r="BQ623" i="1"/>
  <c r="BO629" i="1"/>
  <c r="BP634" i="1"/>
  <c r="BQ639" i="1"/>
  <c r="BO645" i="1"/>
  <c r="BP650" i="1"/>
  <c r="BQ655" i="1"/>
  <c r="BO661" i="1"/>
  <c r="BP666" i="1"/>
  <c r="BQ671" i="1"/>
  <c r="BO677" i="1"/>
  <c r="BP682" i="1"/>
  <c r="BQ687" i="1"/>
  <c r="BO693" i="1"/>
  <c r="BP698" i="1"/>
  <c r="BQ703" i="1"/>
  <c r="BO709" i="1"/>
  <c r="BP714" i="1"/>
  <c r="BQ719" i="1"/>
  <c r="BO725" i="1"/>
  <c r="BP730" i="1"/>
  <c r="BQ735" i="1"/>
  <c r="BO741" i="1"/>
  <c r="BP746" i="1"/>
  <c r="BQ751" i="1"/>
  <c r="BO757" i="1"/>
  <c r="BP762" i="1"/>
  <c r="BQ767" i="1"/>
  <c r="BO773" i="1"/>
  <c r="BP778" i="1"/>
  <c r="BQ783" i="1"/>
  <c r="BO789" i="1"/>
  <c r="BP794" i="1"/>
  <c r="BQ799" i="1"/>
  <c r="BO805" i="1"/>
  <c r="BP810" i="1"/>
  <c r="BQ815" i="1"/>
  <c r="BO821" i="1"/>
  <c r="BP826" i="1"/>
  <c r="BQ831" i="1"/>
  <c r="BO837" i="1"/>
  <c r="BP842" i="1"/>
  <c r="BQ847" i="1"/>
  <c r="BO853" i="1"/>
  <c r="BP858" i="1"/>
  <c r="BQ863" i="1"/>
  <c r="BO869" i="1"/>
  <c r="BP874" i="1"/>
  <c r="BQ879" i="1"/>
  <c r="BO885" i="1"/>
  <c r="BP890" i="1"/>
  <c r="BQ895" i="1"/>
  <c r="BO901" i="1"/>
  <c r="BP906" i="1"/>
  <c r="BP96" i="1"/>
  <c r="BQ181" i="1"/>
  <c r="BO267" i="1"/>
  <c r="BP352" i="1"/>
  <c r="BQ437" i="1"/>
  <c r="BP485" i="1"/>
  <c r="BQ490" i="1"/>
  <c r="BO496" i="1"/>
  <c r="BP501" i="1"/>
  <c r="BQ506" i="1"/>
  <c r="BO512" i="1"/>
  <c r="BP517" i="1"/>
  <c r="BQ522" i="1"/>
  <c r="BO528" i="1"/>
  <c r="BP533" i="1"/>
  <c r="BQ538" i="1"/>
  <c r="BO544" i="1"/>
  <c r="BP549" i="1"/>
  <c r="BQ554" i="1"/>
  <c r="BO560" i="1"/>
  <c r="BP565" i="1"/>
  <c r="BQ570" i="1"/>
  <c r="BO576" i="1"/>
  <c r="BP581" i="1"/>
  <c r="BQ586" i="1"/>
  <c r="BO592" i="1"/>
  <c r="BP597" i="1"/>
  <c r="BQ602" i="1"/>
  <c r="BO608" i="1"/>
  <c r="BP613" i="1"/>
  <c r="BQ618" i="1"/>
  <c r="BO624" i="1"/>
  <c r="BP629" i="1"/>
  <c r="BQ634" i="1"/>
  <c r="BO640" i="1"/>
  <c r="BP645" i="1"/>
  <c r="BQ650" i="1"/>
  <c r="BO656" i="1"/>
  <c r="BP661" i="1"/>
  <c r="BQ666" i="1"/>
  <c r="BO672" i="1"/>
  <c r="BP677" i="1"/>
  <c r="BQ682" i="1"/>
  <c r="BO688" i="1"/>
  <c r="BP693" i="1"/>
  <c r="BQ698" i="1"/>
  <c r="BO704" i="1"/>
  <c r="BP709" i="1"/>
  <c r="BQ714" i="1"/>
  <c r="BO720" i="1"/>
  <c r="BP725" i="1"/>
  <c r="BQ730" i="1"/>
  <c r="BO736" i="1"/>
  <c r="BP741" i="1"/>
  <c r="BQ746" i="1"/>
  <c r="BO752" i="1"/>
  <c r="BP757" i="1"/>
  <c r="BQ762" i="1"/>
  <c r="BO768" i="1"/>
  <c r="BP773" i="1"/>
  <c r="BQ778" i="1"/>
  <c r="BO784" i="1"/>
  <c r="BP789" i="1"/>
  <c r="BQ794" i="1"/>
  <c r="BO800" i="1"/>
  <c r="BP805" i="1"/>
  <c r="BQ810" i="1"/>
  <c r="BO816" i="1"/>
  <c r="BP821" i="1"/>
  <c r="BQ826" i="1"/>
  <c r="BO832" i="1"/>
  <c r="BP837" i="1"/>
  <c r="BQ842" i="1"/>
  <c r="BO848" i="1"/>
  <c r="BP853" i="1"/>
  <c r="BQ858" i="1"/>
  <c r="BO864" i="1"/>
  <c r="BP869" i="1"/>
  <c r="BQ874" i="1"/>
  <c r="BO880" i="1"/>
  <c r="BP885" i="1"/>
  <c r="BQ890" i="1"/>
  <c r="BO896" i="1"/>
  <c r="BP901" i="1"/>
  <c r="BQ906" i="1"/>
  <c r="BQ101" i="1"/>
  <c r="BO187" i="1"/>
  <c r="BP272" i="1"/>
  <c r="BQ357" i="1"/>
  <c r="BO443" i="1"/>
  <c r="BQ485" i="1"/>
  <c r="BO491" i="1"/>
  <c r="BP496" i="1"/>
  <c r="BQ501" i="1"/>
  <c r="BO507" i="1"/>
  <c r="BP512" i="1"/>
  <c r="BQ517" i="1"/>
  <c r="BO523" i="1"/>
  <c r="BP528" i="1"/>
  <c r="BQ533" i="1"/>
  <c r="BO539" i="1"/>
  <c r="BP544" i="1"/>
  <c r="BQ549" i="1"/>
  <c r="BO555" i="1"/>
  <c r="BP560" i="1"/>
  <c r="BQ565" i="1"/>
  <c r="BO571" i="1"/>
  <c r="BP576" i="1"/>
  <c r="BQ581" i="1"/>
  <c r="BO587" i="1"/>
  <c r="BP592" i="1"/>
  <c r="BQ597" i="1"/>
  <c r="BO603" i="1"/>
  <c r="BP608" i="1"/>
  <c r="BQ613" i="1"/>
  <c r="BO619" i="1"/>
  <c r="BP624" i="1"/>
  <c r="BQ629" i="1"/>
  <c r="BO635" i="1"/>
  <c r="BP640" i="1"/>
  <c r="BQ645" i="1"/>
  <c r="BO651" i="1"/>
  <c r="BP656" i="1"/>
  <c r="BQ661" i="1"/>
  <c r="BO667" i="1"/>
  <c r="BP672" i="1"/>
  <c r="BQ677" i="1"/>
  <c r="BO683" i="1"/>
  <c r="BP688" i="1"/>
  <c r="BQ693" i="1"/>
  <c r="BO699" i="1"/>
  <c r="BP704" i="1"/>
  <c r="BQ709" i="1"/>
  <c r="BO715" i="1"/>
  <c r="BP720" i="1"/>
  <c r="BQ725" i="1"/>
  <c r="BO731" i="1"/>
  <c r="BP736" i="1"/>
  <c r="BQ741" i="1"/>
  <c r="BO747" i="1"/>
  <c r="BP752" i="1"/>
  <c r="BQ757" i="1"/>
  <c r="BO763" i="1"/>
  <c r="BP768" i="1"/>
  <c r="BQ773" i="1"/>
  <c r="BO779" i="1"/>
  <c r="BP784" i="1"/>
  <c r="BQ789" i="1"/>
  <c r="BO795" i="1"/>
  <c r="BP800" i="1"/>
  <c r="BQ805" i="1"/>
  <c r="BO811" i="1"/>
  <c r="BP816" i="1"/>
  <c r="BQ821" i="1"/>
  <c r="BO827" i="1"/>
  <c r="BP832" i="1"/>
  <c r="BQ837" i="1"/>
  <c r="BO843" i="1"/>
  <c r="BP848" i="1"/>
  <c r="BQ853" i="1"/>
  <c r="BO859" i="1"/>
  <c r="BP864" i="1"/>
  <c r="BQ869" i="1"/>
  <c r="BO875" i="1"/>
  <c r="BP880" i="1"/>
  <c r="BQ885" i="1"/>
  <c r="BO891" i="1"/>
  <c r="BP896" i="1"/>
  <c r="BQ901" i="1"/>
  <c r="BO907" i="1"/>
  <c r="BO107" i="1"/>
  <c r="BP192" i="1"/>
  <c r="BQ277" i="1"/>
  <c r="BO363" i="1"/>
  <c r="BP448" i="1"/>
  <c r="BO486" i="1"/>
  <c r="BP491" i="1"/>
  <c r="BQ496" i="1"/>
  <c r="BO502" i="1"/>
  <c r="BP507" i="1"/>
  <c r="BQ512" i="1"/>
  <c r="BO518" i="1"/>
  <c r="BP523" i="1"/>
  <c r="BQ528" i="1"/>
  <c r="BO534" i="1"/>
  <c r="BP539" i="1"/>
  <c r="BQ544" i="1"/>
  <c r="BO550" i="1"/>
  <c r="BP555" i="1"/>
  <c r="BQ560" i="1"/>
  <c r="BO566" i="1"/>
  <c r="BP571" i="1"/>
  <c r="BQ576" i="1"/>
  <c r="BO582" i="1"/>
  <c r="BP587" i="1"/>
  <c r="BQ592" i="1"/>
  <c r="BO598" i="1"/>
  <c r="BP603" i="1"/>
  <c r="BQ608" i="1"/>
  <c r="BO614" i="1"/>
  <c r="BP619" i="1"/>
  <c r="BQ624" i="1"/>
  <c r="BO630" i="1"/>
  <c r="BP635" i="1"/>
  <c r="BQ640" i="1"/>
  <c r="BO646" i="1"/>
  <c r="BP651" i="1"/>
  <c r="BQ656" i="1"/>
  <c r="BO662" i="1"/>
  <c r="BP667" i="1"/>
  <c r="BQ672" i="1"/>
  <c r="BO678" i="1"/>
  <c r="BP683" i="1"/>
  <c r="BQ688" i="1"/>
  <c r="BO694" i="1"/>
  <c r="BP699" i="1"/>
  <c r="BQ704" i="1"/>
  <c r="BO710" i="1"/>
  <c r="BP715" i="1"/>
  <c r="BQ720" i="1"/>
  <c r="BO726" i="1"/>
  <c r="BP731" i="1"/>
  <c r="BQ736" i="1"/>
  <c r="BO742" i="1"/>
  <c r="BP747" i="1"/>
  <c r="BQ752" i="1"/>
  <c r="BO758" i="1"/>
  <c r="BP763" i="1"/>
  <c r="BQ768" i="1"/>
  <c r="BO774" i="1"/>
  <c r="BP779" i="1"/>
  <c r="BQ784" i="1"/>
  <c r="BO790" i="1"/>
  <c r="BP795" i="1"/>
  <c r="BQ800" i="1"/>
  <c r="BO806" i="1"/>
  <c r="BP811" i="1"/>
  <c r="BQ816" i="1"/>
  <c r="BO822" i="1"/>
  <c r="BP827" i="1"/>
  <c r="BQ832" i="1"/>
  <c r="BO838" i="1"/>
  <c r="BP843" i="1"/>
  <c r="BQ848" i="1"/>
  <c r="BO854" i="1"/>
  <c r="BP859" i="1"/>
  <c r="BQ864" i="1"/>
  <c r="BO870" i="1"/>
  <c r="BP875" i="1"/>
  <c r="BQ880" i="1"/>
  <c r="BO886" i="1"/>
  <c r="BP891" i="1"/>
  <c r="BQ896" i="1"/>
  <c r="BO902" i="1"/>
  <c r="BP907" i="1"/>
  <c r="BP112" i="1"/>
  <c r="BQ197" i="1"/>
  <c r="BO283" i="1"/>
  <c r="BP368" i="1"/>
  <c r="BQ453" i="1"/>
  <c r="BP486" i="1"/>
  <c r="BQ491" i="1"/>
  <c r="BO497" i="1"/>
  <c r="BP502" i="1"/>
  <c r="BQ507" i="1"/>
  <c r="BO513" i="1"/>
  <c r="BP518" i="1"/>
  <c r="BQ523" i="1"/>
  <c r="BO529" i="1"/>
  <c r="BP534" i="1"/>
  <c r="BQ539" i="1"/>
  <c r="BO545" i="1"/>
  <c r="BP550" i="1"/>
  <c r="BQ555" i="1"/>
  <c r="BO561" i="1"/>
  <c r="BP566" i="1"/>
  <c r="BQ571" i="1"/>
  <c r="BO577" i="1"/>
  <c r="BP582" i="1"/>
  <c r="BQ587" i="1"/>
  <c r="BO593" i="1"/>
  <c r="BP598" i="1"/>
  <c r="BQ603" i="1"/>
  <c r="BO609" i="1"/>
  <c r="BP614" i="1"/>
  <c r="BQ619" i="1"/>
  <c r="BO625" i="1"/>
  <c r="BP630" i="1"/>
  <c r="BQ635" i="1"/>
  <c r="BO641" i="1"/>
  <c r="BP646" i="1"/>
  <c r="BQ651" i="1"/>
  <c r="BO657" i="1"/>
  <c r="BP662" i="1"/>
  <c r="BQ667" i="1"/>
  <c r="BO673" i="1"/>
  <c r="BP678" i="1"/>
  <c r="BQ683" i="1"/>
  <c r="BO689" i="1"/>
  <c r="BP694" i="1"/>
  <c r="BQ699" i="1"/>
  <c r="BO705" i="1"/>
  <c r="BP710" i="1"/>
  <c r="BQ715" i="1"/>
  <c r="BO721" i="1"/>
  <c r="BP726" i="1"/>
  <c r="BQ731" i="1"/>
  <c r="BO737" i="1"/>
  <c r="BP742" i="1"/>
  <c r="BQ747" i="1"/>
  <c r="BO753" i="1"/>
  <c r="BP758" i="1"/>
  <c r="BQ763" i="1"/>
  <c r="BO769" i="1"/>
  <c r="BP774" i="1"/>
  <c r="BQ779" i="1"/>
  <c r="BO785" i="1"/>
  <c r="BP790" i="1"/>
  <c r="BQ795" i="1"/>
  <c r="BO801" i="1"/>
  <c r="BP806" i="1"/>
  <c r="BQ811" i="1"/>
  <c r="BO817" i="1"/>
  <c r="BP822" i="1"/>
  <c r="BQ827" i="1"/>
  <c r="BO833" i="1"/>
  <c r="BP838" i="1"/>
  <c r="BQ843" i="1"/>
  <c r="BO849" i="1"/>
  <c r="BP854" i="1"/>
  <c r="BQ859" i="1"/>
  <c r="BO865" i="1"/>
  <c r="BP870" i="1"/>
  <c r="BQ875" i="1"/>
  <c r="BO881" i="1"/>
  <c r="BP886" i="1"/>
  <c r="BQ891" i="1"/>
  <c r="BO897" i="1"/>
  <c r="BP902" i="1"/>
  <c r="BQ907" i="1"/>
  <c r="BP32" i="1"/>
  <c r="BQ117" i="1"/>
  <c r="BO203" i="1"/>
  <c r="BP288" i="1"/>
  <c r="BQ373" i="1"/>
  <c r="BO459" i="1"/>
  <c r="BQ486" i="1"/>
  <c r="BO492" i="1"/>
  <c r="BP497" i="1"/>
  <c r="BQ502" i="1"/>
  <c r="BO508" i="1"/>
  <c r="BP513" i="1"/>
  <c r="BQ518" i="1"/>
  <c r="BO524" i="1"/>
  <c r="BP529" i="1"/>
  <c r="BQ534" i="1"/>
  <c r="BO540" i="1"/>
  <c r="BP545" i="1"/>
  <c r="BQ550" i="1"/>
  <c r="BO556" i="1"/>
  <c r="BP561" i="1"/>
  <c r="BQ566" i="1"/>
  <c r="BO572" i="1"/>
  <c r="BP577" i="1"/>
  <c r="BQ582" i="1"/>
  <c r="BO588" i="1"/>
  <c r="BP593" i="1"/>
  <c r="BQ598" i="1"/>
  <c r="BO604" i="1"/>
  <c r="BP609" i="1"/>
  <c r="BQ614" i="1"/>
  <c r="BO620" i="1"/>
  <c r="BP625" i="1"/>
  <c r="BQ630" i="1"/>
  <c r="BO636" i="1"/>
  <c r="BP641" i="1"/>
  <c r="BQ646" i="1"/>
  <c r="BO652" i="1"/>
  <c r="BP657" i="1"/>
  <c r="BQ662" i="1"/>
  <c r="BO668" i="1"/>
  <c r="BP673" i="1"/>
  <c r="BQ678" i="1"/>
  <c r="BO684" i="1"/>
  <c r="BP689" i="1"/>
  <c r="BQ694" i="1"/>
  <c r="BO700" i="1"/>
  <c r="BP705" i="1"/>
  <c r="BQ710" i="1"/>
  <c r="BO716" i="1"/>
  <c r="BP721" i="1"/>
  <c r="BQ726" i="1"/>
  <c r="BO732" i="1"/>
  <c r="BP737" i="1"/>
  <c r="BQ742" i="1"/>
  <c r="BO748" i="1"/>
  <c r="BP753" i="1"/>
  <c r="BQ758" i="1"/>
  <c r="BO764" i="1"/>
  <c r="BP769" i="1"/>
  <c r="BQ774" i="1"/>
  <c r="BO780" i="1"/>
  <c r="BP785" i="1"/>
  <c r="BQ790" i="1"/>
  <c r="BO796" i="1"/>
  <c r="BP801" i="1"/>
  <c r="BQ806" i="1"/>
  <c r="BO812" i="1"/>
  <c r="BP817" i="1"/>
  <c r="BQ822" i="1"/>
  <c r="BO828" i="1"/>
  <c r="BP833" i="1"/>
  <c r="BQ838" i="1"/>
  <c r="BO844" i="1"/>
  <c r="BP849" i="1"/>
  <c r="BQ854" i="1"/>
  <c r="BO860" i="1"/>
  <c r="BP865" i="1"/>
  <c r="BQ870" i="1"/>
  <c r="BO876" i="1"/>
  <c r="BP881" i="1"/>
  <c r="BQ886" i="1"/>
  <c r="BO892" i="1"/>
  <c r="BP897" i="1"/>
  <c r="BQ902" i="1"/>
  <c r="BO908" i="1"/>
  <c r="BQ37" i="1"/>
  <c r="BO123" i="1"/>
  <c r="BP208" i="1"/>
  <c r="BQ293" i="1"/>
  <c r="BO379" i="1"/>
  <c r="BP464" i="1"/>
  <c r="BO487" i="1"/>
  <c r="BP492" i="1"/>
  <c r="BQ497" i="1"/>
  <c r="BO503" i="1"/>
  <c r="BP508" i="1"/>
  <c r="BQ513" i="1"/>
  <c r="BO519" i="1"/>
  <c r="BP524" i="1"/>
  <c r="BQ529" i="1"/>
  <c r="BO535" i="1"/>
  <c r="BP540" i="1"/>
  <c r="BQ545" i="1"/>
  <c r="BO551" i="1"/>
  <c r="BP556" i="1"/>
  <c r="BQ561" i="1"/>
  <c r="BO567" i="1"/>
  <c r="BP572" i="1"/>
  <c r="BQ577" i="1"/>
  <c r="BO583" i="1"/>
  <c r="BP588" i="1"/>
  <c r="BQ593" i="1"/>
  <c r="BO599" i="1"/>
  <c r="BP604" i="1"/>
  <c r="BQ609" i="1"/>
  <c r="BO615" i="1"/>
  <c r="BP620" i="1"/>
  <c r="BQ625" i="1"/>
  <c r="BO631" i="1"/>
  <c r="BP636" i="1"/>
  <c r="BQ641" i="1"/>
  <c r="BO647" i="1"/>
  <c r="BP652" i="1"/>
  <c r="BQ657" i="1"/>
  <c r="BO663" i="1"/>
  <c r="BP668" i="1"/>
  <c r="BQ673" i="1"/>
  <c r="BO679" i="1"/>
  <c r="BP684" i="1"/>
  <c r="BQ689" i="1"/>
  <c r="BO695" i="1"/>
  <c r="BP700" i="1"/>
  <c r="BQ705" i="1"/>
  <c r="BO711" i="1"/>
  <c r="BP716" i="1"/>
  <c r="BQ721" i="1"/>
  <c r="BO727" i="1"/>
  <c r="BP732" i="1"/>
  <c r="BQ737" i="1"/>
  <c r="BO743" i="1"/>
  <c r="BP748" i="1"/>
  <c r="BQ753" i="1"/>
  <c r="BO759" i="1"/>
  <c r="BP764" i="1"/>
  <c r="BQ769" i="1"/>
  <c r="BO775" i="1"/>
  <c r="BP780" i="1"/>
  <c r="BQ785" i="1"/>
  <c r="BO791" i="1"/>
  <c r="BP796" i="1"/>
  <c r="BQ801" i="1"/>
  <c r="BO807" i="1"/>
  <c r="BP812" i="1"/>
  <c r="BQ817" i="1"/>
  <c r="BO823" i="1"/>
  <c r="BP828" i="1"/>
  <c r="BQ833" i="1"/>
  <c r="BO839" i="1"/>
  <c r="BP844" i="1"/>
  <c r="BQ849" i="1"/>
  <c r="BO855" i="1"/>
  <c r="BP860" i="1"/>
  <c r="BQ865" i="1"/>
  <c r="BO871" i="1"/>
  <c r="BP876" i="1"/>
  <c r="BQ881" i="1"/>
  <c r="BO887" i="1"/>
  <c r="BP892" i="1"/>
  <c r="BQ897" i="1"/>
  <c r="BO903" i="1"/>
  <c r="BO43" i="1"/>
  <c r="BP128" i="1"/>
  <c r="BQ213" i="1"/>
  <c r="BO299" i="1"/>
  <c r="BP384" i="1"/>
  <c r="BQ469" i="1"/>
  <c r="BP487" i="1"/>
  <c r="BQ492" i="1"/>
  <c r="BO498" i="1"/>
  <c r="BP503" i="1"/>
  <c r="BQ508" i="1"/>
  <c r="BO514" i="1"/>
  <c r="BP519" i="1"/>
  <c r="BQ524" i="1"/>
  <c r="BO530" i="1"/>
  <c r="BP535" i="1"/>
  <c r="BQ540" i="1"/>
  <c r="BO546" i="1"/>
  <c r="BP551" i="1"/>
  <c r="BQ556" i="1"/>
  <c r="BO562" i="1"/>
  <c r="BP567" i="1"/>
  <c r="BQ572" i="1"/>
  <c r="BO578" i="1"/>
  <c r="BP583" i="1"/>
  <c r="BQ588" i="1"/>
  <c r="BO594" i="1"/>
  <c r="BP599" i="1"/>
  <c r="BQ604" i="1"/>
  <c r="BO610" i="1"/>
  <c r="BP615" i="1"/>
  <c r="BQ620" i="1"/>
  <c r="BO626" i="1"/>
  <c r="BP631" i="1"/>
  <c r="BQ636" i="1"/>
  <c r="BO642" i="1"/>
  <c r="BP647" i="1"/>
  <c r="BQ652" i="1"/>
  <c r="BO658" i="1"/>
  <c r="BP663" i="1"/>
  <c r="BQ668" i="1"/>
  <c r="BO674" i="1"/>
  <c r="BP679" i="1"/>
  <c r="BQ684" i="1"/>
  <c r="BO690" i="1"/>
  <c r="BP695" i="1"/>
  <c r="BQ700" i="1"/>
  <c r="BO706" i="1"/>
  <c r="BP711" i="1"/>
  <c r="BQ716" i="1"/>
  <c r="BO722" i="1"/>
  <c r="BP727" i="1"/>
  <c r="BQ732" i="1"/>
  <c r="BO738" i="1"/>
  <c r="BP743" i="1"/>
  <c r="BQ748" i="1"/>
  <c r="BO754" i="1"/>
  <c r="BP759" i="1"/>
  <c r="BQ764" i="1"/>
  <c r="BO770" i="1"/>
  <c r="BP775" i="1"/>
  <c r="BQ780" i="1"/>
  <c r="BO786" i="1"/>
  <c r="BP791" i="1"/>
  <c r="BQ796" i="1"/>
  <c r="BO802" i="1"/>
  <c r="BP807" i="1"/>
  <c r="BQ812" i="1"/>
  <c r="BO818" i="1"/>
  <c r="BP823" i="1"/>
  <c r="BQ828" i="1"/>
  <c r="BO834" i="1"/>
  <c r="BP839" i="1"/>
  <c r="BQ844" i="1"/>
  <c r="BO850" i="1"/>
  <c r="BP855" i="1"/>
  <c r="BQ860" i="1"/>
  <c r="BO866" i="1"/>
  <c r="BP871" i="1"/>
  <c r="BQ876" i="1"/>
  <c r="BO882" i="1"/>
  <c r="BP887" i="1"/>
  <c r="BQ892" i="1"/>
  <c r="BO898" i="1"/>
  <c r="BP903" i="1"/>
  <c r="BP48" i="1"/>
  <c r="BQ133" i="1"/>
  <c r="BO219" i="1"/>
  <c r="BP304" i="1"/>
  <c r="BQ389" i="1"/>
  <c r="BO475" i="1"/>
  <c r="BQ487" i="1"/>
  <c r="BO493" i="1"/>
  <c r="BP498" i="1"/>
  <c r="BQ503" i="1"/>
  <c r="BO509" i="1"/>
  <c r="BP514" i="1"/>
  <c r="BQ519" i="1"/>
  <c r="BO525" i="1"/>
  <c r="BP530" i="1"/>
  <c r="BQ535" i="1"/>
  <c r="BO541" i="1"/>
  <c r="BP546" i="1"/>
  <c r="BQ551" i="1"/>
  <c r="BO557" i="1"/>
  <c r="BP562" i="1"/>
  <c r="BQ567" i="1"/>
  <c r="BO573" i="1"/>
  <c r="BP578" i="1"/>
  <c r="BQ583" i="1"/>
  <c r="BO589" i="1"/>
  <c r="BP594" i="1"/>
  <c r="BQ599" i="1"/>
  <c r="BO605" i="1"/>
  <c r="BP610" i="1"/>
  <c r="BQ615" i="1"/>
  <c r="BO621" i="1"/>
  <c r="BP626" i="1"/>
  <c r="BQ631" i="1"/>
  <c r="BO637" i="1"/>
  <c r="BP642" i="1"/>
  <c r="BQ647" i="1"/>
  <c r="BO653" i="1"/>
  <c r="BP658" i="1"/>
  <c r="BQ663" i="1"/>
  <c r="BO669" i="1"/>
  <c r="BP674" i="1"/>
  <c r="BQ679" i="1"/>
  <c r="BO685" i="1"/>
  <c r="BP690" i="1"/>
  <c r="BQ695" i="1"/>
  <c r="BO701" i="1"/>
  <c r="BP706" i="1"/>
  <c r="BQ711" i="1"/>
  <c r="BO717" i="1"/>
  <c r="BP722" i="1"/>
  <c r="BQ727" i="1"/>
  <c r="BO733" i="1"/>
  <c r="BP738" i="1"/>
  <c r="BQ743" i="1"/>
  <c r="BO749" i="1"/>
  <c r="BP754" i="1"/>
  <c r="BQ759" i="1"/>
  <c r="BO765" i="1"/>
  <c r="BP770" i="1"/>
  <c r="BQ775" i="1"/>
  <c r="BO781" i="1"/>
  <c r="BP786" i="1"/>
  <c r="BQ791" i="1"/>
  <c r="BO797" i="1"/>
  <c r="BP802" i="1"/>
  <c r="BQ807" i="1"/>
  <c r="BO813" i="1"/>
  <c r="BP818" i="1"/>
  <c r="BQ823" i="1"/>
  <c r="BO829" i="1"/>
  <c r="BP834" i="1"/>
  <c r="BQ839" i="1"/>
  <c r="BO845" i="1"/>
  <c r="BP850" i="1"/>
  <c r="BQ855" i="1"/>
  <c r="BO861" i="1"/>
  <c r="BP866" i="1"/>
  <c r="BQ871" i="1"/>
  <c r="BO877" i="1"/>
  <c r="BP882" i="1"/>
  <c r="BQ887" i="1"/>
  <c r="BO893" i="1"/>
  <c r="BP898" i="1"/>
  <c r="BQ903" i="1"/>
  <c r="BQ53" i="1"/>
  <c r="BO139" i="1"/>
  <c r="BP224" i="1"/>
  <c r="BQ309" i="1"/>
  <c r="BO395" i="1"/>
  <c r="BP480" i="1"/>
  <c r="BO488" i="1"/>
  <c r="BP493" i="1"/>
  <c r="BQ498" i="1"/>
  <c r="BO504" i="1"/>
  <c r="BP509" i="1"/>
  <c r="BQ514" i="1"/>
  <c r="BO520" i="1"/>
  <c r="BP525" i="1"/>
  <c r="BQ530" i="1"/>
  <c r="BO536" i="1"/>
  <c r="BP541" i="1"/>
  <c r="BQ546" i="1"/>
  <c r="BO552" i="1"/>
  <c r="BP557" i="1"/>
  <c r="BQ562" i="1"/>
  <c r="BO568" i="1"/>
  <c r="BP573" i="1"/>
  <c r="BQ578" i="1"/>
  <c r="BO584" i="1"/>
  <c r="BP589" i="1"/>
  <c r="BQ594" i="1"/>
  <c r="BO600" i="1"/>
  <c r="BP605" i="1"/>
  <c r="BQ610" i="1"/>
  <c r="BO616" i="1"/>
  <c r="BP621" i="1"/>
  <c r="BQ626" i="1"/>
  <c r="BO632" i="1"/>
  <c r="BP637" i="1"/>
  <c r="BQ642" i="1"/>
  <c r="BO648" i="1"/>
  <c r="BP653" i="1"/>
  <c r="BQ658" i="1"/>
  <c r="BO664" i="1"/>
  <c r="BP669" i="1"/>
  <c r="BQ674" i="1"/>
  <c r="BO680" i="1"/>
  <c r="BP685" i="1"/>
  <c r="BQ690" i="1"/>
  <c r="BO696" i="1"/>
  <c r="BP701" i="1"/>
  <c r="BQ706" i="1"/>
  <c r="BO712" i="1"/>
  <c r="BP717" i="1"/>
  <c r="BQ722" i="1"/>
  <c r="BO728" i="1"/>
  <c r="BP733" i="1"/>
  <c r="BQ738" i="1"/>
  <c r="BO744" i="1"/>
  <c r="BP749" i="1"/>
  <c r="BQ754" i="1"/>
  <c r="BO760" i="1"/>
  <c r="BP765" i="1"/>
  <c r="BQ770" i="1"/>
  <c r="BO776" i="1"/>
  <c r="BP781" i="1"/>
  <c r="BQ786" i="1"/>
  <c r="BO792" i="1"/>
  <c r="BP797" i="1"/>
  <c r="BQ802" i="1"/>
  <c r="BO808" i="1"/>
  <c r="BP813" i="1"/>
  <c r="BQ818" i="1"/>
  <c r="BO824" i="1"/>
  <c r="BP829" i="1"/>
  <c r="BQ834" i="1"/>
  <c r="BO840" i="1"/>
  <c r="BP845" i="1"/>
  <c r="BQ850" i="1"/>
  <c r="BO856" i="1"/>
  <c r="BP861" i="1"/>
  <c r="BQ866" i="1"/>
  <c r="BO872" i="1"/>
  <c r="BP877" i="1"/>
  <c r="BQ882" i="1"/>
  <c r="BO888" i="1"/>
  <c r="BP893" i="1"/>
  <c r="BQ898" i="1"/>
  <c r="BO904" i="1"/>
  <c r="BO59" i="1"/>
  <c r="BP144" i="1"/>
  <c r="BQ229" i="1"/>
  <c r="BO315" i="1"/>
  <c r="BP400" i="1"/>
  <c r="BQ482" i="1"/>
  <c r="BP488" i="1"/>
  <c r="BQ493" i="1"/>
  <c r="BO499" i="1"/>
  <c r="BP504" i="1"/>
  <c r="BQ509" i="1"/>
  <c r="BO515" i="1"/>
  <c r="BP520" i="1"/>
  <c r="BQ525" i="1"/>
  <c r="BO531" i="1"/>
  <c r="BP536" i="1"/>
  <c r="BQ541" i="1"/>
  <c r="BO547" i="1"/>
  <c r="BP552" i="1"/>
  <c r="BQ557" i="1"/>
  <c r="BO563" i="1"/>
  <c r="BP568" i="1"/>
  <c r="BQ573" i="1"/>
  <c r="BO579" i="1"/>
  <c r="BP584" i="1"/>
  <c r="BQ589" i="1"/>
  <c r="BO595" i="1"/>
  <c r="BP600" i="1"/>
  <c r="BQ605" i="1"/>
  <c r="BO611" i="1"/>
  <c r="BP616" i="1"/>
  <c r="BQ621" i="1"/>
  <c r="BO627" i="1"/>
  <c r="BP632" i="1"/>
  <c r="BQ637" i="1"/>
  <c r="BO643" i="1"/>
  <c r="BP648" i="1"/>
  <c r="BQ653" i="1"/>
  <c r="BO659" i="1"/>
  <c r="BP664" i="1"/>
  <c r="BQ669" i="1"/>
  <c r="BO675" i="1"/>
  <c r="BP680" i="1"/>
  <c r="BQ685" i="1"/>
  <c r="BO691" i="1"/>
  <c r="BP696" i="1"/>
  <c r="BQ701" i="1"/>
  <c r="BO707" i="1"/>
  <c r="BP712" i="1"/>
  <c r="BQ717" i="1"/>
  <c r="BO723" i="1"/>
  <c r="BP728" i="1"/>
  <c r="BQ733" i="1"/>
  <c r="BO739" i="1"/>
  <c r="BP744" i="1"/>
  <c r="BQ749" i="1"/>
  <c r="BO755" i="1"/>
  <c r="BP760" i="1"/>
  <c r="BQ765" i="1"/>
  <c r="BO771" i="1"/>
  <c r="BP776" i="1"/>
  <c r="BQ781" i="1"/>
  <c r="BO787" i="1"/>
  <c r="BP792" i="1"/>
  <c r="BQ797" i="1"/>
  <c r="BO803" i="1"/>
  <c r="BP808" i="1"/>
  <c r="BQ813" i="1"/>
  <c r="BO819" i="1"/>
  <c r="BP824" i="1"/>
  <c r="BQ829" i="1"/>
  <c r="BO835" i="1"/>
  <c r="BP840" i="1"/>
  <c r="BQ845" i="1"/>
  <c r="BO851" i="1"/>
  <c r="BP856" i="1"/>
  <c r="BQ861" i="1"/>
  <c r="BO867" i="1"/>
  <c r="BP872" i="1"/>
  <c r="BQ877" i="1"/>
  <c r="BO883" i="1"/>
  <c r="BP888" i="1"/>
  <c r="BQ893" i="1"/>
  <c r="BO899" i="1"/>
  <c r="BP904" i="1"/>
  <c r="BP64" i="1"/>
  <c r="BQ149" i="1"/>
  <c r="BO235" i="1"/>
  <c r="BP320" i="1"/>
  <c r="BQ405" i="1"/>
  <c r="BP483" i="1"/>
  <c r="BQ488" i="1"/>
  <c r="BO494" i="1"/>
  <c r="BP499" i="1"/>
  <c r="BQ504" i="1"/>
  <c r="BO510" i="1"/>
  <c r="BP515" i="1"/>
  <c r="BQ520" i="1"/>
  <c r="BO526" i="1"/>
  <c r="BP531" i="1"/>
  <c r="BQ536" i="1"/>
  <c r="BO542" i="1"/>
  <c r="BP547" i="1"/>
  <c r="BQ552" i="1"/>
  <c r="BO558" i="1"/>
  <c r="BP563" i="1"/>
  <c r="BQ568" i="1"/>
  <c r="BO574" i="1"/>
  <c r="BP579" i="1"/>
  <c r="BQ584" i="1"/>
  <c r="BO590" i="1"/>
  <c r="BP595" i="1"/>
  <c r="BQ600" i="1"/>
  <c r="BO606" i="1"/>
  <c r="BP611" i="1"/>
  <c r="BQ616" i="1"/>
  <c r="BO622" i="1"/>
  <c r="BP627" i="1"/>
  <c r="BQ632" i="1"/>
  <c r="BO638" i="1"/>
  <c r="BP643" i="1"/>
  <c r="BQ648" i="1"/>
  <c r="BO654" i="1"/>
  <c r="BP659" i="1"/>
  <c r="BQ664" i="1"/>
  <c r="BO670" i="1"/>
  <c r="BP675" i="1"/>
  <c r="BQ680" i="1"/>
  <c r="BO686" i="1"/>
  <c r="BP691" i="1"/>
  <c r="BQ696" i="1"/>
  <c r="BO702" i="1"/>
  <c r="BP707" i="1"/>
  <c r="BQ712" i="1"/>
  <c r="BO718" i="1"/>
  <c r="BP723" i="1"/>
  <c r="BQ728" i="1"/>
  <c r="BO734" i="1"/>
  <c r="BP739" i="1"/>
  <c r="BQ744" i="1"/>
  <c r="BO750" i="1"/>
  <c r="BP755" i="1"/>
  <c r="BQ760" i="1"/>
  <c r="BO766" i="1"/>
  <c r="BP771" i="1"/>
  <c r="BQ776" i="1"/>
  <c r="BO782" i="1"/>
  <c r="BP787" i="1"/>
  <c r="BQ792" i="1"/>
  <c r="BO798" i="1"/>
  <c r="BP803" i="1"/>
  <c r="BQ808" i="1"/>
  <c r="BO814" i="1"/>
  <c r="BP819" i="1"/>
  <c r="BQ824" i="1"/>
  <c r="BO830" i="1"/>
  <c r="BP835" i="1"/>
  <c r="BQ840" i="1"/>
  <c r="BO846" i="1"/>
  <c r="BP851" i="1"/>
  <c r="BQ856" i="1"/>
  <c r="BO862" i="1"/>
  <c r="BP867" i="1"/>
  <c r="BQ872" i="1"/>
  <c r="BO878" i="1"/>
  <c r="BP883" i="1"/>
  <c r="BQ888" i="1"/>
  <c r="BO894" i="1"/>
  <c r="BP899" i="1"/>
  <c r="BQ904" i="1"/>
  <c r="BQ69" i="1"/>
  <c r="BO155" i="1"/>
  <c r="BP240" i="1"/>
  <c r="BQ325" i="1"/>
  <c r="BO411" i="1"/>
  <c r="BQ483" i="1"/>
  <c r="BO489" i="1"/>
  <c r="BP494" i="1"/>
  <c r="BQ499" i="1"/>
  <c r="BO505" i="1"/>
  <c r="BP510" i="1"/>
  <c r="BQ515" i="1"/>
  <c r="BO521" i="1"/>
  <c r="BP526" i="1"/>
  <c r="BQ531" i="1"/>
  <c r="BO537" i="1"/>
  <c r="BP542" i="1"/>
  <c r="BQ547" i="1"/>
  <c r="BO553" i="1"/>
  <c r="BP558" i="1"/>
  <c r="BQ563" i="1"/>
  <c r="BO569" i="1"/>
  <c r="BP574" i="1"/>
  <c r="BQ579" i="1"/>
  <c r="BO585" i="1"/>
  <c r="BP590" i="1"/>
  <c r="BQ595" i="1"/>
  <c r="BO601" i="1"/>
  <c r="BP606" i="1"/>
  <c r="BQ611" i="1"/>
  <c r="BO617" i="1"/>
  <c r="BP622" i="1"/>
  <c r="BQ627" i="1"/>
  <c r="BO633" i="1"/>
  <c r="BP638" i="1"/>
  <c r="BQ643" i="1"/>
  <c r="BO649" i="1"/>
  <c r="BP654" i="1"/>
  <c r="BQ659" i="1"/>
  <c r="BO665" i="1"/>
  <c r="BP670" i="1"/>
  <c r="BQ675" i="1"/>
  <c r="BO681" i="1"/>
  <c r="BP686" i="1"/>
  <c r="BQ691" i="1"/>
  <c r="BO697" i="1"/>
  <c r="BP702" i="1"/>
  <c r="BQ707" i="1"/>
  <c r="BO713" i="1"/>
  <c r="BP718" i="1"/>
  <c r="BQ723" i="1"/>
  <c r="BO729" i="1"/>
  <c r="BP734" i="1"/>
  <c r="BQ739" i="1"/>
  <c r="BO745" i="1"/>
  <c r="BP750" i="1"/>
  <c r="BQ755" i="1"/>
  <c r="BO761" i="1"/>
  <c r="BP766" i="1"/>
  <c r="BQ771" i="1"/>
  <c r="BO777" i="1"/>
  <c r="BP782" i="1"/>
  <c r="BQ787" i="1"/>
  <c r="BO793" i="1"/>
  <c r="BP798" i="1"/>
  <c r="BQ803" i="1"/>
  <c r="BO809" i="1"/>
  <c r="BP814" i="1"/>
  <c r="BQ819" i="1"/>
  <c r="BO825" i="1"/>
  <c r="BP830" i="1"/>
  <c r="BQ835" i="1"/>
  <c r="BO841" i="1"/>
  <c r="BP846" i="1"/>
  <c r="BQ851" i="1"/>
  <c r="BO857" i="1"/>
  <c r="BP862" i="1"/>
  <c r="BQ867" i="1"/>
  <c r="BO873" i="1"/>
  <c r="BP878" i="1"/>
  <c r="BQ883" i="1"/>
  <c r="BO889" i="1"/>
  <c r="BP894" i="1"/>
  <c r="BQ899" i="1"/>
  <c r="BO905" i="1"/>
  <c r="BO911" i="1"/>
  <c r="BP916" i="1"/>
  <c r="BQ921" i="1"/>
  <c r="BO927" i="1"/>
  <c r="BP932" i="1"/>
  <c r="BQ937" i="1"/>
  <c r="BO943" i="1"/>
  <c r="BP948" i="1"/>
  <c r="BQ953" i="1"/>
  <c r="BO959" i="1"/>
  <c r="BP964" i="1"/>
  <c r="BQ969" i="1"/>
  <c r="BO975" i="1"/>
  <c r="BP980" i="1"/>
  <c r="BQ985" i="1"/>
  <c r="BO991" i="1"/>
  <c r="BP996" i="1"/>
  <c r="BQ1001" i="1"/>
  <c r="BO1007" i="1"/>
  <c r="BP1012" i="1"/>
  <c r="BQ1017" i="1"/>
  <c r="BO1023" i="1"/>
  <c r="BP1028" i="1"/>
  <c r="BQ1033" i="1"/>
  <c r="BO1039" i="1"/>
  <c r="BP1044" i="1"/>
  <c r="BQ1049" i="1"/>
  <c r="BO1055" i="1"/>
  <c r="BP1060" i="1"/>
  <c r="BQ1065" i="1"/>
  <c r="BO1071" i="1"/>
  <c r="BP1076" i="1"/>
  <c r="BQ1081" i="1"/>
  <c r="BO1087" i="1"/>
  <c r="BP1092" i="1"/>
  <c r="BQ1097" i="1"/>
  <c r="BO1103" i="1"/>
  <c r="BP1108" i="1"/>
  <c r="BQ1113" i="1"/>
  <c r="BO1119" i="1"/>
  <c r="BP1124" i="1"/>
  <c r="BQ1129" i="1"/>
  <c r="BO1135" i="1"/>
  <c r="BP1140" i="1"/>
  <c r="BQ1145" i="1"/>
  <c r="BO1151" i="1"/>
  <c r="BP1156" i="1"/>
  <c r="BQ1161" i="1"/>
  <c r="BO1167" i="1"/>
  <c r="BP1172" i="1"/>
  <c r="BQ1177" i="1"/>
  <c r="BO1183" i="1"/>
  <c r="BP1188" i="1"/>
  <c r="BQ1193" i="1"/>
  <c r="BO1199" i="1"/>
  <c r="BP1204" i="1"/>
  <c r="BQ1209" i="1"/>
  <c r="BO1215" i="1"/>
  <c r="BP1220" i="1"/>
  <c r="BQ1225" i="1"/>
  <c r="BO1231" i="1"/>
  <c r="BP1236" i="1"/>
  <c r="BQ1241" i="1"/>
  <c r="BO1247" i="1"/>
  <c r="BP1252" i="1"/>
  <c r="BQ1257" i="1"/>
  <c r="BO1263" i="1"/>
  <c r="BP1268" i="1"/>
  <c r="BQ1273" i="1"/>
  <c r="BO1279" i="1"/>
  <c r="BP1284" i="1"/>
  <c r="BQ1289" i="1"/>
  <c r="BO1295" i="1"/>
  <c r="BP1300" i="1"/>
  <c r="BQ1305" i="1"/>
  <c r="BO1311" i="1"/>
  <c r="BP1316" i="1"/>
  <c r="BQ1321" i="1"/>
  <c r="BO1327" i="1"/>
  <c r="BP1332" i="1"/>
  <c r="BQ1337" i="1"/>
  <c r="BO1343" i="1"/>
  <c r="BP1348" i="1"/>
  <c r="BQ1353" i="1"/>
  <c r="BO1359" i="1"/>
  <c r="BP911" i="1"/>
  <c r="BQ916" i="1"/>
  <c r="BO922" i="1"/>
  <c r="BP927" i="1"/>
  <c r="BQ932" i="1"/>
  <c r="BO938" i="1"/>
  <c r="BP943" i="1"/>
  <c r="BQ948" i="1"/>
  <c r="BO954" i="1"/>
  <c r="BP959" i="1"/>
  <c r="BQ964" i="1"/>
  <c r="BO970" i="1"/>
  <c r="BP975" i="1"/>
  <c r="BQ980" i="1"/>
  <c r="BO986" i="1"/>
  <c r="BP991" i="1"/>
  <c r="BQ996" i="1"/>
  <c r="BO1002" i="1"/>
  <c r="BP1007" i="1"/>
  <c r="BQ1012" i="1"/>
  <c r="BO1018" i="1"/>
  <c r="BP1023" i="1"/>
  <c r="BQ1028" i="1"/>
  <c r="BO1034" i="1"/>
  <c r="BP1039" i="1"/>
  <c r="BQ1044" i="1"/>
  <c r="BO1050" i="1"/>
  <c r="BP1055" i="1"/>
  <c r="BQ1060" i="1"/>
  <c r="BO1066" i="1"/>
  <c r="BP1071" i="1"/>
  <c r="BQ1076" i="1"/>
  <c r="BO1082" i="1"/>
  <c r="BP1087" i="1"/>
  <c r="BQ1092" i="1"/>
  <c r="BO1098" i="1"/>
  <c r="BP1103" i="1"/>
  <c r="BQ1108" i="1"/>
  <c r="BO1114" i="1"/>
  <c r="BP1119" i="1"/>
  <c r="BQ1124" i="1"/>
  <c r="BO1130" i="1"/>
  <c r="BP1135" i="1"/>
  <c r="BQ1140" i="1"/>
  <c r="BO1146" i="1"/>
  <c r="BP1151" i="1"/>
  <c r="BQ1156" i="1"/>
  <c r="BO1162" i="1"/>
  <c r="BP1167" i="1"/>
  <c r="BQ1172" i="1"/>
  <c r="BO1178" i="1"/>
  <c r="BP1183" i="1"/>
  <c r="BQ1188" i="1"/>
  <c r="BO1194" i="1"/>
  <c r="BP1199" i="1"/>
  <c r="BQ1204" i="1"/>
  <c r="BO1210" i="1"/>
  <c r="BP1215" i="1"/>
  <c r="BQ1220" i="1"/>
  <c r="BO1226" i="1"/>
  <c r="BP1231" i="1"/>
  <c r="BQ1236" i="1"/>
  <c r="BO1242" i="1"/>
  <c r="BP1247" i="1"/>
  <c r="BQ1252" i="1"/>
  <c r="BO1258" i="1"/>
  <c r="BP1263" i="1"/>
  <c r="BQ1268" i="1"/>
  <c r="BO1274" i="1"/>
  <c r="BP1279" i="1"/>
  <c r="BQ1284" i="1"/>
  <c r="BO1290" i="1"/>
  <c r="BP1295" i="1"/>
  <c r="BQ1300" i="1"/>
  <c r="BO1306" i="1"/>
  <c r="BP1311" i="1"/>
  <c r="BQ1316" i="1"/>
  <c r="BO1322" i="1"/>
  <c r="BP1327" i="1"/>
  <c r="BQ1332" i="1"/>
  <c r="BO1338" i="1"/>
  <c r="BP1343" i="1"/>
  <c r="BQ1348" i="1"/>
  <c r="BO1354" i="1"/>
  <c r="BP1359" i="1"/>
  <c r="BQ911" i="1"/>
  <c r="BO917" i="1"/>
  <c r="BP922" i="1"/>
  <c r="BQ927" i="1"/>
  <c r="BO933" i="1"/>
  <c r="BP938" i="1"/>
  <c r="BQ943" i="1"/>
  <c r="BO949" i="1"/>
  <c r="BO19" i="1" s="1"/>
  <c r="BP954" i="1"/>
  <c r="BQ959" i="1"/>
  <c r="BO965" i="1"/>
  <c r="BP970" i="1"/>
  <c r="BQ975" i="1"/>
  <c r="BO981" i="1"/>
  <c r="BP986" i="1"/>
  <c r="BQ991" i="1"/>
  <c r="BO997" i="1"/>
  <c r="BP1002" i="1"/>
  <c r="BQ1007" i="1"/>
  <c r="BO1013" i="1"/>
  <c r="BP1018" i="1"/>
  <c r="BQ1023" i="1"/>
  <c r="BO1029" i="1"/>
  <c r="BP1034" i="1"/>
  <c r="BQ1039" i="1"/>
  <c r="BO1045" i="1"/>
  <c r="BP1050" i="1"/>
  <c r="BQ1055" i="1"/>
  <c r="BO1061" i="1"/>
  <c r="BP1066" i="1"/>
  <c r="BQ1071" i="1"/>
  <c r="BO1077" i="1"/>
  <c r="BP1082" i="1"/>
  <c r="BQ1087" i="1"/>
  <c r="BO1093" i="1"/>
  <c r="BP1098" i="1"/>
  <c r="BQ1103" i="1"/>
  <c r="BO1109" i="1"/>
  <c r="BP1114" i="1"/>
  <c r="BQ1119" i="1"/>
  <c r="BO1125" i="1"/>
  <c r="BP1130" i="1"/>
  <c r="BQ1135" i="1"/>
  <c r="BO1141" i="1"/>
  <c r="BP1146" i="1"/>
  <c r="BQ1151" i="1"/>
  <c r="BO1157" i="1"/>
  <c r="BP1162" i="1"/>
  <c r="BQ1167" i="1"/>
  <c r="BO1173" i="1"/>
  <c r="BP1178" i="1"/>
  <c r="BQ1183" i="1"/>
  <c r="BO1189" i="1"/>
  <c r="BP1194" i="1"/>
  <c r="BQ1199" i="1"/>
  <c r="BO1205" i="1"/>
  <c r="BP1210" i="1"/>
  <c r="BQ1215" i="1"/>
  <c r="BO1221" i="1"/>
  <c r="BP1226" i="1"/>
  <c r="BQ1231" i="1"/>
  <c r="BO1237" i="1"/>
  <c r="BP1242" i="1"/>
  <c r="BQ1247" i="1"/>
  <c r="BO1253" i="1"/>
  <c r="BP1258" i="1"/>
  <c r="BQ1263" i="1"/>
  <c r="BO1269" i="1"/>
  <c r="BP1274" i="1"/>
  <c r="BQ1279" i="1"/>
  <c r="BO1285" i="1"/>
  <c r="BP1290" i="1"/>
  <c r="BQ1295" i="1"/>
  <c r="BO1301" i="1"/>
  <c r="BP1306" i="1"/>
  <c r="BQ1311" i="1"/>
  <c r="BO1317" i="1"/>
  <c r="BP1322" i="1"/>
  <c r="BQ1327" i="1"/>
  <c r="BO1333" i="1"/>
  <c r="BP1338" i="1"/>
  <c r="BQ1343" i="1"/>
  <c r="BO1349" i="1"/>
  <c r="BP1354" i="1"/>
  <c r="BQ1359" i="1"/>
  <c r="BO912" i="1"/>
  <c r="BP917" i="1"/>
  <c r="BQ922" i="1"/>
  <c r="BO928" i="1"/>
  <c r="BP933" i="1"/>
  <c r="BQ938" i="1"/>
  <c r="BO944" i="1"/>
  <c r="BP949" i="1"/>
  <c r="BQ954" i="1"/>
  <c r="BO960" i="1"/>
  <c r="BP965" i="1"/>
  <c r="BQ970" i="1"/>
  <c r="BO976" i="1"/>
  <c r="BP981" i="1"/>
  <c r="BQ986" i="1"/>
  <c r="BO992" i="1"/>
  <c r="BP997" i="1"/>
  <c r="BQ1002" i="1"/>
  <c r="BO1008" i="1"/>
  <c r="BP1013" i="1"/>
  <c r="BQ1018" i="1"/>
  <c r="BO1024" i="1"/>
  <c r="BP1029" i="1"/>
  <c r="BQ1034" i="1"/>
  <c r="BO1040" i="1"/>
  <c r="BP1045" i="1"/>
  <c r="BQ1050" i="1"/>
  <c r="BO1056" i="1"/>
  <c r="BP1061" i="1"/>
  <c r="BQ1066" i="1"/>
  <c r="BO1072" i="1"/>
  <c r="BP1077" i="1"/>
  <c r="BQ1082" i="1"/>
  <c r="BO1088" i="1"/>
  <c r="BP1093" i="1"/>
  <c r="BQ1098" i="1"/>
  <c r="BO1104" i="1"/>
  <c r="BP1109" i="1"/>
  <c r="BQ1114" i="1"/>
  <c r="BO1120" i="1"/>
  <c r="BP1125" i="1"/>
  <c r="BQ1130" i="1"/>
  <c r="BO1136" i="1"/>
  <c r="BP1141" i="1"/>
  <c r="BQ1146" i="1"/>
  <c r="BO1152" i="1"/>
  <c r="BP1157" i="1"/>
  <c r="BQ1162" i="1"/>
  <c r="BO1168" i="1"/>
  <c r="BP1173" i="1"/>
  <c r="BQ1178" i="1"/>
  <c r="BO1184" i="1"/>
  <c r="BP1189" i="1"/>
  <c r="BQ1194" i="1"/>
  <c r="BO1200" i="1"/>
  <c r="BP1205" i="1"/>
  <c r="BQ1210" i="1"/>
  <c r="BO1216" i="1"/>
  <c r="BP1221" i="1"/>
  <c r="BQ1226" i="1"/>
  <c r="BO1232" i="1"/>
  <c r="BP1237" i="1"/>
  <c r="BQ1242" i="1"/>
  <c r="BO1248" i="1"/>
  <c r="BP1253" i="1"/>
  <c r="BQ1258" i="1"/>
  <c r="BO1264" i="1"/>
  <c r="BP1269" i="1"/>
  <c r="BQ1274" i="1"/>
  <c r="BO1280" i="1"/>
  <c r="BP1285" i="1"/>
  <c r="BQ1290" i="1"/>
  <c r="BO1296" i="1"/>
  <c r="BP1301" i="1"/>
  <c r="BQ1306" i="1"/>
  <c r="BO1312" i="1"/>
  <c r="BP1317" i="1"/>
  <c r="BQ1322" i="1"/>
  <c r="BO1328" i="1"/>
  <c r="BP1333" i="1"/>
  <c r="BQ1338" i="1"/>
  <c r="BO1344" i="1"/>
  <c r="BP1349" i="1"/>
  <c r="BQ1354" i="1"/>
  <c r="BO1360" i="1"/>
  <c r="BP912" i="1"/>
  <c r="BQ917" i="1"/>
  <c r="BO923" i="1"/>
  <c r="BP928" i="1"/>
  <c r="BQ933" i="1"/>
  <c r="BO939" i="1"/>
  <c r="BP944" i="1"/>
  <c r="BQ949" i="1"/>
  <c r="BO955" i="1"/>
  <c r="BP960" i="1"/>
  <c r="BQ965" i="1"/>
  <c r="BO971" i="1"/>
  <c r="BP976" i="1"/>
  <c r="BQ981" i="1"/>
  <c r="BO987" i="1"/>
  <c r="BP992" i="1"/>
  <c r="BQ997" i="1"/>
  <c r="BO1003" i="1"/>
  <c r="BP1008" i="1"/>
  <c r="BQ1013" i="1"/>
  <c r="BO1019" i="1"/>
  <c r="BP1024" i="1"/>
  <c r="BQ1029" i="1"/>
  <c r="BO1035" i="1"/>
  <c r="BP1040" i="1"/>
  <c r="BQ1045" i="1"/>
  <c r="BO1051" i="1"/>
  <c r="BP1056" i="1"/>
  <c r="BQ1061" i="1"/>
  <c r="BO1067" i="1"/>
  <c r="BP1072" i="1"/>
  <c r="BQ1077" i="1"/>
  <c r="BO1083" i="1"/>
  <c r="BP1088" i="1"/>
  <c r="BQ1093" i="1"/>
  <c r="BO1099" i="1"/>
  <c r="BP1104" i="1"/>
  <c r="BQ1109" i="1"/>
  <c r="BO1115" i="1"/>
  <c r="BP1120" i="1"/>
  <c r="BQ1125" i="1"/>
  <c r="BO1131" i="1"/>
  <c r="BP1136" i="1"/>
  <c r="BQ1141" i="1"/>
  <c r="BO1147" i="1"/>
  <c r="BP1152" i="1"/>
  <c r="BQ1157" i="1"/>
  <c r="BO1163" i="1"/>
  <c r="BP1168" i="1"/>
  <c r="BQ1173" i="1"/>
  <c r="BO1179" i="1"/>
  <c r="BP1184" i="1"/>
  <c r="BQ1189" i="1"/>
  <c r="BO1195" i="1"/>
  <c r="BP1200" i="1"/>
  <c r="BQ1205" i="1"/>
  <c r="BO1211" i="1"/>
  <c r="BP1216" i="1"/>
  <c r="BQ1221" i="1"/>
  <c r="BO1227" i="1"/>
  <c r="BP1232" i="1"/>
  <c r="BQ1237" i="1"/>
  <c r="BO1243" i="1"/>
  <c r="BP1248" i="1"/>
  <c r="BQ1253" i="1"/>
  <c r="BO1259" i="1"/>
  <c r="BP1264" i="1"/>
  <c r="BQ1269" i="1"/>
  <c r="BO1275" i="1"/>
  <c r="BP1280" i="1"/>
  <c r="BQ1285" i="1"/>
  <c r="BO1291" i="1"/>
  <c r="BP1296" i="1"/>
  <c r="BQ1301" i="1"/>
  <c r="BO1307" i="1"/>
  <c r="BP1312" i="1"/>
  <c r="BQ1317" i="1"/>
  <c r="BO1323" i="1"/>
  <c r="BP1328" i="1"/>
  <c r="BQ1333" i="1"/>
  <c r="BO1339" i="1"/>
  <c r="BP1344" i="1"/>
  <c r="BQ1349" i="1"/>
  <c r="BO1355" i="1"/>
  <c r="BP1360" i="1"/>
  <c r="BQ912" i="1"/>
  <c r="BO918" i="1"/>
  <c r="BP923" i="1"/>
  <c r="BQ928" i="1"/>
  <c r="BO934" i="1"/>
  <c r="BP939" i="1"/>
  <c r="BQ944" i="1"/>
  <c r="BO950" i="1"/>
  <c r="BP955" i="1"/>
  <c r="BP20" i="1" s="1"/>
  <c r="BQ960" i="1"/>
  <c r="BO966" i="1"/>
  <c r="BP971" i="1"/>
  <c r="BQ976" i="1"/>
  <c r="BO982" i="1"/>
  <c r="BP987" i="1"/>
  <c r="BQ992" i="1"/>
  <c r="BO998" i="1"/>
  <c r="BP1003" i="1"/>
  <c r="BQ1008" i="1"/>
  <c r="BO1014" i="1"/>
  <c r="BP1019" i="1"/>
  <c r="BQ1024" i="1"/>
  <c r="BO1030" i="1"/>
  <c r="BP1035" i="1"/>
  <c r="BQ1040" i="1"/>
  <c r="BO1046" i="1"/>
  <c r="BP1051" i="1"/>
  <c r="BQ1056" i="1"/>
  <c r="BO1062" i="1"/>
  <c r="BP1067" i="1"/>
  <c r="BQ1072" i="1"/>
  <c r="BO1078" i="1"/>
  <c r="BP1083" i="1"/>
  <c r="BQ1088" i="1"/>
  <c r="BO1094" i="1"/>
  <c r="BP1099" i="1"/>
  <c r="BQ1104" i="1"/>
  <c r="BO1110" i="1"/>
  <c r="BP1115" i="1"/>
  <c r="BQ1120" i="1"/>
  <c r="BO1126" i="1"/>
  <c r="BP1131" i="1"/>
  <c r="BQ1136" i="1"/>
  <c r="BO1142" i="1"/>
  <c r="BP1147" i="1"/>
  <c r="BQ1152" i="1"/>
  <c r="BO1158" i="1"/>
  <c r="BP1163" i="1"/>
  <c r="BQ1168" i="1"/>
  <c r="BO1174" i="1"/>
  <c r="BP1179" i="1"/>
  <c r="BQ1184" i="1"/>
  <c r="BO1190" i="1"/>
  <c r="BP1195" i="1"/>
  <c r="BQ1200" i="1"/>
  <c r="BO1206" i="1"/>
  <c r="BP1211" i="1"/>
  <c r="BQ1216" i="1"/>
  <c r="BO1222" i="1"/>
  <c r="BP1227" i="1"/>
  <c r="BQ1232" i="1"/>
  <c r="BO1238" i="1"/>
  <c r="BP1243" i="1"/>
  <c r="BQ1248" i="1"/>
  <c r="BO1254" i="1"/>
  <c r="BP1259" i="1"/>
  <c r="BQ1264" i="1"/>
  <c r="BO1270" i="1"/>
  <c r="BP1275" i="1"/>
  <c r="BQ1280" i="1"/>
  <c r="BO1286" i="1"/>
  <c r="BP1291" i="1"/>
  <c r="BQ1296" i="1"/>
  <c r="BO1302" i="1"/>
  <c r="BP1307" i="1"/>
  <c r="BQ1312" i="1"/>
  <c r="BO1318" i="1"/>
  <c r="BP1323" i="1"/>
  <c r="BQ1328" i="1"/>
  <c r="BO1334" i="1"/>
  <c r="BP1339" i="1"/>
  <c r="BQ1344" i="1"/>
  <c r="BO1350" i="1"/>
  <c r="BP1355" i="1"/>
  <c r="BQ1360" i="1"/>
  <c r="BO913" i="1"/>
  <c r="BP918" i="1"/>
  <c r="BQ923" i="1"/>
  <c r="BO929" i="1"/>
  <c r="BP934" i="1"/>
  <c r="BQ939" i="1"/>
  <c r="BO945" i="1"/>
  <c r="BP950" i="1"/>
  <c r="BQ955" i="1"/>
  <c r="BQ20" i="1" s="1"/>
  <c r="BO961" i="1"/>
  <c r="BP966" i="1"/>
  <c r="BQ971" i="1"/>
  <c r="BO977" i="1"/>
  <c r="BP982" i="1"/>
  <c r="BQ987" i="1"/>
  <c r="BO993" i="1"/>
  <c r="BP998" i="1"/>
  <c r="BQ1003" i="1"/>
  <c r="BO1009" i="1"/>
  <c r="BP1014" i="1"/>
  <c r="BQ1019" i="1"/>
  <c r="BO1025" i="1"/>
  <c r="BP1030" i="1"/>
  <c r="BQ1035" i="1"/>
  <c r="BO1041" i="1"/>
  <c r="BP1046" i="1"/>
  <c r="BQ1051" i="1"/>
  <c r="BO1057" i="1"/>
  <c r="BP1062" i="1"/>
  <c r="BQ1067" i="1"/>
  <c r="BO1073" i="1"/>
  <c r="BP1078" i="1"/>
  <c r="BQ1083" i="1"/>
  <c r="BO1089" i="1"/>
  <c r="BP1094" i="1"/>
  <c r="BQ1099" i="1"/>
  <c r="BO1105" i="1"/>
  <c r="BP1110" i="1"/>
  <c r="BQ1115" i="1"/>
  <c r="BO1121" i="1"/>
  <c r="BP1126" i="1"/>
  <c r="BQ1131" i="1"/>
  <c r="BO1137" i="1"/>
  <c r="BP1142" i="1"/>
  <c r="BQ1147" i="1"/>
  <c r="BO1153" i="1"/>
  <c r="BP1158" i="1"/>
  <c r="BQ1163" i="1"/>
  <c r="BO1169" i="1"/>
  <c r="BP1174" i="1"/>
  <c r="BQ1179" i="1"/>
  <c r="BO1185" i="1"/>
  <c r="BP1190" i="1"/>
  <c r="BQ1195" i="1"/>
  <c r="BO1201" i="1"/>
  <c r="BP1206" i="1"/>
  <c r="BQ1211" i="1"/>
  <c r="BO1217" i="1"/>
  <c r="BP1222" i="1"/>
  <c r="BQ1227" i="1"/>
  <c r="BO1233" i="1"/>
  <c r="BP1238" i="1"/>
  <c r="BQ1243" i="1"/>
  <c r="BO1249" i="1"/>
  <c r="BP1254" i="1"/>
  <c r="BQ1259" i="1"/>
  <c r="BO1265" i="1"/>
  <c r="BP1270" i="1"/>
  <c r="BQ1275" i="1"/>
  <c r="BO1281" i="1"/>
  <c r="BP1286" i="1"/>
  <c r="BQ1291" i="1"/>
  <c r="BO1297" i="1"/>
  <c r="BP1302" i="1"/>
  <c r="BQ1307" i="1"/>
  <c r="BO1313" i="1"/>
  <c r="BP1318" i="1"/>
  <c r="BQ1323" i="1"/>
  <c r="BO1329" i="1"/>
  <c r="BP1334" i="1"/>
  <c r="BQ1339" i="1"/>
  <c r="BO1345" i="1"/>
  <c r="BP1350" i="1"/>
  <c r="BQ1355" i="1"/>
  <c r="BO1361" i="1"/>
  <c r="BP913" i="1"/>
  <c r="BQ918" i="1"/>
  <c r="BO924" i="1"/>
  <c r="BP929" i="1"/>
  <c r="BQ934" i="1"/>
  <c r="BO940" i="1"/>
  <c r="BP945" i="1"/>
  <c r="BQ950" i="1"/>
  <c r="BO956" i="1"/>
  <c r="BP961" i="1"/>
  <c r="BQ966" i="1"/>
  <c r="BO972" i="1"/>
  <c r="BP977" i="1"/>
  <c r="BQ982" i="1"/>
  <c r="BO988" i="1"/>
  <c r="BP993" i="1"/>
  <c r="BQ998" i="1"/>
  <c r="BO1004" i="1"/>
  <c r="BP1009" i="1"/>
  <c r="BQ1014" i="1"/>
  <c r="BO1020" i="1"/>
  <c r="BP1025" i="1"/>
  <c r="BQ1030" i="1"/>
  <c r="BO1036" i="1"/>
  <c r="BP1041" i="1"/>
  <c r="BQ1046" i="1"/>
  <c r="BO1052" i="1"/>
  <c r="BP1057" i="1"/>
  <c r="BQ1062" i="1"/>
  <c r="BO1068" i="1"/>
  <c r="BP1073" i="1"/>
  <c r="BQ1078" i="1"/>
  <c r="BO1084" i="1"/>
  <c r="BP1089" i="1"/>
  <c r="BQ1094" i="1"/>
  <c r="BO1100" i="1"/>
  <c r="BP1105" i="1"/>
  <c r="BQ1110" i="1"/>
  <c r="BO1116" i="1"/>
  <c r="BP1121" i="1"/>
  <c r="BQ1126" i="1"/>
  <c r="BO1132" i="1"/>
  <c r="BP1137" i="1"/>
  <c r="BQ1142" i="1"/>
  <c r="BO1148" i="1"/>
  <c r="BP1153" i="1"/>
  <c r="BQ1158" i="1"/>
  <c r="BO1164" i="1"/>
  <c r="BP1169" i="1"/>
  <c r="BQ1174" i="1"/>
  <c r="BO1180" i="1"/>
  <c r="BP1185" i="1"/>
  <c r="BQ1190" i="1"/>
  <c r="BO1196" i="1"/>
  <c r="BP1201" i="1"/>
  <c r="BQ1206" i="1"/>
  <c r="BO1212" i="1"/>
  <c r="BP1217" i="1"/>
  <c r="BQ1222" i="1"/>
  <c r="BO1228" i="1"/>
  <c r="BP1233" i="1"/>
  <c r="BQ1238" i="1"/>
  <c r="BO1244" i="1"/>
  <c r="BP1249" i="1"/>
  <c r="BQ1254" i="1"/>
  <c r="BO1260" i="1"/>
  <c r="BP1265" i="1"/>
  <c r="BQ1270" i="1"/>
  <c r="BO1276" i="1"/>
  <c r="BP1281" i="1"/>
  <c r="BQ1286" i="1"/>
  <c r="BO1292" i="1"/>
  <c r="BP1297" i="1"/>
  <c r="BQ1302" i="1"/>
  <c r="BO1308" i="1"/>
  <c r="BP1313" i="1"/>
  <c r="BQ1318" i="1"/>
  <c r="BO1324" i="1"/>
  <c r="BP1329" i="1"/>
  <c r="BQ1334" i="1"/>
  <c r="BO1340" i="1"/>
  <c r="BP1345" i="1"/>
  <c r="BQ1350" i="1"/>
  <c r="BO1356" i="1"/>
  <c r="BP1361" i="1"/>
  <c r="BP908" i="1"/>
  <c r="BQ913" i="1"/>
  <c r="BO919" i="1"/>
  <c r="BP924" i="1"/>
  <c r="BQ929" i="1"/>
  <c r="BO935" i="1"/>
  <c r="BP940" i="1"/>
  <c r="BQ945" i="1"/>
  <c r="BO951" i="1"/>
  <c r="BP956" i="1"/>
  <c r="BQ961" i="1"/>
  <c r="BO967" i="1"/>
  <c r="BP972" i="1"/>
  <c r="BQ977" i="1"/>
  <c r="BO983" i="1"/>
  <c r="BP988" i="1"/>
  <c r="BQ993" i="1"/>
  <c r="BO999" i="1"/>
  <c r="BP1004" i="1"/>
  <c r="BQ1009" i="1"/>
  <c r="BO1015" i="1"/>
  <c r="BP1020" i="1"/>
  <c r="BQ1025" i="1"/>
  <c r="BO1031" i="1"/>
  <c r="BP1036" i="1"/>
  <c r="BQ1041" i="1"/>
  <c r="BO1047" i="1"/>
  <c r="BP1052" i="1"/>
  <c r="BQ1057" i="1"/>
  <c r="BO1063" i="1"/>
  <c r="BP1068" i="1"/>
  <c r="BQ1073" i="1"/>
  <c r="BO1079" i="1"/>
  <c r="BP1084" i="1"/>
  <c r="BQ1089" i="1"/>
  <c r="BO1095" i="1"/>
  <c r="BP1100" i="1"/>
  <c r="BQ1105" i="1"/>
  <c r="BO1111" i="1"/>
  <c r="BP1116" i="1"/>
  <c r="BQ1121" i="1"/>
  <c r="BO1127" i="1"/>
  <c r="BP1132" i="1"/>
  <c r="BQ1137" i="1"/>
  <c r="BO1143" i="1"/>
  <c r="BP1148" i="1"/>
  <c r="BQ1153" i="1"/>
  <c r="BO1159" i="1"/>
  <c r="BP1164" i="1"/>
  <c r="BQ1169" i="1"/>
  <c r="BO1175" i="1"/>
  <c r="BP1180" i="1"/>
  <c r="BQ1185" i="1"/>
  <c r="BO1191" i="1"/>
  <c r="BP1196" i="1"/>
  <c r="BQ1201" i="1"/>
  <c r="BO1207" i="1"/>
  <c r="BP1212" i="1"/>
  <c r="BQ1217" i="1"/>
  <c r="BO1223" i="1"/>
  <c r="BP1228" i="1"/>
  <c r="BQ1233" i="1"/>
  <c r="BO1239" i="1"/>
  <c r="BP1244" i="1"/>
  <c r="BQ1249" i="1"/>
  <c r="BO1255" i="1"/>
  <c r="BP1260" i="1"/>
  <c r="BQ1265" i="1"/>
  <c r="BO1271" i="1"/>
  <c r="BP1276" i="1"/>
  <c r="BQ1281" i="1"/>
  <c r="BO1287" i="1"/>
  <c r="BP1292" i="1"/>
  <c r="BQ1297" i="1"/>
  <c r="BO1303" i="1"/>
  <c r="BP1308" i="1"/>
  <c r="BQ1313" i="1"/>
  <c r="BO1319" i="1"/>
  <c r="BP1324" i="1"/>
  <c r="BQ1329" i="1"/>
  <c r="BO1335" i="1"/>
  <c r="BP1340" i="1"/>
  <c r="BQ1345" i="1"/>
  <c r="BO1351" i="1"/>
  <c r="BP1356" i="1"/>
  <c r="BQ908" i="1"/>
  <c r="BO914" i="1"/>
  <c r="BP919" i="1"/>
  <c r="BQ924" i="1"/>
  <c r="BO930" i="1"/>
  <c r="BP935" i="1"/>
  <c r="BQ940" i="1"/>
  <c r="BO946" i="1"/>
  <c r="BP951" i="1"/>
  <c r="BQ956" i="1"/>
  <c r="BO962" i="1"/>
  <c r="BP967" i="1"/>
  <c r="BQ972" i="1"/>
  <c r="BO978" i="1"/>
  <c r="BP983" i="1"/>
  <c r="BQ988" i="1"/>
  <c r="BO994" i="1"/>
  <c r="BP999" i="1"/>
  <c r="BQ1004" i="1"/>
  <c r="BO1010" i="1"/>
  <c r="BP1015" i="1"/>
  <c r="BQ1020" i="1"/>
  <c r="BO1026" i="1"/>
  <c r="BP1031" i="1"/>
  <c r="BQ1036" i="1"/>
  <c r="BO1042" i="1"/>
  <c r="BP1047" i="1"/>
  <c r="BQ1052" i="1"/>
  <c r="BO1058" i="1"/>
  <c r="BP1063" i="1"/>
  <c r="BQ1068" i="1"/>
  <c r="BO1074" i="1"/>
  <c r="BP1079" i="1"/>
  <c r="BQ1084" i="1"/>
  <c r="BO1090" i="1"/>
  <c r="BP1095" i="1"/>
  <c r="BQ1100" i="1"/>
  <c r="BO1106" i="1"/>
  <c r="BP1111" i="1"/>
  <c r="BQ1116" i="1"/>
  <c r="BO1122" i="1"/>
  <c r="BP1127" i="1"/>
  <c r="BQ1132" i="1"/>
  <c r="BO1138" i="1"/>
  <c r="BP1143" i="1"/>
  <c r="BQ1148" i="1"/>
  <c r="BO1154" i="1"/>
  <c r="BP1159" i="1"/>
  <c r="BQ1164" i="1"/>
  <c r="BO1170" i="1"/>
  <c r="BP1175" i="1"/>
  <c r="BQ1180" i="1"/>
  <c r="BO1186" i="1"/>
  <c r="BP1191" i="1"/>
  <c r="BQ1196" i="1"/>
  <c r="BO1202" i="1"/>
  <c r="BP1207" i="1"/>
  <c r="BQ1212" i="1"/>
  <c r="BO1218" i="1"/>
  <c r="BP1223" i="1"/>
  <c r="BQ1228" i="1"/>
  <c r="BO1234" i="1"/>
  <c r="BP1239" i="1"/>
  <c r="BQ1244" i="1"/>
  <c r="BO1250" i="1"/>
  <c r="BP1255" i="1"/>
  <c r="BQ1260" i="1"/>
  <c r="BO1266" i="1"/>
  <c r="BP1271" i="1"/>
  <c r="BQ1276" i="1"/>
  <c r="BO1282" i="1"/>
  <c r="BP1287" i="1"/>
  <c r="BQ1292" i="1"/>
  <c r="BO1298" i="1"/>
  <c r="BP1303" i="1"/>
  <c r="BQ1308" i="1"/>
  <c r="BO1314" i="1"/>
  <c r="BP1319" i="1"/>
  <c r="BQ1324" i="1"/>
  <c r="BO1330" i="1"/>
  <c r="BP1335" i="1"/>
  <c r="BQ1340" i="1"/>
  <c r="BO1346" i="1"/>
  <c r="BP1351" i="1"/>
  <c r="BQ1356" i="1"/>
  <c r="BO909" i="1"/>
  <c r="BP914" i="1"/>
  <c r="BQ919" i="1"/>
  <c r="BO925" i="1"/>
  <c r="BP930" i="1"/>
  <c r="BQ935" i="1"/>
  <c r="BO941" i="1"/>
  <c r="BP946" i="1"/>
  <c r="BQ951" i="1"/>
  <c r="BO957" i="1"/>
  <c r="BP962" i="1"/>
  <c r="BQ967" i="1"/>
  <c r="BO973" i="1"/>
  <c r="BP978" i="1"/>
  <c r="BQ983" i="1"/>
  <c r="BO989" i="1"/>
  <c r="BP994" i="1"/>
  <c r="BQ999" i="1"/>
  <c r="BO1005" i="1"/>
  <c r="BP1010" i="1"/>
  <c r="BQ1015" i="1"/>
  <c r="BO1021" i="1"/>
  <c r="BP1026" i="1"/>
  <c r="BQ1031" i="1"/>
  <c r="BO1037" i="1"/>
  <c r="BP1042" i="1"/>
  <c r="BQ1047" i="1"/>
  <c r="BO1053" i="1"/>
  <c r="BP1058" i="1"/>
  <c r="BQ1063" i="1"/>
  <c r="BO1069" i="1"/>
  <c r="BP1074" i="1"/>
  <c r="BQ1079" i="1"/>
  <c r="BO1085" i="1"/>
  <c r="BP1090" i="1"/>
  <c r="BQ1095" i="1"/>
  <c r="BO1101" i="1"/>
  <c r="BP1106" i="1"/>
  <c r="BQ1111" i="1"/>
  <c r="BO1117" i="1"/>
  <c r="BP1122" i="1"/>
  <c r="BQ1127" i="1"/>
  <c r="BO1133" i="1"/>
  <c r="BP1138" i="1"/>
  <c r="BQ1143" i="1"/>
  <c r="BO1149" i="1"/>
  <c r="BP1154" i="1"/>
  <c r="BQ1159" i="1"/>
  <c r="BO1165" i="1"/>
  <c r="BP1170" i="1"/>
  <c r="BQ1175" i="1"/>
  <c r="BO1181" i="1"/>
  <c r="BP1186" i="1"/>
  <c r="BQ1191" i="1"/>
  <c r="BO1197" i="1"/>
  <c r="BP1202" i="1"/>
  <c r="BQ1207" i="1"/>
  <c r="BO1213" i="1"/>
  <c r="BP1218" i="1"/>
  <c r="BQ1223" i="1"/>
  <c r="BO1229" i="1"/>
  <c r="BP1234" i="1"/>
  <c r="BQ1239" i="1"/>
  <c r="BO1245" i="1"/>
  <c r="BP1250" i="1"/>
  <c r="BQ1255" i="1"/>
  <c r="BO1261" i="1"/>
  <c r="BP1266" i="1"/>
  <c r="BQ1271" i="1"/>
  <c r="BO1277" i="1"/>
  <c r="BP1282" i="1"/>
  <c r="BQ1287" i="1"/>
  <c r="BO1293" i="1"/>
  <c r="BP1298" i="1"/>
  <c r="BQ1303" i="1"/>
  <c r="BO1309" i="1"/>
  <c r="BP1314" i="1"/>
  <c r="BQ1319" i="1"/>
  <c r="BO1325" i="1"/>
  <c r="BP1330" i="1"/>
  <c r="BQ1335" i="1"/>
  <c r="BO1341" i="1"/>
  <c r="BP1346" i="1"/>
  <c r="BQ1351" i="1"/>
  <c r="BO1357" i="1"/>
  <c r="BP909" i="1"/>
  <c r="BQ914" i="1"/>
  <c r="BO920" i="1"/>
  <c r="BP925" i="1"/>
  <c r="BQ930" i="1"/>
  <c r="BO936" i="1"/>
  <c r="BP941" i="1"/>
  <c r="BQ946" i="1"/>
  <c r="BO952" i="1"/>
  <c r="BP957" i="1"/>
  <c r="BQ962" i="1"/>
  <c r="BO968" i="1"/>
  <c r="BP973" i="1"/>
  <c r="BQ978" i="1"/>
  <c r="BO984" i="1"/>
  <c r="BP989" i="1"/>
  <c r="BQ994" i="1"/>
  <c r="BO1000" i="1"/>
  <c r="BP1005" i="1"/>
  <c r="BQ1010" i="1"/>
  <c r="BO1016" i="1"/>
  <c r="BP1021" i="1"/>
  <c r="BQ1026" i="1"/>
  <c r="BO1032" i="1"/>
  <c r="BP1037" i="1"/>
  <c r="BQ1042" i="1"/>
  <c r="BO1048" i="1"/>
  <c r="BP1053" i="1"/>
  <c r="BQ1058" i="1"/>
  <c r="BO1064" i="1"/>
  <c r="BP1069" i="1"/>
  <c r="BQ1074" i="1"/>
  <c r="BO1080" i="1"/>
  <c r="BP1085" i="1"/>
  <c r="BQ1090" i="1"/>
  <c r="BO1096" i="1"/>
  <c r="BP1101" i="1"/>
  <c r="BQ1106" i="1"/>
  <c r="BO1112" i="1"/>
  <c r="BP1117" i="1"/>
  <c r="BQ1122" i="1"/>
  <c r="BO1128" i="1"/>
  <c r="BP1133" i="1"/>
  <c r="BQ1138" i="1"/>
  <c r="BO1144" i="1"/>
  <c r="BP1149" i="1"/>
  <c r="BQ1154" i="1"/>
  <c r="BO1160" i="1"/>
  <c r="BP1165" i="1"/>
  <c r="BQ1170" i="1"/>
  <c r="BO1176" i="1"/>
  <c r="BP1181" i="1"/>
  <c r="BQ1186" i="1"/>
  <c r="BO1192" i="1"/>
  <c r="BP1197" i="1"/>
  <c r="BQ1202" i="1"/>
  <c r="BO1208" i="1"/>
  <c r="BP1213" i="1"/>
  <c r="BQ1218" i="1"/>
  <c r="BO1224" i="1"/>
  <c r="BP1229" i="1"/>
  <c r="BQ1234" i="1"/>
  <c r="BO1240" i="1"/>
  <c r="BP1245" i="1"/>
  <c r="BQ1250" i="1"/>
  <c r="BO1256" i="1"/>
  <c r="BP1261" i="1"/>
  <c r="BQ1266" i="1"/>
  <c r="BO1272" i="1"/>
  <c r="BP1277" i="1"/>
  <c r="BQ1282" i="1"/>
  <c r="BO1288" i="1"/>
  <c r="BP1293" i="1"/>
  <c r="BQ1298" i="1"/>
  <c r="BO1304" i="1"/>
  <c r="BP1309" i="1"/>
  <c r="BQ1314" i="1"/>
  <c r="BO1320" i="1"/>
  <c r="BP1325" i="1"/>
  <c r="BQ1330" i="1"/>
  <c r="BO1336" i="1"/>
  <c r="BP1341" i="1"/>
  <c r="BQ1346" i="1"/>
  <c r="BO1352" i="1"/>
  <c r="BP1357" i="1"/>
  <c r="BQ909" i="1"/>
  <c r="BO915" i="1"/>
  <c r="BP920" i="1"/>
  <c r="BQ925" i="1"/>
  <c r="BO931" i="1"/>
  <c r="BP936" i="1"/>
  <c r="BQ941" i="1"/>
  <c r="BO947" i="1"/>
  <c r="BP952" i="1"/>
  <c r="BQ957" i="1"/>
  <c r="BO963" i="1"/>
  <c r="BP968" i="1"/>
  <c r="BQ973" i="1"/>
  <c r="BO979" i="1"/>
  <c r="BP984" i="1"/>
  <c r="BQ989" i="1"/>
  <c r="BO995" i="1"/>
  <c r="BP1000" i="1"/>
  <c r="BQ1005" i="1"/>
  <c r="BO1011" i="1"/>
  <c r="BP1016" i="1"/>
  <c r="BQ1021" i="1"/>
  <c r="BO1027" i="1"/>
  <c r="BP1032" i="1"/>
  <c r="BQ1037" i="1"/>
  <c r="BO1043" i="1"/>
  <c r="BP1048" i="1"/>
  <c r="BQ1053" i="1"/>
  <c r="BO1059" i="1"/>
  <c r="BP1064" i="1"/>
  <c r="BQ1069" i="1"/>
  <c r="BO1075" i="1"/>
  <c r="BP1080" i="1"/>
  <c r="BQ1085" i="1"/>
  <c r="BO1091" i="1"/>
  <c r="BP1096" i="1"/>
  <c r="BQ1101" i="1"/>
  <c r="BO1107" i="1"/>
  <c r="BP1112" i="1"/>
  <c r="BQ1117" i="1"/>
  <c r="BO1123" i="1"/>
  <c r="BP1128" i="1"/>
  <c r="BQ1133" i="1"/>
  <c r="BO1139" i="1"/>
  <c r="BP1144" i="1"/>
  <c r="BQ1149" i="1"/>
  <c r="BO1155" i="1"/>
  <c r="BP1160" i="1"/>
  <c r="BQ1165" i="1"/>
  <c r="BO1171" i="1"/>
  <c r="BP1176" i="1"/>
  <c r="BQ1181" i="1"/>
  <c r="BO1187" i="1"/>
  <c r="BP1192" i="1"/>
  <c r="BQ1197" i="1"/>
  <c r="BO1203" i="1"/>
  <c r="BP1208" i="1"/>
  <c r="BQ1213" i="1"/>
  <c r="BO1219" i="1"/>
  <c r="BP1224" i="1"/>
  <c r="BQ1229" i="1"/>
  <c r="BO1235" i="1"/>
  <c r="BP1240" i="1"/>
  <c r="BQ1245" i="1"/>
  <c r="BO1251" i="1"/>
  <c r="BP1256" i="1"/>
  <c r="BQ1261" i="1"/>
  <c r="BO1267" i="1"/>
  <c r="BP1272" i="1"/>
  <c r="BQ1277" i="1"/>
  <c r="BO1283" i="1"/>
  <c r="BP1288" i="1"/>
  <c r="BQ1293" i="1"/>
  <c r="BO1299" i="1"/>
  <c r="BP1304" i="1"/>
  <c r="BQ1309" i="1"/>
  <c r="BO1315" i="1"/>
  <c r="BP1320" i="1"/>
  <c r="BQ1325" i="1"/>
  <c r="BO1331" i="1"/>
  <c r="BP1336" i="1"/>
  <c r="BQ1341" i="1"/>
  <c r="BO1347" i="1"/>
  <c r="BP1352" i="1"/>
  <c r="BQ1357" i="1"/>
  <c r="BO910" i="1"/>
  <c r="BP915" i="1"/>
  <c r="BQ920" i="1"/>
  <c r="BO926" i="1"/>
  <c r="BP931" i="1"/>
  <c r="BQ936" i="1"/>
  <c r="BO942" i="1"/>
  <c r="BP947" i="1"/>
  <c r="BQ952" i="1"/>
  <c r="BO958" i="1"/>
  <c r="BP963" i="1"/>
  <c r="BQ968" i="1"/>
  <c r="BO974" i="1"/>
  <c r="BP979" i="1"/>
  <c r="BQ984" i="1"/>
  <c r="BO990" i="1"/>
  <c r="BP995" i="1"/>
  <c r="BQ1000" i="1"/>
  <c r="BO1006" i="1"/>
  <c r="BP1011" i="1"/>
  <c r="BQ1016" i="1"/>
  <c r="BO1022" i="1"/>
  <c r="BP1027" i="1"/>
  <c r="BQ1032" i="1"/>
  <c r="BO1038" i="1"/>
  <c r="BP1043" i="1"/>
  <c r="BQ1048" i="1"/>
  <c r="BO1054" i="1"/>
  <c r="BP1059" i="1"/>
  <c r="BQ1064" i="1"/>
  <c r="BO1070" i="1"/>
  <c r="BP1075" i="1"/>
  <c r="BQ1080" i="1"/>
  <c r="BO1086" i="1"/>
  <c r="BP1091" i="1"/>
  <c r="BQ1096" i="1"/>
  <c r="BO1102" i="1"/>
  <c r="BP1107" i="1"/>
  <c r="BQ1112" i="1"/>
  <c r="BO1118" i="1"/>
  <c r="BP1123" i="1"/>
  <c r="BQ1128" i="1"/>
  <c r="BO1134" i="1"/>
  <c r="BP1139" i="1"/>
  <c r="BQ1144" i="1"/>
  <c r="BO1150" i="1"/>
  <c r="BP1155" i="1"/>
  <c r="BQ1160" i="1"/>
  <c r="BO1166" i="1"/>
  <c r="BP1171" i="1"/>
  <c r="BQ1176" i="1"/>
  <c r="BO1182" i="1"/>
  <c r="BP1187" i="1"/>
  <c r="BQ1192" i="1"/>
  <c r="BO1198" i="1"/>
  <c r="BP1203" i="1"/>
  <c r="BQ1208" i="1"/>
  <c r="BO1214" i="1"/>
  <c r="BP1219" i="1"/>
  <c r="BQ1224" i="1"/>
  <c r="BO1230" i="1"/>
  <c r="BP1235" i="1"/>
  <c r="BQ1240" i="1"/>
  <c r="BO1246" i="1"/>
  <c r="BP1251" i="1"/>
  <c r="BQ1256" i="1"/>
  <c r="BO1262" i="1"/>
  <c r="BP1267" i="1"/>
  <c r="BQ1272" i="1"/>
  <c r="BO1278" i="1"/>
  <c r="BP1283" i="1"/>
  <c r="BQ1288" i="1"/>
  <c r="BO1294" i="1"/>
  <c r="BP1299" i="1"/>
  <c r="BQ1304" i="1"/>
  <c r="BO1310" i="1"/>
  <c r="BP1315" i="1"/>
  <c r="BQ1320" i="1"/>
  <c r="BO1326" i="1"/>
  <c r="BP1331" i="1"/>
  <c r="BQ1336" i="1"/>
  <c r="BO1342" i="1"/>
  <c r="BP1347" i="1"/>
  <c r="BQ1352" i="1"/>
  <c r="BO1358" i="1"/>
  <c r="BP910" i="1"/>
  <c r="BQ915" i="1"/>
  <c r="BO921" i="1"/>
  <c r="BP926" i="1"/>
  <c r="BQ931" i="1"/>
  <c r="BO937" i="1"/>
  <c r="BP942" i="1"/>
  <c r="BQ947" i="1"/>
  <c r="BO953" i="1"/>
  <c r="BP958" i="1"/>
  <c r="BQ963" i="1"/>
  <c r="BO969" i="1"/>
  <c r="BP974" i="1"/>
  <c r="BQ979" i="1"/>
  <c r="BO985" i="1"/>
  <c r="BP990" i="1"/>
  <c r="BQ995" i="1"/>
  <c r="BO1001" i="1"/>
  <c r="BP1006" i="1"/>
  <c r="BQ1011" i="1"/>
  <c r="BO1017" i="1"/>
  <c r="BP1022" i="1"/>
  <c r="BQ1027" i="1"/>
  <c r="BO1033" i="1"/>
  <c r="BP1038" i="1"/>
  <c r="BQ1043" i="1"/>
  <c r="BO1049" i="1"/>
  <c r="BP1054" i="1"/>
  <c r="BQ1059" i="1"/>
  <c r="BO1065" i="1"/>
  <c r="BP1070" i="1"/>
  <c r="BQ1075" i="1"/>
  <c r="BO1081" i="1"/>
  <c r="BP1086" i="1"/>
  <c r="BQ1091" i="1"/>
  <c r="BO1097" i="1"/>
  <c r="BP1102" i="1"/>
  <c r="BQ1107" i="1"/>
  <c r="BO1113" i="1"/>
  <c r="BP1118" i="1"/>
  <c r="BQ1123" i="1"/>
  <c r="BO1129" i="1"/>
  <c r="BP1134" i="1"/>
  <c r="BQ1139" i="1"/>
  <c r="BO1145" i="1"/>
  <c r="BP1150" i="1"/>
  <c r="BQ1155" i="1"/>
  <c r="BO1161" i="1"/>
  <c r="BP1166" i="1"/>
  <c r="BQ1171" i="1"/>
  <c r="BO1177" i="1"/>
  <c r="BP1182" i="1"/>
  <c r="BQ1187" i="1"/>
  <c r="BO1193" i="1"/>
  <c r="BP1198" i="1"/>
  <c r="BQ1203" i="1"/>
  <c r="BO1209" i="1"/>
  <c r="BP1214" i="1"/>
  <c r="BQ1219" i="1"/>
  <c r="BO1225" i="1"/>
  <c r="BP1230" i="1"/>
  <c r="BQ1235" i="1"/>
  <c r="BO1241" i="1"/>
  <c r="BP1246" i="1"/>
  <c r="BQ1251" i="1"/>
  <c r="BO1257" i="1"/>
  <c r="BP1262" i="1"/>
  <c r="BQ1267" i="1"/>
  <c r="BO1273" i="1"/>
  <c r="BP1278" i="1"/>
  <c r="BQ1283" i="1"/>
  <c r="BO1289" i="1"/>
  <c r="BP1294" i="1"/>
  <c r="BQ1299" i="1"/>
  <c r="BO1305" i="1"/>
  <c r="BP1310" i="1"/>
  <c r="BQ1315" i="1"/>
  <c r="BO1321" i="1"/>
  <c r="BP1326" i="1"/>
  <c r="BQ1331" i="1"/>
  <c r="BO1337" i="1"/>
  <c r="BP1342" i="1"/>
  <c r="BQ1347" i="1"/>
  <c r="BO1353" i="1"/>
  <c r="BP1358" i="1"/>
  <c r="BQ910" i="1"/>
  <c r="BO916" i="1"/>
  <c r="BP921" i="1"/>
  <c r="BQ926" i="1"/>
  <c r="BO932" i="1"/>
  <c r="BP937" i="1"/>
  <c r="BQ942" i="1"/>
  <c r="BO948" i="1"/>
  <c r="BP953" i="1"/>
  <c r="BQ958" i="1"/>
  <c r="BO964" i="1"/>
  <c r="BP969" i="1"/>
  <c r="BQ974" i="1"/>
  <c r="BO980" i="1"/>
  <c r="BP985" i="1"/>
  <c r="BQ990" i="1"/>
  <c r="BO996" i="1"/>
  <c r="BP1001" i="1"/>
  <c r="BQ1006" i="1"/>
  <c r="BO1012" i="1"/>
  <c r="BP1017" i="1"/>
  <c r="BQ1022" i="1"/>
  <c r="BO1028" i="1"/>
  <c r="BP1033" i="1"/>
  <c r="BQ1038" i="1"/>
  <c r="BO1044" i="1"/>
  <c r="BP1049" i="1"/>
  <c r="BQ1054" i="1"/>
  <c r="BO1060" i="1"/>
  <c r="BP1065" i="1"/>
  <c r="BQ1070" i="1"/>
  <c r="BO1076" i="1"/>
  <c r="BP1081" i="1"/>
  <c r="BQ1086" i="1"/>
  <c r="BO1092" i="1"/>
  <c r="BP1097" i="1"/>
  <c r="BQ1102" i="1"/>
  <c r="BO1108" i="1"/>
  <c r="BP1113" i="1"/>
  <c r="BQ1118" i="1"/>
  <c r="BO1124" i="1"/>
  <c r="BP1129" i="1"/>
  <c r="BQ1134" i="1"/>
  <c r="BO1140" i="1"/>
  <c r="BP1145" i="1"/>
  <c r="BQ1150" i="1"/>
  <c r="BO1156" i="1"/>
  <c r="BP1161" i="1"/>
  <c r="BQ1166" i="1"/>
  <c r="BO1172" i="1"/>
  <c r="BP1177" i="1"/>
  <c r="BQ1182" i="1"/>
  <c r="BO1188" i="1"/>
  <c r="BP1193" i="1"/>
  <c r="BQ1198" i="1"/>
  <c r="BO1204" i="1"/>
  <c r="BP1209" i="1"/>
  <c r="BQ1214" i="1"/>
  <c r="BO1220" i="1"/>
  <c r="BP1225" i="1"/>
  <c r="BQ1230" i="1"/>
  <c r="BO1236" i="1"/>
  <c r="BP1241" i="1"/>
  <c r="BQ1246" i="1"/>
  <c r="BO1252" i="1"/>
  <c r="BP1257" i="1"/>
  <c r="BQ1262" i="1"/>
  <c r="BO1268" i="1"/>
  <c r="BP1273" i="1"/>
  <c r="BQ1278" i="1"/>
  <c r="BO1284" i="1"/>
  <c r="BP1289" i="1"/>
  <c r="BQ1294" i="1"/>
  <c r="BO1300" i="1"/>
  <c r="BP1305" i="1"/>
  <c r="BQ1310" i="1"/>
  <c r="BO1316" i="1"/>
  <c r="BP1321" i="1"/>
  <c r="BQ1326" i="1"/>
  <c r="BO1332" i="1"/>
  <c r="BP1337" i="1"/>
  <c r="BQ1342" i="1"/>
  <c r="BO1348" i="1"/>
  <c r="BP1353" i="1"/>
  <c r="BQ1358" i="1"/>
  <c r="BP1364" i="1"/>
  <c r="BQ1369" i="1"/>
  <c r="BQ1364" i="1"/>
  <c r="BO1365" i="1"/>
  <c r="BP29" i="1"/>
  <c r="BP1365" i="1"/>
  <c r="BQ1365" i="1"/>
  <c r="BP1366" i="1"/>
  <c r="BO1362" i="1"/>
  <c r="BQ1367" i="1"/>
  <c r="BO1368" i="1"/>
  <c r="BO1369" i="1"/>
  <c r="BP1369" i="1"/>
  <c r="BO29" i="1"/>
  <c r="BQ29" i="1"/>
  <c r="BO1366" i="1"/>
  <c r="BQ1366" i="1"/>
  <c r="BQ1361" i="1"/>
  <c r="BP1367" i="1"/>
  <c r="BQ1362" i="1"/>
  <c r="BP1368" i="1"/>
  <c r="BO1367" i="1"/>
  <c r="BP1362" i="1"/>
  <c r="BO1363" i="1"/>
  <c r="BQ1368" i="1"/>
  <c r="BQ1363" i="1"/>
  <c r="BP1363" i="1"/>
  <c r="BO1364" i="1"/>
  <c r="BO28" i="1"/>
  <c r="BP28" i="1"/>
  <c r="BQ28" i="1"/>
  <c r="BQ6" i="1" s="1"/>
  <c r="AQ1355" i="1"/>
  <c r="AQ1356" i="1"/>
  <c r="AQ1366" i="1"/>
  <c r="AQ1369" i="1"/>
  <c r="AU1353" i="1"/>
  <c r="AX1353" i="1" s="1"/>
  <c r="AQ1359" i="1"/>
  <c r="AQ1358" i="1"/>
  <c r="AQ1363" i="1"/>
  <c r="AQ1357" i="1"/>
  <c r="AQ1367" i="1"/>
  <c r="AQ1368" i="1"/>
  <c r="AV1352" i="1"/>
  <c r="AY1352" i="1" s="1"/>
  <c r="AQ1365" i="1"/>
  <c r="AQ1354" i="1"/>
  <c r="AQ1353" i="1"/>
  <c r="AT1353" i="1" s="1"/>
  <c r="AW1353" i="1" s="1"/>
  <c r="AQ1361" i="1"/>
  <c r="AQ1352" i="1"/>
  <c r="AT1352" i="1" s="1"/>
  <c r="AW1352" i="1" s="1"/>
  <c r="AQ1364" i="1"/>
  <c r="AV1353" i="1"/>
  <c r="AY1353" i="1" s="1"/>
  <c r="AQ1360" i="1"/>
  <c r="AQ1362" i="1"/>
  <c r="X1356" i="1"/>
  <c r="AB1356" i="1" s="1"/>
  <c r="AF1356" i="1" s="1"/>
  <c r="W1367" i="1"/>
  <c r="AA1367" i="1" s="1"/>
  <c r="AE1367" i="1" s="1"/>
  <c r="X1369" i="1"/>
  <c r="AB1369" i="1" s="1"/>
  <c r="AF1369" i="1" s="1"/>
  <c r="U1360" i="1"/>
  <c r="Y1360" i="1" s="1"/>
  <c r="AC1360" i="1" s="1"/>
  <c r="V1356" i="1"/>
  <c r="Z1356" i="1" s="1"/>
  <c r="AD1356" i="1" s="1"/>
  <c r="X1358" i="1"/>
  <c r="AB1358" i="1" s="1"/>
  <c r="AF1358" i="1" s="1"/>
  <c r="W1365" i="1"/>
  <c r="AA1365" i="1" s="1"/>
  <c r="AE1365" i="1" s="1"/>
  <c r="W1364" i="1"/>
  <c r="AA1364" i="1" s="1"/>
  <c r="AE1364" i="1" s="1"/>
  <c r="V1369" i="1"/>
  <c r="Z1369" i="1" s="1"/>
  <c r="AD1369" i="1" s="1"/>
  <c r="X1360" i="1"/>
  <c r="AB1360" i="1" s="1"/>
  <c r="AF1360" i="1" s="1"/>
  <c r="U1359" i="1"/>
  <c r="Y1359" i="1" s="1"/>
  <c r="AC1359" i="1" s="1"/>
  <c r="U1364" i="1"/>
  <c r="Y1364" i="1" s="1"/>
  <c r="AC1364" i="1" s="1"/>
  <c r="U1361" i="1"/>
  <c r="Y1361" i="1" s="1"/>
  <c r="AC1361" i="1" s="1"/>
  <c r="W1369" i="1"/>
  <c r="AA1369" i="1" s="1"/>
  <c r="AE1369" i="1" s="1"/>
  <c r="W1360" i="1"/>
  <c r="AA1360" i="1" s="1"/>
  <c r="AE1360" i="1" s="1"/>
  <c r="U1367" i="1"/>
  <c r="Y1367" i="1" s="1"/>
  <c r="AC1367" i="1" s="1"/>
  <c r="V1361" i="1"/>
  <c r="Z1361" i="1" s="1"/>
  <c r="AD1361" i="1" s="1"/>
  <c r="X1367" i="1"/>
  <c r="AB1367" i="1" s="1"/>
  <c r="AF1367" i="1" s="1"/>
  <c r="X1363" i="1"/>
  <c r="AB1363" i="1" s="1"/>
  <c r="AF1363" i="1" s="1"/>
  <c r="U1365" i="1"/>
  <c r="Y1365" i="1" s="1"/>
  <c r="AC1365" i="1" s="1"/>
  <c r="X1361" i="1"/>
  <c r="AB1361" i="1" s="1"/>
  <c r="AF1361" i="1" s="1"/>
  <c r="V1363" i="1"/>
  <c r="Z1363" i="1" s="1"/>
  <c r="AD1363" i="1" s="1"/>
  <c r="W1362" i="1"/>
  <c r="AA1362" i="1" s="1"/>
  <c r="AE1362" i="1" s="1"/>
  <c r="W1356" i="1"/>
  <c r="AA1356" i="1" s="1"/>
  <c r="AE1356" i="1" s="1"/>
  <c r="V1366" i="1"/>
  <c r="Z1366" i="1" s="1"/>
  <c r="AD1366" i="1" s="1"/>
  <c r="V1357" i="1"/>
  <c r="Z1357" i="1" s="1"/>
  <c r="AD1357" i="1" s="1"/>
  <c r="X1368" i="1"/>
  <c r="AB1368" i="1" s="1"/>
  <c r="AF1368" i="1" s="1"/>
  <c r="U1358" i="1"/>
  <c r="Y1358" i="1" s="1"/>
  <c r="AC1358" i="1" s="1"/>
  <c r="U1356" i="1"/>
  <c r="Y1356" i="1" s="1"/>
  <c r="AC1356" i="1" s="1"/>
  <c r="U1368" i="1"/>
  <c r="Y1368" i="1" s="1"/>
  <c r="AC1368" i="1" s="1"/>
  <c r="V1367" i="1"/>
  <c r="Z1367" i="1" s="1"/>
  <c r="AD1367" i="1" s="1"/>
  <c r="U1357" i="1"/>
  <c r="Y1357" i="1" s="1"/>
  <c r="AC1357" i="1" s="1"/>
  <c r="W1366" i="1"/>
  <c r="AA1366" i="1" s="1"/>
  <c r="AE1366" i="1" s="1"/>
  <c r="W1361" i="1"/>
  <c r="AA1361" i="1" s="1"/>
  <c r="AE1361" i="1" s="1"/>
  <c r="V1358" i="1"/>
  <c r="Z1358" i="1" s="1"/>
  <c r="AD1358" i="1" s="1"/>
  <c r="U1366" i="1"/>
  <c r="Y1366" i="1" s="1"/>
  <c r="AC1366" i="1" s="1"/>
  <c r="X1357" i="1"/>
  <c r="AB1357" i="1" s="1"/>
  <c r="AF1357" i="1" s="1"/>
  <c r="U1369" i="1"/>
  <c r="Y1369" i="1" s="1"/>
  <c r="AC1369" i="1" s="1"/>
  <c r="X1359" i="1"/>
  <c r="AB1359" i="1" s="1"/>
  <c r="AF1359" i="1" s="1"/>
  <c r="V1359" i="1"/>
  <c r="Z1359" i="1" s="1"/>
  <c r="AD1359" i="1" s="1"/>
  <c r="W1357" i="1"/>
  <c r="AA1357" i="1" s="1"/>
  <c r="AE1357" i="1" s="1"/>
  <c r="W1358" i="1"/>
  <c r="AA1358" i="1" s="1"/>
  <c r="AE1358" i="1" s="1"/>
  <c r="V1360" i="1"/>
  <c r="Z1360" i="1" s="1"/>
  <c r="AD1360" i="1" s="1"/>
  <c r="W1359" i="1"/>
  <c r="AA1359" i="1" s="1"/>
  <c r="AE1359" i="1" s="1"/>
  <c r="U1363" i="1"/>
  <c r="Y1363" i="1" s="1"/>
  <c r="AC1363" i="1" s="1"/>
  <c r="V1362" i="1"/>
  <c r="Z1362" i="1" s="1"/>
  <c r="AD1362" i="1" s="1"/>
  <c r="V1365" i="1"/>
  <c r="Z1365" i="1" s="1"/>
  <c r="AD1365" i="1" s="1"/>
  <c r="X1362" i="1"/>
  <c r="AB1362" i="1" s="1"/>
  <c r="AF1362" i="1" s="1"/>
  <c r="X1364" i="1"/>
  <c r="AB1364" i="1" s="1"/>
  <c r="AF1364" i="1" s="1"/>
  <c r="V1364" i="1"/>
  <c r="Z1364" i="1" s="1"/>
  <c r="AD1364" i="1" s="1"/>
  <c r="V1368" i="1"/>
  <c r="Z1368" i="1" s="1"/>
  <c r="AD1368" i="1" s="1"/>
  <c r="U1362" i="1"/>
  <c r="Y1362" i="1" s="1"/>
  <c r="AC1362" i="1" s="1"/>
  <c r="X1365" i="1"/>
  <c r="AB1365" i="1" s="1"/>
  <c r="AF1365" i="1" s="1"/>
  <c r="X1366" i="1"/>
  <c r="AB1366" i="1" s="1"/>
  <c r="AF1366" i="1" s="1"/>
  <c r="W1368" i="1"/>
  <c r="AA1368" i="1" s="1"/>
  <c r="AE1368" i="1" s="1"/>
  <c r="W1363" i="1"/>
  <c r="AA1363" i="1" s="1"/>
  <c r="AE1363" i="1" s="1"/>
  <c r="AQ47" i="1"/>
  <c r="AQ63" i="1"/>
  <c r="AQ79" i="1"/>
  <c r="AQ95" i="1"/>
  <c r="AQ111" i="1"/>
  <c r="AQ127" i="1"/>
  <c r="AQ143" i="1"/>
  <c r="AQ159" i="1"/>
  <c r="AQ175" i="1"/>
  <c r="AQ191" i="1"/>
  <c r="AQ207" i="1"/>
  <c r="AQ223" i="1"/>
  <c r="AQ239" i="1"/>
  <c r="AQ255" i="1"/>
  <c r="AQ271" i="1"/>
  <c r="AQ40" i="1"/>
  <c r="AQ56" i="1"/>
  <c r="AQ72" i="1"/>
  <c r="AQ88" i="1"/>
  <c r="AQ104" i="1"/>
  <c r="AQ120" i="1"/>
  <c r="AQ136" i="1"/>
  <c r="AQ152" i="1"/>
  <c r="AQ168" i="1"/>
  <c r="AQ184" i="1"/>
  <c r="AQ200" i="1"/>
  <c r="AQ216" i="1"/>
  <c r="AQ232" i="1"/>
  <c r="AQ248" i="1"/>
  <c r="AQ264" i="1"/>
  <c r="AQ45" i="1"/>
  <c r="AQ61" i="1"/>
  <c r="AQ77" i="1"/>
  <c r="AQ93" i="1"/>
  <c r="AQ109" i="1"/>
  <c r="AQ125" i="1"/>
  <c r="AQ141" i="1"/>
  <c r="AQ157" i="1"/>
  <c r="AQ173" i="1"/>
  <c r="AQ189" i="1"/>
  <c r="AQ205" i="1"/>
  <c r="AQ221" i="1"/>
  <c r="AQ237" i="1"/>
  <c r="AQ253" i="1"/>
  <c r="AQ269" i="1"/>
  <c r="AQ70" i="1"/>
  <c r="AQ134" i="1"/>
  <c r="AQ198" i="1"/>
  <c r="AQ262" i="1"/>
  <c r="AQ289" i="1"/>
  <c r="AQ305" i="1"/>
  <c r="AQ321" i="1"/>
  <c r="AQ337" i="1"/>
  <c r="AQ353" i="1"/>
  <c r="AQ369" i="1"/>
  <c r="AQ385" i="1"/>
  <c r="AQ401" i="1"/>
  <c r="AT401" i="1" s="1"/>
  <c r="AW401" i="1" s="1"/>
  <c r="AQ417" i="1"/>
  <c r="AT417" i="1" s="1"/>
  <c r="AW417" i="1" s="1"/>
  <c r="AQ433" i="1"/>
  <c r="AQ449" i="1"/>
  <c r="AT449" i="1" s="1"/>
  <c r="AW449" i="1" s="1"/>
  <c r="AQ465" i="1"/>
  <c r="AT465" i="1" s="1"/>
  <c r="AW465" i="1" s="1"/>
  <c r="AQ481" i="1"/>
  <c r="AT481" i="1" s="1"/>
  <c r="AW481" i="1" s="1"/>
  <c r="AQ497" i="1"/>
  <c r="AT497" i="1" s="1"/>
  <c r="AW497" i="1" s="1"/>
  <c r="AQ513" i="1"/>
  <c r="AT513" i="1" s="1"/>
  <c r="AW513" i="1" s="1"/>
  <c r="AQ529" i="1"/>
  <c r="AT529" i="1" s="1"/>
  <c r="AW529" i="1" s="1"/>
  <c r="AQ545" i="1"/>
  <c r="AT545" i="1" s="1"/>
  <c r="AW545" i="1" s="1"/>
  <c r="AQ58" i="1"/>
  <c r="AQ122" i="1"/>
  <c r="AQ186" i="1"/>
  <c r="AQ250" i="1"/>
  <c r="AQ286" i="1"/>
  <c r="AQ302" i="1"/>
  <c r="AQ318" i="1"/>
  <c r="AQ334" i="1"/>
  <c r="AQ350" i="1"/>
  <c r="AQ366" i="1"/>
  <c r="AQ382" i="1"/>
  <c r="AQ398" i="1"/>
  <c r="AT398" i="1" s="1"/>
  <c r="AW398" i="1" s="1"/>
  <c r="AQ414" i="1"/>
  <c r="AT414" i="1" s="1"/>
  <c r="AW414" i="1" s="1"/>
  <c r="AQ430" i="1"/>
  <c r="AT430" i="1" s="1"/>
  <c r="AW430" i="1" s="1"/>
  <c r="AQ446" i="1"/>
  <c r="AT446" i="1" s="1"/>
  <c r="AW446" i="1" s="1"/>
  <c r="AQ462" i="1"/>
  <c r="AT462" i="1" s="1"/>
  <c r="AW462" i="1" s="1"/>
  <c r="AQ478" i="1"/>
  <c r="AT478" i="1" s="1"/>
  <c r="AW478" i="1" s="1"/>
  <c r="AQ494" i="1"/>
  <c r="AT494" i="1" s="1"/>
  <c r="AW494" i="1" s="1"/>
  <c r="AQ510" i="1"/>
  <c r="AT510" i="1" s="1"/>
  <c r="AW510" i="1" s="1"/>
  <c r="AQ526" i="1"/>
  <c r="AT526" i="1" s="1"/>
  <c r="AW526" i="1" s="1"/>
  <c r="AQ542" i="1"/>
  <c r="AT542" i="1" s="1"/>
  <c r="AW542" i="1" s="1"/>
  <c r="AQ94" i="1"/>
  <c r="AQ158" i="1"/>
  <c r="AQ222" i="1"/>
  <c r="AQ279" i="1"/>
  <c r="AQ295" i="1"/>
  <c r="AQ311" i="1"/>
  <c r="AQ51" i="1"/>
  <c r="AQ67" i="1"/>
  <c r="AQ83" i="1"/>
  <c r="AQ99" i="1"/>
  <c r="AQ115" i="1"/>
  <c r="AQ131" i="1"/>
  <c r="AQ147" i="1"/>
  <c r="AQ163" i="1"/>
  <c r="AQ179" i="1"/>
  <c r="AQ195" i="1"/>
  <c r="AQ211" i="1"/>
  <c r="AQ227" i="1"/>
  <c r="AQ243" i="1"/>
  <c r="AQ259" i="1"/>
  <c r="AQ275" i="1"/>
  <c r="AQ44" i="1"/>
  <c r="AQ60" i="1"/>
  <c r="AQ76" i="1"/>
  <c r="AQ92" i="1"/>
  <c r="AQ108" i="1"/>
  <c r="AQ124" i="1"/>
  <c r="AQ140" i="1"/>
  <c r="AQ156" i="1"/>
  <c r="AQ172" i="1"/>
  <c r="AQ188" i="1"/>
  <c r="AQ204" i="1"/>
  <c r="AQ220" i="1"/>
  <c r="AQ236" i="1"/>
  <c r="AQ252" i="1"/>
  <c r="AQ268" i="1"/>
  <c r="AQ49" i="1"/>
  <c r="AQ65" i="1"/>
  <c r="AQ81" i="1"/>
  <c r="AQ97" i="1"/>
  <c r="AQ113" i="1"/>
  <c r="AQ129" i="1"/>
  <c r="AQ145" i="1"/>
  <c r="AQ161" i="1"/>
  <c r="AQ177" i="1"/>
  <c r="AQ193" i="1"/>
  <c r="AQ209" i="1"/>
  <c r="AQ225" i="1"/>
  <c r="AQ241" i="1"/>
  <c r="AQ257" i="1"/>
  <c r="AQ273" i="1"/>
  <c r="AQ86" i="1"/>
  <c r="AQ150" i="1"/>
  <c r="AQ214" i="1"/>
  <c r="AQ277" i="1"/>
  <c r="AQ293" i="1"/>
  <c r="AQ309" i="1"/>
  <c r="AQ325" i="1"/>
  <c r="AQ341" i="1"/>
  <c r="AQ357" i="1"/>
  <c r="AQ373" i="1"/>
  <c r="AQ389" i="1"/>
  <c r="AQ405" i="1"/>
  <c r="AT405" i="1" s="1"/>
  <c r="AW405" i="1" s="1"/>
  <c r="AQ421" i="1"/>
  <c r="AT421" i="1" s="1"/>
  <c r="AW421" i="1" s="1"/>
  <c r="AQ437" i="1"/>
  <c r="AT437" i="1" s="1"/>
  <c r="AW437" i="1" s="1"/>
  <c r="AQ453" i="1"/>
  <c r="AT453" i="1" s="1"/>
  <c r="AW453" i="1" s="1"/>
  <c r="AQ469" i="1"/>
  <c r="AT469" i="1" s="1"/>
  <c r="AW469" i="1" s="1"/>
  <c r="AQ485" i="1"/>
  <c r="AT485" i="1" s="1"/>
  <c r="AW485" i="1" s="1"/>
  <c r="AQ501" i="1"/>
  <c r="AT501" i="1" s="1"/>
  <c r="AW501" i="1" s="1"/>
  <c r="AQ517" i="1"/>
  <c r="AT517" i="1" s="1"/>
  <c r="AW517" i="1" s="1"/>
  <c r="AQ533" i="1"/>
  <c r="AT533" i="1" s="1"/>
  <c r="AW533" i="1" s="1"/>
  <c r="AQ549" i="1"/>
  <c r="AT549" i="1" s="1"/>
  <c r="AW549" i="1" s="1"/>
  <c r="AQ74" i="1"/>
  <c r="AQ138" i="1"/>
  <c r="AQ202" i="1"/>
  <c r="AQ266" i="1"/>
  <c r="AQ290" i="1"/>
  <c r="AQ306" i="1"/>
  <c r="AQ322" i="1"/>
  <c r="AQ338" i="1"/>
  <c r="AQ354" i="1"/>
  <c r="AQ370" i="1"/>
  <c r="AQ386" i="1"/>
  <c r="AQ402" i="1"/>
  <c r="AT402" i="1" s="1"/>
  <c r="AW402" i="1" s="1"/>
  <c r="AQ418" i="1"/>
  <c r="AT418" i="1" s="1"/>
  <c r="AW418" i="1" s="1"/>
  <c r="AQ434" i="1"/>
  <c r="AT434" i="1" s="1"/>
  <c r="AW434" i="1" s="1"/>
  <c r="AQ450" i="1"/>
  <c r="AT450" i="1" s="1"/>
  <c r="AW450" i="1" s="1"/>
  <c r="AQ466" i="1"/>
  <c r="AT466" i="1" s="1"/>
  <c r="AW466" i="1" s="1"/>
  <c r="AQ482" i="1"/>
  <c r="AT482" i="1" s="1"/>
  <c r="AW482" i="1" s="1"/>
  <c r="AQ498" i="1"/>
  <c r="AT498" i="1" s="1"/>
  <c r="AW498" i="1" s="1"/>
  <c r="AQ39" i="1"/>
  <c r="AQ55" i="1"/>
  <c r="AQ71" i="1"/>
  <c r="AQ87" i="1"/>
  <c r="AQ103" i="1"/>
  <c r="AQ119" i="1"/>
  <c r="AQ135" i="1"/>
  <c r="AQ151" i="1"/>
  <c r="AQ167" i="1"/>
  <c r="AQ183" i="1"/>
  <c r="AQ199" i="1"/>
  <c r="AQ215" i="1"/>
  <c r="AQ231" i="1"/>
  <c r="AQ247" i="1"/>
  <c r="AQ263" i="1"/>
  <c r="AQ48" i="1"/>
  <c r="AQ64" i="1"/>
  <c r="AQ80" i="1"/>
  <c r="AQ96" i="1"/>
  <c r="AQ112" i="1"/>
  <c r="AQ128" i="1"/>
  <c r="AQ144" i="1"/>
  <c r="AQ160" i="1"/>
  <c r="AQ176" i="1"/>
  <c r="AQ192" i="1"/>
  <c r="AQ208" i="1"/>
  <c r="AQ224" i="1"/>
  <c r="AQ240" i="1"/>
  <c r="AQ256" i="1"/>
  <c r="AQ272" i="1"/>
  <c r="AT37" i="1"/>
  <c r="AW37" i="1" s="1"/>
  <c r="AQ53" i="1"/>
  <c r="AQ69" i="1"/>
  <c r="AQ85" i="1"/>
  <c r="AQ101" i="1"/>
  <c r="AQ117" i="1"/>
  <c r="AQ133" i="1"/>
  <c r="AQ149" i="1"/>
  <c r="AQ165" i="1"/>
  <c r="AQ181" i="1"/>
  <c r="AQ197" i="1"/>
  <c r="AQ213" i="1"/>
  <c r="AQ229" i="1"/>
  <c r="AQ245" i="1"/>
  <c r="AQ261" i="1"/>
  <c r="AQ102" i="1"/>
  <c r="AQ166" i="1"/>
  <c r="AQ230" i="1"/>
  <c r="AQ281" i="1"/>
  <c r="AQ297" i="1"/>
  <c r="AQ313" i="1"/>
  <c r="AQ329" i="1"/>
  <c r="AQ345" i="1"/>
  <c r="AQ361" i="1"/>
  <c r="AQ377" i="1"/>
  <c r="AQ393" i="1"/>
  <c r="AQ409" i="1"/>
  <c r="AQ425" i="1"/>
  <c r="AT425" i="1" s="1"/>
  <c r="AW425" i="1" s="1"/>
  <c r="AQ441" i="1"/>
  <c r="AT441" i="1" s="1"/>
  <c r="AW441" i="1" s="1"/>
  <c r="AQ457" i="1"/>
  <c r="AT457" i="1" s="1"/>
  <c r="AW457" i="1" s="1"/>
  <c r="AQ473" i="1"/>
  <c r="AT473" i="1" s="1"/>
  <c r="AW473" i="1" s="1"/>
  <c r="AQ489" i="1"/>
  <c r="AT489" i="1" s="1"/>
  <c r="AW489" i="1" s="1"/>
  <c r="AQ505" i="1"/>
  <c r="AT505" i="1" s="1"/>
  <c r="AW505" i="1" s="1"/>
  <c r="AQ521" i="1"/>
  <c r="AT521" i="1" s="1"/>
  <c r="AW521" i="1" s="1"/>
  <c r="AQ537" i="1"/>
  <c r="AT537" i="1" s="1"/>
  <c r="AW537" i="1" s="1"/>
  <c r="AQ553" i="1"/>
  <c r="AT553" i="1" s="1"/>
  <c r="AW553" i="1" s="1"/>
  <c r="AQ90" i="1"/>
  <c r="AQ154" i="1"/>
  <c r="AQ218" i="1"/>
  <c r="AQ278" i="1"/>
  <c r="AQ294" i="1"/>
  <c r="AQ310" i="1"/>
  <c r="AQ326" i="1"/>
  <c r="AQ342" i="1"/>
  <c r="AQ358" i="1"/>
  <c r="AQ374" i="1"/>
  <c r="AQ390" i="1"/>
  <c r="AQ406" i="1"/>
  <c r="AT406" i="1" s="1"/>
  <c r="AW406" i="1" s="1"/>
  <c r="AQ422" i="1"/>
  <c r="AT422" i="1" s="1"/>
  <c r="AW422" i="1" s="1"/>
  <c r="AQ438" i="1"/>
  <c r="AT438" i="1" s="1"/>
  <c r="AW438" i="1" s="1"/>
  <c r="AQ454" i="1"/>
  <c r="AQ470" i="1"/>
  <c r="AT470" i="1" s="1"/>
  <c r="AW470" i="1" s="1"/>
  <c r="AQ486" i="1"/>
  <c r="AT486" i="1" s="1"/>
  <c r="AW486" i="1" s="1"/>
  <c r="AQ502" i="1"/>
  <c r="AT502" i="1" s="1"/>
  <c r="AW502" i="1" s="1"/>
  <c r="AQ518" i="1"/>
  <c r="AT518" i="1" s="1"/>
  <c r="AW518" i="1" s="1"/>
  <c r="AQ534" i="1"/>
  <c r="AT534" i="1" s="1"/>
  <c r="AW534" i="1" s="1"/>
  <c r="AQ550" i="1"/>
  <c r="AT550" i="1" s="1"/>
  <c r="AW550" i="1" s="1"/>
  <c r="AQ62" i="1"/>
  <c r="AQ126" i="1"/>
  <c r="AQ190" i="1"/>
  <c r="AQ254" i="1"/>
  <c r="AQ287" i="1"/>
  <c r="AQ303" i="1"/>
  <c r="AQ319" i="1"/>
  <c r="AQ43" i="1"/>
  <c r="AQ59" i="1"/>
  <c r="AQ75" i="1"/>
  <c r="AQ91" i="1"/>
  <c r="AQ107" i="1"/>
  <c r="AQ123" i="1"/>
  <c r="AQ139" i="1"/>
  <c r="AQ155" i="1"/>
  <c r="AQ171" i="1"/>
  <c r="AQ187" i="1"/>
  <c r="AQ203" i="1"/>
  <c r="AQ219" i="1"/>
  <c r="AQ235" i="1"/>
  <c r="AQ251" i="1"/>
  <c r="AQ267" i="1"/>
  <c r="AQ52" i="1"/>
  <c r="AQ68" i="1"/>
  <c r="AQ84" i="1"/>
  <c r="AQ100" i="1"/>
  <c r="AQ116" i="1"/>
  <c r="AQ132" i="1"/>
  <c r="AQ148" i="1"/>
  <c r="AQ164" i="1"/>
  <c r="AQ180" i="1"/>
  <c r="AQ196" i="1"/>
  <c r="AQ212" i="1"/>
  <c r="AQ228" i="1"/>
  <c r="AQ244" i="1"/>
  <c r="AQ260" i="1"/>
  <c r="AQ276" i="1"/>
  <c r="AQ41" i="1"/>
  <c r="AQ57" i="1"/>
  <c r="AQ73" i="1"/>
  <c r="AQ89" i="1"/>
  <c r="AQ105" i="1"/>
  <c r="AQ121" i="1"/>
  <c r="AQ137" i="1"/>
  <c r="AQ153" i="1"/>
  <c r="AQ169" i="1"/>
  <c r="AQ185" i="1"/>
  <c r="AQ201" i="1"/>
  <c r="AQ217" i="1"/>
  <c r="AQ233" i="1"/>
  <c r="AQ249" i="1"/>
  <c r="AQ265" i="1"/>
  <c r="AQ54" i="1"/>
  <c r="AQ118" i="1"/>
  <c r="AQ182" i="1"/>
  <c r="AQ246" i="1"/>
  <c r="AQ285" i="1"/>
  <c r="AQ301" i="1"/>
  <c r="AQ317" i="1"/>
  <c r="AQ333" i="1"/>
  <c r="AQ349" i="1"/>
  <c r="AQ365" i="1"/>
  <c r="AQ381" i="1"/>
  <c r="AQ397" i="1"/>
  <c r="AQ413" i="1"/>
  <c r="AT413" i="1" s="1"/>
  <c r="AW413" i="1" s="1"/>
  <c r="AQ429" i="1"/>
  <c r="AT429" i="1" s="1"/>
  <c r="AW429" i="1" s="1"/>
  <c r="AQ445" i="1"/>
  <c r="AT445" i="1" s="1"/>
  <c r="AW445" i="1" s="1"/>
  <c r="AQ461" i="1"/>
  <c r="AT461" i="1" s="1"/>
  <c r="AW461" i="1" s="1"/>
  <c r="AQ477" i="1"/>
  <c r="AT477" i="1" s="1"/>
  <c r="AW477" i="1" s="1"/>
  <c r="AQ493" i="1"/>
  <c r="AT493" i="1" s="1"/>
  <c r="AW493" i="1" s="1"/>
  <c r="AQ509" i="1"/>
  <c r="AT509" i="1" s="1"/>
  <c r="AW509" i="1" s="1"/>
  <c r="AQ525" i="1"/>
  <c r="AT525" i="1" s="1"/>
  <c r="AW525" i="1" s="1"/>
  <c r="AQ541" i="1"/>
  <c r="AT541" i="1" s="1"/>
  <c r="AW541" i="1" s="1"/>
  <c r="AQ42" i="1"/>
  <c r="AQ106" i="1"/>
  <c r="AQ170" i="1"/>
  <c r="AQ234" i="1"/>
  <c r="AQ282" i="1"/>
  <c r="AQ298" i="1"/>
  <c r="AQ314" i="1"/>
  <c r="AQ330" i="1"/>
  <c r="AQ346" i="1"/>
  <c r="AQ362" i="1"/>
  <c r="AQ378" i="1"/>
  <c r="AQ394" i="1"/>
  <c r="AQ410" i="1"/>
  <c r="AT410" i="1" s="1"/>
  <c r="AW410" i="1" s="1"/>
  <c r="AQ426" i="1"/>
  <c r="AT426" i="1" s="1"/>
  <c r="AW426" i="1" s="1"/>
  <c r="AQ442" i="1"/>
  <c r="AT442" i="1" s="1"/>
  <c r="AW442" i="1" s="1"/>
  <c r="AQ458" i="1"/>
  <c r="AT458" i="1" s="1"/>
  <c r="AW458" i="1" s="1"/>
  <c r="AQ474" i="1"/>
  <c r="AT474" i="1" s="1"/>
  <c r="AW474" i="1" s="1"/>
  <c r="AQ490" i="1"/>
  <c r="AT490" i="1" s="1"/>
  <c r="AW490" i="1" s="1"/>
  <c r="AQ506" i="1"/>
  <c r="AT506" i="1" s="1"/>
  <c r="AW506" i="1" s="1"/>
  <c r="AQ538" i="1"/>
  <c r="AT538" i="1" s="1"/>
  <c r="AW538" i="1" s="1"/>
  <c r="AQ78" i="1"/>
  <c r="AQ206" i="1"/>
  <c r="AQ291" i="1"/>
  <c r="AQ323" i="1"/>
  <c r="AQ339" i="1"/>
  <c r="AQ355" i="1"/>
  <c r="AQ371" i="1"/>
  <c r="AQ387" i="1"/>
  <c r="AQ130" i="1"/>
  <c r="AQ304" i="1"/>
  <c r="AQ368" i="1"/>
  <c r="AQ415" i="1"/>
  <c r="AT415" i="1" s="1"/>
  <c r="AW415" i="1" s="1"/>
  <c r="AQ447" i="1"/>
  <c r="AT447" i="1" s="1"/>
  <c r="AW447" i="1" s="1"/>
  <c r="AQ479" i="1"/>
  <c r="AT479" i="1" s="1"/>
  <c r="AW479" i="1" s="1"/>
  <c r="AQ511" i="1"/>
  <c r="AT511" i="1" s="1"/>
  <c r="AW511" i="1" s="1"/>
  <c r="AQ543" i="1"/>
  <c r="AT543" i="1" s="1"/>
  <c r="AW543" i="1" s="1"/>
  <c r="AQ565" i="1"/>
  <c r="AT565" i="1" s="1"/>
  <c r="AW565" i="1" s="1"/>
  <c r="AQ581" i="1"/>
  <c r="AT581" i="1" s="1"/>
  <c r="AW581" i="1" s="1"/>
  <c r="AQ597" i="1"/>
  <c r="AT597" i="1" s="1"/>
  <c r="AW597" i="1" s="1"/>
  <c r="AQ613" i="1"/>
  <c r="AT613" i="1" s="1"/>
  <c r="AW613" i="1" s="1"/>
  <c r="AQ629" i="1"/>
  <c r="AT629" i="1" s="1"/>
  <c r="AW629" i="1" s="1"/>
  <c r="AQ645" i="1"/>
  <c r="AT645" i="1" s="1"/>
  <c r="AW645" i="1" s="1"/>
  <c r="AQ661" i="1"/>
  <c r="AT661" i="1" s="1"/>
  <c r="AW661" i="1" s="1"/>
  <c r="AQ677" i="1"/>
  <c r="AT677" i="1" s="1"/>
  <c r="AW677" i="1" s="1"/>
  <c r="AQ693" i="1"/>
  <c r="AT693" i="1" s="1"/>
  <c r="AW693" i="1" s="1"/>
  <c r="AQ709" i="1"/>
  <c r="AT709" i="1" s="1"/>
  <c r="AW709" i="1" s="1"/>
  <c r="AQ725" i="1"/>
  <c r="AT725" i="1" s="1"/>
  <c r="AW725" i="1" s="1"/>
  <c r="AQ741" i="1"/>
  <c r="AT741" i="1" s="1"/>
  <c r="AW741" i="1" s="1"/>
  <c r="AQ757" i="1"/>
  <c r="AT757" i="1" s="1"/>
  <c r="AW757" i="1" s="1"/>
  <c r="AQ773" i="1"/>
  <c r="AT773" i="1" s="1"/>
  <c r="AW773" i="1" s="1"/>
  <c r="AQ789" i="1"/>
  <c r="AT789" i="1" s="1"/>
  <c r="AW789" i="1" s="1"/>
  <c r="AQ805" i="1"/>
  <c r="AT805" i="1" s="1"/>
  <c r="AW805" i="1" s="1"/>
  <c r="AQ821" i="1"/>
  <c r="AT821" i="1" s="1"/>
  <c r="AW821" i="1" s="1"/>
  <c r="AQ146" i="1"/>
  <c r="AQ308" i="1"/>
  <c r="AQ372" i="1"/>
  <c r="AQ416" i="1"/>
  <c r="AT416" i="1" s="1"/>
  <c r="AW416" i="1" s="1"/>
  <c r="AQ448" i="1"/>
  <c r="AT448" i="1" s="1"/>
  <c r="AW448" i="1" s="1"/>
  <c r="AQ480" i="1"/>
  <c r="AT480" i="1" s="1"/>
  <c r="AW480" i="1" s="1"/>
  <c r="AQ512" i="1"/>
  <c r="AT512" i="1" s="1"/>
  <c r="AW512" i="1" s="1"/>
  <c r="AQ544" i="1"/>
  <c r="AT544" i="1" s="1"/>
  <c r="AW544" i="1" s="1"/>
  <c r="AQ566" i="1"/>
  <c r="AT566" i="1" s="1"/>
  <c r="AW566" i="1" s="1"/>
  <c r="AQ582" i="1"/>
  <c r="AQ598" i="1"/>
  <c r="AT598" i="1" s="1"/>
  <c r="AW598" i="1" s="1"/>
  <c r="AQ614" i="1"/>
  <c r="AT614" i="1" s="1"/>
  <c r="AW614" i="1" s="1"/>
  <c r="AQ630" i="1"/>
  <c r="AT630" i="1" s="1"/>
  <c r="AW630" i="1" s="1"/>
  <c r="AQ646" i="1"/>
  <c r="AT646" i="1" s="1"/>
  <c r="AW646" i="1" s="1"/>
  <c r="AQ662" i="1"/>
  <c r="AT662" i="1" s="1"/>
  <c r="AW662" i="1" s="1"/>
  <c r="AQ678" i="1"/>
  <c r="AT678" i="1" s="1"/>
  <c r="AW678" i="1" s="1"/>
  <c r="AQ694" i="1"/>
  <c r="AT694" i="1" s="1"/>
  <c r="AW694" i="1" s="1"/>
  <c r="AQ710" i="1"/>
  <c r="AT710" i="1" s="1"/>
  <c r="AW710" i="1" s="1"/>
  <c r="AQ726" i="1"/>
  <c r="AT726" i="1" s="1"/>
  <c r="AW726" i="1" s="1"/>
  <c r="AQ742" i="1"/>
  <c r="AT742" i="1" s="1"/>
  <c r="AW742" i="1" s="1"/>
  <c r="AQ758" i="1"/>
  <c r="AT758" i="1" s="1"/>
  <c r="AW758" i="1" s="1"/>
  <c r="AQ98" i="1"/>
  <c r="AQ360" i="1"/>
  <c r="AQ443" i="1"/>
  <c r="AT443" i="1" s="1"/>
  <c r="AW443" i="1" s="1"/>
  <c r="AQ507" i="1"/>
  <c r="AT507" i="1" s="1"/>
  <c r="AW507" i="1" s="1"/>
  <c r="AQ563" i="1"/>
  <c r="AT563" i="1" s="1"/>
  <c r="AW563" i="1" s="1"/>
  <c r="AQ595" i="1"/>
  <c r="AT595" i="1" s="1"/>
  <c r="AW595" i="1" s="1"/>
  <c r="AQ627" i="1"/>
  <c r="AT627" i="1" s="1"/>
  <c r="AW627" i="1" s="1"/>
  <c r="AQ659" i="1"/>
  <c r="AT659" i="1" s="1"/>
  <c r="AW659" i="1" s="1"/>
  <c r="AQ691" i="1"/>
  <c r="AT691" i="1" s="1"/>
  <c r="AW691" i="1" s="1"/>
  <c r="AQ723" i="1"/>
  <c r="AT723" i="1" s="1"/>
  <c r="AW723" i="1" s="1"/>
  <c r="AQ755" i="1"/>
  <c r="AT755" i="1" s="1"/>
  <c r="AW755" i="1" s="1"/>
  <c r="AQ782" i="1"/>
  <c r="AT782" i="1" s="1"/>
  <c r="AW782" i="1" s="1"/>
  <c r="AQ803" i="1"/>
  <c r="AT803" i="1" s="1"/>
  <c r="AW803" i="1" s="1"/>
  <c r="AQ824" i="1"/>
  <c r="AT824" i="1" s="1"/>
  <c r="AW824" i="1" s="1"/>
  <c r="AQ842" i="1"/>
  <c r="AT842" i="1" s="1"/>
  <c r="AW842" i="1" s="1"/>
  <c r="AQ858" i="1"/>
  <c r="AT858" i="1" s="1"/>
  <c r="AW858" i="1" s="1"/>
  <c r="AQ874" i="1"/>
  <c r="AT874" i="1" s="1"/>
  <c r="AW874" i="1" s="1"/>
  <c r="AQ890" i="1"/>
  <c r="AT890" i="1" s="1"/>
  <c r="AW890" i="1" s="1"/>
  <c r="AQ906" i="1"/>
  <c r="AT906" i="1" s="1"/>
  <c r="AW906" i="1" s="1"/>
  <c r="AQ922" i="1"/>
  <c r="AT922" i="1" s="1"/>
  <c r="AW922" i="1" s="1"/>
  <c r="AQ938" i="1"/>
  <c r="AT938" i="1" s="1"/>
  <c r="AW938" i="1" s="1"/>
  <c r="AQ954" i="1"/>
  <c r="AT954" i="1" s="1"/>
  <c r="AW954" i="1" s="1"/>
  <c r="AQ973" i="1"/>
  <c r="AT973" i="1" s="1"/>
  <c r="AW973" i="1" s="1"/>
  <c r="AQ994" i="1"/>
  <c r="AT994" i="1" s="1"/>
  <c r="AW994" i="1" s="1"/>
  <c r="AQ1015" i="1"/>
  <c r="AT1015" i="1" s="1"/>
  <c r="AW1015" i="1" s="1"/>
  <c r="AQ1037" i="1"/>
  <c r="AT1037" i="1" s="1"/>
  <c r="AW1037" i="1" s="1"/>
  <c r="AQ1058" i="1"/>
  <c r="AT1058" i="1" s="1"/>
  <c r="AW1058" i="1" s="1"/>
  <c r="AQ1075" i="1"/>
  <c r="AT1075" i="1" s="1"/>
  <c r="AW1075" i="1" s="1"/>
  <c r="AQ1091" i="1"/>
  <c r="AT1091" i="1" s="1"/>
  <c r="AW1091" i="1" s="1"/>
  <c r="AQ1107" i="1"/>
  <c r="AQ1123" i="1"/>
  <c r="AT1123" i="1" s="1"/>
  <c r="AW1123" i="1" s="1"/>
  <c r="AQ1139" i="1"/>
  <c r="AT1139" i="1" s="1"/>
  <c r="AW1139" i="1" s="1"/>
  <c r="AQ1155" i="1"/>
  <c r="AT1155" i="1" s="1"/>
  <c r="AW1155" i="1" s="1"/>
  <c r="AQ1171" i="1"/>
  <c r="AT1171" i="1" s="1"/>
  <c r="AW1171" i="1" s="1"/>
  <c r="AQ1187" i="1"/>
  <c r="AT1187" i="1" s="1"/>
  <c r="AW1187" i="1" s="1"/>
  <c r="AQ1203" i="1"/>
  <c r="AT1203" i="1" s="1"/>
  <c r="AW1203" i="1" s="1"/>
  <c r="AQ1219" i="1"/>
  <c r="AT1219" i="1" s="1"/>
  <c r="AW1219" i="1" s="1"/>
  <c r="AQ1235" i="1"/>
  <c r="AT1235" i="1" s="1"/>
  <c r="AW1235" i="1" s="1"/>
  <c r="AQ1251" i="1"/>
  <c r="AT1251" i="1" s="1"/>
  <c r="AW1251" i="1" s="1"/>
  <c r="AQ1267" i="1"/>
  <c r="AT1267" i="1" s="1"/>
  <c r="AW1267" i="1" s="1"/>
  <c r="AQ1283" i="1"/>
  <c r="AT1283" i="1" s="1"/>
  <c r="AW1283" i="1" s="1"/>
  <c r="AQ1299" i="1"/>
  <c r="AT1299" i="1" s="1"/>
  <c r="AW1299" i="1" s="1"/>
  <c r="AQ1315" i="1"/>
  <c r="AT1315" i="1" s="1"/>
  <c r="AW1315" i="1" s="1"/>
  <c r="AQ300" i="1"/>
  <c r="AQ412" i="1"/>
  <c r="AT412" i="1" s="1"/>
  <c r="AW412" i="1" s="1"/>
  <c r="AQ476" i="1"/>
  <c r="AT476" i="1" s="1"/>
  <c r="AW476" i="1" s="1"/>
  <c r="AQ540" i="1"/>
  <c r="AT540" i="1" s="1"/>
  <c r="AW540" i="1" s="1"/>
  <c r="AQ580" i="1"/>
  <c r="AT580" i="1" s="1"/>
  <c r="AW580" i="1" s="1"/>
  <c r="AQ612" i="1"/>
  <c r="AT612" i="1" s="1"/>
  <c r="AW612" i="1" s="1"/>
  <c r="AQ644" i="1"/>
  <c r="AT644" i="1" s="1"/>
  <c r="AW644" i="1" s="1"/>
  <c r="AQ676" i="1"/>
  <c r="AT676" i="1" s="1"/>
  <c r="AW676" i="1" s="1"/>
  <c r="AQ708" i="1"/>
  <c r="AT708" i="1" s="1"/>
  <c r="AW708" i="1" s="1"/>
  <c r="AQ740" i="1"/>
  <c r="AT740" i="1" s="1"/>
  <c r="AW740" i="1" s="1"/>
  <c r="AQ772" i="1"/>
  <c r="AT772" i="1" s="1"/>
  <c r="AW772" i="1" s="1"/>
  <c r="AQ794" i="1"/>
  <c r="AT794" i="1" s="1"/>
  <c r="AW794" i="1" s="1"/>
  <c r="AQ815" i="1"/>
  <c r="AT815" i="1" s="1"/>
  <c r="AW815" i="1" s="1"/>
  <c r="AQ835" i="1"/>
  <c r="AT835" i="1" s="1"/>
  <c r="AW835" i="1" s="1"/>
  <c r="AQ851" i="1"/>
  <c r="AT851" i="1" s="1"/>
  <c r="AW851" i="1" s="1"/>
  <c r="AQ867" i="1"/>
  <c r="AT867" i="1" s="1"/>
  <c r="AW867" i="1" s="1"/>
  <c r="AQ883" i="1"/>
  <c r="AT883" i="1" s="1"/>
  <c r="AW883" i="1" s="1"/>
  <c r="AQ899" i="1"/>
  <c r="AT899" i="1" s="1"/>
  <c r="AW899" i="1" s="1"/>
  <c r="AQ915" i="1"/>
  <c r="AT915" i="1" s="1"/>
  <c r="AW915" i="1" s="1"/>
  <c r="AQ931" i="1"/>
  <c r="AT931" i="1" s="1"/>
  <c r="AW931" i="1" s="1"/>
  <c r="AQ947" i="1"/>
  <c r="AT947" i="1" s="1"/>
  <c r="AW947" i="1" s="1"/>
  <c r="AQ963" i="1"/>
  <c r="AT963" i="1" s="1"/>
  <c r="AW963" i="1" s="1"/>
  <c r="AQ985" i="1"/>
  <c r="AT985" i="1" s="1"/>
  <c r="AW985" i="1" s="1"/>
  <c r="AQ1006" i="1"/>
  <c r="AT1006" i="1" s="1"/>
  <c r="AW1006" i="1" s="1"/>
  <c r="AQ1027" i="1"/>
  <c r="AT1027" i="1" s="1"/>
  <c r="AW1027" i="1" s="1"/>
  <c r="AQ1049" i="1"/>
  <c r="AT1049" i="1" s="1"/>
  <c r="AW1049" i="1" s="1"/>
  <c r="AQ1068" i="1"/>
  <c r="AT1068" i="1" s="1"/>
  <c r="AW1068" i="1" s="1"/>
  <c r="AQ1084" i="1"/>
  <c r="AT1084" i="1" s="1"/>
  <c r="AW1084" i="1" s="1"/>
  <c r="AQ1100" i="1"/>
  <c r="AT1100" i="1" s="1"/>
  <c r="AW1100" i="1" s="1"/>
  <c r="AQ1116" i="1"/>
  <c r="AT1116" i="1" s="1"/>
  <c r="AW1116" i="1" s="1"/>
  <c r="AQ1132" i="1"/>
  <c r="AT1132" i="1" s="1"/>
  <c r="AW1132" i="1" s="1"/>
  <c r="AQ1148" i="1"/>
  <c r="AT1148" i="1" s="1"/>
  <c r="AW1148" i="1" s="1"/>
  <c r="AQ1164" i="1"/>
  <c r="AT1164" i="1" s="1"/>
  <c r="AW1164" i="1" s="1"/>
  <c r="AQ1180" i="1"/>
  <c r="AT1180" i="1" s="1"/>
  <c r="AW1180" i="1" s="1"/>
  <c r="AQ1196" i="1"/>
  <c r="AT1196" i="1" s="1"/>
  <c r="AW1196" i="1" s="1"/>
  <c r="AQ1212" i="1"/>
  <c r="AT1212" i="1" s="1"/>
  <c r="AW1212" i="1" s="1"/>
  <c r="AQ1228" i="1"/>
  <c r="AT1228" i="1" s="1"/>
  <c r="AW1228" i="1" s="1"/>
  <c r="AQ1244" i="1"/>
  <c r="AT1244" i="1" s="1"/>
  <c r="AW1244" i="1" s="1"/>
  <c r="AQ1260" i="1"/>
  <c r="AT1260" i="1" s="1"/>
  <c r="AW1260" i="1" s="1"/>
  <c r="AQ419" i="1"/>
  <c r="AT419" i="1" s="1"/>
  <c r="AW419" i="1" s="1"/>
  <c r="AQ547" i="1"/>
  <c r="AT547" i="1" s="1"/>
  <c r="AW547" i="1" s="1"/>
  <c r="AQ615" i="1"/>
  <c r="AT615" i="1" s="1"/>
  <c r="AW615" i="1" s="1"/>
  <c r="AQ679" i="1"/>
  <c r="AT679" i="1" s="1"/>
  <c r="AW679" i="1" s="1"/>
  <c r="AQ743" i="1"/>
  <c r="AT743" i="1" s="1"/>
  <c r="AW743" i="1" s="1"/>
  <c r="AQ795" i="1"/>
  <c r="AT795" i="1" s="1"/>
  <c r="AW795" i="1" s="1"/>
  <c r="AQ836" i="1"/>
  <c r="AT836" i="1" s="1"/>
  <c r="AW836" i="1" s="1"/>
  <c r="AQ868" i="1"/>
  <c r="AT868" i="1" s="1"/>
  <c r="AW868" i="1" s="1"/>
  <c r="AQ900" i="1"/>
  <c r="AT900" i="1" s="1"/>
  <c r="AW900" i="1" s="1"/>
  <c r="AQ932" i="1"/>
  <c r="AT932" i="1" s="1"/>
  <c r="AW932" i="1" s="1"/>
  <c r="AQ964" i="1"/>
  <c r="AT964" i="1" s="1"/>
  <c r="AW964" i="1" s="1"/>
  <c r="AQ1007" i="1"/>
  <c r="AT1007" i="1" s="1"/>
  <c r="AW1007" i="1" s="1"/>
  <c r="AQ1050" i="1"/>
  <c r="AT1050" i="1" s="1"/>
  <c r="AW1050" i="1" s="1"/>
  <c r="AQ1085" i="1"/>
  <c r="AT1085" i="1" s="1"/>
  <c r="AW1085" i="1" s="1"/>
  <c r="AQ1117" i="1"/>
  <c r="AT1117" i="1" s="1"/>
  <c r="AW1117" i="1" s="1"/>
  <c r="AQ1149" i="1"/>
  <c r="AT1149" i="1" s="1"/>
  <c r="AW1149" i="1" s="1"/>
  <c r="AQ1181" i="1"/>
  <c r="AT1181" i="1" s="1"/>
  <c r="AW1181" i="1" s="1"/>
  <c r="AQ1213" i="1"/>
  <c r="AT1213" i="1" s="1"/>
  <c r="AW1213" i="1" s="1"/>
  <c r="AQ1245" i="1"/>
  <c r="AT1245" i="1" s="1"/>
  <c r="AW1245" i="1" s="1"/>
  <c r="AQ1272" i="1"/>
  <c r="AT1272" i="1" s="1"/>
  <c r="AW1272" i="1" s="1"/>
  <c r="AQ1293" i="1"/>
  <c r="AT1293" i="1" s="1"/>
  <c r="AW1293" i="1" s="1"/>
  <c r="AQ1314" i="1"/>
  <c r="AT1314" i="1" s="1"/>
  <c r="AW1314" i="1" s="1"/>
  <c r="AQ1332" i="1"/>
  <c r="AT1332" i="1" s="1"/>
  <c r="AW1332" i="1" s="1"/>
  <c r="AQ1348" i="1"/>
  <c r="AT1348" i="1" s="1"/>
  <c r="AW1348" i="1" s="1"/>
  <c r="AQ316" i="1"/>
  <c r="AQ484" i="1"/>
  <c r="AT484" i="1" s="1"/>
  <c r="AW484" i="1" s="1"/>
  <c r="AQ584" i="1"/>
  <c r="AT584" i="1" s="1"/>
  <c r="AW584" i="1" s="1"/>
  <c r="AQ648" i="1"/>
  <c r="AT648" i="1" s="1"/>
  <c r="AW648" i="1" s="1"/>
  <c r="AQ712" i="1"/>
  <c r="AT712" i="1" s="1"/>
  <c r="AW712" i="1" s="1"/>
  <c r="AQ775" i="1"/>
  <c r="AT775" i="1" s="1"/>
  <c r="AW775" i="1" s="1"/>
  <c r="AQ818" i="1"/>
  <c r="AT818" i="1" s="1"/>
  <c r="AW818" i="1" s="1"/>
  <c r="AQ853" i="1"/>
  <c r="AT853" i="1" s="1"/>
  <c r="AW853" i="1" s="1"/>
  <c r="AQ885" i="1"/>
  <c r="AT885" i="1" s="1"/>
  <c r="AW885" i="1" s="1"/>
  <c r="AQ514" i="1"/>
  <c r="AT514" i="1" s="1"/>
  <c r="AW514" i="1" s="1"/>
  <c r="AQ546" i="1"/>
  <c r="AT546" i="1" s="1"/>
  <c r="AW546" i="1" s="1"/>
  <c r="AQ110" i="1"/>
  <c r="AQ238" i="1"/>
  <c r="AQ299" i="1"/>
  <c r="AQ327" i="1"/>
  <c r="AQ343" i="1"/>
  <c r="AQ359" i="1"/>
  <c r="AQ375" i="1"/>
  <c r="AQ391" i="1"/>
  <c r="AQ194" i="1"/>
  <c r="AQ320" i="1"/>
  <c r="AQ384" i="1"/>
  <c r="AQ423" i="1"/>
  <c r="AT423" i="1" s="1"/>
  <c r="AW423" i="1" s="1"/>
  <c r="AQ455" i="1"/>
  <c r="AT455" i="1" s="1"/>
  <c r="AW455" i="1" s="1"/>
  <c r="AQ487" i="1"/>
  <c r="AT487" i="1" s="1"/>
  <c r="AW487" i="1" s="1"/>
  <c r="AQ519" i="1"/>
  <c r="AT519" i="1" s="1"/>
  <c r="AW519" i="1" s="1"/>
  <c r="AQ551" i="1"/>
  <c r="AT551" i="1" s="1"/>
  <c r="AW551" i="1" s="1"/>
  <c r="AQ569" i="1"/>
  <c r="AT569" i="1" s="1"/>
  <c r="AW569" i="1" s="1"/>
  <c r="AQ585" i="1"/>
  <c r="AT585" i="1" s="1"/>
  <c r="AW585" i="1" s="1"/>
  <c r="AQ601" i="1"/>
  <c r="AT601" i="1" s="1"/>
  <c r="AW601" i="1" s="1"/>
  <c r="AQ617" i="1"/>
  <c r="AT617" i="1" s="1"/>
  <c r="AW617" i="1" s="1"/>
  <c r="AQ633" i="1"/>
  <c r="AT633" i="1" s="1"/>
  <c r="AW633" i="1" s="1"/>
  <c r="AQ649" i="1"/>
  <c r="AT649" i="1" s="1"/>
  <c r="AW649" i="1" s="1"/>
  <c r="AQ665" i="1"/>
  <c r="AT665" i="1" s="1"/>
  <c r="AW665" i="1" s="1"/>
  <c r="AQ681" i="1"/>
  <c r="AT681" i="1" s="1"/>
  <c r="AW681" i="1" s="1"/>
  <c r="AQ697" i="1"/>
  <c r="AT697" i="1" s="1"/>
  <c r="AW697" i="1" s="1"/>
  <c r="AQ713" i="1"/>
  <c r="AT713" i="1" s="1"/>
  <c r="AW713" i="1" s="1"/>
  <c r="AQ729" i="1"/>
  <c r="AT729" i="1" s="1"/>
  <c r="AW729" i="1" s="1"/>
  <c r="AQ745" i="1"/>
  <c r="AT745" i="1" s="1"/>
  <c r="AW745" i="1" s="1"/>
  <c r="AQ761" i="1"/>
  <c r="AT761" i="1" s="1"/>
  <c r="AW761" i="1" s="1"/>
  <c r="AQ777" i="1"/>
  <c r="AT777" i="1" s="1"/>
  <c r="AW777" i="1" s="1"/>
  <c r="AQ793" i="1"/>
  <c r="AT793" i="1" s="1"/>
  <c r="AW793" i="1" s="1"/>
  <c r="AQ809" i="1"/>
  <c r="AT809" i="1" s="1"/>
  <c r="AW809" i="1" s="1"/>
  <c r="AQ825" i="1"/>
  <c r="AT825" i="1" s="1"/>
  <c r="AW825" i="1" s="1"/>
  <c r="AQ210" i="1"/>
  <c r="AQ324" i="1"/>
  <c r="AQ388" i="1"/>
  <c r="AQ424" i="1"/>
  <c r="AT424" i="1" s="1"/>
  <c r="AW424" i="1" s="1"/>
  <c r="AQ456" i="1"/>
  <c r="AT456" i="1" s="1"/>
  <c r="AW456" i="1" s="1"/>
  <c r="AQ488" i="1"/>
  <c r="AT488" i="1" s="1"/>
  <c r="AW488" i="1" s="1"/>
  <c r="AQ520" i="1"/>
  <c r="AT520" i="1" s="1"/>
  <c r="AW520" i="1" s="1"/>
  <c r="AQ552" i="1"/>
  <c r="AT552" i="1" s="1"/>
  <c r="AW552" i="1" s="1"/>
  <c r="AQ570" i="1"/>
  <c r="AT570" i="1" s="1"/>
  <c r="AW570" i="1" s="1"/>
  <c r="AQ586" i="1"/>
  <c r="AT586" i="1" s="1"/>
  <c r="AW586" i="1" s="1"/>
  <c r="AQ602" i="1"/>
  <c r="AT602" i="1" s="1"/>
  <c r="AW602" i="1" s="1"/>
  <c r="AQ618" i="1"/>
  <c r="AT618" i="1" s="1"/>
  <c r="AW618" i="1" s="1"/>
  <c r="AQ634" i="1"/>
  <c r="AT634" i="1" s="1"/>
  <c r="AW634" i="1" s="1"/>
  <c r="AQ650" i="1"/>
  <c r="AT650" i="1" s="1"/>
  <c r="AW650" i="1" s="1"/>
  <c r="AQ666" i="1"/>
  <c r="AT666" i="1" s="1"/>
  <c r="AW666" i="1" s="1"/>
  <c r="AQ682" i="1"/>
  <c r="AT682" i="1" s="1"/>
  <c r="AW682" i="1" s="1"/>
  <c r="AQ698" i="1"/>
  <c r="AT698" i="1" s="1"/>
  <c r="AW698" i="1" s="1"/>
  <c r="AQ714" i="1"/>
  <c r="AT714" i="1" s="1"/>
  <c r="AW714" i="1" s="1"/>
  <c r="AQ730" i="1"/>
  <c r="AT730" i="1" s="1"/>
  <c r="AW730" i="1" s="1"/>
  <c r="AQ746" i="1"/>
  <c r="AT746" i="1" s="1"/>
  <c r="AW746" i="1" s="1"/>
  <c r="AQ762" i="1"/>
  <c r="AT762" i="1" s="1"/>
  <c r="AW762" i="1" s="1"/>
  <c r="AQ226" i="1"/>
  <c r="AQ392" i="1"/>
  <c r="AQ459" i="1"/>
  <c r="AT459" i="1" s="1"/>
  <c r="AW459" i="1" s="1"/>
  <c r="AQ523" i="1"/>
  <c r="AT523" i="1" s="1"/>
  <c r="AW523" i="1" s="1"/>
  <c r="AQ571" i="1"/>
  <c r="AT571" i="1" s="1"/>
  <c r="AW571" i="1" s="1"/>
  <c r="AQ603" i="1"/>
  <c r="AT603" i="1" s="1"/>
  <c r="AW603" i="1" s="1"/>
  <c r="AQ635" i="1"/>
  <c r="AT635" i="1" s="1"/>
  <c r="AW635" i="1" s="1"/>
  <c r="AQ667" i="1"/>
  <c r="AT667" i="1" s="1"/>
  <c r="AW667" i="1" s="1"/>
  <c r="AQ699" i="1"/>
  <c r="AT699" i="1" s="1"/>
  <c r="AW699" i="1" s="1"/>
  <c r="AQ731" i="1"/>
  <c r="AT731" i="1" s="1"/>
  <c r="AW731" i="1" s="1"/>
  <c r="AQ763" i="1"/>
  <c r="AT763" i="1" s="1"/>
  <c r="AW763" i="1" s="1"/>
  <c r="AQ787" i="1"/>
  <c r="AT787" i="1" s="1"/>
  <c r="AW787" i="1" s="1"/>
  <c r="AQ808" i="1"/>
  <c r="AT808" i="1" s="1"/>
  <c r="AW808" i="1" s="1"/>
  <c r="AQ830" i="1"/>
  <c r="AT830" i="1" s="1"/>
  <c r="AW830" i="1" s="1"/>
  <c r="AQ846" i="1"/>
  <c r="AT846" i="1" s="1"/>
  <c r="AW846" i="1" s="1"/>
  <c r="AQ862" i="1"/>
  <c r="AT862" i="1" s="1"/>
  <c r="AW862" i="1" s="1"/>
  <c r="AQ878" i="1"/>
  <c r="AT878" i="1" s="1"/>
  <c r="AW878" i="1" s="1"/>
  <c r="AQ894" i="1"/>
  <c r="AT894" i="1" s="1"/>
  <c r="AW894" i="1" s="1"/>
  <c r="AQ910" i="1"/>
  <c r="AT910" i="1" s="1"/>
  <c r="AW910" i="1" s="1"/>
  <c r="AQ926" i="1"/>
  <c r="AT926" i="1" s="1"/>
  <c r="AW926" i="1" s="1"/>
  <c r="AQ942" i="1"/>
  <c r="AT942" i="1" s="1"/>
  <c r="AW942" i="1" s="1"/>
  <c r="AQ958" i="1"/>
  <c r="AT958" i="1" s="1"/>
  <c r="AW958" i="1" s="1"/>
  <c r="AQ978" i="1"/>
  <c r="AT978" i="1" s="1"/>
  <c r="AW978" i="1" s="1"/>
  <c r="AQ999" i="1"/>
  <c r="AT999" i="1" s="1"/>
  <c r="AW999" i="1" s="1"/>
  <c r="AQ1021" i="1"/>
  <c r="AT1021" i="1" s="1"/>
  <c r="AW1021" i="1" s="1"/>
  <c r="AQ1042" i="1"/>
  <c r="AT1042" i="1" s="1"/>
  <c r="AW1042" i="1" s="1"/>
  <c r="AQ1063" i="1"/>
  <c r="AT1063" i="1" s="1"/>
  <c r="AW1063" i="1" s="1"/>
  <c r="AQ1079" i="1"/>
  <c r="AT1079" i="1" s="1"/>
  <c r="AW1079" i="1" s="1"/>
  <c r="AQ1095" i="1"/>
  <c r="AT1095" i="1" s="1"/>
  <c r="AW1095" i="1" s="1"/>
  <c r="AQ1111" i="1"/>
  <c r="AT1111" i="1" s="1"/>
  <c r="AW1111" i="1" s="1"/>
  <c r="AQ1127" i="1"/>
  <c r="AT1127" i="1" s="1"/>
  <c r="AW1127" i="1" s="1"/>
  <c r="AQ1143" i="1"/>
  <c r="AT1143" i="1" s="1"/>
  <c r="AW1143" i="1" s="1"/>
  <c r="AQ1159" i="1"/>
  <c r="AT1159" i="1" s="1"/>
  <c r="AW1159" i="1" s="1"/>
  <c r="AQ1175" i="1"/>
  <c r="AT1175" i="1" s="1"/>
  <c r="AW1175" i="1" s="1"/>
  <c r="AQ1191" i="1"/>
  <c r="AT1191" i="1" s="1"/>
  <c r="AW1191" i="1" s="1"/>
  <c r="AQ1207" i="1"/>
  <c r="AT1207" i="1" s="1"/>
  <c r="AW1207" i="1" s="1"/>
  <c r="AQ1223" i="1"/>
  <c r="AT1223" i="1" s="1"/>
  <c r="AW1223" i="1" s="1"/>
  <c r="AQ1239" i="1"/>
  <c r="AT1239" i="1" s="1"/>
  <c r="AW1239" i="1" s="1"/>
  <c r="AQ1255" i="1"/>
  <c r="AT1255" i="1" s="1"/>
  <c r="AW1255" i="1" s="1"/>
  <c r="AQ1271" i="1"/>
  <c r="AT1271" i="1" s="1"/>
  <c r="AW1271" i="1" s="1"/>
  <c r="AQ1287" i="1"/>
  <c r="AT1287" i="1" s="1"/>
  <c r="AW1287" i="1" s="1"/>
  <c r="AQ1303" i="1"/>
  <c r="AT1303" i="1" s="1"/>
  <c r="AW1303" i="1" s="1"/>
  <c r="AQ1319" i="1"/>
  <c r="AT1319" i="1" s="1"/>
  <c r="AW1319" i="1" s="1"/>
  <c r="AQ332" i="1"/>
  <c r="AQ428" i="1"/>
  <c r="AT428" i="1" s="1"/>
  <c r="AW428" i="1" s="1"/>
  <c r="AQ492" i="1"/>
  <c r="AT492" i="1" s="1"/>
  <c r="AW492" i="1" s="1"/>
  <c r="AQ556" i="1"/>
  <c r="AT556" i="1" s="1"/>
  <c r="AW556" i="1" s="1"/>
  <c r="AQ588" i="1"/>
  <c r="AT588" i="1" s="1"/>
  <c r="AW588" i="1" s="1"/>
  <c r="AQ620" i="1"/>
  <c r="AT620" i="1" s="1"/>
  <c r="AW620" i="1" s="1"/>
  <c r="AQ652" i="1"/>
  <c r="AT652" i="1" s="1"/>
  <c r="AW652" i="1" s="1"/>
  <c r="AQ684" i="1"/>
  <c r="AT684" i="1" s="1"/>
  <c r="AW684" i="1" s="1"/>
  <c r="AQ716" i="1"/>
  <c r="AT716" i="1" s="1"/>
  <c r="AW716" i="1" s="1"/>
  <c r="AQ748" i="1"/>
  <c r="AT748" i="1" s="1"/>
  <c r="AW748" i="1" s="1"/>
  <c r="AQ778" i="1"/>
  <c r="AT778" i="1" s="1"/>
  <c r="AW778" i="1" s="1"/>
  <c r="AQ799" i="1"/>
  <c r="AT799" i="1" s="1"/>
  <c r="AW799" i="1" s="1"/>
  <c r="AQ820" i="1"/>
  <c r="AT820" i="1" s="1"/>
  <c r="AW820" i="1" s="1"/>
  <c r="AQ839" i="1"/>
  <c r="AT839" i="1" s="1"/>
  <c r="AW839" i="1" s="1"/>
  <c r="AQ855" i="1"/>
  <c r="AT855" i="1" s="1"/>
  <c r="AW855" i="1" s="1"/>
  <c r="AQ871" i="1"/>
  <c r="AT871" i="1" s="1"/>
  <c r="AW871" i="1" s="1"/>
  <c r="AQ887" i="1"/>
  <c r="AT887" i="1" s="1"/>
  <c r="AW887" i="1" s="1"/>
  <c r="AQ903" i="1"/>
  <c r="AT903" i="1" s="1"/>
  <c r="AW903" i="1" s="1"/>
  <c r="AQ919" i="1"/>
  <c r="AT919" i="1" s="1"/>
  <c r="AW919" i="1" s="1"/>
  <c r="AQ935" i="1"/>
  <c r="AT935" i="1" s="1"/>
  <c r="AW935" i="1" s="1"/>
  <c r="AQ951" i="1"/>
  <c r="AT951" i="1" s="1"/>
  <c r="AW951" i="1" s="1"/>
  <c r="AQ968" i="1"/>
  <c r="AT968" i="1" s="1"/>
  <c r="AW968" i="1" s="1"/>
  <c r="AQ990" i="1"/>
  <c r="AT990" i="1" s="1"/>
  <c r="AW990" i="1" s="1"/>
  <c r="AQ1011" i="1"/>
  <c r="AT1011" i="1" s="1"/>
  <c r="AW1011" i="1" s="1"/>
  <c r="AQ1033" i="1"/>
  <c r="AT1033" i="1" s="1"/>
  <c r="AW1033" i="1" s="1"/>
  <c r="AQ1054" i="1"/>
  <c r="AT1054" i="1" s="1"/>
  <c r="AW1054" i="1" s="1"/>
  <c r="AQ1072" i="1"/>
  <c r="AT1072" i="1" s="1"/>
  <c r="AW1072" i="1" s="1"/>
  <c r="AQ1088" i="1"/>
  <c r="AT1088" i="1" s="1"/>
  <c r="AW1088" i="1" s="1"/>
  <c r="AQ1104" i="1"/>
  <c r="AT1104" i="1" s="1"/>
  <c r="AW1104" i="1" s="1"/>
  <c r="AQ1120" i="1"/>
  <c r="AT1120" i="1" s="1"/>
  <c r="AW1120" i="1" s="1"/>
  <c r="AQ1136" i="1"/>
  <c r="AT1136" i="1" s="1"/>
  <c r="AW1136" i="1" s="1"/>
  <c r="AQ1152" i="1"/>
  <c r="AT1152" i="1" s="1"/>
  <c r="AW1152" i="1" s="1"/>
  <c r="AQ1168" i="1"/>
  <c r="AT1168" i="1" s="1"/>
  <c r="AW1168" i="1" s="1"/>
  <c r="AQ1184" i="1"/>
  <c r="AT1184" i="1" s="1"/>
  <c r="AW1184" i="1" s="1"/>
  <c r="AQ1200" i="1"/>
  <c r="AT1200" i="1" s="1"/>
  <c r="AW1200" i="1" s="1"/>
  <c r="AQ1216" i="1"/>
  <c r="AT1216" i="1" s="1"/>
  <c r="AW1216" i="1" s="1"/>
  <c r="AQ1232" i="1"/>
  <c r="AT1232" i="1" s="1"/>
  <c r="AW1232" i="1" s="1"/>
  <c r="AQ1248" i="1"/>
  <c r="AT1248" i="1" s="1"/>
  <c r="AW1248" i="1" s="1"/>
  <c r="AQ162" i="1"/>
  <c r="AQ451" i="1"/>
  <c r="AT451" i="1" s="1"/>
  <c r="AW451" i="1" s="1"/>
  <c r="AQ567" i="1"/>
  <c r="AT567" i="1" s="1"/>
  <c r="AW567" i="1" s="1"/>
  <c r="AQ631" i="1"/>
  <c r="AT631" i="1" s="1"/>
  <c r="AW631" i="1" s="1"/>
  <c r="AQ695" i="1"/>
  <c r="AT695" i="1" s="1"/>
  <c r="AW695" i="1" s="1"/>
  <c r="AQ759" i="1"/>
  <c r="AT759" i="1" s="1"/>
  <c r="AW759" i="1" s="1"/>
  <c r="AQ806" i="1"/>
  <c r="AT806" i="1" s="1"/>
  <c r="AW806" i="1" s="1"/>
  <c r="AQ844" i="1"/>
  <c r="AT844" i="1" s="1"/>
  <c r="AW844" i="1" s="1"/>
  <c r="AQ876" i="1"/>
  <c r="AT876" i="1" s="1"/>
  <c r="AW876" i="1" s="1"/>
  <c r="AQ908" i="1"/>
  <c r="AT908" i="1" s="1"/>
  <c r="AW908" i="1" s="1"/>
  <c r="AQ940" i="1"/>
  <c r="AT940" i="1" s="1"/>
  <c r="AW940" i="1" s="1"/>
  <c r="AQ975" i="1"/>
  <c r="AT975" i="1" s="1"/>
  <c r="AW975" i="1" s="1"/>
  <c r="AQ1018" i="1"/>
  <c r="AT1018" i="1" s="1"/>
  <c r="AW1018" i="1" s="1"/>
  <c r="AQ1061" i="1"/>
  <c r="AT1061" i="1" s="1"/>
  <c r="AW1061" i="1" s="1"/>
  <c r="AQ1093" i="1"/>
  <c r="AT1093" i="1" s="1"/>
  <c r="AW1093" i="1" s="1"/>
  <c r="AQ1125" i="1"/>
  <c r="AT1125" i="1" s="1"/>
  <c r="AW1125" i="1" s="1"/>
  <c r="AQ1157" i="1"/>
  <c r="AT1157" i="1" s="1"/>
  <c r="AW1157" i="1" s="1"/>
  <c r="AQ1189" i="1"/>
  <c r="AT1189" i="1" s="1"/>
  <c r="AW1189" i="1" s="1"/>
  <c r="AQ1221" i="1"/>
  <c r="AT1221" i="1" s="1"/>
  <c r="AW1221" i="1" s="1"/>
  <c r="AQ1253" i="1"/>
  <c r="AT1253" i="1" s="1"/>
  <c r="AW1253" i="1" s="1"/>
  <c r="AQ1277" i="1"/>
  <c r="AT1277" i="1" s="1"/>
  <c r="AW1277" i="1" s="1"/>
  <c r="AQ1298" i="1"/>
  <c r="AT1298" i="1" s="1"/>
  <c r="AW1298" i="1" s="1"/>
  <c r="AQ1320" i="1"/>
  <c r="AT1320" i="1" s="1"/>
  <c r="AW1320" i="1" s="1"/>
  <c r="AQ1336" i="1"/>
  <c r="AT1336" i="1" s="1"/>
  <c r="AW1336" i="1" s="1"/>
  <c r="AQ380" i="1"/>
  <c r="AQ516" i="1"/>
  <c r="AT516" i="1" s="1"/>
  <c r="AW516" i="1" s="1"/>
  <c r="AQ600" i="1"/>
  <c r="AT600" i="1" s="1"/>
  <c r="AW600" i="1" s="1"/>
  <c r="AQ664" i="1"/>
  <c r="AT664" i="1" s="1"/>
  <c r="AW664" i="1" s="1"/>
  <c r="AQ728" i="1"/>
  <c r="AT728" i="1" s="1"/>
  <c r="AW728" i="1" s="1"/>
  <c r="AQ786" i="1"/>
  <c r="AT786" i="1" s="1"/>
  <c r="AW786" i="1" s="1"/>
  <c r="AQ828" i="1"/>
  <c r="AT828" i="1" s="1"/>
  <c r="AW828" i="1" s="1"/>
  <c r="AQ861" i="1"/>
  <c r="AT861" i="1" s="1"/>
  <c r="AW861" i="1" s="1"/>
  <c r="AQ522" i="1"/>
  <c r="AT522" i="1" s="1"/>
  <c r="AW522" i="1" s="1"/>
  <c r="AQ554" i="1"/>
  <c r="AT554" i="1" s="1"/>
  <c r="AW554" i="1" s="1"/>
  <c r="AQ142" i="1"/>
  <c r="AQ270" i="1"/>
  <c r="AQ307" i="1"/>
  <c r="AQ331" i="1"/>
  <c r="AQ347" i="1"/>
  <c r="AQ363" i="1"/>
  <c r="AQ379" i="1"/>
  <c r="AQ395" i="1"/>
  <c r="AQ258" i="1"/>
  <c r="AQ336" i="1"/>
  <c r="AQ399" i="1"/>
  <c r="AT399" i="1" s="1"/>
  <c r="AW399" i="1" s="1"/>
  <c r="AQ431" i="1"/>
  <c r="AT431" i="1" s="1"/>
  <c r="AW431" i="1" s="1"/>
  <c r="AQ463" i="1"/>
  <c r="AT463" i="1" s="1"/>
  <c r="AW463" i="1" s="1"/>
  <c r="AQ495" i="1"/>
  <c r="AT495" i="1" s="1"/>
  <c r="AW495" i="1" s="1"/>
  <c r="AQ527" i="1"/>
  <c r="AT527" i="1" s="1"/>
  <c r="AW527" i="1" s="1"/>
  <c r="AQ557" i="1"/>
  <c r="AT557" i="1" s="1"/>
  <c r="AW557" i="1" s="1"/>
  <c r="AQ573" i="1"/>
  <c r="AT573" i="1" s="1"/>
  <c r="AW573" i="1" s="1"/>
  <c r="AQ589" i="1"/>
  <c r="AT589" i="1" s="1"/>
  <c r="AW589" i="1" s="1"/>
  <c r="AQ605" i="1"/>
  <c r="AT605" i="1" s="1"/>
  <c r="AW605" i="1" s="1"/>
  <c r="AQ621" i="1"/>
  <c r="AT621" i="1" s="1"/>
  <c r="AW621" i="1" s="1"/>
  <c r="AQ637" i="1"/>
  <c r="AT637" i="1" s="1"/>
  <c r="AW637" i="1" s="1"/>
  <c r="AQ653" i="1"/>
  <c r="AT653" i="1" s="1"/>
  <c r="AW653" i="1" s="1"/>
  <c r="AQ669" i="1"/>
  <c r="AT669" i="1" s="1"/>
  <c r="AW669" i="1" s="1"/>
  <c r="AQ685" i="1"/>
  <c r="AT685" i="1" s="1"/>
  <c r="AW685" i="1" s="1"/>
  <c r="AQ701" i="1"/>
  <c r="AT701" i="1" s="1"/>
  <c r="AW701" i="1" s="1"/>
  <c r="AQ717" i="1"/>
  <c r="AT717" i="1" s="1"/>
  <c r="AW717" i="1" s="1"/>
  <c r="AQ733" i="1"/>
  <c r="AT733" i="1" s="1"/>
  <c r="AW733" i="1" s="1"/>
  <c r="AQ749" i="1"/>
  <c r="AT749" i="1" s="1"/>
  <c r="AW749" i="1" s="1"/>
  <c r="AQ765" i="1"/>
  <c r="AT765" i="1" s="1"/>
  <c r="AW765" i="1" s="1"/>
  <c r="AQ781" i="1"/>
  <c r="AT781" i="1" s="1"/>
  <c r="AW781" i="1" s="1"/>
  <c r="AQ797" i="1"/>
  <c r="AT797" i="1" s="1"/>
  <c r="AW797" i="1" s="1"/>
  <c r="AQ813" i="1"/>
  <c r="AT813" i="1" s="1"/>
  <c r="AW813" i="1" s="1"/>
  <c r="AQ829" i="1"/>
  <c r="AT829" i="1" s="1"/>
  <c r="AW829" i="1" s="1"/>
  <c r="AQ274" i="1"/>
  <c r="AQ340" i="1"/>
  <c r="AQ400" i="1"/>
  <c r="AT400" i="1" s="1"/>
  <c r="AW400" i="1" s="1"/>
  <c r="AQ432" i="1"/>
  <c r="AT432" i="1" s="1"/>
  <c r="AW432" i="1" s="1"/>
  <c r="AQ464" i="1"/>
  <c r="AT464" i="1" s="1"/>
  <c r="AW464" i="1" s="1"/>
  <c r="AQ496" i="1"/>
  <c r="AT496" i="1" s="1"/>
  <c r="AW496" i="1" s="1"/>
  <c r="AQ528" i="1"/>
  <c r="AT528" i="1" s="1"/>
  <c r="AW528" i="1" s="1"/>
  <c r="AQ558" i="1"/>
  <c r="AT558" i="1" s="1"/>
  <c r="AW558" i="1" s="1"/>
  <c r="AQ574" i="1"/>
  <c r="AT574" i="1" s="1"/>
  <c r="AW574" i="1" s="1"/>
  <c r="AQ590" i="1"/>
  <c r="AT590" i="1" s="1"/>
  <c r="AW590" i="1" s="1"/>
  <c r="AQ606" i="1"/>
  <c r="AT606" i="1" s="1"/>
  <c r="AW606" i="1" s="1"/>
  <c r="AQ622" i="1"/>
  <c r="AT622" i="1" s="1"/>
  <c r="AW622" i="1" s="1"/>
  <c r="AQ638" i="1"/>
  <c r="AT638" i="1" s="1"/>
  <c r="AW638" i="1" s="1"/>
  <c r="AQ654" i="1"/>
  <c r="AT654" i="1" s="1"/>
  <c r="AW654" i="1" s="1"/>
  <c r="AQ670" i="1"/>
  <c r="AT670" i="1" s="1"/>
  <c r="AW670" i="1" s="1"/>
  <c r="AQ686" i="1"/>
  <c r="AT686" i="1" s="1"/>
  <c r="AW686" i="1" s="1"/>
  <c r="AQ702" i="1"/>
  <c r="AT702" i="1" s="1"/>
  <c r="AW702" i="1" s="1"/>
  <c r="AQ718" i="1"/>
  <c r="AT718" i="1" s="1"/>
  <c r="AW718" i="1" s="1"/>
  <c r="AQ734" i="1"/>
  <c r="AT734" i="1" s="1"/>
  <c r="AW734" i="1" s="1"/>
  <c r="AQ750" i="1"/>
  <c r="AT750" i="1" s="1"/>
  <c r="AW750" i="1" s="1"/>
  <c r="AQ766" i="1"/>
  <c r="AQ296" i="1"/>
  <c r="AQ411" i="1"/>
  <c r="AT411" i="1" s="1"/>
  <c r="AW411" i="1" s="1"/>
  <c r="AQ475" i="1"/>
  <c r="AT475" i="1" s="1"/>
  <c r="AW475" i="1" s="1"/>
  <c r="AQ539" i="1"/>
  <c r="AT539" i="1" s="1"/>
  <c r="AW539" i="1" s="1"/>
  <c r="AQ579" i="1"/>
  <c r="AT579" i="1" s="1"/>
  <c r="AW579" i="1" s="1"/>
  <c r="AQ611" i="1"/>
  <c r="AT611" i="1" s="1"/>
  <c r="AW611" i="1" s="1"/>
  <c r="AQ643" i="1"/>
  <c r="AT643" i="1" s="1"/>
  <c r="AW643" i="1" s="1"/>
  <c r="AQ675" i="1"/>
  <c r="AT675" i="1" s="1"/>
  <c r="AW675" i="1" s="1"/>
  <c r="AQ707" i="1"/>
  <c r="AT707" i="1" s="1"/>
  <c r="AW707" i="1" s="1"/>
  <c r="AQ739" i="1"/>
  <c r="AT739" i="1" s="1"/>
  <c r="AW739" i="1" s="1"/>
  <c r="AQ771" i="1"/>
  <c r="AT771" i="1" s="1"/>
  <c r="AW771" i="1" s="1"/>
  <c r="AQ792" i="1"/>
  <c r="AT792" i="1" s="1"/>
  <c r="AW792" i="1" s="1"/>
  <c r="AQ814" i="1"/>
  <c r="AT814" i="1" s="1"/>
  <c r="AW814" i="1" s="1"/>
  <c r="AQ834" i="1"/>
  <c r="AT834" i="1" s="1"/>
  <c r="AW834" i="1" s="1"/>
  <c r="AQ850" i="1"/>
  <c r="AT850" i="1" s="1"/>
  <c r="AW850" i="1" s="1"/>
  <c r="AQ866" i="1"/>
  <c r="AT866" i="1" s="1"/>
  <c r="AW866" i="1" s="1"/>
  <c r="AQ882" i="1"/>
  <c r="AT882" i="1" s="1"/>
  <c r="AW882" i="1" s="1"/>
  <c r="AQ898" i="1"/>
  <c r="AT898" i="1" s="1"/>
  <c r="AW898" i="1" s="1"/>
  <c r="AQ914" i="1"/>
  <c r="AT914" i="1" s="1"/>
  <c r="AW914" i="1" s="1"/>
  <c r="AQ930" i="1"/>
  <c r="AT930" i="1" s="1"/>
  <c r="AW930" i="1" s="1"/>
  <c r="AQ946" i="1"/>
  <c r="AT946" i="1" s="1"/>
  <c r="AW946" i="1" s="1"/>
  <c r="AQ962" i="1"/>
  <c r="AT962" i="1" s="1"/>
  <c r="AW962" i="1" s="1"/>
  <c r="AQ983" i="1"/>
  <c r="AT983" i="1" s="1"/>
  <c r="AW983" i="1" s="1"/>
  <c r="AQ1005" i="1"/>
  <c r="AT1005" i="1" s="1"/>
  <c r="AW1005" i="1" s="1"/>
  <c r="AQ1026" i="1"/>
  <c r="AT1026" i="1" s="1"/>
  <c r="AW1026" i="1" s="1"/>
  <c r="AQ1047" i="1"/>
  <c r="AT1047" i="1" s="1"/>
  <c r="AW1047" i="1" s="1"/>
  <c r="AQ1067" i="1"/>
  <c r="AT1067" i="1" s="1"/>
  <c r="AW1067" i="1" s="1"/>
  <c r="AQ1083" i="1"/>
  <c r="AT1083" i="1" s="1"/>
  <c r="AW1083" i="1" s="1"/>
  <c r="AQ1099" i="1"/>
  <c r="AT1099" i="1" s="1"/>
  <c r="AW1099" i="1" s="1"/>
  <c r="AQ1115" i="1"/>
  <c r="AT1115" i="1" s="1"/>
  <c r="AW1115" i="1" s="1"/>
  <c r="AQ1131" i="1"/>
  <c r="AT1131" i="1" s="1"/>
  <c r="AW1131" i="1" s="1"/>
  <c r="AQ1147" i="1"/>
  <c r="AT1147" i="1" s="1"/>
  <c r="AW1147" i="1" s="1"/>
  <c r="AQ1163" i="1"/>
  <c r="AT1163" i="1" s="1"/>
  <c r="AW1163" i="1" s="1"/>
  <c r="AQ1179" i="1"/>
  <c r="AT1179" i="1" s="1"/>
  <c r="AW1179" i="1" s="1"/>
  <c r="AQ1195" i="1"/>
  <c r="AT1195" i="1" s="1"/>
  <c r="AW1195" i="1" s="1"/>
  <c r="AQ1211" i="1"/>
  <c r="AT1211" i="1" s="1"/>
  <c r="AW1211" i="1" s="1"/>
  <c r="AQ1227" i="1"/>
  <c r="AT1227" i="1" s="1"/>
  <c r="AW1227" i="1" s="1"/>
  <c r="AQ1243" i="1"/>
  <c r="AT1243" i="1" s="1"/>
  <c r="AW1243" i="1" s="1"/>
  <c r="AQ1259" i="1"/>
  <c r="AT1259" i="1" s="1"/>
  <c r="AW1259" i="1" s="1"/>
  <c r="AQ1275" i="1"/>
  <c r="AT1275" i="1" s="1"/>
  <c r="AW1275" i="1" s="1"/>
  <c r="AQ1291" i="1"/>
  <c r="AT1291" i="1" s="1"/>
  <c r="AW1291" i="1" s="1"/>
  <c r="AQ1307" i="1"/>
  <c r="AT1307" i="1" s="1"/>
  <c r="AW1307" i="1" s="1"/>
  <c r="AQ114" i="1"/>
  <c r="AQ364" i="1"/>
  <c r="AQ444" i="1"/>
  <c r="AT444" i="1" s="1"/>
  <c r="AW444" i="1" s="1"/>
  <c r="AQ508" i="1"/>
  <c r="AT508" i="1" s="1"/>
  <c r="AW508" i="1" s="1"/>
  <c r="AQ564" i="1"/>
  <c r="AT564" i="1" s="1"/>
  <c r="AW564" i="1" s="1"/>
  <c r="AQ596" i="1"/>
  <c r="AT596" i="1" s="1"/>
  <c r="AW596" i="1" s="1"/>
  <c r="AQ628" i="1"/>
  <c r="AT628" i="1" s="1"/>
  <c r="AW628" i="1" s="1"/>
  <c r="AQ660" i="1"/>
  <c r="AT660" i="1" s="1"/>
  <c r="AW660" i="1" s="1"/>
  <c r="AQ692" i="1"/>
  <c r="AT692" i="1" s="1"/>
  <c r="AW692" i="1" s="1"/>
  <c r="AQ724" i="1"/>
  <c r="AT724" i="1" s="1"/>
  <c r="AW724" i="1" s="1"/>
  <c r="AQ756" i="1"/>
  <c r="AT756" i="1" s="1"/>
  <c r="AW756" i="1" s="1"/>
  <c r="AQ783" i="1"/>
  <c r="AT783" i="1" s="1"/>
  <c r="AW783" i="1" s="1"/>
  <c r="AQ804" i="1"/>
  <c r="AT804" i="1" s="1"/>
  <c r="AW804" i="1" s="1"/>
  <c r="AQ826" i="1"/>
  <c r="AT826" i="1" s="1"/>
  <c r="AW826" i="1" s="1"/>
  <c r="AQ843" i="1"/>
  <c r="AT843" i="1" s="1"/>
  <c r="AW843" i="1" s="1"/>
  <c r="AQ859" i="1"/>
  <c r="AT859" i="1" s="1"/>
  <c r="AW859" i="1" s="1"/>
  <c r="AQ875" i="1"/>
  <c r="AT875" i="1" s="1"/>
  <c r="AW875" i="1" s="1"/>
  <c r="AQ891" i="1"/>
  <c r="AT891" i="1" s="1"/>
  <c r="AW891" i="1" s="1"/>
  <c r="AQ907" i="1"/>
  <c r="AT907" i="1" s="1"/>
  <c r="AW907" i="1" s="1"/>
  <c r="AQ923" i="1"/>
  <c r="AT923" i="1" s="1"/>
  <c r="AW923" i="1" s="1"/>
  <c r="AQ939" i="1"/>
  <c r="AT939" i="1" s="1"/>
  <c r="AW939" i="1" s="1"/>
  <c r="AQ955" i="1"/>
  <c r="AT955" i="1" s="1"/>
  <c r="AW955" i="1" s="1"/>
  <c r="AQ974" i="1"/>
  <c r="AT974" i="1" s="1"/>
  <c r="AW974" i="1" s="1"/>
  <c r="AQ995" i="1"/>
  <c r="AT995" i="1" s="1"/>
  <c r="AW995" i="1" s="1"/>
  <c r="AQ1017" i="1"/>
  <c r="AT1017" i="1" s="1"/>
  <c r="AW1017" i="1" s="1"/>
  <c r="AQ1038" i="1"/>
  <c r="AT1038" i="1" s="1"/>
  <c r="AW1038" i="1" s="1"/>
  <c r="AQ1059" i="1"/>
  <c r="AT1059" i="1" s="1"/>
  <c r="AW1059" i="1" s="1"/>
  <c r="AQ1076" i="1"/>
  <c r="AT1076" i="1" s="1"/>
  <c r="AW1076" i="1" s="1"/>
  <c r="AQ1092" i="1"/>
  <c r="AT1092" i="1" s="1"/>
  <c r="AW1092" i="1" s="1"/>
  <c r="AQ1108" i="1"/>
  <c r="AT1108" i="1" s="1"/>
  <c r="AW1108" i="1" s="1"/>
  <c r="AQ1124" i="1"/>
  <c r="AT1124" i="1" s="1"/>
  <c r="AW1124" i="1" s="1"/>
  <c r="AQ1140" i="1"/>
  <c r="AT1140" i="1" s="1"/>
  <c r="AW1140" i="1" s="1"/>
  <c r="AQ1156" i="1"/>
  <c r="AT1156" i="1" s="1"/>
  <c r="AW1156" i="1" s="1"/>
  <c r="AQ1172" i="1"/>
  <c r="AT1172" i="1" s="1"/>
  <c r="AW1172" i="1" s="1"/>
  <c r="AQ1188" i="1"/>
  <c r="AT1188" i="1" s="1"/>
  <c r="AW1188" i="1" s="1"/>
  <c r="AQ1204" i="1"/>
  <c r="AT1204" i="1" s="1"/>
  <c r="AW1204" i="1" s="1"/>
  <c r="AQ1220" i="1"/>
  <c r="AT1220" i="1" s="1"/>
  <c r="AW1220" i="1" s="1"/>
  <c r="AQ1236" i="1"/>
  <c r="AT1236" i="1" s="1"/>
  <c r="AW1236" i="1" s="1"/>
  <c r="AQ1252" i="1"/>
  <c r="AT1252" i="1" s="1"/>
  <c r="AW1252" i="1" s="1"/>
  <c r="AQ312" i="1"/>
  <c r="AQ483" i="1"/>
  <c r="AT483" i="1" s="1"/>
  <c r="AW483" i="1" s="1"/>
  <c r="AQ583" i="1"/>
  <c r="AT583" i="1" s="1"/>
  <c r="AW583" i="1" s="1"/>
  <c r="AQ647" i="1"/>
  <c r="AT647" i="1" s="1"/>
  <c r="AW647" i="1" s="1"/>
  <c r="AQ711" i="1"/>
  <c r="AT711" i="1" s="1"/>
  <c r="AW711" i="1" s="1"/>
  <c r="AQ774" i="1"/>
  <c r="AT774" i="1" s="1"/>
  <c r="AW774" i="1" s="1"/>
  <c r="AQ816" i="1"/>
  <c r="AT816" i="1" s="1"/>
  <c r="AW816" i="1" s="1"/>
  <c r="AQ852" i="1"/>
  <c r="AT852" i="1" s="1"/>
  <c r="AW852" i="1" s="1"/>
  <c r="AQ884" i="1"/>
  <c r="AT884" i="1" s="1"/>
  <c r="AW884" i="1" s="1"/>
  <c r="AQ916" i="1"/>
  <c r="AT916" i="1" s="1"/>
  <c r="AW916" i="1" s="1"/>
  <c r="AQ948" i="1"/>
  <c r="AT948" i="1" s="1"/>
  <c r="AW948" i="1" s="1"/>
  <c r="AQ986" i="1"/>
  <c r="AT986" i="1" s="1"/>
  <c r="AW986" i="1" s="1"/>
  <c r="AQ1029" i="1"/>
  <c r="AT1029" i="1" s="1"/>
  <c r="AW1029" i="1" s="1"/>
  <c r="AQ1069" i="1"/>
  <c r="AT1069" i="1" s="1"/>
  <c r="AW1069" i="1" s="1"/>
  <c r="AQ1101" i="1"/>
  <c r="AT1101" i="1" s="1"/>
  <c r="AW1101" i="1" s="1"/>
  <c r="AQ1133" i="1"/>
  <c r="AT1133" i="1" s="1"/>
  <c r="AW1133" i="1" s="1"/>
  <c r="AQ1165" i="1"/>
  <c r="AT1165" i="1" s="1"/>
  <c r="AW1165" i="1" s="1"/>
  <c r="AQ1197" i="1"/>
  <c r="AT1197" i="1" s="1"/>
  <c r="AW1197" i="1" s="1"/>
  <c r="AQ1229" i="1"/>
  <c r="AT1229" i="1" s="1"/>
  <c r="AW1229" i="1" s="1"/>
  <c r="AQ1261" i="1"/>
  <c r="AT1261" i="1" s="1"/>
  <c r="AW1261" i="1" s="1"/>
  <c r="AQ530" i="1"/>
  <c r="AT530" i="1" s="1"/>
  <c r="AW530" i="1" s="1"/>
  <c r="AQ46" i="1"/>
  <c r="AQ174" i="1"/>
  <c r="AQ283" i="1"/>
  <c r="AQ315" i="1"/>
  <c r="AQ335" i="1"/>
  <c r="AQ351" i="1"/>
  <c r="AQ367" i="1"/>
  <c r="AQ383" i="1"/>
  <c r="AQ66" i="1"/>
  <c r="AQ288" i="1"/>
  <c r="AQ352" i="1"/>
  <c r="AQ407" i="1"/>
  <c r="AQ439" i="1"/>
  <c r="AT439" i="1" s="1"/>
  <c r="AW439" i="1" s="1"/>
  <c r="AQ471" i="1"/>
  <c r="AT471" i="1" s="1"/>
  <c r="AW471" i="1" s="1"/>
  <c r="AQ503" i="1"/>
  <c r="AT503" i="1" s="1"/>
  <c r="AW503" i="1" s="1"/>
  <c r="AQ535" i="1"/>
  <c r="AT535" i="1" s="1"/>
  <c r="AW535" i="1" s="1"/>
  <c r="AQ561" i="1"/>
  <c r="AT561" i="1" s="1"/>
  <c r="AW561" i="1" s="1"/>
  <c r="AQ577" i="1"/>
  <c r="AT577" i="1" s="1"/>
  <c r="AW577" i="1" s="1"/>
  <c r="AQ593" i="1"/>
  <c r="AT593" i="1" s="1"/>
  <c r="AW593" i="1" s="1"/>
  <c r="AQ609" i="1"/>
  <c r="AT609" i="1" s="1"/>
  <c r="AW609" i="1" s="1"/>
  <c r="AQ625" i="1"/>
  <c r="AT625" i="1" s="1"/>
  <c r="AW625" i="1" s="1"/>
  <c r="AQ641" i="1"/>
  <c r="AT641" i="1" s="1"/>
  <c r="AW641" i="1" s="1"/>
  <c r="AQ657" i="1"/>
  <c r="AT657" i="1" s="1"/>
  <c r="AW657" i="1" s="1"/>
  <c r="AQ673" i="1"/>
  <c r="AT673" i="1" s="1"/>
  <c r="AW673" i="1" s="1"/>
  <c r="AQ689" i="1"/>
  <c r="AT689" i="1" s="1"/>
  <c r="AW689" i="1" s="1"/>
  <c r="AQ705" i="1"/>
  <c r="AT705" i="1" s="1"/>
  <c r="AW705" i="1" s="1"/>
  <c r="AQ721" i="1"/>
  <c r="AT721" i="1" s="1"/>
  <c r="AW721" i="1" s="1"/>
  <c r="AQ737" i="1"/>
  <c r="AT737" i="1" s="1"/>
  <c r="AW737" i="1" s="1"/>
  <c r="AQ753" i="1"/>
  <c r="AT753" i="1" s="1"/>
  <c r="AW753" i="1" s="1"/>
  <c r="AQ769" i="1"/>
  <c r="AT769" i="1" s="1"/>
  <c r="AW769" i="1" s="1"/>
  <c r="AQ785" i="1"/>
  <c r="AT785" i="1" s="1"/>
  <c r="AW785" i="1" s="1"/>
  <c r="AQ801" i="1"/>
  <c r="AT801" i="1" s="1"/>
  <c r="AW801" i="1" s="1"/>
  <c r="AQ817" i="1"/>
  <c r="AT817" i="1" s="1"/>
  <c r="AW817" i="1" s="1"/>
  <c r="AQ82" i="1"/>
  <c r="AQ292" i="1"/>
  <c r="AQ356" i="1"/>
  <c r="AQ408" i="1"/>
  <c r="AT408" i="1" s="1"/>
  <c r="AW408" i="1" s="1"/>
  <c r="AQ440" i="1"/>
  <c r="AT440" i="1" s="1"/>
  <c r="AW440" i="1" s="1"/>
  <c r="AQ472" i="1"/>
  <c r="AT472" i="1" s="1"/>
  <c r="AW472" i="1" s="1"/>
  <c r="AQ504" i="1"/>
  <c r="AT504" i="1" s="1"/>
  <c r="AW504" i="1" s="1"/>
  <c r="AQ536" i="1"/>
  <c r="AT536" i="1" s="1"/>
  <c r="AW536" i="1" s="1"/>
  <c r="AQ562" i="1"/>
  <c r="AT562" i="1" s="1"/>
  <c r="AW562" i="1" s="1"/>
  <c r="AQ578" i="1"/>
  <c r="AT578" i="1" s="1"/>
  <c r="AW578" i="1" s="1"/>
  <c r="AQ594" i="1"/>
  <c r="AT594" i="1" s="1"/>
  <c r="AW594" i="1" s="1"/>
  <c r="AQ610" i="1"/>
  <c r="AT610" i="1" s="1"/>
  <c r="AW610" i="1" s="1"/>
  <c r="AQ626" i="1"/>
  <c r="AT626" i="1" s="1"/>
  <c r="AW626" i="1" s="1"/>
  <c r="AQ642" i="1"/>
  <c r="AT642" i="1" s="1"/>
  <c r="AW642" i="1" s="1"/>
  <c r="AQ658" i="1"/>
  <c r="AT658" i="1" s="1"/>
  <c r="AW658" i="1" s="1"/>
  <c r="AQ674" i="1"/>
  <c r="AT674" i="1" s="1"/>
  <c r="AW674" i="1" s="1"/>
  <c r="AQ690" i="1"/>
  <c r="AT690" i="1" s="1"/>
  <c r="AW690" i="1" s="1"/>
  <c r="AQ706" i="1"/>
  <c r="AT706" i="1" s="1"/>
  <c r="AW706" i="1" s="1"/>
  <c r="AQ722" i="1"/>
  <c r="AT722" i="1" s="1"/>
  <c r="AW722" i="1" s="1"/>
  <c r="AQ738" i="1"/>
  <c r="AT738" i="1" s="1"/>
  <c r="AW738" i="1" s="1"/>
  <c r="AQ754" i="1"/>
  <c r="AT754" i="1" s="1"/>
  <c r="AW754" i="1" s="1"/>
  <c r="AQ770" i="1"/>
  <c r="AT770" i="1" s="1"/>
  <c r="AW770" i="1" s="1"/>
  <c r="AQ328" i="1"/>
  <c r="AQ427" i="1"/>
  <c r="AT427" i="1" s="1"/>
  <c r="AW427" i="1" s="1"/>
  <c r="AQ491" i="1"/>
  <c r="AT491" i="1" s="1"/>
  <c r="AW491" i="1" s="1"/>
  <c r="AQ555" i="1"/>
  <c r="AT555" i="1" s="1"/>
  <c r="AW555" i="1" s="1"/>
  <c r="AQ587" i="1"/>
  <c r="AT587" i="1" s="1"/>
  <c r="AW587" i="1" s="1"/>
  <c r="AQ619" i="1"/>
  <c r="AT619" i="1" s="1"/>
  <c r="AW619" i="1" s="1"/>
  <c r="AQ651" i="1"/>
  <c r="AT651" i="1" s="1"/>
  <c r="AW651" i="1" s="1"/>
  <c r="AQ683" i="1"/>
  <c r="AT683" i="1" s="1"/>
  <c r="AW683" i="1" s="1"/>
  <c r="AQ715" i="1"/>
  <c r="AT715" i="1" s="1"/>
  <c r="AW715" i="1" s="1"/>
  <c r="AQ747" i="1"/>
  <c r="AT747" i="1" s="1"/>
  <c r="AW747" i="1" s="1"/>
  <c r="AQ776" i="1"/>
  <c r="AT776" i="1" s="1"/>
  <c r="AW776" i="1" s="1"/>
  <c r="AQ798" i="1"/>
  <c r="AT798" i="1" s="1"/>
  <c r="AW798" i="1" s="1"/>
  <c r="AQ819" i="1"/>
  <c r="AT819" i="1" s="1"/>
  <c r="AW819" i="1" s="1"/>
  <c r="AQ838" i="1"/>
  <c r="AT838" i="1" s="1"/>
  <c r="AW838" i="1" s="1"/>
  <c r="AQ854" i="1"/>
  <c r="AT854" i="1" s="1"/>
  <c r="AW854" i="1" s="1"/>
  <c r="AQ870" i="1"/>
  <c r="AT870" i="1" s="1"/>
  <c r="AW870" i="1" s="1"/>
  <c r="AQ886" i="1"/>
  <c r="AT886" i="1" s="1"/>
  <c r="AW886" i="1" s="1"/>
  <c r="AQ902" i="1"/>
  <c r="AT902" i="1" s="1"/>
  <c r="AW902" i="1" s="1"/>
  <c r="AQ918" i="1"/>
  <c r="AT918" i="1" s="1"/>
  <c r="AW918" i="1" s="1"/>
  <c r="AQ934" i="1"/>
  <c r="AT934" i="1" s="1"/>
  <c r="AW934" i="1" s="1"/>
  <c r="AQ950" i="1"/>
  <c r="AT950" i="1" s="1"/>
  <c r="AW950" i="1" s="1"/>
  <c r="AQ967" i="1"/>
  <c r="AT967" i="1" s="1"/>
  <c r="AW967" i="1" s="1"/>
  <c r="AQ989" i="1"/>
  <c r="AT989" i="1" s="1"/>
  <c r="AW989" i="1" s="1"/>
  <c r="AQ1010" i="1"/>
  <c r="AT1010" i="1" s="1"/>
  <c r="AW1010" i="1" s="1"/>
  <c r="AQ1031" i="1"/>
  <c r="AT1031" i="1" s="1"/>
  <c r="AW1031" i="1" s="1"/>
  <c r="AQ1053" i="1"/>
  <c r="AT1053" i="1" s="1"/>
  <c r="AW1053" i="1" s="1"/>
  <c r="AQ1071" i="1"/>
  <c r="AT1071" i="1" s="1"/>
  <c r="AW1071" i="1" s="1"/>
  <c r="AQ1087" i="1"/>
  <c r="AT1087" i="1" s="1"/>
  <c r="AW1087" i="1" s="1"/>
  <c r="AQ1103" i="1"/>
  <c r="AT1103" i="1" s="1"/>
  <c r="AW1103" i="1" s="1"/>
  <c r="AQ1119" i="1"/>
  <c r="AT1119" i="1" s="1"/>
  <c r="AW1119" i="1" s="1"/>
  <c r="AQ1135" i="1"/>
  <c r="AT1135" i="1" s="1"/>
  <c r="AW1135" i="1" s="1"/>
  <c r="AQ1151" i="1"/>
  <c r="AT1151" i="1" s="1"/>
  <c r="AW1151" i="1" s="1"/>
  <c r="AQ1167" i="1"/>
  <c r="AT1167" i="1" s="1"/>
  <c r="AW1167" i="1" s="1"/>
  <c r="AQ1183" i="1"/>
  <c r="AT1183" i="1" s="1"/>
  <c r="AW1183" i="1" s="1"/>
  <c r="AQ1199" i="1"/>
  <c r="AT1199" i="1" s="1"/>
  <c r="AW1199" i="1" s="1"/>
  <c r="AQ1215" i="1"/>
  <c r="AT1215" i="1" s="1"/>
  <c r="AW1215" i="1" s="1"/>
  <c r="AQ1231" i="1"/>
  <c r="AT1231" i="1" s="1"/>
  <c r="AW1231" i="1" s="1"/>
  <c r="AQ1247" i="1"/>
  <c r="AT1247" i="1" s="1"/>
  <c r="AW1247" i="1" s="1"/>
  <c r="AQ1263" i="1"/>
  <c r="AT1263" i="1" s="1"/>
  <c r="AW1263" i="1" s="1"/>
  <c r="AQ1279" i="1"/>
  <c r="AT1279" i="1" s="1"/>
  <c r="AW1279" i="1" s="1"/>
  <c r="AQ1295" i="1"/>
  <c r="AT1295" i="1" s="1"/>
  <c r="AW1295" i="1" s="1"/>
  <c r="AQ1311" i="1"/>
  <c r="AT1311" i="1" s="1"/>
  <c r="AW1311" i="1" s="1"/>
  <c r="AQ242" i="1"/>
  <c r="AQ396" i="1"/>
  <c r="AQ460" i="1"/>
  <c r="AT460" i="1" s="1"/>
  <c r="AW460" i="1" s="1"/>
  <c r="AQ524" i="1"/>
  <c r="AT524" i="1" s="1"/>
  <c r="AW524" i="1" s="1"/>
  <c r="AQ572" i="1"/>
  <c r="AT572" i="1" s="1"/>
  <c r="AW572" i="1" s="1"/>
  <c r="AQ604" i="1"/>
  <c r="AT604" i="1" s="1"/>
  <c r="AW604" i="1" s="1"/>
  <c r="AQ636" i="1"/>
  <c r="AT636" i="1" s="1"/>
  <c r="AW636" i="1" s="1"/>
  <c r="AQ668" i="1"/>
  <c r="AT668" i="1" s="1"/>
  <c r="AW668" i="1" s="1"/>
  <c r="AQ700" i="1"/>
  <c r="AT700" i="1" s="1"/>
  <c r="AW700" i="1" s="1"/>
  <c r="AQ732" i="1"/>
  <c r="AT732" i="1" s="1"/>
  <c r="AW732" i="1" s="1"/>
  <c r="AQ764" i="1"/>
  <c r="AT764" i="1" s="1"/>
  <c r="AW764" i="1" s="1"/>
  <c r="AQ788" i="1"/>
  <c r="AT788" i="1" s="1"/>
  <c r="AW788" i="1" s="1"/>
  <c r="AQ810" i="1"/>
  <c r="AT810" i="1" s="1"/>
  <c r="AW810" i="1" s="1"/>
  <c r="AQ831" i="1"/>
  <c r="AT831" i="1" s="1"/>
  <c r="AW831" i="1" s="1"/>
  <c r="AQ847" i="1"/>
  <c r="AT847" i="1" s="1"/>
  <c r="AW847" i="1" s="1"/>
  <c r="AQ863" i="1"/>
  <c r="AT863" i="1" s="1"/>
  <c r="AW863" i="1" s="1"/>
  <c r="AQ879" i="1"/>
  <c r="AT879" i="1" s="1"/>
  <c r="AW879" i="1" s="1"/>
  <c r="AQ895" i="1"/>
  <c r="AT895" i="1" s="1"/>
  <c r="AW895" i="1" s="1"/>
  <c r="AQ911" i="1"/>
  <c r="AT911" i="1" s="1"/>
  <c r="AW911" i="1" s="1"/>
  <c r="AQ927" i="1"/>
  <c r="AT927" i="1" s="1"/>
  <c r="AW927" i="1" s="1"/>
  <c r="AQ943" i="1"/>
  <c r="AT943" i="1" s="1"/>
  <c r="AW943" i="1" s="1"/>
  <c r="AQ959" i="1"/>
  <c r="AT959" i="1" s="1"/>
  <c r="AW959" i="1" s="1"/>
  <c r="AQ979" i="1"/>
  <c r="AT979" i="1" s="1"/>
  <c r="AW979" i="1" s="1"/>
  <c r="AQ1001" i="1"/>
  <c r="AT1001" i="1" s="1"/>
  <c r="AW1001" i="1" s="1"/>
  <c r="AQ1022" i="1"/>
  <c r="AT1022" i="1" s="1"/>
  <c r="AW1022" i="1" s="1"/>
  <c r="AQ1043" i="1"/>
  <c r="AT1043" i="1" s="1"/>
  <c r="AW1043" i="1" s="1"/>
  <c r="AQ1064" i="1"/>
  <c r="AT1064" i="1" s="1"/>
  <c r="AW1064" i="1" s="1"/>
  <c r="AQ1080" i="1"/>
  <c r="AT1080" i="1" s="1"/>
  <c r="AW1080" i="1" s="1"/>
  <c r="AQ1096" i="1"/>
  <c r="AT1096" i="1" s="1"/>
  <c r="AW1096" i="1" s="1"/>
  <c r="AQ1112" i="1"/>
  <c r="AT1112" i="1" s="1"/>
  <c r="AW1112" i="1" s="1"/>
  <c r="AQ1128" i="1"/>
  <c r="AT1128" i="1" s="1"/>
  <c r="AW1128" i="1" s="1"/>
  <c r="AQ1144" i="1"/>
  <c r="AT1144" i="1" s="1"/>
  <c r="AW1144" i="1" s="1"/>
  <c r="AQ1160" i="1"/>
  <c r="AT1160" i="1" s="1"/>
  <c r="AW1160" i="1" s="1"/>
  <c r="AQ1176" i="1"/>
  <c r="AT1176" i="1" s="1"/>
  <c r="AW1176" i="1" s="1"/>
  <c r="AQ1192" i="1"/>
  <c r="AT1192" i="1" s="1"/>
  <c r="AW1192" i="1" s="1"/>
  <c r="AQ1208" i="1"/>
  <c r="AT1208" i="1" s="1"/>
  <c r="AW1208" i="1" s="1"/>
  <c r="AQ1224" i="1"/>
  <c r="AT1224" i="1" s="1"/>
  <c r="AW1224" i="1" s="1"/>
  <c r="AQ1240" i="1"/>
  <c r="AT1240" i="1" s="1"/>
  <c r="AW1240" i="1" s="1"/>
  <c r="AQ1256" i="1"/>
  <c r="AT1256" i="1" s="1"/>
  <c r="AW1256" i="1" s="1"/>
  <c r="AQ376" i="1"/>
  <c r="AQ515" i="1"/>
  <c r="AT515" i="1" s="1"/>
  <c r="AW515" i="1" s="1"/>
  <c r="AQ599" i="1"/>
  <c r="AT599" i="1" s="1"/>
  <c r="AW599" i="1" s="1"/>
  <c r="AQ663" i="1"/>
  <c r="AT663" i="1" s="1"/>
  <c r="AW663" i="1" s="1"/>
  <c r="AQ727" i="1"/>
  <c r="AT727" i="1" s="1"/>
  <c r="AW727" i="1" s="1"/>
  <c r="AQ784" i="1"/>
  <c r="AT784" i="1" s="1"/>
  <c r="AW784" i="1" s="1"/>
  <c r="AQ827" i="1"/>
  <c r="AT827" i="1" s="1"/>
  <c r="AW827" i="1" s="1"/>
  <c r="AQ860" i="1"/>
  <c r="AT860" i="1" s="1"/>
  <c r="AW860" i="1" s="1"/>
  <c r="AQ892" i="1"/>
  <c r="AT892" i="1" s="1"/>
  <c r="AW892" i="1" s="1"/>
  <c r="AQ924" i="1"/>
  <c r="AT924" i="1" s="1"/>
  <c r="AW924" i="1" s="1"/>
  <c r="AQ956" i="1"/>
  <c r="AT956" i="1" s="1"/>
  <c r="AW956" i="1" s="1"/>
  <c r="AQ997" i="1"/>
  <c r="AT997" i="1" s="1"/>
  <c r="AW997" i="1" s="1"/>
  <c r="AQ1039" i="1"/>
  <c r="AT1039" i="1" s="1"/>
  <c r="AW1039" i="1" s="1"/>
  <c r="AQ1077" i="1"/>
  <c r="AT1077" i="1" s="1"/>
  <c r="AW1077" i="1" s="1"/>
  <c r="AQ1109" i="1"/>
  <c r="AT1109" i="1" s="1"/>
  <c r="AW1109" i="1" s="1"/>
  <c r="AQ1141" i="1"/>
  <c r="AT1141" i="1" s="1"/>
  <c r="AW1141" i="1" s="1"/>
  <c r="AQ1173" i="1"/>
  <c r="AT1173" i="1" s="1"/>
  <c r="AW1173" i="1" s="1"/>
  <c r="AQ1205" i="1"/>
  <c r="AT1205" i="1" s="1"/>
  <c r="AW1205" i="1" s="1"/>
  <c r="AQ1237" i="1"/>
  <c r="AT1237" i="1" s="1"/>
  <c r="AW1237" i="1" s="1"/>
  <c r="AQ1266" i="1"/>
  <c r="AT1266" i="1" s="1"/>
  <c r="AW1266" i="1" s="1"/>
  <c r="AQ1282" i="1"/>
  <c r="AT1282" i="1" s="1"/>
  <c r="AW1282" i="1" s="1"/>
  <c r="AQ1324" i="1"/>
  <c r="AT1324" i="1" s="1"/>
  <c r="AW1324" i="1" s="1"/>
  <c r="AQ548" i="1"/>
  <c r="AT548" i="1" s="1"/>
  <c r="AW548" i="1" s="1"/>
  <c r="AQ680" i="1"/>
  <c r="AT680" i="1" s="1"/>
  <c r="AW680" i="1" s="1"/>
  <c r="AQ796" i="1"/>
  <c r="AT796" i="1" s="1"/>
  <c r="AW796" i="1" s="1"/>
  <c r="AQ869" i="1"/>
  <c r="AT869" i="1" s="1"/>
  <c r="AW869" i="1" s="1"/>
  <c r="AQ909" i="1"/>
  <c r="AT909" i="1" s="1"/>
  <c r="AW909" i="1" s="1"/>
  <c r="AQ941" i="1"/>
  <c r="AT941" i="1" s="1"/>
  <c r="AW941" i="1" s="1"/>
  <c r="AQ977" i="1"/>
  <c r="AT977" i="1" s="1"/>
  <c r="AW977" i="1" s="1"/>
  <c r="AQ1019" i="1"/>
  <c r="AT1019" i="1" s="1"/>
  <c r="AW1019" i="1" s="1"/>
  <c r="AQ1062" i="1"/>
  <c r="AT1062" i="1" s="1"/>
  <c r="AW1062" i="1" s="1"/>
  <c r="AQ1094" i="1"/>
  <c r="AT1094" i="1" s="1"/>
  <c r="AW1094" i="1" s="1"/>
  <c r="AQ1126" i="1"/>
  <c r="AT1126" i="1" s="1"/>
  <c r="AW1126" i="1" s="1"/>
  <c r="AQ1158" i="1"/>
  <c r="AT1158" i="1" s="1"/>
  <c r="AW1158" i="1" s="1"/>
  <c r="AQ1190" i="1"/>
  <c r="AT1190" i="1" s="1"/>
  <c r="AW1190" i="1" s="1"/>
  <c r="AQ1222" i="1"/>
  <c r="AT1222" i="1" s="1"/>
  <c r="AW1222" i="1" s="1"/>
  <c r="AQ1254" i="1"/>
  <c r="AT1254" i="1" s="1"/>
  <c r="AW1254" i="1" s="1"/>
  <c r="AQ1278" i="1"/>
  <c r="AT1278" i="1" s="1"/>
  <c r="AW1278" i="1" s="1"/>
  <c r="AQ1300" i="1"/>
  <c r="AT1300" i="1" s="1"/>
  <c r="AW1300" i="1" s="1"/>
  <c r="AQ1321" i="1"/>
  <c r="AT1321" i="1" s="1"/>
  <c r="AW1321" i="1" s="1"/>
  <c r="AQ1337" i="1"/>
  <c r="AT1337" i="1" s="1"/>
  <c r="AW1337" i="1" s="1"/>
  <c r="AQ403" i="1"/>
  <c r="AT403" i="1" s="1"/>
  <c r="AW403" i="1" s="1"/>
  <c r="AQ531" i="1"/>
  <c r="AT531" i="1" s="1"/>
  <c r="AW531" i="1" s="1"/>
  <c r="AQ607" i="1"/>
  <c r="AT607" i="1" s="1"/>
  <c r="AW607" i="1" s="1"/>
  <c r="AQ671" i="1"/>
  <c r="AT671" i="1" s="1"/>
  <c r="AW671" i="1" s="1"/>
  <c r="AQ735" i="1"/>
  <c r="AT735" i="1" s="1"/>
  <c r="AW735" i="1" s="1"/>
  <c r="AQ790" i="1"/>
  <c r="AT790" i="1" s="1"/>
  <c r="AW790" i="1" s="1"/>
  <c r="AQ832" i="1"/>
  <c r="AT832" i="1" s="1"/>
  <c r="AW832" i="1" s="1"/>
  <c r="AQ864" i="1"/>
  <c r="AT864" i="1" s="1"/>
  <c r="AW864" i="1" s="1"/>
  <c r="AQ896" i="1"/>
  <c r="AT896" i="1" s="1"/>
  <c r="AW896" i="1" s="1"/>
  <c r="AQ928" i="1"/>
  <c r="AT928" i="1" s="1"/>
  <c r="AW928" i="1" s="1"/>
  <c r="AQ960" i="1"/>
  <c r="AT960" i="1" s="1"/>
  <c r="AW960" i="1" s="1"/>
  <c r="AQ1002" i="1"/>
  <c r="AT1002" i="1" s="1"/>
  <c r="AW1002" i="1" s="1"/>
  <c r="AQ1045" i="1"/>
  <c r="AT1045" i="1" s="1"/>
  <c r="AW1045" i="1" s="1"/>
  <c r="AQ1081" i="1"/>
  <c r="AT1081" i="1" s="1"/>
  <c r="AW1081" i="1" s="1"/>
  <c r="AQ1113" i="1"/>
  <c r="AT1113" i="1" s="1"/>
  <c r="AW1113" i="1" s="1"/>
  <c r="AQ1145" i="1"/>
  <c r="AT1145" i="1" s="1"/>
  <c r="AW1145" i="1" s="1"/>
  <c r="AQ1177" i="1"/>
  <c r="AT1177" i="1" s="1"/>
  <c r="AW1177" i="1" s="1"/>
  <c r="AQ1209" i="1"/>
  <c r="AT1209" i="1" s="1"/>
  <c r="AW1209" i="1" s="1"/>
  <c r="AQ1241" i="1"/>
  <c r="AT1241" i="1" s="1"/>
  <c r="AW1241" i="1" s="1"/>
  <c r="AQ1269" i="1"/>
  <c r="AT1269" i="1" s="1"/>
  <c r="AW1269" i="1" s="1"/>
  <c r="AQ1290" i="1"/>
  <c r="AT1290" i="1" s="1"/>
  <c r="AW1290" i="1" s="1"/>
  <c r="AQ1312" i="1"/>
  <c r="AT1312" i="1" s="1"/>
  <c r="AW1312" i="1" s="1"/>
  <c r="AQ1330" i="1"/>
  <c r="AT1330" i="1" s="1"/>
  <c r="AW1330" i="1" s="1"/>
  <c r="AQ1346" i="1"/>
  <c r="AT1346" i="1" s="1"/>
  <c r="AW1346" i="1" s="1"/>
  <c r="AQ284" i="1"/>
  <c r="AQ468" i="1"/>
  <c r="AT468" i="1" s="1"/>
  <c r="AW468" i="1" s="1"/>
  <c r="AQ576" i="1"/>
  <c r="AT576" i="1" s="1"/>
  <c r="AW576" i="1" s="1"/>
  <c r="AQ640" i="1"/>
  <c r="AT640" i="1" s="1"/>
  <c r="AW640" i="1" s="1"/>
  <c r="AQ704" i="1"/>
  <c r="AT704" i="1" s="1"/>
  <c r="AW704" i="1" s="1"/>
  <c r="AQ768" i="1"/>
  <c r="AT768" i="1" s="1"/>
  <c r="AW768" i="1" s="1"/>
  <c r="AQ812" i="1"/>
  <c r="AT812" i="1" s="1"/>
  <c r="AW812" i="1" s="1"/>
  <c r="AQ849" i="1"/>
  <c r="AT849" i="1" s="1"/>
  <c r="AW849" i="1" s="1"/>
  <c r="AQ881" i="1"/>
  <c r="AT881" i="1" s="1"/>
  <c r="AW881" i="1" s="1"/>
  <c r="AQ913" i="1"/>
  <c r="AT913" i="1" s="1"/>
  <c r="AW913" i="1" s="1"/>
  <c r="AQ945" i="1"/>
  <c r="AT945" i="1" s="1"/>
  <c r="AW945" i="1" s="1"/>
  <c r="AQ982" i="1"/>
  <c r="AT982" i="1" s="1"/>
  <c r="AW982" i="1" s="1"/>
  <c r="AQ1122" i="1"/>
  <c r="AT1122" i="1" s="1"/>
  <c r="AW1122" i="1" s="1"/>
  <c r="AQ1250" i="1"/>
  <c r="AT1250" i="1" s="1"/>
  <c r="AW1250" i="1" s="1"/>
  <c r="AQ1335" i="1"/>
  <c r="AT1335" i="1" s="1"/>
  <c r="AW1335" i="1" s="1"/>
  <c r="AQ1098" i="1"/>
  <c r="AT1098" i="1" s="1"/>
  <c r="AW1098" i="1" s="1"/>
  <c r="AQ1226" i="1"/>
  <c r="AT1226" i="1" s="1"/>
  <c r="AW1226" i="1" s="1"/>
  <c r="AQ1323" i="1"/>
  <c r="AT1323" i="1" s="1"/>
  <c r="AW1323" i="1" s="1"/>
  <c r="AQ1035" i="1"/>
  <c r="AT1035" i="1" s="1"/>
  <c r="AW1035" i="1" s="1"/>
  <c r="AQ1170" i="1"/>
  <c r="AT1170" i="1" s="1"/>
  <c r="AW1170" i="1" s="1"/>
  <c r="AQ1286" i="1"/>
  <c r="AT1286" i="1" s="1"/>
  <c r="AW1286" i="1" s="1"/>
  <c r="AQ1003" i="1"/>
  <c r="AT1003" i="1" s="1"/>
  <c r="AW1003" i="1" s="1"/>
  <c r="AQ1146" i="1"/>
  <c r="AT1146" i="1" s="1"/>
  <c r="AW1146" i="1" s="1"/>
  <c r="AQ1270" i="1"/>
  <c r="AT1270" i="1" s="1"/>
  <c r="AW1270" i="1" s="1"/>
  <c r="AQ1347" i="1"/>
  <c r="AT1347" i="1" s="1"/>
  <c r="AW1347" i="1" s="1"/>
  <c r="AQ1004" i="1"/>
  <c r="AT1004" i="1" s="1"/>
  <c r="AW1004" i="1" s="1"/>
  <c r="AQ1032" i="1"/>
  <c r="AT1032" i="1" s="1"/>
  <c r="AW1032" i="1" s="1"/>
  <c r="AQ970" i="1"/>
  <c r="AT970" i="1" s="1"/>
  <c r="AW970" i="1" s="1"/>
  <c r="AQ1012" i="1"/>
  <c r="AT1012" i="1" s="1"/>
  <c r="AW1012" i="1" s="1"/>
  <c r="AQ1056" i="1"/>
  <c r="AT1056" i="1" s="1"/>
  <c r="AW1056" i="1" s="1"/>
  <c r="AQ992" i="1"/>
  <c r="AT992" i="1" s="1"/>
  <c r="AW992" i="1" s="1"/>
  <c r="AQ1150" i="1"/>
  <c r="AT1150" i="1" s="1"/>
  <c r="AW1150" i="1" s="1"/>
  <c r="AQ822" i="1"/>
  <c r="AT822" i="1" s="1"/>
  <c r="AW822" i="1" s="1"/>
  <c r="AQ991" i="1"/>
  <c r="AT991" i="1" s="1"/>
  <c r="AW991" i="1" s="1"/>
  <c r="AQ1105" i="1"/>
  <c r="AT1105" i="1" s="1"/>
  <c r="AW1105" i="1" s="1"/>
  <c r="AQ1264" i="1"/>
  <c r="AT1264" i="1" s="1"/>
  <c r="AW1264" i="1" s="1"/>
  <c r="AQ1326" i="1"/>
  <c r="AT1326" i="1" s="1"/>
  <c r="AW1326" i="1" s="1"/>
  <c r="AQ436" i="1"/>
  <c r="AT436" i="1" s="1"/>
  <c r="AW436" i="1" s="1"/>
  <c r="AQ752" i="1"/>
  <c r="AT752" i="1" s="1"/>
  <c r="AW752" i="1" s="1"/>
  <c r="AQ905" i="1"/>
  <c r="AT905" i="1" s="1"/>
  <c r="AW905" i="1" s="1"/>
  <c r="AQ1090" i="1"/>
  <c r="AT1090" i="1" s="1"/>
  <c r="AW1090" i="1" s="1"/>
  <c r="AQ1194" i="1"/>
  <c r="AT1194" i="1" s="1"/>
  <c r="AW1194" i="1" s="1"/>
  <c r="AQ1265" i="1"/>
  <c r="AT1265" i="1" s="1"/>
  <c r="AW1265" i="1" s="1"/>
  <c r="AQ1242" i="1"/>
  <c r="AT1242" i="1" s="1"/>
  <c r="AW1242" i="1" s="1"/>
  <c r="AQ1048" i="1"/>
  <c r="AT1048" i="1" s="1"/>
  <c r="AW1048" i="1" s="1"/>
  <c r="AQ966" i="1"/>
  <c r="AT966" i="1" s="1"/>
  <c r="AW966" i="1" s="1"/>
  <c r="AQ1288" i="1"/>
  <c r="AT1288" i="1" s="1"/>
  <c r="AW1288" i="1" s="1"/>
  <c r="AQ1328" i="1"/>
  <c r="AT1328" i="1" s="1"/>
  <c r="AW1328" i="1" s="1"/>
  <c r="AQ178" i="1"/>
  <c r="AQ568" i="1"/>
  <c r="AT568" i="1" s="1"/>
  <c r="AW568" i="1" s="1"/>
  <c r="AQ696" i="1"/>
  <c r="AT696" i="1" s="1"/>
  <c r="AW696" i="1" s="1"/>
  <c r="AQ807" i="1"/>
  <c r="AT807" i="1" s="1"/>
  <c r="AW807" i="1" s="1"/>
  <c r="AQ877" i="1"/>
  <c r="AT877" i="1" s="1"/>
  <c r="AW877" i="1" s="1"/>
  <c r="AQ917" i="1"/>
  <c r="AT917" i="1" s="1"/>
  <c r="AW917" i="1" s="1"/>
  <c r="AQ949" i="1"/>
  <c r="AT949" i="1" s="1"/>
  <c r="AW949" i="1" s="1"/>
  <c r="AQ987" i="1"/>
  <c r="AT987" i="1" s="1"/>
  <c r="AW987" i="1" s="1"/>
  <c r="AQ1030" i="1"/>
  <c r="AT1030" i="1" s="1"/>
  <c r="AW1030" i="1" s="1"/>
  <c r="AQ1070" i="1"/>
  <c r="AT1070" i="1" s="1"/>
  <c r="AW1070" i="1" s="1"/>
  <c r="AQ1102" i="1"/>
  <c r="AT1102" i="1" s="1"/>
  <c r="AW1102" i="1" s="1"/>
  <c r="AQ1134" i="1"/>
  <c r="AT1134" i="1" s="1"/>
  <c r="AW1134" i="1" s="1"/>
  <c r="AQ1166" i="1"/>
  <c r="AT1166" i="1" s="1"/>
  <c r="AW1166" i="1" s="1"/>
  <c r="AQ1198" i="1"/>
  <c r="AT1198" i="1" s="1"/>
  <c r="AW1198" i="1" s="1"/>
  <c r="AQ1230" i="1"/>
  <c r="AT1230" i="1" s="1"/>
  <c r="AW1230" i="1" s="1"/>
  <c r="AQ1262" i="1"/>
  <c r="AT1262" i="1" s="1"/>
  <c r="AW1262" i="1" s="1"/>
  <c r="AQ1284" i="1"/>
  <c r="AT1284" i="1" s="1"/>
  <c r="AW1284" i="1" s="1"/>
  <c r="AQ1305" i="1"/>
  <c r="AT1305" i="1" s="1"/>
  <c r="AW1305" i="1" s="1"/>
  <c r="AQ1325" i="1"/>
  <c r="AT1325" i="1" s="1"/>
  <c r="AW1325" i="1" s="1"/>
  <c r="AQ1341" i="1"/>
  <c r="AT1341" i="1" s="1"/>
  <c r="AW1341" i="1" s="1"/>
  <c r="AQ435" i="1"/>
  <c r="AT435" i="1" s="1"/>
  <c r="AW435" i="1" s="1"/>
  <c r="AQ559" i="1"/>
  <c r="AT559" i="1" s="1"/>
  <c r="AW559" i="1" s="1"/>
  <c r="AQ623" i="1"/>
  <c r="AT623" i="1" s="1"/>
  <c r="AW623" i="1" s="1"/>
  <c r="AQ687" i="1"/>
  <c r="AT687" i="1" s="1"/>
  <c r="AW687" i="1" s="1"/>
  <c r="AQ751" i="1"/>
  <c r="AT751" i="1" s="1"/>
  <c r="AW751" i="1" s="1"/>
  <c r="AQ800" i="1"/>
  <c r="AT800" i="1" s="1"/>
  <c r="AW800" i="1" s="1"/>
  <c r="AQ840" i="1"/>
  <c r="AT840" i="1" s="1"/>
  <c r="AW840" i="1" s="1"/>
  <c r="AQ872" i="1"/>
  <c r="AT872" i="1" s="1"/>
  <c r="AW872" i="1" s="1"/>
  <c r="AQ904" i="1"/>
  <c r="AT904" i="1" s="1"/>
  <c r="AW904" i="1" s="1"/>
  <c r="AQ936" i="1"/>
  <c r="AT936" i="1" s="1"/>
  <c r="AW936" i="1" s="1"/>
  <c r="AQ969" i="1"/>
  <c r="AT969" i="1" s="1"/>
  <c r="AW969" i="1" s="1"/>
  <c r="AQ1013" i="1"/>
  <c r="AT1013" i="1" s="1"/>
  <c r="AW1013" i="1" s="1"/>
  <c r="AQ1055" i="1"/>
  <c r="AT1055" i="1" s="1"/>
  <c r="AW1055" i="1" s="1"/>
  <c r="AQ1089" i="1"/>
  <c r="AT1089" i="1" s="1"/>
  <c r="AW1089" i="1" s="1"/>
  <c r="AQ1121" i="1"/>
  <c r="AT1121" i="1" s="1"/>
  <c r="AW1121" i="1" s="1"/>
  <c r="AQ1153" i="1"/>
  <c r="AT1153" i="1" s="1"/>
  <c r="AW1153" i="1" s="1"/>
  <c r="AQ1185" i="1"/>
  <c r="AT1185" i="1" s="1"/>
  <c r="AW1185" i="1" s="1"/>
  <c r="AQ1217" i="1"/>
  <c r="AT1217" i="1" s="1"/>
  <c r="AW1217" i="1" s="1"/>
  <c r="AQ1249" i="1"/>
  <c r="AT1249" i="1" s="1"/>
  <c r="AW1249" i="1" s="1"/>
  <c r="AQ1274" i="1"/>
  <c r="AT1274" i="1" s="1"/>
  <c r="AW1274" i="1" s="1"/>
  <c r="AQ1296" i="1"/>
  <c r="AT1296" i="1" s="1"/>
  <c r="AW1296" i="1" s="1"/>
  <c r="AQ1317" i="1"/>
  <c r="AT1317" i="1" s="1"/>
  <c r="AW1317" i="1" s="1"/>
  <c r="AQ1334" i="1"/>
  <c r="AT1334" i="1" s="1"/>
  <c r="AW1334" i="1" s="1"/>
  <c r="AQ1350" i="1"/>
  <c r="AT1350" i="1" s="1"/>
  <c r="AW1350" i="1" s="1"/>
  <c r="AQ348" i="1"/>
  <c r="AQ500" i="1"/>
  <c r="AT500" i="1" s="1"/>
  <c r="AW500" i="1" s="1"/>
  <c r="AQ592" i="1"/>
  <c r="AT592" i="1" s="1"/>
  <c r="AW592" i="1" s="1"/>
  <c r="AQ656" i="1"/>
  <c r="AT656" i="1" s="1"/>
  <c r="AW656" i="1" s="1"/>
  <c r="AQ720" i="1"/>
  <c r="AT720" i="1" s="1"/>
  <c r="AW720" i="1" s="1"/>
  <c r="AQ780" i="1"/>
  <c r="AT780" i="1" s="1"/>
  <c r="AW780" i="1" s="1"/>
  <c r="AQ823" i="1"/>
  <c r="AT823" i="1" s="1"/>
  <c r="AW823" i="1" s="1"/>
  <c r="AQ857" i="1"/>
  <c r="AT857" i="1" s="1"/>
  <c r="AW857" i="1" s="1"/>
  <c r="AQ889" i="1"/>
  <c r="AT889" i="1" s="1"/>
  <c r="AW889" i="1" s="1"/>
  <c r="AQ921" i="1"/>
  <c r="AT921" i="1" s="1"/>
  <c r="AW921" i="1" s="1"/>
  <c r="AQ953" i="1"/>
  <c r="AT953" i="1" s="1"/>
  <c r="AW953" i="1" s="1"/>
  <c r="AQ1014" i="1"/>
  <c r="AT1014" i="1" s="1"/>
  <c r="AW1014" i="1" s="1"/>
  <c r="AQ1154" i="1"/>
  <c r="AT1154" i="1" s="1"/>
  <c r="AW1154" i="1" s="1"/>
  <c r="AQ1276" i="1"/>
  <c r="AT1276" i="1" s="1"/>
  <c r="AW1276" i="1" s="1"/>
  <c r="AQ1351" i="1"/>
  <c r="AT1351" i="1" s="1"/>
  <c r="AW1351" i="1" s="1"/>
  <c r="AQ1130" i="1"/>
  <c r="AT1130" i="1" s="1"/>
  <c r="AW1130" i="1" s="1"/>
  <c r="AQ1258" i="1"/>
  <c r="AT1258" i="1" s="1"/>
  <c r="AW1258" i="1" s="1"/>
  <c r="AQ1339" i="1"/>
  <c r="AT1339" i="1" s="1"/>
  <c r="AW1339" i="1" s="1"/>
  <c r="AQ1074" i="1"/>
  <c r="AT1074" i="1" s="1"/>
  <c r="AW1074" i="1" s="1"/>
  <c r="AQ1202" i="1"/>
  <c r="AT1202" i="1" s="1"/>
  <c r="AW1202" i="1" s="1"/>
  <c r="AQ1308" i="1"/>
  <c r="AT1308" i="1" s="1"/>
  <c r="AW1308" i="1" s="1"/>
  <c r="AQ1046" i="1"/>
  <c r="AT1046" i="1" s="1"/>
  <c r="AW1046" i="1" s="1"/>
  <c r="AQ1178" i="1"/>
  <c r="AT1178" i="1" s="1"/>
  <c r="AW1178" i="1" s="1"/>
  <c r="AQ1292" i="1"/>
  <c r="AT1292" i="1" s="1"/>
  <c r="AW1292" i="1" s="1"/>
  <c r="AQ1052" i="1"/>
  <c r="AT1052" i="1" s="1"/>
  <c r="AW1052" i="1" s="1"/>
  <c r="AQ988" i="1"/>
  <c r="AT988" i="1" s="1"/>
  <c r="AW988" i="1" s="1"/>
  <c r="AQ1016" i="1"/>
  <c r="AT1016" i="1" s="1"/>
  <c r="AW1016" i="1" s="1"/>
  <c r="AQ1060" i="1"/>
  <c r="AT1060" i="1" s="1"/>
  <c r="AW1060" i="1" s="1"/>
  <c r="AQ996" i="1"/>
  <c r="AT996" i="1" s="1"/>
  <c r="AW996" i="1" s="1"/>
  <c r="AQ1040" i="1"/>
  <c r="AT1040" i="1" s="1"/>
  <c r="AW1040" i="1" s="1"/>
  <c r="AQ976" i="1"/>
  <c r="AT976" i="1" s="1"/>
  <c r="AW976" i="1" s="1"/>
  <c r="AQ1344" i="1"/>
  <c r="AT1344" i="1" s="1"/>
  <c r="AW1344" i="1" s="1"/>
  <c r="AQ452" i="1"/>
  <c r="AT452" i="1" s="1"/>
  <c r="AW452" i="1" s="1"/>
  <c r="AQ760" i="1"/>
  <c r="AT760" i="1" s="1"/>
  <c r="AW760" i="1" s="1"/>
  <c r="AQ901" i="1"/>
  <c r="AT901" i="1" s="1"/>
  <c r="AW901" i="1" s="1"/>
  <c r="AQ965" i="1"/>
  <c r="AT965" i="1" s="1"/>
  <c r="AW965" i="1" s="1"/>
  <c r="AQ1051" i="1"/>
  <c r="AT1051" i="1" s="1"/>
  <c r="AW1051" i="1" s="1"/>
  <c r="AQ1118" i="1"/>
  <c r="AT1118" i="1" s="1"/>
  <c r="AW1118" i="1" s="1"/>
  <c r="AQ1214" i="1"/>
  <c r="AT1214" i="1" s="1"/>
  <c r="AW1214" i="1" s="1"/>
  <c r="AQ1273" i="1"/>
  <c r="AT1273" i="1" s="1"/>
  <c r="AW1273" i="1" s="1"/>
  <c r="AQ1316" i="1"/>
  <c r="AT1316" i="1" s="1"/>
  <c r="AW1316" i="1" s="1"/>
  <c r="AQ1349" i="1"/>
  <c r="AT1349" i="1" s="1"/>
  <c r="AW1349" i="1" s="1"/>
  <c r="AQ499" i="1"/>
  <c r="AT499" i="1" s="1"/>
  <c r="AW499" i="1" s="1"/>
  <c r="AQ655" i="1"/>
  <c r="AT655" i="1" s="1"/>
  <c r="AW655" i="1" s="1"/>
  <c r="AQ779" i="1"/>
  <c r="AT779" i="1" s="1"/>
  <c r="AW779" i="1" s="1"/>
  <c r="AQ856" i="1"/>
  <c r="AT856" i="1" s="1"/>
  <c r="AW856" i="1" s="1"/>
  <c r="AQ920" i="1"/>
  <c r="AT920" i="1" s="1"/>
  <c r="AW920" i="1" s="1"/>
  <c r="AQ1034" i="1"/>
  <c r="AT1034" i="1" s="1"/>
  <c r="AW1034" i="1" s="1"/>
  <c r="AQ1137" i="1"/>
  <c r="AT1137" i="1" s="1"/>
  <c r="AW1137" i="1" s="1"/>
  <c r="AQ1201" i="1"/>
  <c r="AT1201" i="1" s="1"/>
  <c r="AW1201" i="1" s="1"/>
  <c r="AQ1306" i="1"/>
  <c r="AT1306" i="1" s="1"/>
  <c r="AW1306" i="1" s="1"/>
  <c r="AQ50" i="1"/>
  <c r="AQ624" i="1"/>
  <c r="AT624" i="1" s="1"/>
  <c r="AW624" i="1" s="1"/>
  <c r="AQ802" i="1"/>
  <c r="AT802" i="1" s="1"/>
  <c r="AW802" i="1" s="1"/>
  <c r="AQ873" i="1"/>
  <c r="AT873" i="1" s="1"/>
  <c r="AW873" i="1" s="1"/>
  <c r="AQ971" i="1"/>
  <c r="AT971" i="1" s="1"/>
  <c r="AW971" i="1" s="1"/>
  <c r="AQ1318" i="1"/>
  <c r="AT1318" i="1" s="1"/>
  <c r="AW1318" i="1" s="1"/>
  <c r="AQ1302" i="1"/>
  <c r="AT1302" i="1" s="1"/>
  <c r="AW1302" i="1" s="1"/>
  <c r="AQ1138" i="1"/>
  <c r="AT1138" i="1" s="1"/>
  <c r="AW1138" i="1" s="1"/>
  <c r="AQ1114" i="1"/>
  <c r="AT1114" i="1" s="1"/>
  <c r="AW1114" i="1" s="1"/>
  <c r="AQ1020" i="1"/>
  <c r="AT1020" i="1" s="1"/>
  <c r="AW1020" i="1" s="1"/>
  <c r="AQ1028" i="1"/>
  <c r="AT1028" i="1" s="1"/>
  <c r="AW1028" i="1" s="1"/>
  <c r="AQ1304" i="1"/>
  <c r="AT1304" i="1" s="1"/>
  <c r="AW1304" i="1" s="1"/>
  <c r="AQ1340" i="1"/>
  <c r="AT1340" i="1" s="1"/>
  <c r="AW1340" i="1" s="1"/>
  <c r="AQ420" i="1"/>
  <c r="AT420" i="1" s="1"/>
  <c r="AW420" i="1" s="1"/>
  <c r="AQ616" i="1"/>
  <c r="AT616" i="1" s="1"/>
  <c r="AW616" i="1" s="1"/>
  <c r="AQ744" i="1"/>
  <c r="AT744" i="1" s="1"/>
  <c r="AW744" i="1" s="1"/>
  <c r="AQ837" i="1"/>
  <c r="AT837" i="1" s="1"/>
  <c r="AW837" i="1" s="1"/>
  <c r="AQ893" i="1"/>
  <c r="AT893" i="1" s="1"/>
  <c r="AW893" i="1" s="1"/>
  <c r="AQ925" i="1"/>
  <c r="AT925" i="1" s="1"/>
  <c r="AW925" i="1" s="1"/>
  <c r="AQ957" i="1"/>
  <c r="AT957" i="1" s="1"/>
  <c r="AW957" i="1" s="1"/>
  <c r="AQ998" i="1"/>
  <c r="AT998" i="1" s="1"/>
  <c r="AW998" i="1" s="1"/>
  <c r="AQ1041" i="1"/>
  <c r="AT1041" i="1" s="1"/>
  <c r="AW1041" i="1" s="1"/>
  <c r="AQ1078" i="1"/>
  <c r="AT1078" i="1" s="1"/>
  <c r="AW1078" i="1" s="1"/>
  <c r="AQ1110" i="1"/>
  <c r="AT1110" i="1" s="1"/>
  <c r="AW1110" i="1" s="1"/>
  <c r="AQ1142" i="1"/>
  <c r="AT1142" i="1" s="1"/>
  <c r="AW1142" i="1" s="1"/>
  <c r="AQ1174" i="1"/>
  <c r="AT1174" i="1" s="1"/>
  <c r="AW1174" i="1" s="1"/>
  <c r="AQ1206" i="1"/>
  <c r="AT1206" i="1" s="1"/>
  <c r="AW1206" i="1" s="1"/>
  <c r="AQ1238" i="1"/>
  <c r="AT1238" i="1" s="1"/>
  <c r="AW1238" i="1" s="1"/>
  <c r="AQ1268" i="1"/>
  <c r="AT1268" i="1" s="1"/>
  <c r="AW1268" i="1" s="1"/>
  <c r="AQ1289" i="1"/>
  <c r="AT1289" i="1" s="1"/>
  <c r="AW1289" i="1" s="1"/>
  <c r="AQ1310" i="1"/>
  <c r="AT1310" i="1" s="1"/>
  <c r="AW1310" i="1" s="1"/>
  <c r="AQ1329" i="1"/>
  <c r="AT1329" i="1" s="1"/>
  <c r="AW1329" i="1" s="1"/>
  <c r="AQ1345" i="1"/>
  <c r="AT1345" i="1" s="1"/>
  <c r="AW1345" i="1" s="1"/>
  <c r="AQ280" i="1"/>
  <c r="AQ467" i="1"/>
  <c r="AT467" i="1" s="1"/>
  <c r="AW467" i="1" s="1"/>
  <c r="AQ575" i="1"/>
  <c r="AT575" i="1" s="1"/>
  <c r="AW575" i="1" s="1"/>
  <c r="AQ639" i="1"/>
  <c r="AT639" i="1" s="1"/>
  <c r="AW639" i="1" s="1"/>
  <c r="AQ703" i="1"/>
  <c r="AT703" i="1" s="1"/>
  <c r="AW703" i="1" s="1"/>
  <c r="AQ767" i="1"/>
  <c r="AT767" i="1" s="1"/>
  <c r="AW767" i="1" s="1"/>
  <c r="AQ811" i="1"/>
  <c r="AT811" i="1" s="1"/>
  <c r="AW811" i="1" s="1"/>
  <c r="AQ848" i="1"/>
  <c r="AT848" i="1" s="1"/>
  <c r="AW848" i="1" s="1"/>
  <c r="AQ880" i="1"/>
  <c r="AT880" i="1" s="1"/>
  <c r="AW880" i="1" s="1"/>
  <c r="AQ912" i="1"/>
  <c r="AT912" i="1" s="1"/>
  <c r="AW912" i="1" s="1"/>
  <c r="AQ944" i="1"/>
  <c r="AT944" i="1" s="1"/>
  <c r="AW944" i="1" s="1"/>
  <c r="AQ981" i="1"/>
  <c r="AT981" i="1" s="1"/>
  <c r="AW981" i="1" s="1"/>
  <c r="AQ1023" i="1"/>
  <c r="AT1023" i="1" s="1"/>
  <c r="AW1023" i="1" s="1"/>
  <c r="AQ1065" i="1"/>
  <c r="AT1065" i="1" s="1"/>
  <c r="AW1065" i="1" s="1"/>
  <c r="AQ1097" i="1"/>
  <c r="AT1097" i="1" s="1"/>
  <c r="AW1097" i="1" s="1"/>
  <c r="AQ1129" i="1"/>
  <c r="AT1129" i="1" s="1"/>
  <c r="AW1129" i="1" s="1"/>
  <c r="AQ1161" i="1"/>
  <c r="AT1161" i="1" s="1"/>
  <c r="AW1161" i="1" s="1"/>
  <c r="AQ1193" i="1"/>
  <c r="AT1193" i="1" s="1"/>
  <c r="AW1193" i="1" s="1"/>
  <c r="AQ1225" i="1"/>
  <c r="AT1225" i="1" s="1"/>
  <c r="AW1225" i="1" s="1"/>
  <c r="AQ1257" i="1"/>
  <c r="AT1257" i="1" s="1"/>
  <c r="AW1257" i="1" s="1"/>
  <c r="AQ1280" i="1"/>
  <c r="AT1280" i="1" s="1"/>
  <c r="AW1280" i="1" s="1"/>
  <c r="AQ1301" i="1"/>
  <c r="AT1301" i="1" s="1"/>
  <c r="AW1301" i="1" s="1"/>
  <c r="AQ1322" i="1"/>
  <c r="AT1322" i="1" s="1"/>
  <c r="AW1322" i="1" s="1"/>
  <c r="AQ1338" i="1"/>
  <c r="AT1338" i="1" s="1"/>
  <c r="AW1338" i="1" s="1"/>
  <c r="AQ404" i="1"/>
  <c r="AT404" i="1" s="1"/>
  <c r="AW404" i="1" s="1"/>
  <c r="AQ532" i="1"/>
  <c r="AT532" i="1" s="1"/>
  <c r="AW532" i="1" s="1"/>
  <c r="AQ608" i="1"/>
  <c r="AT608" i="1" s="1"/>
  <c r="AW608" i="1" s="1"/>
  <c r="AQ672" i="1"/>
  <c r="AT672" i="1" s="1"/>
  <c r="AW672" i="1" s="1"/>
  <c r="AQ736" i="1"/>
  <c r="AT736" i="1" s="1"/>
  <c r="AW736" i="1" s="1"/>
  <c r="AQ791" i="1"/>
  <c r="AT791" i="1" s="1"/>
  <c r="AW791" i="1" s="1"/>
  <c r="AQ833" i="1"/>
  <c r="AT833" i="1" s="1"/>
  <c r="AW833" i="1" s="1"/>
  <c r="AQ865" i="1"/>
  <c r="AT865" i="1" s="1"/>
  <c r="AW865" i="1" s="1"/>
  <c r="AQ897" i="1"/>
  <c r="AT897" i="1" s="1"/>
  <c r="AW897" i="1" s="1"/>
  <c r="AQ929" i="1"/>
  <c r="AT929" i="1" s="1"/>
  <c r="AW929" i="1" s="1"/>
  <c r="AQ961" i="1"/>
  <c r="AT961" i="1" s="1"/>
  <c r="AW961" i="1" s="1"/>
  <c r="AQ1057" i="1"/>
  <c r="AT1057" i="1" s="1"/>
  <c r="AW1057" i="1" s="1"/>
  <c r="AQ1186" i="1"/>
  <c r="AT1186" i="1" s="1"/>
  <c r="AW1186" i="1" s="1"/>
  <c r="AQ1297" i="1"/>
  <c r="AT1297" i="1" s="1"/>
  <c r="AW1297" i="1" s="1"/>
  <c r="AQ1025" i="1"/>
  <c r="AT1025" i="1" s="1"/>
  <c r="AW1025" i="1" s="1"/>
  <c r="AQ1162" i="1"/>
  <c r="AT1162" i="1" s="1"/>
  <c r="AW1162" i="1" s="1"/>
  <c r="AQ1281" i="1"/>
  <c r="AT1281" i="1" s="1"/>
  <c r="AW1281" i="1" s="1"/>
  <c r="AQ1106" i="1"/>
  <c r="AT1106" i="1" s="1"/>
  <c r="AW1106" i="1" s="1"/>
  <c r="AQ1234" i="1"/>
  <c r="AT1234" i="1" s="1"/>
  <c r="AW1234" i="1" s="1"/>
  <c r="AQ1327" i="1"/>
  <c r="AT1327" i="1" s="1"/>
  <c r="AW1327" i="1" s="1"/>
  <c r="AQ1082" i="1"/>
  <c r="AT1082" i="1" s="1"/>
  <c r="AW1082" i="1" s="1"/>
  <c r="AQ1210" i="1"/>
  <c r="AT1210" i="1" s="1"/>
  <c r="AW1210" i="1" s="1"/>
  <c r="AQ1313" i="1"/>
  <c r="AT1313" i="1" s="1"/>
  <c r="AW1313" i="1" s="1"/>
  <c r="AQ1036" i="1"/>
  <c r="AT1036" i="1" s="1"/>
  <c r="AW1036" i="1" s="1"/>
  <c r="AQ972" i="1"/>
  <c r="AT972" i="1" s="1"/>
  <c r="AW972" i="1" s="1"/>
  <c r="AQ1000" i="1"/>
  <c r="AT1000" i="1" s="1"/>
  <c r="AW1000" i="1" s="1"/>
  <c r="AQ1044" i="1"/>
  <c r="AT1044" i="1" s="1"/>
  <c r="AW1044" i="1" s="1"/>
  <c r="AQ980" i="1"/>
  <c r="AT980" i="1" s="1"/>
  <c r="AW980" i="1" s="1"/>
  <c r="AQ1024" i="1"/>
  <c r="AT1024" i="1" s="1"/>
  <c r="AW1024" i="1" s="1"/>
  <c r="AQ1309" i="1"/>
  <c r="AT1309" i="1" s="1"/>
  <c r="AW1309" i="1" s="1"/>
  <c r="AQ632" i="1"/>
  <c r="AT632" i="1" s="1"/>
  <c r="AW632" i="1" s="1"/>
  <c r="AQ845" i="1"/>
  <c r="AT845" i="1" s="1"/>
  <c r="AW845" i="1" s="1"/>
  <c r="AQ933" i="1"/>
  <c r="AT933" i="1" s="1"/>
  <c r="AW933" i="1" s="1"/>
  <c r="AQ1009" i="1"/>
  <c r="AT1009" i="1" s="1"/>
  <c r="AW1009" i="1" s="1"/>
  <c r="AQ1086" i="1"/>
  <c r="AT1086" i="1" s="1"/>
  <c r="AW1086" i="1" s="1"/>
  <c r="AQ1182" i="1"/>
  <c r="AT1182" i="1" s="1"/>
  <c r="AW1182" i="1" s="1"/>
  <c r="AQ1246" i="1"/>
  <c r="AT1246" i="1" s="1"/>
  <c r="AW1246" i="1" s="1"/>
  <c r="AQ1294" i="1"/>
  <c r="AT1294" i="1" s="1"/>
  <c r="AW1294" i="1" s="1"/>
  <c r="AQ1333" i="1"/>
  <c r="AT1333" i="1" s="1"/>
  <c r="AW1333" i="1" s="1"/>
  <c r="AQ344" i="1"/>
  <c r="AQ591" i="1"/>
  <c r="AT591" i="1" s="1"/>
  <c r="AW591" i="1" s="1"/>
  <c r="AQ719" i="1"/>
  <c r="AT719" i="1" s="1"/>
  <c r="AW719" i="1" s="1"/>
  <c r="AQ888" i="1"/>
  <c r="AT888" i="1" s="1"/>
  <c r="AW888" i="1" s="1"/>
  <c r="AQ952" i="1"/>
  <c r="AT952" i="1" s="1"/>
  <c r="AW952" i="1" s="1"/>
  <c r="AQ1073" i="1"/>
  <c r="AT1073" i="1" s="1"/>
  <c r="AW1073" i="1" s="1"/>
  <c r="AQ1169" i="1"/>
  <c r="AT1169" i="1" s="1"/>
  <c r="AW1169" i="1" s="1"/>
  <c r="AQ1233" i="1"/>
  <c r="AT1233" i="1" s="1"/>
  <c r="AW1233" i="1" s="1"/>
  <c r="AQ1285" i="1"/>
  <c r="AT1285" i="1" s="1"/>
  <c r="AW1285" i="1" s="1"/>
  <c r="AQ1342" i="1"/>
  <c r="AT1342" i="1" s="1"/>
  <c r="AW1342" i="1" s="1"/>
  <c r="AQ560" i="1"/>
  <c r="AT560" i="1" s="1"/>
  <c r="AW560" i="1" s="1"/>
  <c r="AQ688" i="1"/>
  <c r="AT688" i="1" s="1"/>
  <c r="AW688" i="1" s="1"/>
  <c r="AQ841" i="1"/>
  <c r="AT841" i="1" s="1"/>
  <c r="AW841" i="1" s="1"/>
  <c r="AQ937" i="1"/>
  <c r="AT937" i="1" s="1"/>
  <c r="AW937" i="1" s="1"/>
  <c r="AQ1218" i="1"/>
  <c r="AT1218" i="1" s="1"/>
  <c r="AW1218" i="1" s="1"/>
  <c r="AQ1066" i="1"/>
  <c r="AT1066" i="1" s="1"/>
  <c r="AW1066" i="1" s="1"/>
  <c r="AQ993" i="1"/>
  <c r="AT993" i="1" s="1"/>
  <c r="AW993" i="1" s="1"/>
  <c r="AQ1343" i="1"/>
  <c r="AT1343" i="1" s="1"/>
  <c r="AW1343" i="1" s="1"/>
  <c r="AQ1331" i="1"/>
  <c r="AT1331" i="1" s="1"/>
  <c r="AW1331" i="1" s="1"/>
  <c r="AQ984" i="1"/>
  <c r="AT984" i="1" s="1"/>
  <c r="AW984" i="1" s="1"/>
  <c r="AQ1008" i="1"/>
  <c r="AT1008" i="1" s="1"/>
  <c r="AW1008" i="1" s="1"/>
  <c r="BO20" i="1"/>
  <c r="BO17" i="1"/>
  <c r="AU1350" i="1"/>
  <c r="AX1350" i="1" s="1"/>
  <c r="AV1339" i="1"/>
  <c r="AY1339" i="1" s="1"/>
  <c r="AU1334" i="1"/>
  <c r="AX1334" i="1" s="1"/>
  <c r="AV1323" i="1"/>
  <c r="AY1323" i="1" s="1"/>
  <c r="AU1318" i="1"/>
  <c r="AX1318" i="1" s="1"/>
  <c r="AU1302" i="1"/>
  <c r="AX1302" i="1" s="1"/>
  <c r="AV1291" i="1"/>
  <c r="AY1291" i="1" s="1"/>
  <c r="AV1259" i="1"/>
  <c r="AY1259" i="1" s="1"/>
  <c r="AV1328" i="1"/>
  <c r="AY1328" i="1" s="1"/>
  <c r="AU1323" i="1"/>
  <c r="AX1323" i="1" s="1"/>
  <c r="AV1312" i="1"/>
  <c r="AY1312" i="1" s="1"/>
  <c r="AU1307" i="1"/>
  <c r="AX1307" i="1" s="1"/>
  <c r="AV1264" i="1"/>
  <c r="AY1264" i="1" s="1"/>
  <c r="AV1345" i="1"/>
  <c r="AY1345" i="1" s="1"/>
  <c r="AU1340" i="1"/>
  <c r="AX1340" i="1" s="1"/>
  <c r="AV1329" i="1"/>
  <c r="AY1329" i="1" s="1"/>
  <c r="AV1313" i="1"/>
  <c r="AY1313" i="1" s="1"/>
  <c r="AU1292" i="1"/>
  <c r="AX1292" i="1" s="1"/>
  <c r="AU1244" i="1"/>
  <c r="AX1244" i="1" s="1"/>
  <c r="AV1346" i="1"/>
  <c r="AY1346" i="1" s="1"/>
  <c r="AU1341" i="1"/>
  <c r="AX1341" i="1" s="1"/>
  <c r="AV1330" i="1"/>
  <c r="AY1330" i="1" s="1"/>
  <c r="AU1325" i="1"/>
  <c r="AX1325" i="1" s="1"/>
  <c r="AV1270" i="1"/>
  <c r="AY1270" i="1" s="1"/>
  <c r="AU1239" i="1"/>
  <c r="AX1239" i="1" s="1"/>
  <c r="AU1223" i="1"/>
  <c r="AX1223" i="1" s="1"/>
  <c r="AU1207" i="1"/>
  <c r="AX1207" i="1" s="1"/>
  <c r="AV1327" i="1"/>
  <c r="AY1327" i="1" s="1"/>
  <c r="AU1322" i="1"/>
  <c r="AX1322" i="1" s="1"/>
  <c r="AV1311" i="1"/>
  <c r="AY1311" i="1" s="1"/>
  <c r="AV1295" i="1"/>
  <c r="AY1295" i="1" s="1"/>
  <c r="AV1279" i="1"/>
  <c r="AY1279" i="1" s="1"/>
  <c r="AV1247" i="1"/>
  <c r="AY1247" i="1" s="1"/>
  <c r="AV1348" i="1"/>
  <c r="AY1348" i="1" s="1"/>
  <c r="AU1343" i="1"/>
  <c r="AX1343" i="1" s="1"/>
  <c r="AV1332" i="1"/>
  <c r="AY1332" i="1" s="1"/>
  <c r="AU1311" i="1"/>
  <c r="AX1311" i="1" s="1"/>
  <c r="AV1300" i="1"/>
  <c r="AY1300" i="1" s="1"/>
  <c r="AU1279" i="1"/>
  <c r="AX1279" i="1" s="1"/>
  <c r="AV1252" i="1"/>
  <c r="AY1252" i="1" s="1"/>
  <c r="AU1344" i="1"/>
  <c r="AX1344" i="1" s="1"/>
  <c r="AV1333" i="1"/>
  <c r="AY1333" i="1" s="1"/>
  <c r="AU1328" i="1"/>
  <c r="AX1328" i="1" s="1"/>
  <c r="AV1317" i="1"/>
  <c r="AY1317" i="1" s="1"/>
  <c r="AU1312" i="1"/>
  <c r="AX1312" i="1" s="1"/>
  <c r="AV1285" i="1"/>
  <c r="AY1285" i="1" s="1"/>
  <c r="AV1269" i="1"/>
  <c r="AY1269" i="1" s="1"/>
  <c r="AU1264" i="1"/>
  <c r="AX1264" i="1" s="1"/>
  <c r="AU1248" i="1"/>
  <c r="AX1248" i="1" s="1"/>
  <c r="AV1334" i="1"/>
  <c r="AY1334" i="1" s="1"/>
  <c r="AV1318" i="1"/>
  <c r="AY1318" i="1" s="1"/>
  <c r="AV1286" i="1"/>
  <c r="AY1286" i="1" s="1"/>
  <c r="AV1232" i="1"/>
  <c r="AY1232" i="1" s="1"/>
  <c r="AU1227" i="1"/>
  <c r="AX1227" i="1" s="1"/>
  <c r="AV1216" i="1"/>
  <c r="AY1216" i="1" s="1"/>
  <c r="AV1347" i="1"/>
  <c r="AY1347" i="1" s="1"/>
  <c r="AU1342" i="1"/>
  <c r="AX1342" i="1" s="1"/>
  <c r="AV1331" i="1"/>
  <c r="AY1331" i="1" s="1"/>
  <c r="AU1326" i="1"/>
  <c r="AX1326" i="1" s="1"/>
  <c r="AU1310" i="1"/>
  <c r="AX1310" i="1" s="1"/>
  <c r="AU1294" i="1"/>
  <c r="AX1294" i="1" s="1"/>
  <c r="AU1278" i="1"/>
  <c r="AX1278" i="1" s="1"/>
  <c r="AV1251" i="1"/>
  <c r="AY1251" i="1" s="1"/>
  <c r="AU1246" i="1"/>
  <c r="AX1246" i="1" s="1"/>
  <c r="AU1331" i="1"/>
  <c r="AX1331" i="1" s="1"/>
  <c r="AU1315" i="1"/>
  <c r="AX1315" i="1" s="1"/>
  <c r="AV1304" i="1"/>
  <c r="AY1304" i="1" s="1"/>
  <c r="AU1299" i="1"/>
  <c r="AX1299" i="1" s="1"/>
  <c r="AU1283" i="1"/>
  <c r="AX1283" i="1" s="1"/>
  <c r="AV1272" i="1"/>
  <c r="AY1272" i="1" s="1"/>
  <c r="AU1267" i="1"/>
  <c r="AX1267" i="1" s="1"/>
  <c r="AU1251" i="1"/>
  <c r="AX1251" i="1" s="1"/>
  <c r="AU1332" i="1"/>
  <c r="AX1332" i="1" s="1"/>
  <c r="AV1321" i="1"/>
  <c r="AY1321" i="1" s="1"/>
  <c r="AV1305" i="1"/>
  <c r="AY1305" i="1" s="1"/>
  <c r="AU1300" i="1"/>
  <c r="AX1300" i="1" s="1"/>
  <c r="AV1289" i="1"/>
  <c r="AY1289" i="1" s="1"/>
  <c r="AU1284" i="1"/>
  <c r="AX1284" i="1" s="1"/>
  <c r="AV1257" i="1"/>
  <c r="AY1257" i="1" s="1"/>
  <c r="AU1252" i="1"/>
  <c r="AX1252" i="1" s="1"/>
  <c r="AV1338" i="1"/>
  <c r="AY1338" i="1" s="1"/>
  <c r="AU1281" i="1"/>
  <c r="AX1281" i="1" s="1"/>
  <c r="AV1220" i="1"/>
  <c r="AY1220" i="1" s="1"/>
  <c r="AU1215" i="1"/>
  <c r="AX1215" i="1" s="1"/>
  <c r="AU1199" i="1"/>
  <c r="AX1199" i="1" s="1"/>
  <c r="AV1351" i="1"/>
  <c r="AY1351" i="1" s="1"/>
  <c r="AU1346" i="1"/>
  <c r="AX1346" i="1" s="1"/>
  <c r="AU1314" i="1"/>
  <c r="AX1314" i="1" s="1"/>
  <c r="AU1298" i="1"/>
  <c r="AX1298" i="1" s="1"/>
  <c r="AV1287" i="1"/>
  <c r="AY1287" i="1" s="1"/>
  <c r="AU1266" i="1"/>
  <c r="AX1266" i="1" s="1"/>
  <c r="AU1250" i="1"/>
  <c r="AX1250" i="1" s="1"/>
  <c r="AV1340" i="1"/>
  <c r="AY1340" i="1" s="1"/>
  <c r="AU1335" i="1"/>
  <c r="AX1335" i="1" s="1"/>
  <c r="AV1324" i="1"/>
  <c r="AY1324" i="1" s="1"/>
  <c r="AV1308" i="1"/>
  <c r="AY1308" i="1" s="1"/>
  <c r="AV1292" i="1"/>
  <c r="AY1292" i="1" s="1"/>
  <c r="AU1271" i="1"/>
  <c r="AX1271" i="1" s="1"/>
  <c r="AU1255" i="1"/>
  <c r="AX1255" i="1" s="1"/>
  <c r="AV1341" i="1"/>
  <c r="AY1341" i="1" s="1"/>
  <c r="AU1304" i="1"/>
  <c r="AX1304" i="1" s="1"/>
  <c r="AU1272" i="1"/>
  <c r="AX1272" i="1" s="1"/>
  <c r="AV1245" i="1"/>
  <c r="AY1245" i="1" s="1"/>
  <c r="AV1342" i="1"/>
  <c r="AY1342" i="1" s="1"/>
  <c r="AV1326" i="1"/>
  <c r="AY1326" i="1" s="1"/>
  <c r="AU1321" i="1"/>
  <c r="AX1321" i="1" s="1"/>
  <c r="AV1310" i="1"/>
  <c r="AY1310" i="1" s="1"/>
  <c r="AU1235" i="1"/>
  <c r="AX1235" i="1" s="1"/>
  <c r="AV1224" i="1"/>
  <c r="AY1224" i="1" s="1"/>
  <c r="AU1219" i="1"/>
  <c r="AX1219" i="1" s="1"/>
  <c r="AU1203" i="1"/>
  <c r="AX1203" i="1" s="1"/>
  <c r="AU1171" i="1"/>
  <c r="AX1171" i="1" s="1"/>
  <c r="AV1160" i="1"/>
  <c r="AY1160" i="1" s="1"/>
  <c r="AU1155" i="1"/>
  <c r="AX1155" i="1" s="1"/>
  <c r="AV1258" i="1"/>
  <c r="AY1258" i="1" s="1"/>
  <c r="AV1241" i="1"/>
  <c r="AY1241" i="1" s="1"/>
  <c r="AU1236" i="1"/>
  <c r="AX1236" i="1" s="1"/>
  <c r="AV1225" i="1"/>
  <c r="AY1225" i="1" s="1"/>
  <c r="AU1220" i="1"/>
  <c r="AX1220" i="1" s="1"/>
  <c r="AU1204" i="1"/>
  <c r="AX1204" i="1" s="1"/>
  <c r="AV1193" i="1"/>
  <c r="AY1193" i="1" s="1"/>
  <c r="AU1188" i="1"/>
  <c r="AX1188" i="1" s="1"/>
  <c r="AU1172" i="1"/>
  <c r="AX1172" i="1" s="1"/>
  <c r="AV1161" i="1"/>
  <c r="AY1161" i="1" s="1"/>
  <c r="AU1305" i="1"/>
  <c r="AX1305" i="1" s="1"/>
  <c r="AV1242" i="1"/>
  <c r="AY1242" i="1" s="1"/>
  <c r="AU1237" i="1"/>
  <c r="AX1237" i="1" s="1"/>
  <c r="AV1226" i="1"/>
  <c r="AY1226" i="1" s="1"/>
  <c r="AU1221" i="1"/>
  <c r="AX1221" i="1" s="1"/>
  <c r="AV1210" i="1"/>
  <c r="AY1210" i="1" s="1"/>
  <c r="AU1205" i="1"/>
  <c r="AX1205" i="1" s="1"/>
  <c r="AU1189" i="1"/>
  <c r="AX1189" i="1" s="1"/>
  <c r="AU1173" i="1"/>
  <c r="AX1173" i="1" s="1"/>
  <c r="AU1157" i="1"/>
  <c r="AX1157" i="1" s="1"/>
  <c r="AV1146" i="1"/>
  <c r="AY1146" i="1" s="1"/>
  <c r="AU1226" i="1"/>
  <c r="AX1226" i="1" s="1"/>
  <c r="AU1139" i="1"/>
  <c r="AX1139" i="1" s="1"/>
  <c r="AV1128" i="1"/>
  <c r="AY1128" i="1" s="1"/>
  <c r="AV1112" i="1"/>
  <c r="AY1112" i="1" s="1"/>
  <c r="AU1107" i="1"/>
  <c r="AX1107" i="1" s="1"/>
  <c r="AU1091" i="1"/>
  <c r="AX1091" i="1" s="1"/>
  <c r="AU1059" i="1"/>
  <c r="AX1059" i="1" s="1"/>
  <c r="AU1043" i="1"/>
  <c r="AX1043" i="1" s="1"/>
  <c r="AV1032" i="1"/>
  <c r="AY1032" i="1" s="1"/>
  <c r="AU1027" i="1"/>
  <c r="AX1027" i="1" s="1"/>
  <c r="AV1016" i="1"/>
  <c r="AY1016" i="1" s="1"/>
  <c r="AU1011" i="1"/>
  <c r="AX1011" i="1" s="1"/>
  <c r="AV1180" i="1"/>
  <c r="AY1180" i="1" s="1"/>
  <c r="AV1148" i="1"/>
  <c r="AY1148" i="1" s="1"/>
  <c r="AV1274" i="1"/>
  <c r="AY1274" i="1" s="1"/>
  <c r="AU1253" i="1"/>
  <c r="AX1253" i="1" s="1"/>
  <c r="AU1240" i="1"/>
  <c r="AX1240" i="1" s="1"/>
  <c r="AU1224" i="1"/>
  <c r="AX1224" i="1" s="1"/>
  <c r="AV1213" i="1"/>
  <c r="AY1213" i="1" s="1"/>
  <c r="AU1208" i="1"/>
  <c r="AX1208" i="1" s="1"/>
  <c r="AU1192" i="1"/>
  <c r="AX1192" i="1" s="1"/>
  <c r="AV1181" i="1"/>
  <c r="AY1181" i="1" s="1"/>
  <c r="AU1176" i="1"/>
  <c r="AX1176" i="1" s="1"/>
  <c r="AV1165" i="1"/>
  <c r="AY1165" i="1" s="1"/>
  <c r="AU1160" i="1"/>
  <c r="AX1160" i="1" s="1"/>
  <c r="AV1149" i="1"/>
  <c r="AY1149" i="1" s="1"/>
  <c r="AV1278" i="1"/>
  <c r="AY1278" i="1" s="1"/>
  <c r="AU1209" i="1"/>
  <c r="AX1209" i="1" s="1"/>
  <c r="AV1182" i="1"/>
  <c r="AY1182" i="1" s="1"/>
  <c r="AU1177" i="1"/>
  <c r="AX1177" i="1" s="1"/>
  <c r="AU1161" i="1"/>
  <c r="AX1161" i="1" s="1"/>
  <c r="AV1150" i="1"/>
  <c r="AY1150" i="1" s="1"/>
  <c r="AU1242" i="1"/>
  <c r="AX1242" i="1" s="1"/>
  <c r="AU1178" i="1"/>
  <c r="AX1178" i="1" s="1"/>
  <c r="AV1132" i="1"/>
  <c r="AY1132" i="1" s="1"/>
  <c r="AV1116" i="1"/>
  <c r="AY1116" i="1" s="1"/>
  <c r="AU1111" i="1"/>
  <c r="AX1111" i="1" s="1"/>
  <c r="AV1100" i="1"/>
  <c r="AY1100" i="1" s="1"/>
  <c r="AU1079" i="1"/>
  <c r="AX1079" i="1" s="1"/>
  <c r="AU1063" i="1"/>
  <c r="AX1063" i="1" s="1"/>
  <c r="AV1052" i="1"/>
  <c r="AY1052" i="1" s="1"/>
  <c r="AU1031" i="1"/>
  <c r="AX1031" i="1" s="1"/>
  <c r="AU1015" i="1"/>
  <c r="AX1015" i="1" s="1"/>
  <c r="AV1004" i="1"/>
  <c r="AY1004" i="1" s="1"/>
  <c r="AV1200" i="1"/>
  <c r="AY1200" i="1" s="1"/>
  <c r="AV1184" i="1"/>
  <c r="AY1184" i="1" s="1"/>
  <c r="AU1179" i="1"/>
  <c r="AX1179" i="1" s="1"/>
  <c r="AV1168" i="1"/>
  <c r="AY1168" i="1" s="1"/>
  <c r="AU1163" i="1"/>
  <c r="AX1163" i="1" s="1"/>
  <c r="AV1152" i="1"/>
  <c r="AY1152" i="1" s="1"/>
  <c r="AU1147" i="1"/>
  <c r="AX1147" i="1" s="1"/>
  <c r="AU1228" i="1"/>
  <c r="AX1228" i="1" s="1"/>
  <c r="AV1217" i="1"/>
  <c r="AY1217" i="1" s="1"/>
  <c r="AU1212" i="1"/>
  <c r="AX1212" i="1" s="1"/>
  <c r="AU1196" i="1"/>
  <c r="AX1196" i="1" s="1"/>
  <c r="AV1185" i="1"/>
  <c r="AY1185" i="1" s="1"/>
  <c r="AU1180" i="1"/>
  <c r="AX1180" i="1" s="1"/>
  <c r="AV1169" i="1"/>
  <c r="AY1169" i="1" s="1"/>
  <c r="AU1164" i="1"/>
  <c r="AX1164" i="1" s="1"/>
  <c r="AU1148" i="1"/>
  <c r="AX1148" i="1" s="1"/>
  <c r="AV1294" i="1"/>
  <c r="AY1294" i="1" s="1"/>
  <c r="AV1234" i="1"/>
  <c r="AY1234" i="1" s="1"/>
  <c r="AU1229" i="1"/>
  <c r="AX1229" i="1" s="1"/>
  <c r="AV1218" i="1"/>
  <c r="AY1218" i="1" s="1"/>
  <c r="AV1202" i="1"/>
  <c r="AY1202" i="1" s="1"/>
  <c r="AU1197" i="1"/>
  <c r="AX1197" i="1" s="1"/>
  <c r="AU1181" i="1"/>
  <c r="AX1181" i="1" s="1"/>
  <c r="AU1149" i="1"/>
  <c r="AX1149" i="1" s="1"/>
  <c r="AU1131" i="1"/>
  <c r="AX1131" i="1" s="1"/>
  <c r="AV1120" i="1"/>
  <c r="AY1120" i="1" s="1"/>
  <c r="AV1104" i="1"/>
  <c r="AY1104" i="1" s="1"/>
  <c r="AU1099" i="1"/>
  <c r="AX1099" i="1" s="1"/>
  <c r="AU1083" i="1"/>
  <c r="AX1083" i="1" s="1"/>
  <c r="AU1051" i="1"/>
  <c r="AX1051" i="1" s="1"/>
  <c r="AV1040" i="1"/>
  <c r="AY1040" i="1" s="1"/>
  <c r="AU1019" i="1"/>
  <c r="AX1019" i="1" s="1"/>
  <c r="AV1008" i="1"/>
  <c r="AY1008" i="1" s="1"/>
  <c r="AU1003" i="1"/>
  <c r="AX1003" i="1" s="1"/>
  <c r="AV1196" i="1"/>
  <c r="AY1196" i="1" s="1"/>
  <c r="AU1183" i="1"/>
  <c r="AX1183" i="1" s="1"/>
  <c r="AV1172" i="1"/>
  <c r="AY1172" i="1" s="1"/>
  <c r="AU1167" i="1"/>
  <c r="AX1167" i="1" s="1"/>
  <c r="AU1232" i="1"/>
  <c r="AX1232" i="1" s="1"/>
  <c r="AV1205" i="1"/>
  <c r="AY1205" i="1" s="1"/>
  <c r="AV1173" i="1"/>
  <c r="AY1173" i="1" s="1"/>
  <c r="AU1233" i="1"/>
  <c r="AX1233" i="1" s="1"/>
  <c r="AU1217" i="1"/>
  <c r="AX1217" i="1" s="1"/>
  <c r="AV1206" i="1"/>
  <c r="AY1206" i="1" s="1"/>
  <c r="AV1190" i="1"/>
  <c r="AY1190" i="1" s="1"/>
  <c r="AU1153" i="1"/>
  <c r="AX1153" i="1" s="1"/>
  <c r="AV1282" i="1"/>
  <c r="AY1282" i="1" s="1"/>
  <c r="AU1210" i="1"/>
  <c r="AX1210" i="1" s="1"/>
  <c r="AV1140" i="1"/>
  <c r="AY1140" i="1" s="1"/>
  <c r="AV1124" i="1"/>
  <c r="AY1124" i="1" s="1"/>
  <c r="AU1119" i="1"/>
  <c r="AX1119" i="1" s="1"/>
  <c r="AV1108" i="1"/>
  <c r="AY1108" i="1" s="1"/>
  <c r="AU1103" i="1"/>
  <c r="AX1103" i="1" s="1"/>
  <c r="AV1092" i="1"/>
  <c r="AY1092" i="1" s="1"/>
  <c r="AU1087" i="1"/>
  <c r="AX1087" i="1" s="1"/>
  <c r="AV1076" i="1"/>
  <c r="AY1076" i="1" s="1"/>
  <c r="AV1044" i="1"/>
  <c r="AY1044" i="1" s="1"/>
  <c r="AU1039" i="1"/>
  <c r="AX1039" i="1" s="1"/>
  <c r="AV1028" i="1"/>
  <c r="AY1028" i="1" s="1"/>
  <c r="AU1007" i="1"/>
  <c r="AX1007" i="1" s="1"/>
  <c r="AV1000" i="1"/>
  <c r="AY1000" i="1" s="1"/>
  <c r="AV968" i="1"/>
  <c r="AY968" i="1" s="1"/>
  <c r="AU963" i="1"/>
  <c r="AX963" i="1" s="1"/>
  <c r="AU1214" i="1"/>
  <c r="AX1214" i="1" s="1"/>
  <c r="AU1150" i="1"/>
  <c r="AX1150" i="1" s="1"/>
  <c r="AU1136" i="1"/>
  <c r="AX1136" i="1" s="1"/>
  <c r="AV1125" i="1"/>
  <c r="AY1125" i="1" s="1"/>
  <c r="AU1120" i="1"/>
  <c r="AX1120" i="1" s="1"/>
  <c r="AV1109" i="1"/>
  <c r="AY1109" i="1" s="1"/>
  <c r="AU1104" i="1"/>
  <c r="AX1104" i="1" s="1"/>
  <c r="AU1056" i="1"/>
  <c r="AX1056" i="1" s="1"/>
  <c r="AU1040" i="1"/>
  <c r="AX1040" i="1" s="1"/>
  <c r="AV1029" i="1"/>
  <c r="AY1029" i="1" s="1"/>
  <c r="AU1024" i="1"/>
  <c r="AX1024" i="1" s="1"/>
  <c r="AU1234" i="1"/>
  <c r="AX1234" i="1" s="1"/>
  <c r="AV1191" i="1"/>
  <c r="AY1191" i="1" s="1"/>
  <c r="AU1125" i="1"/>
  <c r="AX1125" i="1" s="1"/>
  <c r="AV1114" i="1"/>
  <c r="AY1114" i="1" s="1"/>
  <c r="AU1061" i="1"/>
  <c r="AX1061" i="1" s="1"/>
  <c r="AV1050" i="1"/>
  <c r="AY1050" i="1" s="1"/>
  <c r="AU1029" i="1"/>
  <c r="AX1029" i="1" s="1"/>
  <c r="AV1018" i="1"/>
  <c r="AY1018" i="1" s="1"/>
  <c r="AV975" i="1"/>
  <c r="AY975" i="1" s="1"/>
  <c r="AU968" i="1"/>
  <c r="AX968" i="1" s="1"/>
  <c r="AU947" i="1"/>
  <c r="AX947" i="1" s="1"/>
  <c r="AV936" i="1"/>
  <c r="AY936" i="1" s="1"/>
  <c r="AU931" i="1"/>
  <c r="AX931" i="1" s="1"/>
  <c r="AV920" i="1"/>
  <c r="AY920" i="1" s="1"/>
  <c r="AV904" i="1"/>
  <c r="AY904" i="1" s="1"/>
  <c r="AV888" i="1"/>
  <c r="AY888" i="1" s="1"/>
  <c r="AU883" i="1"/>
  <c r="AX883" i="1" s="1"/>
  <c r="AU867" i="1"/>
  <c r="AX867" i="1" s="1"/>
  <c r="AU855" i="1"/>
  <c r="AX855" i="1" s="1"/>
  <c r="AU847" i="1"/>
  <c r="AX847" i="1" s="1"/>
  <c r="AU983" i="1"/>
  <c r="AX983" i="1" s="1"/>
  <c r="AV956" i="1"/>
  <c r="AY956" i="1" s="1"/>
  <c r="AU951" i="1"/>
  <c r="AX951" i="1" s="1"/>
  <c r="AU1166" i="1"/>
  <c r="AX1166" i="1" s="1"/>
  <c r="AV1129" i="1"/>
  <c r="AY1129" i="1" s="1"/>
  <c r="AV1113" i="1"/>
  <c r="AY1113" i="1" s="1"/>
  <c r="AV1097" i="1"/>
  <c r="AY1097" i="1" s="1"/>
  <c r="AV1081" i="1"/>
  <c r="AY1081" i="1" s="1"/>
  <c r="AV1065" i="1"/>
  <c r="AY1065" i="1" s="1"/>
  <c r="AU1044" i="1"/>
  <c r="AX1044" i="1" s="1"/>
  <c r="AU1028" i="1"/>
  <c r="AX1028" i="1" s="1"/>
  <c r="AU1133" i="1"/>
  <c r="AX1133" i="1" s="1"/>
  <c r="AU1101" i="1"/>
  <c r="AX1101" i="1" s="1"/>
  <c r="AV1090" i="1"/>
  <c r="AY1090" i="1" s="1"/>
  <c r="AU1069" i="1"/>
  <c r="AX1069" i="1" s="1"/>
  <c r="AV1058" i="1"/>
  <c r="AY1058" i="1" s="1"/>
  <c r="AV1026" i="1"/>
  <c r="AY1026" i="1" s="1"/>
  <c r="AU1016" i="1"/>
  <c r="AX1016" i="1" s="1"/>
  <c r="AU1009" i="1"/>
  <c r="AX1009" i="1" s="1"/>
  <c r="AU1002" i="1"/>
  <c r="AX1002" i="1" s="1"/>
  <c r="AV973" i="1"/>
  <c r="AY973" i="1" s="1"/>
  <c r="AV966" i="1"/>
  <c r="AY966" i="1" s="1"/>
  <c r="AV959" i="1"/>
  <c r="AY959" i="1" s="1"/>
  <c r="AU935" i="1"/>
  <c r="AX935" i="1" s="1"/>
  <c r="AU919" i="1"/>
  <c r="AX919" i="1" s="1"/>
  <c r="AV908" i="1"/>
  <c r="AY908" i="1" s="1"/>
  <c r="AV892" i="1"/>
  <c r="AY892" i="1" s="1"/>
  <c r="AU887" i="1"/>
  <c r="AX887" i="1" s="1"/>
  <c r="AV876" i="1"/>
  <c r="AY876" i="1" s="1"/>
  <c r="AV860" i="1"/>
  <c r="AY860" i="1" s="1"/>
  <c r="AU987" i="1"/>
  <c r="AX987" i="1" s="1"/>
  <c r="AV976" i="1"/>
  <c r="AY976" i="1" s="1"/>
  <c r="AU971" i="1"/>
  <c r="AX971" i="1" s="1"/>
  <c r="AV960" i="1"/>
  <c r="AY960" i="1" s="1"/>
  <c r="AU955" i="1"/>
  <c r="AX955" i="1" s="1"/>
  <c r="AV1203" i="1"/>
  <c r="AY1203" i="1" s="1"/>
  <c r="AV1133" i="1"/>
  <c r="AY1133" i="1" s="1"/>
  <c r="AU1128" i="1"/>
  <c r="AX1128" i="1" s="1"/>
  <c r="AV1117" i="1"/>
  <c r="AY1117" i="1" s="1"/>
  <c r="AU1112" i="1"/>
  <c r="AX1112" i="1" s="1"/>
  <c r="AV1101" i="1"/>
  <c r="AY1101" i="1" s="1"/>
  <c r="AV1085" i="1"/>
  <c r="AY1085" i="1" s="1"/>
  <c r="AV1069" i="1"/>
  <c r="AY1069" i="1" s="1"/>
  <c r="AV1053" i="1"/>
  <c r="AY1053" i="1" s="1"/>
  <c r="AV1037" i="1"/>
  <c r="AY1037" i="1" s="1"/>
  <c r="AU1141" i="1"/>
  <c r="AX1141" i="1" s="1"/>
  <c r="AV1130" i="1"/>
  <c r="AY1130" i="1" s="1"/>
  <c r="AV1098" i="1"/>
  <c r="AY1098" i="1" s="1"/>
  <c r="AV1007" i="1"/>
  <c r="AY1007" i="1" s="1"/>
  <c r="AU993" i="1"/>
  <c r="AX993" i="1" s="1"/>
  <c r="AU986" i="1"/>
  <c r="AX986" i="1" s="1"/>
  <c r="AV957" i="1"/>
  <c r="AY957" i="1" s="1"/>
  <c r="AV928" i="1"/>
  <c r="AY928" i="1" s="1"/>
  <c r="AU923" i="1"/>
  <c r="AX923" i="1" s="1"/>
  <c r="AV912" i="1"/>
  <c r="AY912" i="1" s="1"/>
  <c r="AU907" i="1"/>
  <c r="AX907" i="1" s="1"/>
  <c r="AV896" i="1"/>
  <c r="AY896" i="1" s="1"/>
  <c r="AV880" i="1"/>
  <c r="AY880" i="1" s="1"/>
  <c r="AV864" i="1"/>
  <c r="AY864" i="1" s="1"/>
  <c r="AU859" i="1"/>
  <c r="AX859" i="1" s="1"/>
  <c r="AV996" i="1"/>
  <c r="AY996" i="1" s="1"/>
  <c r="AU959" i="1"/>
  <c r="AX959" i="1" s="1"/>
  <c r="AV1219" i="1"/>
  <c r="AY1219" i="1" s="1"/>
  <c r="AU1198" i="1"/>
  <c r="AX1198" i="1" s="1"/>
  <c r="AV1155" i="1"/>
  <c r="AY1155" i="1" s="1"/>
  <c r="AV1137" i="1"/>
  <c r="AY1137" i="1" s="1"/>
  <c r="AV1121" i="1"/>
  <c r="AY1121" i="1" s="1"/>
  <c r="AU1116" i="1"/>
  <c r="AX1116" i="1" s="1"/>
  <c r="AV1105" i="1"/>
  <c r="AY1105" i="1" s="1"/>
  <c r="AU1100" i="1"/>
  <c r="AX1100" i="1" s="1"/>
  <c r="AV1089" i="1"/>
  <c r="AY1089" i="1" s="1"/>
  <c r="AU1084" i="1"/>
  <c r="AX1084" i="1" s="1"/>
  <c r="AV1073" i="1"/>
  <c r="AY1073" i="1" s="1"/>
  <c r="AU1068" i="1"/>
  <c r="AX1068" i="1" s="1"/>
  <c r="AV1057" i="1"/>
  <c r="AY1057" i="1" s="1"/>
  <c r="AU1052" i="1"/>
  <c r="AX1052" i="1" s="1"/>
  <c r="AU1036" i="1"/>
  <c r="AX1036" i="1" s="1"/>
  <c r="AU1020" i="1"/>
  <c r="AX1020" i="1" s="1"/>
  <c r="AV1250" i="1"/>
  <c r="AY1250" i="1" s="1"/>
  <c r="AU1202" i="1"/>
  <c r="AX1202" i="1" s="1"/>
  <c r="AU1117" i="1"/>
  <c r="AX1117" i="1" s="1"/>
  <c r="AU1085" i="1"/>
  <c r="AX1085" i="1" s="1"/>
  <c r="AV1074" i="1"/>
  <c r="AY1074" i="1" s="1"/>
  <c r="AV1042" i="1"/>
  <c r="AY1042" i="1" s="1"/>
  <c r="AV1005" i="1"/>
  <c r="AY1005" i="1" s="1"/>
  <c r="AV998" i="1"/>
  <c r="AY998" i="1" s="1"/>
  <c r="AU984" i="1"/>
  <c r="AX984" i="1" s="1"/>
  <c r="AV932" i="1"/>
  <c r="AY932" i="1" s="1"/>
  <c r="AV916" i="1"/>
  <c r="AY916" i="1" s="1"/>
  <c r="AU911" i="1"/>
  <c r="AX911" i="1" s="1"/>
  <c r="AU895" i="1"/>
  <c r="AX895" i="1" s="1"/>
  <c r="AV884" i="1"/>
  <c r="AY884" i="1" s="1"/>
  <c r="AU879" i="1"/>
  <c r="AX879" i="1" s="1"/>
  <c r="AV868" i="1"/>
  <c r="AY868" i="1" s="1"/>
  <c r="AU857" i="1"/>
  <c r="AX857" i="1" s="1"/>
  <c r="AU849" i="1"/>
  <c r="AX849" i="1" s="1"/>
  <c r="AV1119" i="1"/>
  <c r="AY1119" i="1" s="1"/>
  <c r="AU1098" i="1"/>
  <c r="AX1098" i="1" s="1"/>
  <c r="AU1066" i="1"/>
  <c r="AX1066" i="1" s="1"/>
  <c r="AV1055" i="1"/>
  <c r="AY1055" i="1" s="1"/>
  <c r="AU1034" i="1"/>
  <c r="AX1034" i="1" s="1"/>
  <c r="AV1023" i="1"/>
  <c r="AY1023" i="1" s="1"/>
  <c r="AV985" i="1"/>
  <c r="AY985" i="1" s="1"/>
  <c r="AV978" i="1"/>
  <c r="AY978" i="1" s="1"/>
  <c r="AU964" i="1"/>
  <c r="AX964" i="1" s="1"/>
  <c r="AU950" i="1"/>
  <c r="AX950" i="1" s="1"/>
  <c r="AV933" i="1"/>
  <c r="AY933" i="1" s="1"/>
  <c r="AU928" i="1"/>
  <c r="AX928" i="1" s="1"/>
  <c r="AV901" i="1"/>
  <c r="AY901" i="1" s="1"/>
  <c r="AU896" i="1"/>
  <c r="AX896" i="1" s="1"/>
  <c r="AV885" i="1"/>
  <c r="AY885" i="1" s="1"/>
  <c r="AV869" i="1"/>
  <c r="AY869" i="1" s="1"/>
  <c r="AU864" i="1"/>
  <c r="AX864" i="1" s="1"/>
  <c r="AV850" i="1"/>
  <c r="AY850" i="1" s="1"/>
  <c r="AU1186" i="1"/>
  <c r="AX1186" i="1" s="1"/>
  <c r="AV1145" i="1"/>
  <c r="AY1145" i="1" s="1"/>
  <c r="AV1134" i="1"/>
  <c r="AY1134" i="1" s="1"/>
  <c r="AU1113" i="1"/>
  <c r="AX1113" i="1" s="1"/>
  <c r="AV1102" i="1"/>
  <c r="AY1102" i="1" s="1"/>
  <c r="AU1081" i="1"/>
  <c r="AX1081" i="1" s="1"/>
  <c r="AV1070" i="1"/>
  <c r="AY1070" i="1" s="1"/>
  <c r="AU1049" i="1"/>
  <c r="AX1049" i="1" s="1"/>
  <c r="AV1038" i="1"/>
  <c r="AY1038" i="1" s="1"/>
  <c r="AU1010" i="1"/>
  <c r="AX1010" i="1" s="1"/>
  <c r="AV981" i="1"/>
  <c r="AY981" i="1" s="1"/>
  <c r="AV967" i="1"/>
  <c r="AY967" i="1" s="1"/>
  <c r="AU960" i="1"/>
  <c r="AX960" i="1" s="1"/>
  <c r="AV946" i="1"/>
  <c r="AY946" i="1" s="1"/>
  <c r="AU941" i="1"/>
  <c r="AX941" i="1" s="1"/>
  <c r="AU925" i="1"/>
  <c r="AX925" i="1" s="1"/>
  <c r="AU909" i="1"/>
  <c r="AX909" i="1" s="1"/>
  <c r="AU893" i="1"/>
  <c r="AX893" i="1" s="1"/>
  <c r="AU877" i="1"/>
  <c r="AX877" i="1" s="1"/>
  <c r="AU861" i="1"/>
  <c r="AX861" i="1" s="1"/>
  <c r="AU854" i="1"/>
  <c r="AX854" i="1" s="1"/>
  <c r="AU1206" i="1"/>
  <c r="AX1206" i="1" s="1"/>
  <c r="AV1127" i="1"/>
  <c r="AY1127" i="1" s="1"/>
  <c r="AV1063" i="1"/>
  <c r="AY1063" i="1" s="1"/>
  <c r="AU1042" i="1"/>
  <c r="AX1042" i="1" s="1"/>
  <c r="AV1031" i="1"/>
  <c r="AY1031" i="1" s="1"/>
  <c r="AU1012" i="1"/>
  <c r="AX1012" i="1" s="1"/>
  <c r="AV962" i="1"/>
  <c r="AY962" i="1" s="1"/>
  <c r="AU948" i="1"/>
  <c r="AX948" i="1" s="1"/>
  <c r="AV937" i="1"/>
  <c r="AY937" i="1" s="1"/>
  <c r="AU932" i="1"/>
  <c r="AX932" i="1" s="1"/>
  <c r="AV921" i="1"/>
  <c r="AY921" i="1" s="1"/>
  <c r="AU916" i="1"/>
  <c r="AX916" i="1" s="1"/>
  <c r="AV905" i="1"/>
  <c r="AY905" i="1" s="1"/>
  <c r="AV889" i="1"/>
  <c r="AY889" i="1" s="1"/>
  <c r="AV873" i="1"/>
  <c r="AY873" i="1" s="1"/>
  <c r="AV848" i="1"/>
  <c r="AY848" i="1" s="1"/>
  <c r="AU1218" i="1"/>
  <c r="AX1218" i="1" s="1"/>
  <c r="AV1175" i="1"/>
  <c r="AY1175" i="1" s="1"/>
  <c r="AU1121" i="1"/>
  <c r="AX1121" i="1" s="1"/>
  <c r="AV1110" i="1"/>
  <c r="AY1110" i="1" s="1"/>
  <c r="AU1089" i="1"/>
  <c r="AX1089" i="1" s="1"/>
  <c r="AV1078" i="1"/>
  <c r="AY1078" i="1" s="1"/>
  <c r="AU1057" i="1"/>
  <c r="AX1057" i="1" s="1"/>
  <c r="AV1015" i="1"/>
  <c r="AY1015" i="1" s="1"/>
  <c r="AU1008" i="1"/>
  <c r="AX1008" i="1" s="1"/>
  <c r="AU994" i="1"/>
  <c r="AX994" i="1" s="1"/>
  <c r="AV951" i="1"/>
  <c r="AY951" i="1" s="1"/>
  <c r="AU945" i="1"/>
  <c r="AX945" i="1" s="1"/>
  <c r="AU929" i="1"/>
  <c r="AX929" i="1" s="1"/>
  <c r="AV918" i="1"/>
  <c r="AY918" i="1" s="1"/>
  <c r="AU881" i="1"/>
  <c r="AX881" i="1" s="1"/>
  <c r="AU1158" i="1"/>
  <c r="AX1158" i="1" s="1"/>
  <c r="AU1114" i="1"/>
  <c r="AX1114" i="1" s="1"/>
  <c r="AV1103" i="1"/>
  <c r="AY1103" i="1" s="1"/>
  <c r="AU1082" i="1"/>
  <c r="AX1082" i="1" s="1"/>
  <c r="AU1050" i="1"/>
  <c r="AX1050" i="1" s="1"/>
  <c r="AV1039" i="1"/>
  <c r="AY1039" i="1" s="1"/>
  <c r="AU1018" i="1"/>
  <c r="AX1018" i="1" s="1"/>
  <c r="AV1010" i="1"/>
  <c r="AY1010" i="1" s="1"/>
  <c r="AV1003" i="1"/>
  <c r="AY1003" i="1" s="1"/>
  <c r="AU996" i="1"/>
  <c r="AX996" i="1" s="1"/>
  <c r="AU982" i="1"/>
  <c r="AX982" i="1" s="1"/>
  <c r="AV953" i="1"/>
  <c r="AY953" i="1" s="1"/>
  <c r="AU936" i="1"/>
  <c r="AX936" i="1" s="1"/>
  <c r="AU920" i="1"/>
  <c r="AX920" i="1" s="1"/>
  <c r="AV909" i="1"/>
  <c r="AY909" i="1" s="1"/>
  <c r="AU904" i="1"/>
  <c r="AX904" i="1" s="1"/>
  <c r="AV893" i="1"/>
  <c r="AY893" i="1" s="1"/>
  <c r="AU888" i="1"/>
  <c r="AX888" i="1" s="1"/>
  <c r="AU872" i="1"/>
  <c r="AX872" i="1" s="1"/>
  <c r="AU1129" i="1"/>
  <c r="AX1129" i="1" s="1"/>
  <c r="AV1118" i="1"/>
  <c r="AY1118" i="1" s="1"/>
  <c r="AU1097" i="1"/>
  <c r="AX1097" i="1" s="1"/>
  <c r="AV1086" i="1"/>
  <c r="AY1086" i="1" s="1"/>
  <c r="AU1065" i="1"/>
  <c r="AX1065" i="1" s="1"/>
  <c r="AV1022" i="1"/>
  <c r="AY1022" i="1" s="1"/>
  <c r="AV1013" i="1"/>
  <c r="AY1013" i="1" s="1"/>
  <c r="AU992" i="1"/>
  <c r="AX992" i="1" s="1"/>
  <c r="AU978" i="1"/>
  <c r="AX978" i="1" s="1"/>
  <c r="AV949" i="1"/>
  <c r="AY949" i="1" s="1"/>
  <c r="AU933" i="1"/>
  <c r="AX933" i="1" s="1"/>
  <c r="AV922" i="1"/>
  <c r="AY922" i="1" s="1"/>
  <c r="AU917" i="1"/>
  <c r="AX917" i="1" s="1"/>
  <c r="AV906" i="1"/>
  <c r="AY906" i="1" s="1"/>
  <c r="AU885" i="1"/>
  <c r="AX885" i="1" s="1"/>
  <c r="AU869" i="1"/>
  <c r="AX869" i="1" s="1"/>
  <c r="AU858" i="1"/>
  <c r="AX858" i="1" s="1"/>
  <c r="AU850" i="1"/>
  <c r="AX850" i="1" s="1"/>
  <c r="AV1139" i="1"/>
  <c r="AY1139" i="1" s="1"/>
  <c r="AU1122" i="1"/>
  <c r="AX1122" i="1" s="1"/>
  <c r="AV1079" i="1"/>
  <c r="AY1079" i="1" s="1"/>
  <c r="AU1058" i="1"/>
  <c r="AX1058" i="1" s="1"/>
  <c r="AU1026" i="1"/>
  <c r="AX1026" i="1" s="1"/>
  <c r="AV994" i="1"/>
  <c r="AY994" i="1" s="1"/>
  <c r="AU980" i="1"/>
  <c r="AX980" i="1" s="1"/>
  <c r="AU973" i="1"/>
  <c r="AX973" i="1" s="1"/>
  <c r="AU940" i="1"/>
  <c r="AX940" i="1" s="1"/>
  <c r="AV929" i="1"/>
  <c r="AY929" i="1" s="1"/>
  <c r="AV913" i="1"/>
  <c r="AY913" i="1" s="1"/>
  <c r="AV897" i="1"/>
  <c r="AY897" i="1" s="1"/>
  <c r="AV881" i="1"/>
  <c r="AY881" i="1" s="1"/>
  <c r="AU876" i="1"/>
  <c r="AX876" i="1" s="1"/>
  <c r="AV865" i="1"/>
  <c r="AY865" i="1" s="1"/>
  <c r="AU860" i="1"/>
  <c r="AX860" i="1" s="1"/>
  <c r="AV1239" i="1"/>
  <c r="AY1239" i="1" s="1"/>
  <c r="AU1137" i="1"/>
  <c r="AX1137" i="1" s="1"/>
  <c r="AV1126" i="1"/>
  <c r="AY1126" i="1" s="1"/>
  <c r="AV1030" i="1"/>
  <c r="AY1030" i="1" s="1"/>
  <c r="AV997" i="1"/>
  <c r="AY997" i="1" s="1"/>
  <c r="AV983" i="1"/>
  <c r="AY983" i="1" s="1"/>
  <c r="AU976" i="1"/>
  <c r="AX976" i="1" s="1"/>
  <c r="AU969" i="1"/>
  <c r="AX969" i="1" s="1"/>
  <c r="AU962" i="1"/>
  <c r="AX962" i="1" s="1"/>
  <c r="AV926" i="1"/>
  <c r="AY926" i="1" s="1"/>
  <c r="AU921" i="1"/>
  <c r="AX921" i="1" s="1"/>
  <c r="AU905" i="1"/>
  <c r="AX905" i="1" s="1"/>
  <c r="AV894" i="1"/>
  <c r="AY894" i="1" s="1"/>
  <c r="AU889" i="1"/>
  <c r="AX889" i="1" s="1"/>
  <c r="AV878" i="1"/>
  <c r="AY878" i="1" s="1"/>
  <c r="AU873" i="1"/>
  <c r="AX873" i="1" s="1"/>
  <c r="AU856" i="1"/>
  <c r="AX856" i="1" s="1"/>
  <c r="AV1266" i="1"/>
  <c r="AY1266" i="1" s="1"/>
  <c r="AU1086" i="1"/>
  <c r="AX1086" i="1" s="1"/>
  <c r="AU1118" i="1"/>
  <c r="AX1118" i="1" s="1"/>
  <c r="AU890" i="1"/>
  <c r="AX890" i="1" s="1"/>
  <c r="AU846" i="1"/>
  <c r="AX846" i="1" s="1"/>
  <c r="AU838" i="1"/>
  <c r="AX838" i="1" s="1"/>
  <c r="AU830" i="1"/>
  <c r="AX830" i="1" s="1"/>
  <c r="AU822" i="1"/>
  <c r="AX822" i="1" s="1"/>
  <c r="AU806" i="1"/>
  <c r="AX806" i="1" s="1"/>
  <c r="AU798" i="1"/>
  <c r="AX798" i="1" s="1"/>
  <c r="AU790" i="1"/>
  <c r="AX790" i="1" s="1"/>
  <c r="AU782" i="1"/>
  <c r="AX782" i="1" s="1"/>
  <c r="AU729" i="1"/>
  <c r="AX729" i="1" s="1"/>
  <c r="AU697" i="1"/>
  <c r="AX697" i="1" s="1"/>
  <c r="AV686" i="1"/>
  <c r="AY686" i="1" s="1"/>
  <c r="AV670" i="1"/>
  <c r="AY670" i="1" s="1"/>
  <c r="AU665" i="1"/>
  <c r="AX665" i="1" s="1"/>
  <c r="AU1126" i="1"/>
  <c r="AX1126" i="1" s="1"/>
  <c r="AU1004" i="1"/>
  <c r="AX1004" i="1" s="1"/>
  <c r="AV947" i="1"/>
  <c r="AY947" i="1" s="1"/>
  <c r="AU926" i="1"/>
  <c r="AX926" i="1" s="1"/>
  <c r="AV883" i="1"/>
  <c r="AY883" i="1" s="1"/>
  <c r="AV843" i="1"/>
  <c r="AY843" i="1" s="1"/>
  <c r="AV827" i="1"/>
  <c r="AY827" i="1" s="1"/>
  <c r="AV819" i="1"/>
  <c r="AY819" i="1" s="1"/>
  <c r="AV811" i="1"/>
  <c r="AY811" i="1" s="1"/>
  <c r="AV803" i="1"/>
  <c r="AY803" i="1" s="1"/>
  <c r="AV795" i="1"/>
  <c r="AY795" i="1" s="1"/>
  <c r="AV779" i="1"/>
  <c r="AY779" i="1" s="1"/>
  <c r="AU754" i="1"/>
  <c r="AX754" i="1" s="1"/>
  <c r="AV743" i="1"/>
  <c r="AY743" i="1" s="1"/>
  <c r="AU738" i="1"/>
  <c r="AX738" i="1" s="1"/>
  <c r="AV727" i="1"/>
  <c r="AY727" i="1" s="1"/>
  <c r="AU722" i="1"/>
  <c r="AX722" i="1" s="1"/>
  <c r="AU690" i="1"/>
  <c r="AX690" i="1" s="1"/>
  <c r="AU674" i="1"/>
  <c r="AX674" i="1" s="1"/>
  <c r="AU1102" i="1"/>
  <c r="AX1102" i="1" s="1"/>
  <c r="AU988" i="1"/>
  <c r="AX988" i="1" s="1"/>
  <c r="AV935" i="1"/>
  <c r="AY935" i="1" s="1"/>
  <c r="AV847" i="1"/>
  <c r="AY847" i="1" s="1"/>
  <c r="AU839" i="1"/>
  <c r="AX839" i="1" s="1"/>
  <c r="AU831" i="1"/>
  <c r="AX831" i="1" s="1"/>
  <c r="AU815" i="1"/>
  <c r="AX815" i="1" s="1"/>
  <c r="AU807" i="1"/>
  <c r="AX807" i="1" s="1"/>
  <c r="AU799" i="1"/>
  <c r="AX799" i="1" s="1"/>
  <c r="AU775" i="1"/>
  <c r="AX775" i="1" s="1"/>
  <c r="AV756" i="1"/>
  <c r="AY756" i="1" s="1"/>
  <c r="AV740" i="1"/>
  <c r="AY740" i="1" s="1"/>
  <c r="AU735" i="1"/>
  <c r="AX735" i="1" s="1"/>
  <c r="AV724" i="1"/>
  <c r="AY724" i="1" s="1"/>
  <c r="AU703" i="1"/>
  <c r="AX703" i="1" s="1"/>
  <c r="AV692" i="1"/>
  <c r="AY692" i="1" s="1"/>
  <c r="AU687" i="1"/>
  <c r="AX687" i="1" s="1"/>
  <c r="AV676" i="1"/>
  <c r="AY676" i="1" s="1"/>
  <c r="AU671" i="1"/>
  <c r="AX671" i="1" s="1"/>
  <c r="AV660" i="1"/>
  <c r="AY660" i="1" s="1"/>
  <c r="AU902" i="1"/>
  <c r="AX902" i="1" s="1"/>
  <c r="AV802" i="1"/>
  <c r="AY802" i="1" s="1"/>
  <c r="AV770" i="1"/>
  <c r="AY770" i="1" s="1"/>
  <c r="AV645" i="1"/>
  <c r="AY645" i="1" s="1"/>
  <c r="AU640" i="1"/>
  <c r="AX640" i="1" s="1"/>
  <c r="AV629" i="1"/>
  <c r="AY629" i="1" s="1"/>
  <c r="AU624" i="1"/>
  <c r="AX624" i="1" s="1"/>
  <c r="AU608" i="1"/>
  <c r="AX608" i="1" s="1"/>
  <c r="AV597" i="1"/>
  <c r="AY597" i="1" s="1"/>
  <c r="AU592" i="1"/>
  <c r="AX592" i="1" s="1"/>
  <c r="AV581" i="1"/>
  <c r="AY581" i="1" s="1"/>
  <c r="AU576" i="1"/>
  <c r="AX576" i="1" s="1"/>
  <c r="AV565" i="1"/>
  <c r="AY565" i="1" s="1"/>
  <c r="AU560" i="1"/>
  <c r="AX560" i="1" s="1"/>
  <c r="AV533" i="1"/>
  <c r="AY533" i="1" s="1"/>
  <c r="AU528" i="1"/>
  <c r="AX528" i="1" s="1"/>
  <c r="AV517" i="1"/>
  <c r="AY517" i="1" s="1"/>
  <c r="AU512" i="1"/>
  <c r="AX512" i="1" s="1"/>
  <c r="AU496" i="1"/>
  <c r="AX496" i="1" s="1"/>
  <c r="AV1067" i="1"/>
  <c r="AY1067" i="1" s="1"/>
  <c r="AU949" i="1"/>
  <c r="AX949" i="1" s="1"/>
  <c r="AV927" i="1"/>
  <c r="AY927" i="1" s="1"/>
  <c r="AV863" i="1"/>
  <c r="AY863" i="1" s="1"/>
  <c r="AU844" i="1"/>
  <c r="AX844" i="1" s="1"/>
  <c r="AU820" i="1"/>
  <c r="AX820" i="1" s="1"/>
  <c r="AU812" i="1"/>
  <c r="AX812" i="1" s="1"/>
  <c r="AU796" i="1"/>
  <c r="AX796" i="1" s="1"/>
  <c r="AU788" i="1"/>
  <c r="AX788" i="1" s="1"/>
  <c r="AU772" i="1"/>
  <c r="AX772" i="1" s="1"/>
  <c r="AV754" i="1"/>
  <c r="AY754" i="1" s="1"/>
  <c r="AV738" i="1"/>
  <c r="AY738" i="1" s="1"/>
  <c r="AV722" i="1"/>
  <c r="AY722" i="1" s="1"/>
  <c r="AU717" i="1"/>
  <c r="AX717" i="1" s="1"/>
  <c r="AU685" i="1"/>
  <c r="AX685" i="1" s="1"/>
  <c r="AV674" i="1"/>
  <c r="AY674" i="1" s="1"/>
  <c r="AU669" i="1"/>
  <c r="AX669" i="1" s="1"/>
  <c r="AV1195" i="1"/>
  <c r="AY1195" i="1" s="1"/>
  <c r="AV1115" i="1"/>
  <c r="AY1115" i="1" s="1"/>
  <c r="AU997" i="1"/>
  <c r="AX997" i="1" s="1"/>
  <c r="AU942" i="1"/>
  <c r="AX942" i="1" s="1"/>
  <c r="AV899" i="1"/>
  <c r="AY899" i="1" s="1"/>
  <c r="AU878" i="1"/>
  <c r="AX878" i="1" s="1"/>
  <c r="AV841" i="1"/>
  <c r="AY841" i="1" s="1"/>
  <c r="AV833" i="1"/>
  <c r="AY833" i="1" s="1"/>
  <c r="AV825" i="1"/>
  <c r="AY825" i="1" s="1"/>
  <c r="AV817" i="1"/>
  <c r="AY817" i="1" s="1"/>
  <c r="AV801" i="1"/>
  <c r="AY801" i="1" s="1"/>
  <c r="AV785" i="1"/>
  <c r="AY785" i="1" s="1"/>
  <c r="AV777" i="1"/>
  <c r="AY777" i="1" s="1"/>
  <c r="AV683" i="1"/>
  <c r="AY683" i="1" s="1"/>
  <c r="AV667" i="1"/>
  <c r="AY667" i="1" s="1"/>
  <c r="AU662" i="1"/>
  <c r="AX662" i="1" s="1"/>
  <c r="AU1134" i="1"/>
  <c r="AX1134" i="1" s="1"/>
  <c r="AV1091" i="1"/>
  <c r="AY1091" i="1" s="1"/>
  <c r="AU981" i="1"/>
  <c r="AX981" i="1" s="1"/>
  <c r="AU930" i="1"/>
  <c r="AX930" i="1" s="1"/>
  <c r="AV887" i="1"/>
  <c r="AY887" i="1" s="1"/>
  <c r="AU845" i="1"/>
  <c r="AX845" i="1" s="1"/>
  <c r="AU829" i="1"/>
  <c r="AX829" i="1" s="1"/>
  <c r="AU813" i="1"/>
  <c r="AX813" i="1" s="1"/>
  <c r="AU773" i="1"/>
  <c r="AX773" i="1" s="1"/>
  <c r="AV760" i="1"/>
  <c r="AY760" i="1" s="1"/>
  <c r="AU755" i="1"/>
  <c r="AX755" i="1" s="1"/>
  <c r="AU739" i="1"/>
  <c r="AX739" i="1" s="1"/>
  <c r="AV696" i="1"/>
  <c r="AY696" i="1" s="1"/>
  <c r="AU691" i="1"/>
  <c r="AX691" i="1" s="1"/>
  <c r="AV680" i="1"/>
  <c r="AY680" i="1" s="1"/>
  <c r="AV664" i="1"/>
  <c r="AY664" i="1" s="1"/>
  <c r="AU659" i="1"/>
  <c r="AX659" i="1" s="1"/>
  <c r="AU972" i="1"/>
  <c r="AX972" i="1" s="1"/>
  <c r="AV721" i="1"/>
  <c r="AY721" i="1" s="1"/>
  <c r="AU700" i="1"/>
  <c r="AX700" i="1" s="1"/>
  <c r="AV633" i="1"/>
  <c r="AY633" i="1" s="1"/>
  <c r="AV617" i="1"/>
  <c r="AY617" i="1" s="1"/>
  <c r="AV601" i="1"/>
  <c r="AY601" i="1" s="1"/>
  <c r="AV585" i="1"/>
  <c r="AY585" i="1" s="1"/>
  <c r="AV569" i="1"/>
  <c r="AY569" i="1" s="1"/>
  <c r="AU564" i="1"/>
  <c r="AX564" i="1" s="1"/>
  <c r="AV553" i="1"/>
  <c r="AY553" i="1" s="1"/>
  <c r="AV537" i="1"/>
  <c r="AY537" i="1" s="1"/>
  <c r="AU532" i="1"/>
  <c r="AX532" i="1" s="1"/>
  <c r="AU516" i="1"/>
  <c r="AX516" i="1" s="1"/>
  <c r="AV505" i="1"/>
  <c r="AY505" i="1" s="1"/>
  <c r="AV489" i="1"/>
  <c r="AY489" i="1" s="1"/>
  <c r="AU484" i="1"/>
  <c r="AX484" i="1" s="1"/>
  <c r="AV1075" i="1"/>
  <c r="AY1075" i="1" s="1"/>
  <c r="AV970" i="1"/>
  <c r="AY970" i="1" s="1"/>
  <c r="AV879" i="1"/>
  <c r="AY879" i="1" s="1"/>
  <c r="AU842" i="1"/>
  <c r="AX842" i="1" s="1"/>
  <c r="AU834" i="1"/>
  <c r="AX834" i="1" s="1"/>
  <c r="AU826" i="1"/>
  <c r="AX826" i="1" s="1"/>
  <c r="AU810" i="1"/>
  <c r="AX810" i="1" s="1"/>
  <c r="AU802" i="1"/>
  <c r="AX802" i="1" s="1"/>
  <c r="AU794" i="1"/>
  <c r="AX794" i="1" s="1"/>
  <c r="AU786" i="1"/>
  <c r="AX786" i="1" s="1"/>
  <c r="AU778" i="1"/>
  <c r="AX778" i="1" s="1"/>
  <c r="AU770" i="1"/>
  <c r="AX770" i="1" s="1"/>
  <c r="AV758" i="1"/>
  <c r="AY758" i="1" s="1"/>
  <c r="AU721" i="1"/>
  <c r="AX721" i="1" s="1"/>
  <c r="AV710" i="1"/>
  <c r="AY710" i="1" s="1"/>
  <c r="AU705" i="1"/>
  <c r="AX705" i="1" s="1"/>
  <c r="AV694" i="1"/>
  <c r="AY694" i="1" s="1"/>
  <c r="AV662" i="1"/>
  <c r="AY662" i="1" s="1"/>
  <c r="AU1062" i="1"/>
  <c r="AX1062" i="1" s="1"/>
  <c r="AV1019" i="1"/>
  <c r="AY1019" i="1" s="1"/>
  <c r="AV915" i="1"/>
  <c r="AY915" i="1" s="1"/>
  <c r="AV831" i="1"/>
  <c r="AY831" i="1" s="1"/>
  <c r="AV815" i="1"/>
  <c r="AY815" i="1" s="1"/>
  <c r="AV799" i="1"/>
  <c r="AY799" i="1" s="1"/>
  <c r="AV791" i="1"/>
  <c r="AY791" i="1" s="1"/>
  <c r="AV767" i="1"/>
  <c r="AY767" i="1" s="1"/>
  <c r="AU746" i="1"/>
  <c r="AX746" i="1" s="1"/>
  <c r="AV735" i="1"/>
  <c r="AY735" i="1" s="1"/>
  <c r="AU730" i="1"/>
  <c r="AX730" i="1" s="1"/>
  <c r="AV719" i="1"/>
  <c r="AY719" i="1" s="1"/>
  <c r="AV703" i="1"/>
  <c r="AY703" i="1" s="1"/>
  <c r="AV687" i="1"/>
  <c r="AY687" i="1" s="1"/>
  <c r="AV671" i="1"/>
  <c r="AY671" i="1" s="1"/>
  <c r="AV655" i="1"/>
  <c r="AY655" i="1" s="1"/>
  <c r="AV1227" i="1"/>
  <c r="AY1227" i="1" s="1"/>
  <c r="AV1123" i="1"/>
  <c r="AY1123" i="1" s="1"/>
  <c r="AU946" i="1"/>
  <c r="AX946" i="1" s="1"/>
  <c r="AV903" i="1"/>
  <c r="AY903" i="1" s="1"/>
  <c r="AU835" i="1"/>
  <c r="AX835" i="1" s="1"/>
  <c r="AU827" i="1"/>
  <c r="AX827" i="1" s="1"/>
  <c r="AU819" i="1"/>
  <c r="AX819" i="1" s="1"/>
  <c r="AU811" i="1"/>
  <c r="AX811" i="1" s="1"/>
  <c r="AU795" i="1"/>
  <c r="AX795" i="1" s="1"/>
  <c r="AU787" i="1"/>
  <c r="AX787" i="1" s="1"/>
  <c r="AU779" i="1"/>
  <c r="AX779" i="1" s="1"/>
  <c r="AU771" i="1"/>
  <c r="AX771" i="1" s="1"/>
  <c r="AV684" i="1"/>
  <c r="AY684" i="1" s="1"/>
  <c r="AV652" i="1"/>
  <c r="AY652" i="1" s="1"/>
  <c r="AV859" i="1"/>
  <c r="AY859" i="1" s="1"/>
  <c r="AV818" i="1"/>
  <c r="AY818" i="1" s="1"/>
  <c r="AV673" i="1"/>
  <c r="AY673" i="1" s="1"/>
  <c r="AU656" i="1"/>
  <c r="AX656" i="1" s="1"/>
  <c r="AU648" i="1"/>
  <c r="AX648" i="1" s="1"/>
  <c r="AV637" i="1"/>
  <c r="AY637" i="1" s="1"/>
  <c r="AU632" i="1"/>
  <c r="AX632" i="1" s="1"/>
  <c r="AU616" i="1"/>
  <c r="AX616" i="1" s="1"/>
  <c r="AV605" i="1"/>
  <c r="AY605" i="1" s="1"/>
  <c r="AU600" i="1"/>
  <c r="AX600" i="1" s="1"/>
  <c r="AU584" i="1"/>
  <c r="AX584" i="1" s="1"/>
  <c r="AV541" i="1"/>
  <c r="AY541" i="1" s="1"/>
  <c r="AV525" i="1"/>
  <c r="AY525" i="1" s="1"/>
  <c r="AU504" i="1"/>
  <c r="AX504" i="1" s="1"/>
  <c r="AV493" i="1"/>
  <c r="AY493" i="1" s="1"/>
  <c r="AU1174" i="1"/>
  <c r="AX1174" i="1" s="1"/>
  <c r="AV1163" i="1"/>
  <c r="AY1163" i="1" s="1"/>
  <c r="AV963" i="1"/>
  <c r="AY963" i="1" s="1"/>
  <c r="AV895" i="1"/>
  <c r="AY895" i="1" s="1"/>
  <c r="AV849" i="1"/>
  <c r="AY849" i="1" s="1"/>
  <c r="AU832" i="1"/>
  <c r="AX832" i="1" s="1"/>
  <c r="AU816" i="1"/>
  <c r="AX816" i="1" s="1"/>
  <c r="AU800" i="1"/>
  <c r="AX800" i="1" s="1"/>
  <c r="AU768" i="1"/>
  <c r="AX768" i="1" s="1"/>
  <c r="AV762" i="1"/>
  <c r="AY762" i="1" s="1"/>
  <c r="AU741" i="1"/>
  <c r="AX741" i="1" s="1"/>
  <c r="AV730" i="1"/>
  <c r="AY730" i="1" s="1"/>
  <c r="AU725" i="1"/>
  <c r="AX725" i="1" s="1"/>
  <c r="AV714" i="1"/>
  <c r="AY714" i="1" s="1"/>
  <c r="AV698" i="1"/>
  <c r="AY698" i="1" s="1"/>
  <c r="AU693" i="1"/>
  <c r="AX693" i="1" s="1"/>
  <c r="AV682" i="1"/>
  <c r="AY682" i="1" s="1"/>
  <c r="AU677" i="1"/>
  <c r="AX677" i="1" s="1"/>
  <c r="AV666" i="1"/>
  <c r="AY666" i="1" s="1"/>
  <c r="AU661" i="1"/>
  <c r="AX661" i="1" s="1"/>
  <c r="AU1094" i="1"/>
  <c r="AX1094" i="1" s="1"/>
  <c r="AV1051" i="1"/>
  <c r="AY1051" i="1" s="1"/>
  <c r="AV1011" i="1"/>
  <c r="AY1011" i="1" s="1"/>
  <c r="AV954" i="1"/>
  <c r="AY954" i="1" s="1"/>
  <c r="AV931" i="1"/>
  <c r="AY931" i="1" s="1"/>
  <c r="AV867" i="1"/>
  <c r="AY867" i="1" s="1"/>
  <c r="AV845" i="1"/>
  <c r="AY845" i="1" s="1"/>
  <c r="AV837" i="1"/>
  <c r="AY837" i="1" s="1"/>
  <c r="AV829" i="1"/>
  <c r="AY829" i="1" s="1"/>
  <c r="AV821" i="1"/>
  <c r="AY821" i="1" s="1"/>
  <c r="AV813" i="1"/>
  <c r="AY813" i="1" s="1"/>
  <c r="AV805" i="1"/>
  <c r="AY805" i="1" s="1"/>
  <c r="AV797" i="1"/>
  <c r="AY797" i="1" s="1"/>
  <c r="AV789" i="1"/>
  <c r="AY789" i="1" s="1"/>
  <c r="AV781" i="1"/>
  <c r="AY781" i="1" s="1"/>
  <c r="AV773" i="1"/>
  <c r="AY773" i="1" s="1"/>
  <c r="AV755" i="1"/>
  <c r="AY755" i="1" s="1"/>
  <c r="AU750" i="1"/>
  <c r="AX750" i="1" s="1"/>
  <c r="AU734" i="1"/>
  <c r="AX734" i="1" s="1"/>
  <c r="AU718" i="1"/>
  <c r="AX718" i="1" s="1"/>
  <c r="AV707" i="1"/>
  <c r="AY707" i="1" s="1"/>
  <c r="AU702" i="1"/>
  <c r="AX702" i="1" s="1"/>
  <c r="AV691" i="1"/>
  <c r="AY691" i="1" s="1"/>
  <c r="AU686" i="1"/>
  <c r="AX686" i="1" s="1"/>
  <c r="AU670" i="1"/>
  <c r="AX670" i="1" s="1"/>
  <c r="AV659" i="1"/>
  <c r="AY659" i="1" s="1"/>
  <c r="AU654" i="1"/>
  <c r="AX654" i="1" s="1"/>
  <c r="AV1027" i="1"/>
  <c r="AY1027" i="1" s="1"/>
  <c r="AV995" i="1"/>
  <c r="AY995" i="1" s="1"/>
  <c r="AV919" i="1"/>
  <c r="AY919" i="1" s="1"/>
  <c r="AV853" i="1"/>
  <c r="AY853" i="1" s="1"/>
  <c r="AU841" i="1"/>
  <c r="AX841" i="1" s="1"/>
  <c r="AU825" i="1"/>
  <c r="AX825" i="1" s="1"/>
  <c r="AU817" i="1"/>
  <c r="AX817" i="1" s="1"/>
  <c r="AU809" i="1"/>
  <c r="AX809" i="1" s="1"/>
  <c r="AU793" i="1"/>
  <c r="AX793" i="1" s="1"/>
  <c r="AU785" i="1"/>
  <c r="AX785" i="1" s="1"/>
  <c r="AU777" i="1"/>
  <c r="AX777" i="1" s="1"/>
  <c r="AU769" i="1"/>
  <c r="AX769" i="1" s="1"/>
  <c r="AV752" i="1"/>
  <c r="AY752" i="1" s="1"/>
  <c r="AU747" i="1"/>
  <c r="AX747" i="1" s="1"/>
  <c r="AV736" i="1"/>
  <c r="AY736" i="1" s="1"/>
  <c r="AV720" i="1"/>
  <c r="AY720" i="1" s="1"/>
  <c r="AU715" i="1"/>
  <c r="AX715" i="1" s="1"/>
  <c r="AV704" i="1"/>
  <c r="AY704" i="1" s="1"/>
  <c r="AU683" i="1"/>
  <c r="AX683" i="1" s="1"/>
  <c r="AV656" i="1"/>
  <c r="AY656" i="1" s="1"/>
  <c r="AU651" i="1"/>
  <c r="AX651" i="1" s="1"/>
  <c r="AV810" i="1"/>
  <c r="AY810" i="1" s="1"/>
  <c r="AV778" i="1"/>
  <c r="AY778" i="1" s="1"/>
  <c r="AU732" i="1"/>
  <c r="AX732" i="1" s="1"/>
  <c r="AV689" i="1"/>
  <c r="AY689" i="1" s="1"/>
  <c r="AU668" i="1"/>
  <c r="AX668" i="1" s="1"/>
  <c r="AV641" i="1"/>
  <c r="AY641" i="1" s="1"/>
  <c r="AU636" i="1"/>
  <c r="AX636" i="1" s="1"/>
  <c r="AV625" i="1"/>
  <c r="AY625" i="1" s="1"/>
  <c r="AU604" i="1"/>
  <c r="AX604" i="1" s="1"/>
  <c r="AV593" i="1"/>
  <c r="AY593" i="1" s="1"/>
  <c r="AU588" i="1"/>
  <c r="AX588" i="1" s="1"/>
  <c r="AV577" i="1"/>
  <c r="AY577" i="1" s="1"/>
  <c r="AU572" i="1"/>
  <c r="AX572" i="1" s="1"/>
  <c r="AV561" i="1"/>
  <c r="AY561" i="1" s="1"/>
  <c r="AU556" i="1"/>
  <c r="AX556" i="1" s="1"/>
  <c r="AV529" i="1"/>
  <c r="AY529" i="1" s="1"/>
  <c r="AV513" i="1"/>
  <c r="AY513" i="1" s="1"/>
  <c r="AU508" i="1"/>
  <c r="AX508" i="1" s="1"/>
  <c r="AV497" i="1"/>
  <c r="AY497" i="1" s="1"/>
  <c r="AU492" i="1"/>
  <c r="AX492" i="1" s="1"/>
  <c r="AV481" i="1"/>
  <c r="AY481" i="1" s="1"/>
  <c r="AU1110" i="1"/>
  <c r="AX1110" i="1" s="1"/>
  <c r="AU965" i="1"/>
  <c r="AX965" i="1" s="1"/>
  <c r="AV784" i="1"/>
  <c r="AY784" i="1" s="1"/>
  <c r="AV693" i="1"/>
  <c r="AY693" i="1" s="1"/>
  <c r="AU672" i="1"/>
  <c r="AX672" i="1" s="1"/>
  <c r="AV642" i="1"/>
  <c r="AY642" i="1" s="1"/>
  <c r="AU637" i="1"/>
  <c r="AX637" i="1" s="1"/>
  <c r="AV626" i="1"/>
  <c r="AY626" i="1" s="1"/>
  <c r="AU621" i="1"/>
  <c r="AX621" i="1" s="1"/>
  <c r="AU605" i="1"/>
  <c r="AX605" i="1" s="1"/>
  <c r="AU589" i="1"/>
  <c r="AX589" i="1" s="1"/>
  <c r="AU573" i="1"/>
  <c r="AX573" i="1" s="1"/>
  <c r="AV562" i="1"/>
  <c r="AY562" i="1" s="1"/>
  <c r="AU557" i="1"/>
  <c r="AX557" i="1" s="1"/>
  <c r="AU541" i="1"/>
  <c r="AX541" i="1" s="1"/>
  <c r="AV530" i="1"/>
  <c r="AY530" i="1" s="1"/>
  <c r="AV514" i="1"/>
  <c r="AY514" i="1" s="1"/>
  <c r="AV482" i="1"/>
  <c r="AY482" i="1" s="1"/>
  <c r="AU1142" i="1"/>
  <c r="AX1142" i="1" s="1"/>
  <c r="AV986" i="1"/>
  <c r="AY986" i="1" s="1"/>
  <c r="AV830" i="1"/>
  <c r="AY830" i="1" s="1"/>
  <c r="AV798" i="1"/>
  <c r="AY798" i="1" s="1"/>
  <c r="AV745" i="1"/>
  <c r="AY745" i="1" s="1"/>
  <c r="AU724" i="1"/>
  <c r="AX724" i="1" s="1"/>
  <c r="AV681" i="1"/>
  <c r="AY681" i="1" s="1"/>
  <c r="AU660" i="1"/>
  <c r="AX660" i="1" s="1"/>
  <c r="AU634" i="1"/>
  <c r="AX634" i="1" s="1"/>
  <c r="AV623" i="1"/>
  <c r="AY623" i="1" s="1"/>
  <c r="AV607" i="1"/>
  <c r="AY607" i="1" s="1"/>
  <c r="AU602" i="1"/>
  <c r="AX602" i="1" s="1"/>
  <c r="AU586" i="1"/>
  <c r="AX586" i="1" s="1"/>
  <c r="AU570" i="1"/>
  <c r="AX570" i="1" s="1"/>
  <c r="AV907" i="1"/>
  <c r="AY907" i="1" s="1"/>
  <c r="AV836" i="1"/>
  <c r="AY836" i="1" s="1"/>
  <c r="AV804" i="1"/>
  <c r="AY804" i="1" s="1"/>
  <c r="AV749" i="1"/>
  <c r="AY749" i="1" s="1"/>
  <c r="AU728" i="1"/>
  <c r="AX728" i="1" s="1"/>
  <c r="AV685" i="1"/>
  <c r="AY685" i="1" s="1"/>
  <c r="AU664" i="1"/>
  <c r="AX664" i="1" s="1"/>
  <c r="AU635" i="1"/>
  <c r="AX635" i="1" s="1"/>
  <c r="AV624" i="1"/>
  <c r="AY624" i="1" s="1"/>
  <c r="AU619" i="1"/>
  <c r="AX619" i="1" s="1"/>
  <c r="AV608" i="1"/>
  <c r="AY608" i="1" s="1"/>
  <c r="AU603" i="1"/>
  <c r="AX603" i="1" s="1"/>
  <c r="AV563" i="1"/>
  <c r="AY563" i="1" s="1"/>
  <c r="AV499" i="1"/>
  <c r="AY499" i="1" s="1"/>
  <c r="AV451" i="1"/>
  <c r="AY451" i="1" s="1"/>
  <c r="AU414" i="1"/>
  <c r="AX414" i="1" s="1"/>
  <c r="AV560" i="1"/>
  <c r="AY560" i="1" s="1"/>
  <c r="AU539" i="1"/>
  <c r="AX539" i="1" s="1"/>
  <c r="AV496" i="1"/>
  <c r="AY496" i="1" s="1"/>
  <c r="AU471" i="1"/>
  <c r="AX471" i="1" s="1"/>
  <c r="AV460" i="1"/>
  <c r="AY460" i="1" s="1"/>
  <c r="AU439" i="1"/>
  <c r="AX439" i="1" s="1"/>
  <c r="AV428" i="1"/>
  <c r="AY428" i="1" s="1"/>
  <c r="AU423" i="1"/>
  <c r="AX423" i="1" s="1"/>
  <c r="AU918" i="1"/>
  <c r="AX918" i="1" s="1"/>
  <c r="AV808" i="1"/>
  <c r="AY808" i="1" s="1"/>
  <c r="AV776" i="1"/>
  <c r="AY776" i="1" s="1"/>
  <c r="AU752" i="1"/>
  <c r="AX752" i="1" s="1"/>
  <c r="AV709" i="1"/>
  <c r="AY709" i="1" s="1"/>
  <c r="AU653" i="1"/>
  <c r="AX653" i="1" s="1"/>
  <c r="AV646" i="1"/>
  <c r="AY646" i="1" s="1"/>
  <c r="AV630" i="1"/>
  <c r="AY630" i="1" s="1"/>
  <c r="AU625" i="1"/>
  <c r="AX625" i="1" s="1"/>
  <c r="AV614" i="1"/>
  <c r="AY614" i="1" s="1"/>
  <c r="AV598" i="1"/>
  <c r="AY598" i="1" s="1"/>
  <c r="AU593" i="1"/>
  <c r="AX593" i="1" s="1"/>
  <c r="AU577" i="1"/>
  <c r="AX577" i="1" s="1"/>
  <c r="AV566" i="1"/>
  <c r="AY566" i="1" s="1"/>
  <c r="AU529" i="1"/>
  <c r="AX529" i="1" s="1"/>
  <c r="AV518" i="1"/>
  <c r="AY518" i="1" s="1"/>
  <c r="AU513" i="1"/>
  <c r="AX513" i="1" s="1"/>
  <c r="AU497" i="1"/>
  <c r="AX497" i="1" s="1"/>
  <c r="AU870" i="1"/>
  <c r="AX870" i="1" s="1"/>
  <c r="AV790" i="1"/>
  <c r="AY790" i="1" s="1"/>
  <c r="AU740" i="1"/>
  <c r="AX740" i="1" s="1"/>
  <c r="AV697" i="1"/>
  <c r="AY697" i="1" s="1"/>
  <c r="AU676" i="1"/>
  <c r="AX676" i="1" s="1"/>
  <c r="AV657" i="1"/>
  <c r="AY657" i="1" s="1"/>
  <c r="AV643" i="1"/>
  <c r="AY643" i="1" s="1"/>
  <c r="AU638" i="1"/>
  <c r="AX638" i="1" s="1"/>
  <c r="AV627" i="1"/>
  <c r="AY627" i="1" s="1"/>
  <c r="AU622" i="1"/>
  <c r="AX622" i="1" s="1"/>
  <c r="AV611" i="1"/>
  <c r="AY611" i="1" s="1"/>
  <c r="AU606" i="1"/>
  <c r="AX606" i="1" s="1"/>
  <c r="AU574" i="1"/>
  <c r="AX574" i="1" s="1"/>
  <c r="AV1131" i="1"/>
  <c r="AY1131" i="1" s="1"/>
  <c r="AV979" i="1"/>
  <c r="AY979" i="1" s="1"/>
  <c r="AV828" i="1"/>
  <c r="AY828" i="1" s="1"/>
  <c r="AV796" i="1"/>
  <c r="AY796" i="1" s="1"/>
  <c r="AV701" i="1"/>
  <c r="AY701" i="1" s="1"/>
  <c r="AU680" i="1"/>
  <c r="AX680" i="1" s="1"/>
  <c r="AV644" i="1"/>
  <c r="AY644" i="1" s="1"/>
  <c r="AU639" i="1"/>
  <c r="AX639" i="1" s="1"/>
  <c r="AU623" i="1"/>
  <c r="AX623" i="1" s="1"/>
  <c r="AU607" i="1"/>
  <c r="AX607" i="1" s="1"/>
  <c r="AV596" i="1"/>
  <c r="AY596" i="1" s="1"/>
  <c r="AU550" i="1"/>
  <c r="AX550" i="1" s="1"/>
  <c r="AV471" i="1"/>
  <c r="AY471" i="1" s="1"/>
  <c r="AU466" i="1"/>
  <c r="AX466" i="1" s="1"/>
  <c r="AU450" i="1"/>
  <c r="AX450" i="1" s="1"/>
  <c r="AV439" i="1"/>
  <c r="AY439" i="1" s="1"/>
  <c r="AU434" i="1"/>
  <c r="AX434" i="1" s="1"/>
  <c r="AV423" i="1"/>
  <c r="AY423" i="1" s="1"/>
  <c r="AU418" i="1"/>
  <c r="AX418" i="1" s="1"/>
  <c r="AV572" i="1"/>
  <c r="AY572" i="1" s="1"/>
  <c r="AU515" i="1"/>
  <c r="AX515" i="1" s="1"/>
  <c r="AU475" i="1"/>
  <c r="AX475" i="1" s="1"/>
  <c r="AV464" i="1"/>
  <c r="AY464" i="1" s="1"/>
  <c r="AU459" i="1"/>
  <c r="AX459" i="1" s="1"/>
  <c r="AU443" i="1"/>
  <c r="AX443" i="1" s="1"/>
  <c r="AV432" i="1"/>
  <c r="AY432" i="1" s="1"/>
  <c r="AV416" i="1"/>
  <c r="AY416" i="1" s="1"/>
  <c r="AU411" i="1"/>
  <c r="AX411" i="1" s="1"/>
  <c r="AV768" i="1"/>
  <c r="AY768" i="1" s="1"/>
  <c r="AV725" i="1"/>
  <c r="AY725" i="1" s="1"/>
  <c r="AU704" i="1"/>
  <c r="AX704" i="1" s="1"/>
  <c r="AV650" i="1"/>
  <c r="AY650" i="1" s="1"/>
  <c r="AU645" i="1"/>
  <c r="AX645" i="1" s="1"/>
  <c r="AU629" i="1"/>
  <c r="AX629" i="1" s="1"/>
  <c r="AV618" i="1"/>
  <c r="AY618" i="1" s="1"/>
  <c r="AU613" i="1"/>
  <c r="AX613" i="1" s="1"/>
  <c r="AV602" i="1"/>
  <c r="AY602" i="1" s="1"/>
  <c r="AV522" i="1"/>
  <c r="AY522" i="1" s="1"/>
  <c r="AV506" i="1"/>
  <c r="AY506" i="1" s="1"/>
  <c r="AU485" i="1"/>
  <c r="AX485" i="1" s="1"/>
  <c r="AV846" i="1"/>
  <c r="AY846" i="1" s="1"/>
  <c r="AV814" i="1"/>
  <c r="AY814" i="1" s="1"/>
  <c r="AU756" i="1"/>
  <c r="AX756" i="1" s="1"/>
  <c r="AV713" i="1"/>
  <c r="AY713" i="1" s="1"/>
  <c r="AU692" i="1"/>
  <c r="AX692" i="1" s="1"/>
  <c r="AV631" i="1"/>
  <c r="AY631" i="1" s="1"/>
  <c r="AU610" i="1"/>
  <c r="AX610" i="1" s="1"/>
  <c r="AV599" i="1"/>
  <c r="AY599" i="1" s="1"/>
  <c r="AV583" i="1"/>
  <c r="AY583" i="1" s="1"/>
  <c r="AU578" i="1"/>
  <c r="AX578" i="1" s="1"/>
  <c r="AV788" i="1"/>
  <c r="AY788" i="1" s="1"/>
  <c r="AU696" i="1"/>
  <c r="AX696" i="1" s="1"/>
  <c r="AU657" i="1"/>
  <c r="AX657" i="1" s="1"/>
  <c r="AV648" i="1"/>
  <c r="AY648" i="1" s="1"/>
  <c r="AV632" i="1"/>
  <c r="AY632" i="1" s="1"/>
  <c r="AV616" i="1"/>
  <c r="AY616" i="1" s="1"/>
  <c r="AU611" i="1"/>
  <c r="AX611" i="1" s="1"/>
  <c r="AV600" i="1"/>
  <c r="AY600" i="1" s="1"/>
  <c r="AV515" i="1"/>
  <c r="AY515" i="1" s="1"/>
  <c r="AU494" i="1"/>
  <c r="AX494" i="1" s="1"/>
  <c r="AV443" i="1"/>
  <c r="AY443" i="1" s="1"/>
  <c r="AU438" i="1"/>
  <c r="AX438" i="1" s="1"/>
  <c r="AV427" i="1"/>
  <c r="AY427" i="1" s="1"/>
  <c r="AV411" i="1"/>
  <c r="AY411" i="1" s="1"/>
  <c r="AU406" i="1"/>
  <c r="AX406" i="1" s="1"/>
  <c r="AV588" i="1"/>
  <c r="AY588" i="1" s="1"/>
  <c r="AU567" i="1"/>
  <c r="AX567" i="1" s="1"/>
  <c r="AV544" i="1"/>
  <c r="AY544" i="1" s="1"/>
  <c r="AU523" i="1"/>
  <c r="AX523" i="1" s="1"/>
  <c r="AV512" i="1"/>
  <c r="AY512" i="1" s="1"/>
  <c r="AV468" i="1"/>
  <c r="AY468" i="1" s="1"/>
  <c r="AU463" i="1"/>
  <c r="AX463" i="1" s="1"/>
  <c r="AU447" i="1"/>
  <c r="AX447" i="1" s="1"/>
  <c r="AV436" i="1"/>
  <c r="AY436" i="1" s="1"/>
  <c r="AU431" i="1"/>
  <c r="AX431" i="1" s="1"/>
  <c r="AV420" i="1"/>
  <c r="AY420" i="1" s="1"/>
  <c r="AV404" i="1"/>
  <c r="AY404" i="1" s="1"/>
  <c r="AV875" i="1"/>
  <c r="AY875" i="1" s="1"/>
  <c r="AV741" i="1"/>
  <c r="AY741" i="1" s="1"/>
  <c r="AU720" i="1"/>
  <c r="AX720" i="1" s="1"/>
  <c r="AV677" i="1"/>
  <c r="AY677" i="1" s="1"/>
  <c r="AU649" i="1"/>
  <c r="AX649" i="1" s="1"/>
  <c r="AV638" i="1"/>
  <c r="AY638" i="1" s="1"/>
  <c r="AU633" i="1"/>
  <c r="AX633" i="1" s="1"/>
  <c r="AU617" i="1"/>
  <c r="AX617" i="1" s="1"/>
  <c r="AV606" i="1"/>
  <c r="AY606" i="1" s="1"/>
  <c r="AU601" i="1"/>
  <c r="AX601" i="1" s="1"/>
  <c r="AV590" i="1"/>
  <c r="AY590" i="1" s="1"/>
  <c r="AU585" i="1"/>
  <c r="AX585" i="1" s="1"/>
  <c r="AV574" i="1"/>
  <c r="AY574" i="1" s="1"/>
  <c r="AV558" i="1"/>
  <c r="AY558" i="1" s="1"/>
  <c r="AU553" i="1"/>
  <c r="AX553" i="1" s="1"/>
  <c r="AV542" i="1"/>
  <c r="AY542" i="1" s="1"/>
  <c r="AU537" i="1"/>
  <c r="AX537" i="1" s="1"/>
  <c r="AV526" i="1"/>
  <c r="AY526" i="1" s="1"/>
  <c r="AV510" i="1"/>
  <c r="AY510" i="1" s="1"/>
  <c r="AV494" i="1"/>
  <c r="AY494" i="1" s="1"/>
  <c r="AU708" i="1"/>
  <c r="AX708" i="1" s="1"/>
  <c r="AV665" i="1"/>
  <c r="AY665" i="1" s="1"/>
  <c r="AU652" i="1"/>
  <c r="AX652" i="1" s="1"/>
  <c r="AU646" i="1"/>
  <c r="AX646" i="1" s="1"/>
  <c r="AV635" i="1"/>
  <c r="AY635" i="1" s="1"/>
  <c r="AU630" i="1"/>
  <c r="AX630" i="1" s="1"/>
  <c r="AV619" i="1"/>
  <c r="AY619" i="1" s="1"/>
  <c r="AU614" i="1"/>
  <c r="AX614" i="1" s="1"/>
  <c r="AV603" i="1"/>
  <c r="AY603" i="1" s="1"/>
  <c r="AU598" i="1"/>
  <c r="AX598" i="1" s="1"/>
  <c r="AV587" i="1"/>
  <c r="AY587" i="1" s="1"/>
  <c r="AU582" i="1"/>
  <c r="AX582" i="1" s="1"/>
  <c r="AV571" i="1"/>
  <c r="AY571" i="1" s="1"/>
  <c r="AU566" i="1"/>
  <c r="AX566" i="1" s="1"/>
  <c r="AU1046" i="1"/>
  <c r="AX1046" i="1" s="1"/>
  <c r="AV844" i="1"/>
  <c r="AY844" i="1" s="1"/>
  <c r="AV812" i="1"/>
  <c r="AY812" i="1" s="1"/>
  <c r="AV780" i="1"/>
  <c r="AY780" i="1" s="1"/>
  <c r="AU712" i="1"/>
  <c r="AX712" i="1" s="1"/>
  <c r="AV669" i="1"/>
  <c r="AY669" i="1" s="1"/>
  <c r="AV654" i="1"/>
  <c r="AY654" i="1" s="1"/>
  <c r="AV636" i="1"/>
  <c r="AY636" i="1" s="1"/>
  <c r="AV620" i="1"/>
  <c r="AY620" i="1" s="1"/>
  <c r="AU615" i="1"/>
  <c r="AX615" i="1" s="1"/>
  <c r="AV604" i="1"/>
  <c r="AY604" i="1" s="1"/>
  <c r="AU599" i="1"/>
  <c r="AX599" i="1" s="1"/>
  <c r="AV555" i="1"/>
  <c r="AY555" i="1" s="1"/>
  <c r="AU534" i="1"/>
  <c r="AX534" i="1" s="1"/>
  <c r="AU474" i="1"/>
  <c r="AX474" i="1" s="1"/>
  <c r="AV463" i="1"/>
  <c r="AY463" i="1" s="1"/>
  <c r="AV431" i="1"/>
  <c r="AY431" i="1" s="1"/>
  <c r="AV415" i="1"/>
  <c r="AY415" i="1" s="1"/>
  <c r="AV399" i="1"/>
  <c r="AY399" i="1" s="1"/>
  <c r="AU583" i="1"/>
  <c r="AX583" i="1" s="1"/>
  <c r="AU531" i="1"/>
  <c r="AX531" i="1" s="1"/>
  <c r="AV520" i="1"/>
  <c r="AY520" i="1" s="1"/>
  <c r="AV488" i="1"/>
  <c r="AY488" i="1" s="1"/>
  <c r="AU467" i="1"/>
  <c r="AX467" i="1" s="1"/>
  <c r="AV456" i="1"/>
  <c r="AY456" i="1" s="1"/>
  <c r="AU419" i="1"/>
  <c r="AX419" i="1" s="1"/>
  <c r="AU538" i="1"/>
  <c r="AX538" i="1" s="1"/>
  <c r="AU506" i="1"/>
  <c r="AX506" i="1" s="1"/>
  <c r="AU476" i="1"/>
  <c r="AX476" i="1" s="1"/>
  <c r="AU460" i="1"/>
  <c r="AX460" i="1" s="1"/>
  <c r="AU428" i="1"/>
  <c r="AX428" i="1" s="1"/>
  <c r="AV417" i="1"/>
  <c r="AY417" i="1" s="1"/>
  <c r="AV401" i="1"/>
  <c r="AY401" i="1" s="1"/>
  <c r="AU535" i="1"/>
  <c r="AX535" i="1" s="1"/>
  <c r="AV524" i="1"/>
  <c r="AY524" i="1" s="1"/>
  <c r="AU503" i="1"/>
  <c r="AX503" i="1" s="1"/>
  <c r="AV474" i="1"/>
  <c r="AY474" i="1" s="1"/>
  <c r="AU469" i="1"/>
  <c r="AX469" i="1" s="1"/>
  <c r="AV458" i="1"/>
  <c r="AY458" i="1" s="1"/>
  <c r="AU453" i="1"/>
  <c r="AX453" i="1" s="1"/>
  <c r="AV442" i="1"/>
  <c r="AY442" i="1" s="1"/>
  <c r="AU437" i="1"/>
  <c r="AX437" i="1" s="1"/>
  <c r="AU421" i="1"/>
  <c r="AX421" i="1" s="1"/>
  <c r="AV410" i="1"/>
  <c r="AY410" i="1" s="1"/>
  <c r="AU405" i="1"/>
  <c r="AX405" i="1" s="1"/>
  <c r="AV592" i="1"/>
  <c r="AY592" i="1" s="1"/>
  <c r="AU571" i="1"/>
  <c r="AX571" i="1" s="1"/>
  <c r="AU546" i="1"/>
  <c r="AX546" i="1" s="1"/>
  <c r="AV535" i="1"/>
  <c r="AY535" i="1" s="1"/>
  <c r="AU482" i="1"/>
  <c r="AX482" i="1" s="1"/>
  <c r="AU464" i="1"/>
  <c r="AX464" i="1" s="1"/>
  <c r="AV437" i="1"/>
  <c r="AY437" i="1" s="1"/>
  <c r="AV421" i="1"/>
  <c r="AY421" i="1" s="1"/>
  <c r="AV405" i="1"/>
  <c r="AY405" i="1" s="1"/>
  <c r="AV564" i="1"/>
  <c r="AY564" i="1" s="1"/>
  <c r="AU543" i="1"/>
  <c r="AX543" i="1" s="1"/>
  <c r="AV532" i="1"/>
  <c r="AY532" i="1" s="1"/>
  <c r="AV500" i="1"/>
  <c r="AY500" i="1" s="1"/>
  <c r="AU473" i="1"/>
  <c r="AX473" i="1" s="1"/>
  <c r="AV462" i="1"/>
  <c r="AY462" i="1" s="1"/>
  <c r="AV446" i="1"/>
  <c r="AY446" i="1" s="1"/>
  <c r="AU441" i="1"/>
  <c r="AX441" i="1" s="1"/>
  <c r="AV414" i="1"/>
  <c r="AY414" i="1" s="1"/>
  <c r="AU409" i="1"/>
  <c r="AX409" i="1" s="1"/>
  <c r="AV398" i="1"/>
  <c r="AY398" i="1" s="1"/>
  <c r="AU587" i="1"/>
  <c r="AX587" i="1" s="1"/>
  <c r="AU554" i="1"/>
  <c r="AX554" i="1" s="1"/>
  <c r="AU522" i="1"/>
  <c r="AX522" i="1" s="1"/>
  <c r="AV511" i="1"/>
  <c r="AY511" i="1" s="1"/>
  <c r="AU490" i="1"/>
  <c r="AX490" i="1" s="1"/>
  <c r="AV479" i="1"/>
  <c r="AY479" i="1" s="1"/>
  <c r="AU468" i="1"/>
  <c r="AX468" i="1" s="1"/>
  <c r="AU452" i="1"/>
  <c r="AX452" i="1" s="1"/>
  <c r="AV441" i="1"/>
  <c r="AY441" i="1" s="1"/>
  <c r="AU436" i="1"/>
  <c r="AX436" i="1" s="1"/>
  <c r="AV425" i="1"/>
  <c r="AY425" i="1" s="1"/>
  <c r="AU420" i="1"/>
  <c r="AX420" i="1" s="1"/>
  <c r="AU404" i="1"/>
  <c r="AX404" i="1" s="1"/>
  <c r="AV580" i="1"/>
  <c r="AY580" i="1" s="1"/>
  <c r="AU551" i="1"/>
  <c r="AX551" i="1" s="1"/>
  <c r="AV540" i="1"/>
  <c r="AY540" i="1" s="1"/>
  <c r="AU519" i="1"/>
  <c r="AX519" i="1" s="1"/>
  <c r="AU487" i="1"/>
  <c r="AX487" i="1" s="1"/>
  <c r="AV466" i="1"/>
  <c r="AY466" i="1" s="1"/>
  <c r="AU461" i="1"/>
  <c r="AX461" i="1" s="1"/>
  <c r="AU429" i="1"/>
  <c r="AX429" i="1" s="1"/>
  <c r="AU413" i="1"/>
  <c r="AX413" i="1" s="1"/>
  <c r="AV402" i="1"/>
  <c r="AY402" i="1" s="1"/>
  <c r="AV551" i="1"/>
  <c r="AY551" i="1" s="1"/>
  <c r="AU530" i="1"/>
  <c r="AX530" i="1" s="1"/>
  <c r="AU498" i="1"/>
  <c r="AX498" i="1" s="1"/>
  <c r="AV487" i="1"/>
  <c r="AY487" i="1" s="1"/>
  <c r="AV477" i="1"/>
  <c r="AY477" i="1" s="1"/>
  <c r="AU472" i="1"/>
  <c r="AX472" i="1" s="1"/>
  <c r="AV461" i="1"/>
  <c r="AY461" i="1" s="1"/>
  <c r="AU456" i="1"/>
  <c r="AX456" i="1" s="1"/>
  <c r="AU440" i="1"/>
  <c r="AX440" i="1" s="1"/>
  <c r="AU424" i="1"/>
  <c r="AX424" i="1" s="1"/>
  <c r="AU408" i="1"/>
  <c r="AX408" i="1" s="1"/>
  <c r="AU575" i="1"/>
  <c r="AX575" i="1" s="1"/>
  <c r="AU559" i="1"/>
  <c r="AX559" i="1" s="1"/>
  <c r="AV516" i="1"/>
  <c r="AY516" i="1" s="1"/>
  <c r="AU495" i="1"/>
  <c r="AX495" i="1" s="1"/>
  <c r="AV484" i="1"/>
  <c r="AY484" i="1" s="1"/>
  <c r="AV470" i="1"/>
  <c r="AY470" i="1" s="1"/>
  <c r="AU465" i="1"/>
  <c r="AX465" i="1" s="1"/>
  <c r="AV454" i="1"/>
  <c r="AY454" i="1" s="1"/>
  <c r="AU449" i="1"/>
  <c r="AX449" i="1" s="1"/>
  <c r="AV438" i="1"/>
  <c r="AY438" i="1" s="1"/>
  <c r="AV422" i="1"/>
  <c r="AY422" i="1" s="1"/>
  <c r="AU417" i="1"/>
  <c r="AX417" i="1" s="1"/>
  <c r="AV406" i="1"/>
  <c r="AY406" i="1" s="1"/>
  <c r="AU401" i="1"/>
  <c r="AX401" i="1" s="1"/>
  <c r="X1355" i="1"/>
  <c r="AB1355" i="1" s="1"/>
  <c r="AF1355" i="1" s="1"/>
  <c r="X1351" i="1"/>
  <c r="AB1351" i="1" s="1"/>
  <c r="AF1351" i="1" s="1"/>
  <c r="X1347" i="1"/>
  <c r="AB1347" i="1" s="1"/>
  <c r="AF1347" i="1" s="1"/>
  <c r="X1343" i="1"/>
  <c r="AB1343" i="1" s="1"/>
  <c r="AF1343" i="1" s="1"/>
  <c r="X1339" i="1"/>
  <c r="AB1339" i="1" s="1"/>
  <c r="AF1339" i="1" s="1"/>
  <c r="X1335" i="1"/>
  <c r="AB1335" i="1" s="1"/>
  <c r="AF1335" i="1" s="1"/>
  <c r="X1331" i="1"/>
  <c r="AB1331" i="1" s="1"/>
  <c r="AF1331" i="1" s="1"/>
  <c r="X1327" i="1"/>
  <c r="AB1327" i="1" s="1"/>
  <c r="AF1327" i="1" s="1"/>
  <c r="X1323" i="1"/>
  <c r="AB1323" i="1" s="1"/>
  <c r="AF1323" i="1" s="1"/>
  <c r="X1319" i="1"/>
  <c r="AB1319" i="1" s="1"/>
  <c r="AF1319" i="1" s="1"/>
  <c r="X1315" i="1"/>
  <c r="AB1315" i="1" s="1"/>
  <c r="AF1315" i="1" s="1"/>
  <c r="X1311" i="1"/>
  <c r="AB1311" i="1" s="1"/>
  <c r="AF1311" i="1" s="1"/>
  <c r="X1307" i="1"/>
  <c r="AB1307" i="1" s="1"/>
  <c r="AF1307" i="1" s="1"/>
  <c r="X1303" i="1"/>
  <c r="AB1303" i="1" s="1"/>
  <c r="AF1303" i="1" s="1"/>
  <c r="X1299" i="1"/>
  <c r="AB1299" i="1" s="1"/>
  <c r="AF1299" i="1" s="1"/>
  <c r="X1295" i="1"/>
  <c r="AB1295" i="1" s="1"/>
  <c r="AF1295" i="1" s="1"/>
  <c r="X1291" i="1"/>
  <c r="AB1291" i="1" s="1"/>
  <c r="AF1291" i="1" s="1"/>
  <c r="X1287" i="1"/>
  <c r="AB1287" i="1" s="1"/>
  <c r="AF1287" i="1" s="1"/>
  <c r="X1283" i="1"/>
  <c r="AB1283" i="1" s="1"/>
  <c r="AF1283" i="1" s="1"/>
  <c r="X1279" i="1"/>
  <c r="AB1279" i="1" s="1"/>
  <c r="AF1279" i="1" s="1"/>
  <c r="X1275" i="1"/>
  <c r="AB1275" i="1" s="1"/>
  <c r="AF1275" i="1" s="1"/>
  <c r="X1271" i="1"/>
  <c r="AB1271" i="1" s="1"/>
  <c r="AF1271" i="1" s="1"/>
  <c r="W1352" i="1"/>
  <c r="AA1352" i="1" s="1"/>
  <c r="AE1352" i="1" s="1"/>
  <c r="W1348" i="1"/>
  <c r="AA1348" i="1" s="1"/>
  <c r="AE1348" i="1" s="1"/>
  <c r="W1344" i="1"/>
  <c r="AA1344" i="1" s="1"/>
  <c r="AE1344" i="1" s="1"/>
  <c r="W1340" i="1"/>
  <c r="AA1340" i="1" s="1"/>
  <c r="AE1340" i="1" s="1"/>
  <c r="W1336" i="1"/>
  <c r="AA1336" i="1" s="1"/>
  <c r="AE1336" i="1" s="1"/>
  <c r="W1332" i="1"/>
  <c r="AA1332" i="1" s="1"/>
  <c r="AE1332" i="1" s="1"/>
  <c r="W1328" i="1"/>
  <c r="AA1328" i="1" s="1"/>
  <c r="AE1328" i="1" s="1"/>
  <c r="W1324" i="1"/>
  <c r="AA1324" i="1" s="1"/>
  <c r="AE1324" i="1" s="1"/>
  <c r="W1320" i="1"/>
  <c r="AA1320" i="1" s="1"/>
  <c r="AE1320" i="1" s="1"/>
  <c r="W1316" i="1"/>
  <c r="AA1316" i="1" s="1"/>
  <c r="AE1316" i="1" s="1"/>
  <c r="W1312" i="1"/>
  <c r="AA1312" i="1" s="1"/>
  <c r="AE1312" i="1" s="1"/>
  <c r="W1308" i="1"/>
  <c r="AA1308" i="1" s="1"/>
  <c r="AE1308" i="1" s="1"/>
  <c r="W1304" i="1"/>
  <c r="AA1304" i="1" s="1"/>
  <c r="AE1304" i="1" s="1"/>
  <c r="W1300" i="1"/>
  <c r="AA1300" i="1" s="1"/>
  <c r="AE1300" i="1" s="1"/>
  <c r="W1296" i="1"/>
  <c r="AA1296" i="1" s="1"/>
  <c r="AE1296" i="1" s="1"/>
  <c r="W1292" i="1"/>
  <c r="AA1292" i="1" s="1"/>
  <c r="AE1292" i="1" s="1"/>
  <c r="W1288" i="1"/>
  <c r="AA1288" i="1" s="1"/>
  <c r="AE1288" i="1" s="1"/>
  <c r="W1284" i="1"/>
  <c r="AA1284" i="1" s="1"/>
  <c r="AE1284" i="1" s="1"/>
  <c r="W1280" i="1"/>
  <c r="AA1280" i="1" s="1"/>
  <c r="AE1280" i="1" s="1"/>
  <c r="W1276" i="1"/>
  <c r="AA1276" i="1" s="1"/>
  <c r="AE1276" i="1" s="1"/>
  <c r="V1353" i="1"/>
  <c r="Z1353" i="1" s="1"/>
  <c r="AD1353" i="1" s="1"/>
  <c r="V1349" i="1"/>
  <c r="Z1349" i="1" s="1"/>
  <c r="AD1349" i="1" s="1"/>
  <c r="V1345" i="1"/>
  <c r="Z1345" i="1" s="1"/>
  <c r="AD1345" i="1" s="1"/>
  <c r="V1341" i="1"/>
  <c r="Z1341" i="1" s="1"/>
  <c r="AD1341" i="1" s="1"/>
  <c r="V1337" i="1"/>
  <c r="Z1337" i="1" s="1"/>
  <c r="AD1337" i="1" s="1"/>
  <c r="V1333" i="1"/>
  <c r="Z1333" i="1" s="1"/>
  <c r="AD1333" i="1" s="1"/>
  <c r="V1329" i="1"/>
  <c r="Z1329" i="1" s="1"/>
  <c r="AD1329" i="1" s="1"/>
  <c r="V1325" i="1"/>
  <c r="Z1325" i="1" s="1"/>
  <c r="AD1325" i="1" s="1"/>
  <c r="V1321" i="1"/>
  <c r="Z1321" i="1" s="1"/>
  <c r="AD1321" i="1" s="1"/>
  <c r="V1317" i="1"/>
  <c r="Z1317" i="1" s="1"/>
  <c r="AD1317" i="1" s="1"/>
  <c r="V1313" i="1"/>
  <c r="Z1313" i="1" s="1"/>
  <c r="AD1313" i="1" s="1"/>
  <c r="V1309" i="1"/>
  <c r="Z1309" i="1" s="1"/>
  <c r="AD1309" i="1" s="1"/>
  <c r="V1305" i="1"/>
  <c r="Z1305" i="1" s="1"/>
  <c r="AD1305" i="1" s="1"/>
  <c r="V1301" i="1"/>
  <c r="Z1301" i="1" s="1"/>
  <c r="AD1301" i="1" s="1"/>
  <c r="V1297" i="1"/>
  <c r="Z1297" i="1" s="1"/>
  <c r="AD1297" i="1" s="1"/>
  <c r="V1293" i="1"/>
  <c r="Z1293" i="1" s="1"/>
  <c r="AD1293" i="1" s="1"/>
  <c r="V1289" i="1"/>
  <c r="Z1289" i="1" s="1"/>
  <c r="AD1289" i="1" s="1"/>
  <c r="V1285" i="1"/>
  <c r="Z1285" i="1" s="1"/>
  <c r="AD1285" i="1" s="1"/>
  <c r="V1281" i="1"/>
  <c r="Z1281" i="1" s="1"/>
  <c r="AD1281" i="1" s="1"/>
  <c r="V1277" i="1"/>
  <c r="Z1277" i="1" s="1"/>
  <c r="AD1277" i="1" s="1"/>
  <c r="V1273" i="1"/>
  <c r="Z1273" i="1" s="1"/>
  <c r="AD1273" i="1" s="1"/>
  <c r="U1351" i="1"/>
  <c r="Y1351" i="1" s="1"/>
  <c r="AC1351" i="1" s="1"/>
  <c r="U1335" i="1"/>
  <c r="Y1335" i="1" s="1"/>
  <c r="AC1335" i="1" s="1"/>
  <c r="U1319" i="1"/>
  <c r="Y1319" i="1" s="1"/>
  <c r="AC1319" i="1" s="1"/>
  <c r="U1303" i="1"/>
  <c r="Y1303" i="1" s="1"/>
  <c r="AC1303" i="1" s="1"/>
  <c r="U1287" i="1"/>
  <c r="Y1287" i="1" s="1"/>
  <c r="AC1287" i="1" s="1"/>
  <c r="U1273" i="1"/>
  <c r="Y1273" i="1" s="1"/>
  <c r="AC1273" i="1" s="1"/>
  <c r="U1268" i="1"/>
  <c r="Y1268" i="1" s="1"/>
  <c r="AC1268" i="1" s="1"/>
  <c r="U1264" i="1"/>
  <c r="Y1264" i="1" s="1"/>
  <c r="AC1264" i="1" s="1"/>
  <c r="U1260" i="1"/>
  <c r="Y1260" i="1" s="1"/>
  <c r="AC1260" i="1" s="1"/>
  <c r="U1256" i="1"/>
  <c r="Y1256" i="1" s="1"/>
  <c r="AC1256" i="1" s="1"/>
  <c r="U1252" i="1"/>
  <c r="Y1252" i="1" s="1"/>
  <c r="AC1252" i="1" s="1"/>
  <c r="U1248" i="1"/>
  <c r="Y1248" i="1" s="1"/>
  <c r="AC1248" i="1" s="1"/>
  <c r="U1244" i="1"/>
  <c r="Y1244" i="1" s="1"/>
  <c r="AC1244" i="1" s="1"/>
  <c r="U1240" i="1"/>
  <c r="Y1240" i="1" s="1"/>
  <c r="AC1240" i="1" s="1"/>
  <c r="U1236" i="1"/>
  <c r="Y1236" i="1" s="1"/>
  <c r="AC1236" i="1" s="1"/>
  <c r="U1232" i="1"/>
  <c r="Y1232" i="1" s="1"/>
  <c r="AC1232" i="1" s="1"/>
  <c r="U1228" i="1"/>
  <c r="Y1228" i="1" s="1"/>
  <c r="AC1228" i="1" s="1"/>
  <c r="U1224" i="1"/>
  <c r="Y1224" i="1" s="1"/>
  <c r="AC1224" i="1" s="1"/>
  <c r="U1220" i="1"/>
  <c r="Y1220" i="1" s="1"/>
  <c r="AC1220" i="1" s="1"/>
  <c r="X1354" i="1"/>
  <c r="AB1354" i="1" s="1"/>
  <c r="AF1354" i="1" s="1"/>
  <c r="X1350" i="1"/>
  <c r="AB1350" i="1" s="1"/>
  <c r="AF1350" i="1" s="1"/>
  <c r="X1346" i="1"/>
  <c r="AB1346" i="1" s="1"/>
  <c r="AF1346" i="1" s="1"/>
  <c r="X1342" i="1"/>
  <c r="AB1342" i="1" s="1"/>
  <c r="AF1342" i="1" s="1"/>
  <c r="X1338" i="1"/>
  <c r="AB1338" i="1" s="1"/>
  <c r="AF1338" i="1" s="1"/>
  <c r="X1334" i="1"/>
  <c r="AB1334" i="1" s="1"/>
  <c r="AF1334" i="1" s="1"/>
  <c r="X1330" i="1"/>
  <c r="AB1330" i="1" s="1"/>
  <c r="AF1330" i="1" s="1"/>
  <c r="X1326" i="1"/>
  <c r="AB1326" i="1" s="1"/>
  <c r="AF1326" i="1" s="1"/>
  <c r="X1322" i="1"/>
  <c r="AB1322" i="1" s="1"/>
  <c r="AF1322" i="1" s="1"/>
  <c r="X1318" i="1"/>
  <c r="AB1318" i="1" s="1"/>
  <c r="AF1318" i="1" s="1"/>
  <c r="X1314" i="1"/>
  <c r="AB1314" i="1" s="1"/>
  <c r="AF1314" i="1" s="1"/>
  <c r="X1310" i="1"/>
  <c r="AB1310" i="1" s="1"/>
  <c r="AF1310" i="1" s="1"/>
  <c r="X1306" i="1"/>
  <c r="AB1306" i="1" s="1"/>
  <c r="AF1306" i="1" s="1"/>
  <c r="X1302" i="1"/>
  <c r="AB1302" i="1" s="1"/>
  <c r="AF1302" i="1" s="1"/>
  <c r="X1298" i="1"/>
  <c r="AB1298" i="1" s="1"/>
  <c r="AF1298" i="1" s="1"/>
  <c r="X1294" i="1"/>
  <c r="AB1294" i="1" s="1"/>
  <c r="AF1294" i="1" s="1"/>
  <c r="X1290" i="1"/>
  <c r="AB1290" i="1" s="1"/>
  <c r="AF1290" i="1" s="1"/>
  <c r="X1286" i="1"/>
  <c r="AB1286" i="1" s="1"/>
  <c r="AF1286" i="1" s="1"/>
  <c r="X1282" i="1"/>
  <c r="AB1282" i="1" s="1"/>
  <c r="AF1282" i="1" s="1"/>
  <c r="X1278" i="1"/>
  <c r="AB1278" i="1" s="1"/>
  <c r="AF1278" i="1" s="1"/>
  <c r="X1274" i="1"/>
  <c r="AB1274" i="1" s="1"/>
  <c r="AF1274" i="1" s="1"/>
  <c r="W1355" i="1"/>
  <c r="AA1355" i="1" s="1"/>
  <c r="AE1355" i="1" s="1"/>
  <c r="W1351" i="1"/>
  <c r="AA1351" i="1" s="1"/>
  <c r="AE1351" i="1" s="1"/>
  <c r="W1347" i="1"/>
  <c r="AA1347" i="1" s="1"/>
  <c r="AE1347" i="1" s="1"/>
  <c r="W1343" i="1"/>
  <c r="AA1343" i="1" s="1"/>
  <c r="AE1343" i="1" s="1"/>
  <c r="W1339" i="1"/>
  <c r="AA1339" i="1" s="1"/>
  <c r="AE1339" i="1" s="1"/>
  <c r="W1335" i="1"/>
  <c r="AA1335" i="1" s="1"/>
  <c r="AE1335" i="1" s="1"/>
  <c r="W1331" i="1"/>
  <c r="AA1331" i="1" s="1"/>
  <c r="AE1331" i="1" s="1"/>
  <c r="W1327" i="1"/>
  <c r="AA1327" i="1" s="1"/>
  <c r="AE1327" i="1" s="1"/>
  <c r="W1323" i="1"/>
  <c r="AA1323" i="1" s="1"/>
  <c r="AE1323" i="1" s="1"/>
  <c r="W1319" i="1"/>
  <c r="AA1319" i="1" s="1"/>
  <c r="AE1319" i="1" s="1"/>
  <c r="W1315" i="1"/>
  <c r="AA1315" i="1" s="1"/>
  <c r="AE1315" i="1" s="1"/>
  <c r="W1311" i="1"/>
  <c r="AA1311" i="1" s="1"/>
  <c r="AE1311" i="1" s="1"/>
  <c r="W1307" i="1"/>
  <c r="AA1307" i="1" s="1"/>
  <c r="AE1307" i="1" s="1"/>
  <c r="W1303" i="1"/>
  <c r="AA1303" i="1" s="1"/>
  <c r="AE1303" i="1" s="1"/>
  <c r="W1299" i="1"/>
  <c r="AA1299" i="1" s="1"/>
  <c r="AE1299" i="1" s="1"/>
  <c r="W1295" i="1"/>
  <c r="AA1295" i="1" s="1"/>
  <c r="AE1295" i="1" s="1"/>
  <c r="W1291" i="1"/>
  <c r="AA1291" i="1" s="1"/>
  <c r="AE1291" i="1" s="1"/>
  <c r="W1287" i="1"/>
  <c r="AA1287" i="1" s="1"/>
  <c r="AE1287" i="1" s="1"/>
  <c r="W1283" i="1"/>
  <c r="AA1283" i="1" s="1"/>
  <c r="AE1283" i="1" s="1"/>
  <c r="W1279" i="1"/>
  <c r="AA1279" i="1" s="1"/>
  <c r="AE1279" i="1" s="1"/>
  <c r="W1275" i="1"/>
  <c r="AA1275" i="1" s="1"/>
  <c r="AE1275" i="1" s="1"/>
  <c r="V1352" i="1"/>
  <c r="Z1352" i="1" s="1"/>
  <c r="AD1352" i="1" s="1"/>
  <c r="V1348" i="1"/>
  <c r="Z1348" i="1" s="1"/>
  <c r="AD1348" i="1" s="1"/>
  <c r="V1344" i="1"/>
  <c r="Z1344" i="1" s="1"/>
  <c r="AD1344" i="1" s="1"/>
  <c r="V1340" i="1"/>
  <c r="Z1340" i="1" s="1"/>
  <c r="AD1340" i="1" s="1"/>
  <c r="V1336" i="1"/>
  <c r="Z1336" i="1" s="1"/>
  <c r="AD1336" i="1" s="1"/>
  <c r="V1332" i="1"/>
  <c r="Z1332" i="1" s="1"/>
  <c r="AD1332" i="1" s="1"/>
  <c r="V1328" i="1"/>
  <c r="Z1328" i="1" s="1"/>
  <c r="AD1328" i="1" s="1"/>
  <c r="V1324" i="1"/>
  <c r="Z1324" i="1" s="1"/>
  <c r="AD1324" i="1" s="1"/>
  <c r="V1320" i="1"/>
  <c r="Z1320" i="1" s="1"/>
  <c r="AD1320" i="1" s="1"/>
  <c r="V1316" i="1"/>
  <c r="Z1316" i="1" s="1"/>
  <c r="AD1316" i="1" s="1"/>
  <c r="V1312" i="1"/>
  <c r="Z1312" i="1" s="1"/>
  <c r="AD1312" i="1" s="1"/>
  <c r="V1308" i="1"/>
  <c r="Z1308" i="1" s="1"/>
  <c r="AD1308" i="1" s="1"/>
  <c r="V1304" i="1"/>
  <c r="Z1304" i="1" s="1"/>
  <c r="AD1304" i="1" s="1"/>
  <c r="V1300" i="1"/>
  <c r="Z1300" i="1" s="1"/>
  <c r="AD1300" i="1" s="1"/>
  <c r="V1296" i="1"/>
  <c r="Z1296" i="1" s="1"/>
  <c r="AD1296" i="1" s="1"/>
  <c r="V1292" i="1"/>
  <c r="Z1292" i="1" s="1"/>
  <c r="AD1292" i="1" s="1"/>
  <c r="V1288" i="1"/>
  <c r="Z1288" i="1" s="1"/>
  <c r="AD1288" i="1" s="1"/>
  <c r="V1284" i="1"/>
  <c r="Z1284" i="1" s="1"/>
  <c r="AD1284" i="1" s="1"/>
  <c r="V1280" i="1"/>
  <c r="Z1280" i="1" s="1"/>
  <c r="AD1280" i="1" s="1"/>
  <c r="V1276" i="1"/>
  <c r="Z1276" i="1" s="1"/>
  <c r="AD1276" i="1" s="1"/>
  <c r="V1272" i="1"/>
  <c r="Z1272" i="1" s="1"/>
  <c r="AD1272" i="1" s="1"/>
  <c r="U1347" i="1"/>
  <c r="Y1347" i="1" s="1"/>
  <c r="AC1347" i="1" s="1"/>
  <c r="U1331" i="1"/>
  <c r="Y1331" i="1" s="1"/>
  <c r="AC1331" i="1" s="1"/>
  <c r="U1315" i="1"/>
  <c r="Y1315" i="1" s="1"/>
  <c r="AC1315" i="1" s="1"/>
  <c r="U1299" i="1"/>
  <c r="Y1299" i="1" s="1"/>
  <c r="AC1299" i="1" s="1"/>
  <c r="U1283" i="1"/>
  <c r="Y1283" i="1" s="1"/>
  <c r="AC1283" i="1" s="1"/>
  <c r="U1271" i="1"/>
  <c r="Y1271" i="1" s="1"/>
  <c r="AC1271" i="1" s="1"/>
  <c r="U1267" i="1"/>
  <c r="Y1267" i="1" s="1"/>
  <c r="AC1267" i="1" s="1"/>
  <c r="U1263" i="1"/>
  <c r="Y1263" i="1" s="1"/>
  <c r="AC1263" i="1" s="1"/>
  <c r="U1259" i="1"/>
  <c r="Y1259" i="1" s="1"/>
  <c r="AC1259" i="1" s="1"/>
  <c r="U1255" i="1"/>
  <c r="Y1255" i="1" s="1"/>
  <c r="AC1255" i="1" s="1"/>
  <c r="U1251" i="1"/>
  <c r="Y1251" i="1" s="1"/>
  <c r="AC1251" i="1" s="1"/>
  <c r="U1247" i="1"/>
  <c r="Y1247" i="1" s="1"/>
  <c r="AC1247" i="1" s="1"/>
  <c r="U1243" i="1"/>
  <c r="Y1243" i="1" s="1"/>
  <c r="AC1243" i="1" s="1"/>
  <c r="U1239" i="1"/>
  <c r="Y1239" i="1" s="1"/>
  <c r="AC1239" i="1" s="1"/>
  <c r="U1235" i="1"/>
  <c r="Y1235" i="1" s="1"/>
  <c r="AC1235" i="1" s="1"/>
  <c r="U1231" i="1"/>
  <c r="Y1231" i="1" s="1"/>
  <c r="AC1231" i="1" s="1"/>
  <c r="X1353" i="1"/>
  <c r="AB1353" i="1" s="1"/>
  <c r="AF1353" i="1" s="1"/>
  <c r="X1349" i="1"/>
  <c r="AB1349" i="1" s="1"/>
  <c r="AF1349" i="1" s="1"/>
  <c r="X1345" i="1"/>
  <c r="AB1345" i="1" s="1"/>
  <c r="AF1345" i="1" s="1"/>
  <c r="X1341" i="1"/>
  <c r="AB1341" i="1" s="1"/>
  <c r="AF1341" i="1" s="1"/>
  <c r="X1337" i="1"/>
  <c r="AB1337" i="1" s="1"/>
  <c r="AF1337" i="1" s="1"/>
  <c r="X1333" i="1"/>
  <c r="AB1333" i="1" s="1"/>
  <c r="AF1333" i="1" s="1"/>
  <c r="X1329" i="1"/>
  <c r="AB1329" i="1" s="1"/>
  <c r="AF1329" i="1" s="1"/>
  <c r="X1325" i="1"/>
  <c r="AB1325" i="1" s="1"/>
  <c r="AF1325" i="1" s="1"/>
  <c r="X1321" i="1"/>
  <c r="AB1321" i="1" s="1"/>
  <c r="AF1321" i="1" s="1"/>
  <c r="X1317" i="1"/>
  <c r="AB1317" i="1" s="1"/>
  <c r="AF1317" i="1" s="1"/>
  <c r="X1313" i="1"/>
  <c r="AB1313" i="1" s="1"/>
  <c r="AF1313" i="1" s="1"/>
  <c r="X1309" i="1"/>
  <c r="AB1309" i="1" s="1"/>
  <c r="AF1309" i="1" s="1"/>
  <c r="X1305" i="1"/>
  <c r="AB1305" i="1" s="1"/>
  <c r="AF1305" i="1" s="1"/>
  <c r="X1301" i="1"/>
  <c r="AB1301" i="1" s="1"/>
  <c r="AF1301" i="1" s="1"/>
  <c r="X1297" i="1"/>
  <c r="AB1297" i="1" s="1"/>
  <c r="AF1297" i="1" s="1"/>
  <c r="X1293" i="1"/>
  <c r="AB1293" i="1" s="1"/>
  <c r="AF1293" i="1" s="1"/>
  <c r="X1289" i="1"/>
  <c r="AB1289" i="1" s="1"/>
  <c r="AF1289" i="1" s="1"/>
  <c r="X1285" i="1"/>
  <c r="AB1285" i="1" s="1"/>
  <c r="AF1285" i="1" s="1"/>
  <c r="X1281" i="1"/>
  <c r="AB1281" i="1" s="1"/>
  <c r="AF1281" i="1" s="1"/>
  <c r="X1277" i="1"/>
  <c r="AB1277" i="1" s="1"/>
  <c r="AF1277" i="1" s="1"/>
  <c r="X1273" i="1"/>
  <c r="AB1273" i="1" s="1"/>
  <c r="AF1273" i="1" s="1"/>
  <c r="W1354" i="1"/>
  <c r="AA1354" i="1" s="1"/>
  <c r="AE1354" i="1" s="1"/>
  <c r="W1350" i="1"/>
  <c r="AA1350" i="1" s="1"/>
  <c r="AE1350" i="1" s="1"/>
  <c r="W1346" i="1"/>
  <c r="AA1346" i="1" s="1"/>
  <c r="AE1346" i="1" s="1"/>
  <c r="W1342" i="1"/>
  <c r="AA1342" i="1" s="1"/>
  <c r="AE1342" i="1" s="1"/>
  <c r="W1338" i="1"/>
  <c r="AA1338" i="1" s="1"/>
  <c r="AE1338" i="1" s="1"/>
  <c r="W1334" i="1"/>
  <c r="AA1334" i="1" s="1"/>
  <c r="AE1334" i="1" s="1"/>
  <c r="W1330" i="1"/>
  <c r="AA1330" i="1" s="1"/>
  <c r="AE1330" i="1" s="1"/>
  <c r="W1326" i="1"/>
  <c r="AA1326" i="1" s="1"/>
  <c r="AE1326" i="1" s="1"/>
  <c r="W1322" i="1"/>
  <c r="AA1322" i="1" s="1"/>
  <c r="AE1322" i="1" s="1"/>
  <c r="W1318" i="1"/>
  <c r="AA1318" i="1" s="1"/>
  <c r="AE1318" i="1" s="1"/>
  <c r="W1314" i="1"/>
  <c r="AA1314" i="1" s="1"/>
  <c r="AE1314" i="1" s="1"/>
  <c r="W1310" i="1"/>
  <c r="AA1310" i="1" s="1"/>
  <c r="AE1310" i="1" s="1"/>
  <c r="W1306" i="1"/>
  <c r="AA1306" i="1" s="1"/>
  <c r="AE1306" i="1" s="1"/>
  <c r="W1302" i="1"/>
  <c r="AA1302" i="1" s="1"/>
  <c r="AE1302" i="1" s="1"/>
  <c r="W1298" i="1"/>
  <c r="AA1298" i="1" s="1"/>
  <c r="AE1298" i="1" s="1"/>
  <c r="W1294" i="1"/>
  <c r="AA1294" i="1" s="1"/>
  <c r="AE1294" i="1" s="1"/>
  <c r="W1290" i="1"/>
  <c r="AA1290" i="1" s="1"/>
  <c r="AE1290" i="1" s="1"/>
  <c r="W1286" i="1"/>
  <c r="AA1286" i="1" s="1"/>
  <c r="AE1286" i="1" s="1"/>
  <c r="W1282" i="1"/>
  <c r="AA1282" i="1" s="1"/>
  <c r="AE1282" i="1" s="1"/>
  <c r="W1278" i="1"/>
  <c r="AA1278" i="1" s="1"/>
  <c r="AE1278" i="1" s="1"/>
  <c r="V1355" i="1"/>
  <c r="Z1355" i="1" s="1"/>
  <c r="AD1355" i="1" s="1"/>
  <c r="V1351" i="1"/>
  <c r="Z1351" i="1" s="1"/>
  <c r="AD1351" i="1" s="1"/>
  <c r="V1347" i="1"/>
  <c r="Z1347" i="1" s="1"/>
  <c r="AD1347" i="1" s="1"/>
  <c r="V1343" i="1"/>
  <c r="Z1343" i="1" s="1"/>
  <c r="AD1343" i="1" s="1"/>
  <c r="V1339" i="1"/>
  <c r="Z1339" i="1" s="1"/>
  <c r="AD1339" i="1" s="1"/>
  <c r="V1335" i="1"/>
  <c r="Z1335" i="1" s="1"/>
  <c r="AD1335" i="1" s="1"/>
  <c r="V1331" i="1"/>
  <c r="Z1331" i="1" s="1"/>
  <c r="AD1331" i="1" s="1"/>
  <c r="V1327" i="1"/>
  <c r="Z1327" i="1" s="1"/>
  <c r="AD1327" i="1" s="1"/>
  <c r="V1323" i="1"/>
  <c r="Z1323" i="1" s="1"/>
  <c r="AD1323" i="1" s="1"/>
  <c r="V1319" i="1"/>
  <c r="Z1319" i="1" s="1"/>
  <c r="AD1319" i="1" s="1"/>
  <c r="V1315" i="1"/>
  <c r="Z1315" i="1" s="1"/>
  <c r="AD1315" i="1" s="1"/>
  <c r="V1311" i="1"/>
  <c r="Z1311" i="1" s="1"/>
  <c r="AD1311" i="1" s="1"/>
  <c r="V1307" i="1"/>
  <c r="Z1307" i="1" s="1"/>
  <c r="AD1307" i="1" s="1"/>
  <c r="V1303" i="1"/>
  <c r="Z1303" i="1" s="1"/>
  <c r="AD1303" i="1" s="1"/>
  <c r="V1299" i="1"/>
  <c r="Z1299" i="1" s="1"/>
  <c r="AD1299" i="1" s="1"/>
  <c r="V1295" i="1"/>
  <c r="Z1295" i="1" s="1"/>
  <c r="AD1295" i="1" s="1"/>
  <c r="V1291" i="1"/>
  <c r="Z1291" i="1" s="1"/>
  <c r="AD1291" i="1" s="1"/>
  <c r="V1287" i="1"/>
  <c r="Z1287" i="1" s="1"/>
  <c r="AD1287" i="1" s="1"/>
  <c r="V1283" i="1"/>
  <c r="Z1283" i="1" s="1"/>
  <c r="AD1283" i="1" s="1"/>
  <c r="V1279" i="1"/>
  <c r="Z1279" i="1" s="1"/>
  <c r="AD1279" i="1" s="1"/>
  <c r="V1275" i="1"/>
  <c r="Z1275" i="1" s="1"/>
  <c r="AD1275" i="1" s="1"/>
  <c r="V1271" i="1"/>
  <c r="Z1271" i="1" s="1"/>
  <c r="AD1271" i="1" s="1"/>
  <c r="U1343" i="1"/>
  <c r="Y1343" i="1" s="1"/>
  <c r="AC1343" i="1" s="1"/>
  <c r="U1327" i="1"/>
  <c r="Y1327" i="1" s="1"/>
  <c r="AC1327" i="1" s="1"/>
  <c r="U1311" i="1"/>
  <c r="Y1311" i="1" s="1"/>
  <c r="AC1311" i="1" s="1"/>
  <c r="U1295" i="1"/>
  <c r="Y1295" i="1" s="1"/>
  <c r="AC1295" i="1" s="1"/>
  <c r="U1279" i="1"/>
  <c r="Y1279" i="1" s="1"/>
  <c r="AC1279" i="1" s="1"/>
  <c r="U1270" i="1"/>
  <c r="Y1270" i="1" s="1"/>
  <c r="AC1270" i="1" s="1"/>
  <c r="U1266" i="1"/>
  <c r="Y1266" i="1" s="1"/>
  <c r="AC1266" i="1" s="1"/>
  <c r="U1262" i="1"/>
  <c r="Y1262" i="1" s="1"/>
  <c r="AC1262" i="1" s="1"/>
  <c r="U1258" i="1"/>
  <c r="Y1258" i="1" s="1"/>
  <c r="AC1258" i="1" s="1"/>
  <c r="U1254" i="1"/>
  <c r="Y1254" i="1" s="1"/>
  <c r="AC1254" i="1" s="1"/>
  <c r="U1250" i="1"/>
  <c r="Y1250" i="1" s="1"/>
  <c r="AC1250" i="1" s="1"/>
  <c r="U1246" i="1"/>
  <c r="Y1246" i="1" s="1"/>
  <c r="AC1246" i="1" s="1"/>
  <c r="U1242" i="1"/>
  <c r="Y1242" i="1" s="1"/>
  <c r="AC1242" i="1" s="1"/>
  <c r="U1238" i="1"/>
  <c r="Y1238" i="1" s="1"/>
  <c r="AC1238" i="1" s="1"/>
  <c r="U1234" i="1"/>
  <c r="Y1234" i="1" s="1"/>
  <c r="AC1234" i="1" s="1"/>
  <c r="U1230" i="1"/>
  <c r="Y1230" i="1" s="1"/>
  <c r="AC1230" i="1" s="1"/>
  <c r="U1226" i="1"/>
  <c r="Y1226" i="1" s="1"/>
  <c r="AC1226" i="1" s="1"/>
  <c r="U1222" i="1"/>
  <c r="Y1222" i="1" s="1"/>
  <c r="AC1222" i="1" s="1"/>
  <c r="U1218" i="1"/>
  <c r="Y1218" i="1" s="1"/>
  <c r="AC1218" i="1" s="1"/>
  <c r="U1350" i="1"/>
  <c r="Y1350" i="1" s="1"/>
  <c r="AC1350" i="1" s="1"/>
  <c r="U1334" i="1"/>
  <c r="Y1334" i="1" s="1"/>
  <c r="AC1334" i="1" s="1"/>
  <c r="U1318" i="1"/>
  <c r="Y1318" i="1" s="1"/>
  <c r="AC1318" i="1" s="1"/>
  <c r="X1352" i="1"/>
  <c r="AB1352" i="1" s="1"/>
  <c r="AF1352" i="1" s="1"/>
  <c r="X1348" i="1"/>
  <c r="AB1348" i="1" s="1"/>
  <c r="AF1348" i="1" s="1"/>
  <c r="X1344" i="1"/>
  <c r="AB1344" i="1" s="1"/>
  <c r="AF1344" i="1" s="1"/>
  <c r="X1340" i="1"/>
  <c r="AB1340" i="1" s="1"/>
  <c r="AF1340" i="1" s="1"/>
  <c r="X1336" i="1"/>
  <c r="AB1336" i="1" s="1"/>
  <c r="AF1336" i="1" s="1"/>
  <c r="X1332" i="1"/>
  <c r="AB1332" i="1" s="1"/>
  <c r="AF1332" i="1" s="1"/>
  <c r="X1328" i="1"/>
  <c r="AB1328" i="1" s="1"/>
  <c r="AF1328" i="1" s="1"/>
  <c r="X1324" i="1"/>
  <c r="AB1324" i="1" s="1"/>
  <c r="AF1324" i="1" s="1"/>
  <c r="X1320" i="1"/>
  <c r="AB1320" i="1" s="1"/>
  <c r="AF1320" i="1" s="1"/>
  <c r="X1316" i="1"/>
  <c r="AB1316" i="1" s="1"/>
  <c r="AF1316" i="1" s="1"/>
  <c r="X1312" i="1"/>
  <c r="AB1312" i="1" s="1"/>
  <c r="AF1312" i="1" s="1"/>
  <c r="X1308" i="1"/>
  <c r="AB1308" i="1" s="1"/>
  <c r="AF1308" i="1" s="1"/>
  <c r="X1304" i="1"/>
  <c r="AB1304" i="1" s="1"/>
  <c r="AF1304" i="1" s="1"/>
  <c r="X1300" i="1"/>
  <c r="AB1300" i="1" s="1"/>
  <c r="AF1300" i="1" s="1"/>
  <c r="X1296" i="1"/>
  <c r="AB1296" i="1" s="1"/>
  <c r="AF1296" i="1" s="1"/>
  <c r="X1292" i="1"/>
  <c r="AB1292" i="1" s="1"/>
  <c r="AF1292" i="1" s="1"/>
  <c r="X1288" i="1"/>
  <c r="AB1288" i="1" s="1"/>
  <c r="AF1288" i="1" s="1"/>
  <c r="X1284" i="1"/>
  <c r="AB1284" i="1" s="1"/>
  <c r="AF1284" i="1" s="1"/>
  <c r="X1280" i="1"/>
  <c r="AB1280" i="1" s="1"/>
  <c r="AF1280" i="1" s="1"/>
  <c r="X1276" i="1"/>
  <c r="AB1276" i="1" s="1"/>
  <c r="AF1276" i="1" s="1"/>
  <c r="X1272" i="1"/>
  <c r="AB1272" i="1" s="1"/>
  <c r="AF1272" i="1" s="1"/>
  <c r="W1353" i="1"/>
  <c r="AA1353" i="1" s="1"/>
  <c r="AE1353" i="1" s="1"/>
  <c r="W1349" i="1"/>
  <c r="AA1349" i="1" s="1"/>
  <c r="AE1349" i="1" s="1"/>
  <c r="W1345" i="1"/>
  <c r="AA1345" i="1" s="1"/>
  <c r="AE1345" i="1" s="1"/>
  <c r="W1341" i="1"/>
  <c r="AA1341" i="1" s="1"/>
  <c r="AE1341" i="1" s="1"/>
  <c r="W1337" i="1"/>
  <c r="AA1337" i="1" s="1"/>
  <c r="AE1337" i="1" s="1"/>
  <c r="W1333" i="1"/>
  <c r="AA1333" i="1" s="1"/>
  <c r="AE1333" i="1" s="1"/>
  <c r="W1329" i="1"/>
  <c r="AA1329" i="1" s="1"/>
  <c r="AE1329" i="1" s="1"/>
  <c r="W1325" i="1"/>
  <c r="AA1325" i="1" s="1"/>
  <c r="AE1325" i="1" s="1"/>
  <c r="W1321" i="1"/>
  <c r="AA1321" i="1" s="1"/>
  <c r="AE1321" i="1" s="1"/>
  <c r="W1317" i="1"/>
  <c r="AA1317" i="1" s="1"/>
  <c r="AE1317" i="1" s="1"/>
  <c r="W1313" i="1"/>
  <c r="AA1313" i="1" s="1"/>
  <c r="AE1313" i="1" s="1"/>
  <c r="W1309" i="1"/>
  <c r="AA1309" i="1" s="1"/>
  <c r="AE1309" i="1" s="1"/>
  <c r="W1305" i="1"/>
  <c r="AA1305" i="1" s="1"/>
  <c r="AE1305" i="1" s="1"/>
  <c r="W1301" i="1"/>
  <c r="AA1301" i="1" s="1"/>
  <c r="AE1301" i="1" s="1"/>
  <c r="W1297" i="1"/>
  <c r="AA1297" i="1" s="1"/>
  <c r="AE1297" i="1" s="1"/>
  <c r="W1293" i="1"/>
  <c r="AA1293" i="1" s="1"/>
  <c r="AE1293" i="1" s="1"/>
  <c r="W1289" i="1"/>
  <c r="AA1289" i="1" s="1"/>
  <c r="AE1289" i="1" s="1"/>
  <c r="W1285" i="1"/>
  <c r="AA1285" i="1" s="1"/>
  <c r="AE1285" i="1" s="1"/>
  <c r="W1281" i="1"/>
  <c r="AA1281" i="1" s="1"/>
  <c r="AE1281" i="1" s="1"/>
  <c r="W1277" i="1"/>
  <c r="AA1277" i="1" s="1"/>
  <c r="AE1277" i="1" s="1"/>
  <c r="V1354" i="1"/>
  <c r="Z1354" i="1" s="1"/>
  <c r="AD1354" i="1" s="1"/>
  <c r="V1350" i="1"/>
  <c r="Z1350" i="1" s="1"/>
  <c r="AD1350" i="1" s="1"/>
  <c r="V1346" i="1"/>
  <c r="Z1346" i="1" s="1"/>
  <c r="AD1346" i="1" s="1"/>
  <c r="V1342" i="1"/>
  <c r="Z1342" i="1" s="1"/>
  <c r="AD1342" i="1" s="1"/>
  <c r="V1338" i="1"/>
  <c r="Z1338" i="1" s="1"/>
  <c r="AD1338" i="1" s="1"/>
  <c r="V1334" i="1"/>
  <c r="Z1334" i="1" s="1"/>
  <c r="AD1334" i="1" s="1"/>
  <c r="V1330" i="1"/>
  <c r="Z1330" i="1" s="1"/>
  <c r="AD1330" i="1" s="1"/>
  <c r="V1326" i="1"/>
  <c r="Z1326" i="1" s="1"/>
  <c r="AD1326" i="1" s="1"/>
  <c r="V1322" i="1"/>
  <c r="Z1322" i="1" s="1"/>
  <c r="AD1322" i="1" s="1"/>
  <c r="V1318" i="1"/>
  <c r="Z1318" i="1" s="1"/>
  <c r="AD1318" i="1" s="1"/>
  <c r="V1314" i="1"/>
  <c r="Z1314" i="1" s="1"/>
  <c r="AD1314" i="1" s="1"/>
  <c r="V1310" i="1"/>
  <c r="Z1310" i="1" s="1"/>
  <c r="AD1310" i="1" s="1"/>
  <c r="V1306" i="1"/>
  <c r="Z1306" i="1" s="1"/>
  <c r="AD1306" i="1" s="1"/>
  <c r="V1302" i="1"/>
  <c r="Z1302" i="1" s="1"/>
  <c r="AD1302" i="1" s="1"/>
  <c r="V1298" i="1"/>
  <c r="Z1298" i="1" s="1"/>
  <c r="AD1298" i="1" s="1"/>
  <c r="V1294" i="1"/>
  <c r="Z1294" i="1" s="1"/>
  <c r="AD1294" i="1" s="1"/>
  <c r="V1290" i="1"/>
  <c r="Z1290" i="1" s="1"/>
  <c r="AD1290" i="1" s="1"/>
  <c r="V1286" i="1"/>
  <c r="Z1286" i="1" s="1"/>
  <c r="AD1286" i="1" s="1"/>
  <c r="V1282" i="1"/>
  <c r="Z1282" i="1" s="1"/>
  <c r="AD1282" i="1" s="1"/>
  <c r="V1278" i="1"/>
  <c r="Z1278" i="1" s="1"/>
  <c r="AD1278" i="1" s="1"/>
  <c r="V1274" i="1"/>
  <c r="Z1274" i="1" s="1"/>
  <c r="AD1274" i="1" s="1"/>
  <c r="U1355" i="1"/>
  <c r="Y1355" i="1" s="1"/>
  <c r="AC1355" i="1" s="1"/>
  <c r="U1339" i="1"/>
  <c r="Y1339" i="1" s="1"/>
  <c r="AC1339" i="1" s="1"/>
  <c r="U1323" i="1"/>
  <c r="Y1323" i="1" s="1"/>
  <c r="AC1323" i="1" s="1"/>
  <c r="U1307" i="1"/>
  <c r="Y1307" i="1" s="1"/>
  <c r="AC1307" i="1" s="1"/>
  <c r="U1291" i="1"/>
  <c r="Y1291" i="1" s="1"/>
  <c r="AC1291" i="1" s="1"/>
  <c r="U1275" i="1"/>
  <c r="Y1275" i="1" s="1"/>
  <c r="AC1275" i="1" s="1"/>
  <c r="U1269" i="1"/>
  <c r="Y1269" i="1" s="1"/>
  <c r="AC1269" i="1" s="1"/>
  <c r="U1265" i="1"/>
  <c r="Y1265" i="1" s="1"/>
  <c r="AC1265" i="1" s="1"/>
  <c r="U1261" i="1"/>
  <c r="Y1261" i="1" s="1"/>
  <c r="AC1261" i="1" s="1"/>
  <c r="U1257" i="1"/>
  <c r="Y1257" i="1" s="1"/>
  <c r="AC1257" i="1" s="1"/>
  <c r="U1253" i="1"/>
  <c r="Y1253" i="1" s="1"/>
  <c r="AC1253" i="1" s="1"/>
  <c r="U1249" i="1"/>
  <c r="Y1249" i="1" s="1"/>
  <c r="AC1249" i="1" s="1"/>
  <c r="U1245" i="1"/>
  <c r="Y1245" i="1" s="1"/>
  <c r="AC1245" i="1" s="1"/>
  <c r="U1241" i="1"/>
  <c r="Y1241" i="1" s="1"/>
  <c r="AC1241" i="1" s="1"/>
  <c r="U1237" i="1"/>
  <c r="Y1237" i="1" s="1"/>
  <c r="AC1237" i="1" s="1"/>
  <c r="U1233" i="1"/>
  <c r="Y1233" i="1" s="1"/>
  <c r="AC1233" i="1" s="1"/>
  <c r="U1229" i="1"/>
  <c r="Y1229" i="1" s="1"/>
  <c r="AC1229" i="1" s="1"/>
  <c r="U1225" i="1"/>
  <c r="Y1225" i="1" s="1"/>
  <c r="AC1225" i="1" s="1"/>
  <c r="U1221" i="1"/>
  <c r="Y1221" i="1" s="1"/>
  <c r="AC1221" i="1" s="1"/>
  <c r="U1217" i="1"/>
  <c r="Y1217" i="1" s="1"/>
  <c r="AC1217" i="1" s="1"/>
  <c r="U1346" i="1"/>
  <c r="Y1346" i="1" s="1"/>
  <c r="AC1346" i="1" s="1"/>
  <c r="U1330" i="1"/>
  <c r="Y1330" i="1" s="1"/>
  <c r="AC1330" i="1" s="1"/>
  <c r="U1227" i="1"/>
  <c r="Y1227" i="1" s="1"/>
  <c r="AC1227" i="1" s="1"/>
  <c r="U1223" i="1"/>
  <c r="Y1223" i="1" s="1"/>
  <c r="AC1223" i="1" s="1"/>
  <c r="U1342" i="1"/>
  <c r="Y1342" i="1" s="1"/>
  <c r="AC1342" i="1" s="1"/>
  <c r="U1314" i="1"/>
  <c r="Y1314" i="1" s="1"/>
  <c r="AC1314" i="1" s="1"/>
  <c r="U1298" i="1"/>
  <c r="Y1298" i="1" s="1"/>
  <c r="AC1298" i="1" s="1"/>
  <c r="U1282" i="1"/>
  <c r="Y1282" i="1" s="1"/>
  <c r="AC1282" i="1" s="1"/>
  <c r="X1270" i="1"/>
  <c r="AB1270" i="1" s="1"/>
  <c r="AF1270" i="1" s="1"/>
  <c r="X1266" i="1"/>
  <c r="AB1266" i="1" s="1"/>
  <c r="AF1266" i="1" s="1"/>
  <c r="X1262" i="1"/>
  <c r="AB1262" i="1" s="1"/>
  <c r="AF1262" i="1" s="1"/>
  <c r="X1258" i="1"/>
  <c r="AB1258" i="1" s="1"/>
  <c r="AF1258" i="1" s="1"/>
  <c r="X1254" i="1"/>
  <c r="AB1254" i="1" s="1"/>
  <c r="AF1254" i="1" s="1"/>
  <c r="X1250" i="1"/>
  <c r="AB1250" i="1" s="1"/>
  <c r="AF1250" i="1" s="1"/>
  <c r="X1246" i="1"/>
  <c r="AB1246" i="1" s="1"/>
  <c r="AF1246" i="1" s="1"/>
  <c r="X1242" i="1"/>
  <c r="AB1242" i="1" s="1"/>
  <c r="AF1242" i="1" s="1"/>
  <c r="X1238" i="1"/>
  <c r="AB1238" i="1" s="1"/>
  <c r="AF1238" i="1" s="1"/>
  <c r="X1234" i="1"/>
  <c r="AB1234" i="1" s="1"/>
  <c r="AF1234" i="1" s="1"/>
  <c r="X1230" i="1"/>
  <c r="AB1230" i="1" s="1"/>
  <c r="AF1230" i="1" s="1"/>
  <c r="X1226" i="1"/>
  <c r="AB1226" i="1" s="1"/>
  <c r="AF1226" i="1" s="1"/>
  <c r="X1222" i="1"/>
  <c r="AB1222" i="1" s="1"/>
  <c r="AF1222" i="1" s="1"/>
  <c r="X1218" i="1"/>
  <c r="AB1218" i="1" s="1"/>
  <c r="AF1218" i="1" s="1"/>
  <c r="X1214" i="1"/>
  <c r="AB1214" i="1" s="1"/>
  <c r="AF1214" i="1" s="1"/>
  <c r="X1210" i="1"/>
  <c r="AB1210" i="1" s="1"/>
  <c r="AF1210" i="1" s="1"/>
  <c r="U1349" i="1"/>
  <c r="Y1349" i="1" s="1"/>
  <c r="AC1349" i="1" s="1"/>
  <c r="U1333" i="1"/>
  <c r="Y1333" i="1" s="1"/>
  <c r="AC1333" i="1" s="1"/>
  <c r="U1317" i="1"/>
  <c r="Y1317" i="1" s="1"/>
  <c r="AC1317" i="1" s="1"/>
  <c r="U1301" i="1"/>
  <c r="Y1301" i="1" s="1"/>
  <c r="AC1301" i="1" s="1"/>
  <c r="U1285" i="1"/>
  <c r="Y1285" i="1" s="1"/>
  <c r="AC1285" i="1" s="1"/>
  <c r="U1272" i="1"/>
  <c r="Y1272" i="1" s="1"/>
  <c r="AC1272" i="1" s="1"/>
  <c r="W1267" i="1"/>
  <c r="AA1267" i="1" s="1"/>
  <c r="AE1267" i="1" s="1"/>
  <c r="W1263" i="1"/>
  <c r="AA1263" i="1" s="1"/>
  <c r="AE1263" i="1" s="1"/>
  <c r="W1259" i="1"/>
  <c r="AA1259" i="1" s="1"/>
  <c r="AE1259" i="1" s="1"/>
  <c r="W1255" i="1"/>
  <c r="AA1255" i="1" s="1"/>
  <c r="AE1255" i="1" s="1"/>
  <c r="W1251" i="1"/>
  <c r="AA1251" i="1" s="1"/>
  <c r="AE1251" i="1" s="1"/>
  <c r="W1247" i="1"/>
  <c r="AA1247" i="1" s="1"/>
  <c r="AE1247" i="1" s="1"/>
  <c r="W1243" i="1"/>
  <c r="AA1243" i="1" s="1"/>
  <c r="AE1243" i="1" s="1"/>
  <c r="W1239" i="1"/>
  <c r="AA1239" i="1" s="1"/>
  <c r="AE1239" i="1" s="1"/>
  <c r="W1235" i="1"/>
  <c r="AA1235" i="1" s="1"/>
  <c r="AE1235" i="1" s="1"/>
  <c r="W1231" i="1"/>
  <c r="AA1231" i="1" s="1"/>
  <c r="AE1231" i="1" s="1"/>
  <c r="W1227" i="1"/>
  <c r="AA1227" i="1" s="1"/>
  <c r="AE1227" i="1" s="1"/>
  <c r="W1223" i="1"/>
  <c r="AA1223" i="1" s="1"/>
  <c r="AE1223" i="1" s="1"/>
  <c r="W1219" i="1"/>
  <c r="AA1219" i="1" s="1"/>
  <c r="AE1219" i="1" s="1"/>
  <c r="W1215" i="1"/>
  <c r="AA1215" i="1" s="1"/>
  <c r="AE1215" i="1" s="1"/>
  <c r="W1211" i="1"/>
  <c r="AA1211" i="1" s="1"/>
  <c r="AE1211" i="1" s="1"/>
  <c r="W1207" i="1"/>
  <c r="AA1207" i="1" s="1"/>
  <c r="AE1207" i="1" s="1"/>
  <c r="W1203" i="1"/>
  <c r="AA1203" i="1" s="1"/>
  <c r="AE1203" i="1" s="1"/>
  <c r="W1199" i="1"/>
  <c r="AA1199" i="1" s="1"/>
  <c r="AE1199" i="1" s="1"/>
  <c r="W1195" i="1"/>
  <c r="AA1195" i="1" s="1"/>
  <c r="AE1195" i="1" s="1"/>
  <c r="W1191" i="1"/>
  <c r="AA1191" i="1" s="1"/>
  <c r="AE1191" i="1" s="1"/>
  <c r="W1187" i="1"/>
  <c r="AA1187" i="1" s="1"/>
  <c r="AE1187" i="1" s="1"/>
  <c r="W1183" i="1"/>
  <c r="AA1183" i="1" s="1"/>
  <c r="AE1183" i="1" s="1"/>
  <c r="W1179" i="1"/>
  <c r="AA1179" i="1" s="1"/>
  <c r="AE1179" i="1" s="1"/>
  <c r="W1175" i="1"/>
  <c r="AA1175" i="1" s="1"/>
  <c r="AE1175" i="1" s="1"/>
  <c r="W1171" i="1"/>
  <c r="AA1171" i="1" s="1"/>
  <c r="AE1171" i="1" s="1"/>
  <c r="U1352" i="1"/>
  <c r="Y1352" i="1" s="1"/>
  <c r="AC1352" i="1" s="1"/>
  <c r="U1288" i="1"/>
  <c r="Y1288" i="1" s="1"/>
  <c r="AC1288" i="1" s="1"/>
  <c r="V1260" i="1"/>
  <c r="Z1260" i="1" s="1"/>
  <c r="AD1260" i="1" s="1"/>
  <c r="V1244" i="1"/>
  <c r="Z1244" i="1" s="1"/>
  <c r="AD1244" i="1" s="1"/>
  <c r="V1228" i="1"/>
  <c r="Z1228" i="1" s="1"/>
  <c r="AD1228" i="1" s="1"/>
  <c r="U1214" i="1"/>
  <c r="Y1214" i="1" s="1"/>
  <c r="AC1214" i="1" s="1"/>
  <c r="X1206" i="1"/>
  <c r="AB1206" i="1" s="1"/>
  <c r="AF1206" i="1" s="1"/>
  <c r="V1201" i="1"/>
  <c r="Z1201" i="1" s="1"/>
  <c r="AD1201" i="1" s="1"/>
  <c r="U1196" i="1"/>
  <c r="Y1196" i="1" s="1"/>
  <c r="AC1196" i="1" s="1"/>
  <c r="X1190" i="1"/>
  <c r="AB1190" i="1" s="1"/>
  <c r="AF1190" i="1" s="1"/>
  <c r="V1185" i="1"/>
  <c r="Z1185" i="1" s="1"/>
  <c r="AD1185" i="1" s="1"/>
  <c r="U1180" i="1"/>
  <c r="Y1180" i="1" s="1"/>
  <c r="AC1180" i="1" s="1"/>
  <c r="X1174" i="1"/>
  <c r="AB1174" i="1" s="1"/>
  <c r="AF1174" i="1" s="1"/>
  <c r="V1169" i="1"/>
  <c r="Z1169" i="1" s="1"/>
  <c r="AD1169" i="1" s="1"/>
  <c r="U1165" i="1"/>
  <c r="Y1165" i="1" s="1"/>
  <c r="AC1165" i="1" s="1"/>
  <c r="U1161" i="1"/>
  <c r="Y1161" i="1" s="1"/>
  <c r="AC1161" i="1" s="1"/>
  <c r="U1157" i="1"/>
  <c r="Y1157" i="1" s="1"/>
  <c r="AC1157" i="1" s="1"/>
  <c r="U1153" i="1"/>
  <c r="Y1153" i="1" s="1"/>
  <c r="AC1153" i="1" s="1"/>
  <c r="U1149" i="1"/>
  <c r="Y1149" i="1" s="1"/>
  <c r="AC1149" i="1" s="1"/>
  <c r="U1145" i="1"/>
  <c r="Y1145" i="1" s="1"/>
  <c r="AC1145" i="1" s="1"/>
  <c r="U1141" i="1"/>
  <c r="Y1141" i="1" s="1"/>
  <c r="AC1141" i="1" s="1"/>
  <c r="U1137" i="1"/>
  <c r="Y1137" i="1" s="1"/>
  <c r="AC1137" i="1" s="1"/>
  <c r="U1300" i="1"/>
  <c r="Y1300" i="1" s="1"/>
  <c r="AC1300" i="1" s="1"/>
  <c r="V1263" i="1"/>
  <c r="Z1263" i="1" s="1"/>
  <c r="AD1263" i="1" s="1"/>
  <c r="V1247" i="1"/>
  <c r="Z1247" i="1" s="1"/>
  <c r="AD1247" i="1" s="1"/>
  <c r="V1231" i="1"/>
  <c r="Z1231" i="1" s="1"/>
  <c r="AD1231" i="1" s="1"/>
  <c r="V1215" i="1"/>
  <c r="Z1215" i="1" s="1"/>
  <c r="AD1215" i="1" s="1"/>
  <c r="X1207" i="1"/>
  <c r="AB1207" i="1" s="1"/>
  <c r="AF1207" i="1" s="1"/>
  <c r="V1202" i="1"/>
  <c r="Z1202" i="1" s="1"/>
  <c r="AD1202" i="1" s="1"/>
  <c r="U1197" i="1"/>
  <c r="Y1197" i="1" s="1"/>
  <c r="AC1197" i="1" s="1"/>
  <c r="X1191" i="1"/>
  <c r="AB1191" i="1" s="1"/>
  <c r="AF1191" i="1" s="1"/>
  <c r="V1186" i="1"/>
  <c r="Z1186" i="1" s="1"/>
  <c r="AD1186" i="1" s="1"/>
  <c r="U1181" i="1"/>
  <c r="Y1181" i="1" s="1"/>
  <c r="AC1181" i="1" s="1"/>
  <c r="U1216" i="1"/>
  <c r="Y1216" i="1" s="1"/>
  <c r="AC1216" i="1" s="1"/>
  <c r="U1326" i="1"/>
  <c r="Y1326" i="1" s="1"/>
  <c r="AC1326" i="1" s="1"/>
  <c r="U1306" i="1"/>
  <c r="Y1306" i="1" s="1"/>
  <c r="AC1306" i="1" s="1"/>
  <c r="U1290" i="1"/>
  <c r="Y1290" i="1" s="1"/>
  <c r="AC1290" i="1" s="1"/>
  <c r="W1274" i="1"/>
  <c r="AA1274" i="1" s="1"/>
  <c r="AE1274" i="1" s="1"/>
  <c r="X1268" i="1"/>
  <c r="AB1268" i="1" s="1"/>
  <c r="AF1268" i="1" s="1"/>
  <c r="X1264" i="1"/>
  <c r="AB1264" i="1" s="1"/>
  <c r="AF1264" i="1" s="1"/>
  <c r="X1260" i="1"/>
  <c r="AB1260" i="1" s="1"/>
  <c r="AF1260" i="1" s="1"/>
  <c r="X1256" i="1"/>
  <c r="AB1256" i="1" s="1"/>
  <c r="AF1256" i="1" s="1"/>
  <c r="X1252" i="1"/>
  <c r="AB1252" i="1" s="1"/>
  <c r="AF1252" i="1" s="1"/>
  <c r="X1248" i="1"/>
  <c r="AB1248" i="1" s="1"/>
  <c r="AF1248" i="1" s="1"/>
  <c r="X1244" i="1"/>
  <c r="AB1244" i="1" s="1"/>
  <c r="AF1244" i="1" s="1"/>
  <c r="X1240" i="1"/>
  <c r="AB1240" i="1" s="1"/>
  <c r="AF1240" i="1" s="1"/>
  <c r="X1236" i="1"/>
  <c r="AB1236" i="1" s="1"/>
  <c r="AF1236" i="1" s="1"/>
  <c r="X1232" i="1"/>
  <c r="AB1232" i="1" s="1"/>
  <c r="AF1232" i="1" s="1"/>
  <c r="X1228" i="1"/>
  <c r="AB1228" i="1" s="1"/>
  <c r="AF1228" i="1" s="1"/>
  <c r="X1224" i="1"/>
  <c r="AB1224" i="1" s="1"/>
  <c r="AF1224" i="1" s="1"/>
  <c r="X1220" i="1"/>
  <c r="AB1220" i="1" s="1"/>
  <c r="AF1220" i="1" s="1"/>
  <c r="X1216" i="1"/>
  <c r="AB1216" i="1" s="1"/>
  <c r="AF1216" i="1" s="1"/>
  <c r="X1212" i="1"/>
  <c r="AB1212" i="1" s="1"/>
  <c r="AF1212" i="1" s="1"/>
  <c r="X1208" i="1"/>
  <c r="AB1208" i="1" s="1"/>
  <c r="AF1208" i="1" s="1"/>
  <c r="U1341" i="1"/>
  <c r="Y1341" i="1" s="1"/>
  <c r="AC1341" i="1" s="1"/>
  <c r="U1325" i="1"/>
  <c r="Y1325" i="1" s="1"/>
  <c r="AC1325" i="1" s="1"/>
  <c r="U1309" i="1"/>
  <c r="Y1309" i="1" s="1"/>
  <c r="AC1309" i="1" s="1"/>
  <c r="U1293" i="1"/>
  <c r="Y1293" i="1" s="1"/>
  <c r="AC1293" i="1" s="1"/>
  <c r="U1277" i="1"/>
  <c r="Y1277" i="1" s="1"/>
  <c r="AC1277" i="1" s="1"/>
  <c r="W1269" i="1"/>
  <c r="AA1269" i="1" s="1"/>
  <c r="AE1269" i="1" s="1"/>
  <c r="W1265" i="1"/>
  <c r="AA1265" i="1" s="1"/>
  <c r="AE1265" i="1" s="1"/>
  <c r="W1261" i="1"/>
  <c r="AA1261" i="1" s="1"/>
  <c r="AE1261" i="1" s="1"/>
  <c r="W1257" i="1"/>
  <c r="AA1257" i="1" s="1"/>
  <c r="AE1257" i="1" s="1"/>
  <c r="W1253" i="1"/>
  <c r="AA1253" i="1" s="1"/>
  <c r="AE1253" i="1" s="1"/>
  <c r="W1249" i="1"/>
  <c r="AA1249" i="1" s="1"/>
  <c r="AE1249" i="1" s="1"/>
  <c r="W1245" i="1"/>
  <c r="AA1245" i="1" s="1"/>
  <c r="AE1245" i="1" s="1"/>
  <c r="W1241" i="1"/>
  <c r="AA1241" i="1" s="1"/>
  <c r="AE1241" i="1" s="1"/>
  <c r="W1237" i="1"/>
  <c r="AA1237" i="1" s="1"/>
  <c r="AE1237" i="1" s="1"/>
  <c r="W1233" i="1"/>
  <c r="AA1233" i="1" s="1"/>
  <c r="AE1233" i="1" s="1"/>
  <c r="W1229" i="1"/>
  <c r="AA1229" i="1" s="1"/>
  <c r="AE1229" i="1" s="1"/>
  <c r="W1225" i="1"/>
  <c r="AA1225" i="1" s="1"/>
  <c r="AE1225" i="1" s="1"/>
  <c r="W1221" i="1"/>
  <c r="AA1221" i="1" s="1"/>
  <c r="AE1221" i="1" s="1"/>
  <c r="W1217" i="1"/>
  <c r="AA1217" i="1" s="1"/>
  <c r="AE1217" i="1" s="1"/>
  <c r="W1213" i="1"/>
  <c r="AA1213" i="1" s="1"/>
  <c r="AE1213" i="1" s="1"/>
  <c r="W1209" i="1"/>
  <c r="AA1209" i="1" s="1"/>
  <c r="AE1209" i="1" s="1"/>
  <c r="W1205" i="1"/>
  <c r="AA1205" i="1" s="1"/>
  <c r="AE1205" i="1" s="1"/>
  <c r="W1201" i="1"/>
  <c r="AA1201" i="1" s="1"/>
  <c r="AE1201" i="1" s="1"/>
  <c r="W1197" i="1"/>
  <c r="AA1197" i="1" s="1"/>
  <c r="AE1197" i="1" s="1"/>
  <c r="W1193" i="1"/>
  <c r="AA1193" i="1" s="1"/>
  <c r="AE1193" i="1" s="1"/>
  <c r="W1189" i="1"/>
  <c r="AA1189" i="1" s="1"/>
  <c r="AE1189" i="1" s="1"/>
  <c r="W1185" i="1"/>
  <c r="AA1185" i="1" s="1"/>
  <c r="AE1185" i="1" s="1"/>
  <c r="W1181" i="1"/>
  <c r="AA1181" i="1" s="1"/>
  <c r="AE1181" i="1" s="1"/>
  <c r="W1177" i="1"/>
  <c r="AA1177" i="1" s="1"/>
  <c r="AE1177" i="1" s="1"/>
  <c r="W1173" i="1"/>
  <c r="AA1173" i="1" s="1"/>
  <c r="AE1173" i="1" s="1"/>
  <c r="W1169" i="1"/>
  <c r="AA1169" i="1" s="1"/>
  <c r="AE1169" i="1" s="1"/>
  <c r="U1320" i="1"/>
  <c r="Y1320" i="1" s="1"/>
  <c r="AC1320" i="1" s="1"/>
  <c r="V1268" i="1"/>
  <c r="Z1268" i="1" s="1"/>
  <c r="AD1268" i="1" s="1"/>
  <c r="V1252" i="1"/>
  <c r="Z1252" i="1" s="1"/>
  <c r="AD1252" i="1" s="1"/>
  <c r="V1236" i="1"/>
  <c r="Z1236" i="1" s="1"/>
  <c r="AD1236" i="1" s="1"/>
  <c r="V1220" i="1"/>
  <c r="Z1220" i="1" s="1"/>
  <c r="AD1220" i="1" s="1"/>
  <c r="U1210" i="1"/>
  <c r="Y1210" i="1" s="1"/>
  <c r="AC1210" i="1" s="1"/>
  <c r="U1204" i="1"/>
  <c r="Y1204" i="1" s="1"/>
  <c r="AC1204" i="1" s="1"/>
  <c r="X1198" i="1"/>
  <c r="AB1198" i="1" s="1"/>
  <c r="AF1198" i="1" s="1"/>
  <c r="V1193" i="1"/>
  <c r="Z1193" i="1" s="1"/>
  <c r="AD1193" i="1" s="1"/>
  <c r="U1188" i="1"/>
  <c r="Y1188" i="1" s="1"/>
  <c r="AC1188" i="1" s="1"/>
  <c r="X1182" i="1"/>
  <c r="AB1182" i="1" s="1"/>
  <c r="AF1182" i="1" s="1"/>
  <c r="V1177" i="1"/>
  <c r="Z1177" i="1" s="1"/>
  <c r="AD1177" i="1" s="1"/>
  <c r="U1172" i="1"/>
  <c r="Y1172" i="1" s="1"/>
  <c r="AC1172" i="1" s="1"/>
  <c r="U1167" i="1"/>
  <c r="Y1167" i="1" s="1"/>
  <c r="AC1167" i="1" s="1"/>
  <c r="U1163" i="1"/>
  <c r="Y1163" i="1" s="1"/>
  <c r="AC1163" i="1" s="1"/>
  <c r="U1159" i="1"/>
  <c r="Y1159" i="1" s="1"/>
  <c r="AC1159" i="1" s="1"/>
  <c r="U1155" i="1"/>
  <c r="Y1155" i="1" s="1"/>
  <c r="AC1155" i="1" s="1"/>
  <c r="U1151" i="1"/>
  <c r="Y1151" i="1" s="1"/>
  <c r="AC1151" i="1" s="1"/>
  <c r="U1147" i="1"/>
  <c r="Y1147" i="1" s="1"/>
  <c r="AC1147" i="1" s="1"/>
  <c r="U1143" i="1"/>
  <c r="Y1143" i="1" s="1"/>
  <c r="AC1143" i="1" s="1"/>
  <c r="U1139" i="1"/>
  <c r="Y1139" i="1" s="1"/>
  <c r="AC1139" i="1" s="1"/>
  <c r="U1332" i="1"/>
  <c r="Y1332" i="1" s="1"/>
  <c r="AC1332" i="1" s="1"/>
  <c r="W1271" i="1"/>
  <c r="AA1271" i="1" s="1"/>
  <c r="AE1271" i="1" s="1"/>
  <c r="V1255" i="1"/>
  <c r="Z1255" i="1" s="1"/>
  <c r="AD1255" i="1" s="1"/>
  <c r="V1239" i="1"/>
  <c r="Z1239" i="1" s="1"/>
  <c r="AD1239" i="1" s="1"/>
  <c r="V1223" i="1"/>
  <c r="Z1223" i="1" s="1"/>
  <c r="AD1223" i="1" s="1"/>
  <c r="V1211" i="1"/>
  <c r="Z1211" i="1" s="1"/>
  <c r="AD1211" i="1" s="1"/>
  <c r="U1205" i="1"/>
  <c r="Y1205" i="1" s="1"/>
  <c r="AC1205" i="1" s="1"/>
  <c r="X1199" i="1"/>
  <c r="AB1199" i="1" s="1"/>
  <c r="AF1199" i="1" s="1"/>
  <c r="V1194" i="1"/>
  <c r="Z1194" i="1" s="1"/>
  <c r="AD1194" i="1" s="1"/>
  <c r="U1189" i="1"/>
  <c r="Y1189" i="1" s="1"/>
  <c r="AC1189" i="1" s="1"/>
  <c r="X1183" i="1"/>
  <c r="AB1183" i="1" s="1"/>
  <c r="AF1183" i="1" s="1"/>
  <c r="V1178" i="1"/>
  <c r="Z1178" i="1" s="1"/>
  <c r="AD1178" i="1" s="1"/>
  <c r="U1219" i="1"/>
  <c r="Y1219" i="1" s="1"/>
  <c r="AC1219" i="1" s="1"/>
  <c r="U1310" i="1"/>
  <c r="Y1310" i="1" s="1"/>
  <c r="AC1310" i="1" s="1"/>
  <c r="U1278" i="1"/>
  <c r="Y1278" i="1" s="1"/>
  <c r="AC1278" i="1" s="1"/>
  <c r="X1265" i="1"/>
  <c r="AB1265" i="1" s="1"/>
  <c r="AF1265" i="1" s="1"/>
  <c r="X1257" i="1"/>
  <c r="AB1257" i="1" s="1"/>
  <c r="AF1257" i="1" s="1"/>
  <c r="X1249" i="1"/>
  <c r="AB1249" i="1" s="1"/>
  <c r="AF1249" i="1" s="1"/>
  <c r="X1241" i="1"/>
  <c r="AB1241" i="1" s="1"/>
  <c r="AF1241" i="1" s="1"/>
  <c r="X1233" i="1"/>
  <c r="AB1233" i="1" s="1"/>
  <c r="AF1233" i="1" s="1"/>
  <c r="X1225" i="1"/>
  <c r="AB1225" i="1" s="1"/>
  <c r="AF1225" i="1" s="1"/>
  <c r="X1217" i="1"/>
  <c r="AB1217" i="1" s="1"/>
  <c r="AF1217" i="1" s="1"/>
  <c r="X1209" i="1"/>
  <c r="AB1209" i="1" s="1"/>
  <c r="AF1209" i="1" s="1"/>
  <c r="U1329" i="1"/>
  <c r="Y1329" i="1" s="1"/>
  <c r="AC1329" i="1" s="1"/>
  <c r="U1297" i="1"/>
  <c r="Y1297" i="1" s="1"/>
  <c r="AC1297" i="1" s="1"/>
  <c r="W1270" i="1"/>
  <c r="AA1270" i="1" s="1"/>
  <c r="AE1270" i="1" s="1"/>
  <c r="W1262" i="1"/>
  <c r="AA1262" i="1" s="1"/>
  <c r="AE1262" i="1" s="1"/>
  <c r="W1254" i="1"/>
  <c r="AA1254" i="1" s="1"/>
  <c r="AE1254" i="1" s="1"/>
  <c r="W1246" i="1"/>
  <c r="AA1246" i="1" s="1"/>
  <c r="AE1246" i="1" s="1"/>
  <c r="W1238" i="1"/>
  <c r="AA1238" i="1" s="1"/>
  <c r="AE1238" i="1" s="1"/>
  <c r="W1230" i="1"/>
  <c r="AA1230" i="1" s="1"/>
  <c r="AE1230" i="1" s="1"/>
  <c r="W1222" i="1"/>
  <c r="AA1222" i="1" s="1"/>
  <c r="AE1222" i="1" s="1"/>
  <c r="W1214" i="1"/>
  <c r="AA1214" i="1" s="1"/>
  <c r="AE1214" i="1" s="1"/>
  <c r="W1206" i="1"/>
  <c r="AA1206" i="1" s="1"/>
  <c r="AE1206" i="1" s="1"/>
  <c r="W1198" i="1"/>
  <c r="AA1198" i="1" s="1"/>
  <c r="AE1198" i="1" s="1"/>
  <c r="W1190" i="1"/>
  <c r="AA1190" i="1" s="1"/>
  <c r="AE1190" i="1" s="1"/>
  <c r="W1182" i="1"/>
  <c r="AA1182" i="1" s="1"/>
  <c r="AE1182" i="1" s="1"/>
  <c r="W1174" i="1"/>
  <c r="AA1174" i="1" s="1"/>
  <c r="AE1174" i="1" s="1"/>
  <c r="U1336" i="1"/>
  <c r="Y1336" i="1" s="1"/>
  <c r="AC1336" i="1" s="1"/>
  <c r="V1256" i="1"/>
  <c r="Z1256" i="1" s="1"/>
  <c r="AD1256" i="1" s="1"/>
  <c r="V1224" i="1"/>
  <c r="Z1224" i="1" s="1"/>
  <c r="AD1224" i="1" s="1"/>
  <c r="V1205" i="1"/>
  <c r="Z1205" i="1" s="1"/>
  <c r="AD1205" i="1" s="1"/>
  <c r="X1194" i="1"/>
  <c r="AB1194" i="1" s="1"/>
  <c r="AF1194" i="1" s="1"/>
  <c r="U1184" i="1"/>
  <c r="Y1184" i="1" s="1"/>
  <c r="AC1184" i="1" s="1"/>
  <c r="V1173" i="1"/>
  <c r="Z1173" i="1" s="1"/>
  <c r="AD1173" i="1" s="1"/>
  <c r="U1164" i="1"/>
  <c r="Y1164" i="1" s="1"/>
  <c r="AC1164" i="1" s="1"/>
  <c r="U1156" i="1"/>
  <c r="Y1156" i="1" s="1"/>
  <c r="AC1156" i="1" s="1"/>
  <c r="U1148" i="1"/>
  <c r="Y1148" i="1" s="1"/>
  <c r="AC1148" i="1" s="1"/>
  <c r="U1140" i="1"/>
  <c r="Y1140" i="1" s="1"/>
  <c r="AC1140" i="1" s="1"/>
  <c r="U1284" i="1"/>
  <c r="Y1284" i="1" s="1"/>
  <c r="AC1284" i="1" s="1"/>
  <c r="V1243" i="1"/>
  <c r="Z1243" i="1" s="1"/>
  <c r="AD1243" i="1" s="1"/>
  <c r="V1213" i="1"/>
  <c r="Z1213" i="1" s="1"/>
  <c r="AD1213" i="1" s="1"/>
  <c r="U1201" i="1"/>
  <c r="Y1201" i="1" s="1"/>
  <c r="AC1201" i="1" s="1"/>
  <c r="V1190" i="1"/>
  <c r="Z1190" i="1" s="1"/>
  <c r="AD1190" i="1" s="1"/>
  <c r="X1179" i="1"/>
  <c r="AB1179" i="1" s="1"/>
  <c r="AF1179" i="1" s="1"/>
  <c r="U1173" i="1"/>
  <c r="Y1173" i="1" s="1"/>
  <c r="AC1173" i="1" s="1"/>
  <c r="X1167" i="1"/>
  <c r="AB1167" i="1" s="1"/>
  <c r="AF1167" i="1" s="1"/>
  <c r="X1163" i="1"/>
  <c r="AB1163" i="1" s="1"/>
  <c r="AF1163" i="1" s="1"/>
  <c r="X1159" i="1"/>
  <c r="AB1159" i="1" s="1"/>
  <c r="AF1159" i="1" s="1"/>
  <c r="X1155" i="1"/>
  <c r="AB1155" i="1" s="1"/>
  <c r="AF1155" i="1" s="1"/>
  <c r="X1151" i="1"/>
  <c r="AB1151" i="1" s="1"/>
  <c r="AF1151" i="1" s="1"/>
  <c r="X1147" i="1"/>
  <c r="AB1147" i="1" s="1"/>
  <c r="AF1147" i="1" s="1"/>
  <c r="X1143" i="1"/>
  <c r="AB1143" i="1" s="1"/>
  <c r="AF1143" i="1" s="1"/>
  <c r="X1139" i="1"/>
  <c r="AB1139" i="1" s="1"/>
  <c r="AF1139" i="1" s="1"/>
  <c r="U1328" i="1"/>
  <c r="Y1328" i="1" s="1"/>
  <c r="AC1328" i="1" s="1"/>
  <c r="V1270" i="1"/>
  <c r="Z1270" i="1" s="1"/>
  <c r="AD1270" i="1" s="1"/>
  <c r="V1254" i="1"/>
  <c r="Z1254" i="1" s="1"/>
  <c r="AD1254" i="1" s="1"/>
  <c r="V1238" i="1"/>
  <c r="Z1238" i="1" s="1"/>
  <c r="AD1238" i="1" s="1"/>
  <c r="V1222" i="1"/>
  <c r="Z1222" i="1" s="1"/>
  <c r="AD1222" i="1" s="1"/>
  <c r="U1211" i="1"/>
  <c r="Y1211" i="1" s="1"/>
  <c r="AC1211" i="1" s="1"/>
  <c r="X1204" i="1"/>
  <c r="AB1204" i="1" s="1"/>
  <c r="AF1204" i="1" s="1"/>
  <c r="V1199" i="1"/>
  <c r="Z1199" i="1" s="1"/>
  <c r="AD1199" i="1" s="1"/>
  <c r="U1194" i="1"/>
  <c r="Y1194" i="1" s="1"/>
  <c r="AC1194" i="1" s="1"/>
  <c r="X1188" i="1"/>
  <c r="AB1188" i="1" s="1"/>
  <c r="AF1188" i="1" s="1"/>
  <c r="V1183" i="1"/>
  <c r="Z1183" i="1" s="1"/>
  <c r="AD1183" i="1" s="1"/>
  <c r="U1178" i="1"/>
  <c r="Y1178" i="1" s="1"/>
  <c r="AC1178" i="1" s="1"/>
  <c r="X1172" i="1"/>
  <c r="AB1172" i="1" s="1"/>
  <c r="AF1172" i="1" s="1"/>
  <c r="W1167" i="1"/>
  <c r="AA1167" i="1" s="1"/>
  <c r="AE1167" i="1" s="1"/>
  <c r="W1163" i="1"/>
  <c r="AA1163" i="1" s="1"/>
  <c r="AE1163" i="1" s="1"/>
  <c r="W1159" i="1"/>
  <c r="AA1159" i="1" s="1"/>
  <c r="AE1159" i="1" s="1"/>
  <c r="W1155" i="1"/>
  <c r="AA1155" i="1" s="1"/>
  <c r="AE1155" i="1" s="1"/>
  <c r="W1151" i="1"/>
  <c r="AA1151" i="1" s="1"/>
  <c r="AE1151" i="1" s="1"/>
  <c r="W1147" i="1"/>
  <c r="AA1147" i="1" s="1"/>
  <c r="AE1147" i="1" s="1"/>
  <c r="W1143" i="1"/>
  <c r="AA1143" i="1" s="1"/>
  <c r="AE1143" i="1" s="1"/>
  <c r="W1139" i="1"/>
  <c r="AA1139" i="1" s="1"/>
  <c r="AE1139" i="1" s="1"/>
  <c r="W1135" i="1"/>
  <c r="AA1135" i="1" s="1"/>
  <c r="AE1135" i="1" s="1"/>
  <c r="W1131" i="1"/>
  <c r="AA1131" i="1" s="1"/>
  <c r="AE1131" i="1" s="1"/>
  <c r="W1127" i="1"/>
  <c r="AA1127" i="1" s="1"/>
  <c r="AE1127" i="1" s="1"/>
  <c r="U1276" i="1"/>
  <c r="Y1276" i="1" s="1"/>
  <c r="AC1276" i="1" s="1"/>
  <c r="V1212" i="1"/>
  <c r="Z1212" i="1" s="1"/>
  <c r="AD1212" i="1" s="1"/>
  <c r="X1189" i="1"/>
  <c r="AB1189" i="1" s="1"/>
  <c r="AF1189" i="1" s="1"/>
  <c r="V1168" i="1"/>
  <c r="Z1168" i="1" s="1"/>
  <c r="AD1168" i="1" s="1"/>
  <c r="V1152" i="1"/>
  <c r="Z1152" i="1" s="1"/>
  <c r="AD1152" i="1" s="1"/>
  <c r="X1136" i="1"/>
  <c r="AB1136" i="1" s="1"/>
  <c r="AF1136" i="1" s="1"/>
  <c r="V1131" i="1"/>
  <c r="Z1131" i="1" s="1"/>
  <c r="AD1131" i="1" s="1"/>
  <c r="U1126" i="1"/>
  <c r="Y1126" i="1" s="1"/>
  <c r="AC1126" i="1" s="1"/>
  <c r="U1354" i="1"/>
  <c r="Y1354" i="1" s="1"/>
  <c r="AC1354" i="1" s="1"/>
  <c r="U1302" i="1"/>
  <c r="Y1302" i="1" s="1"/>
  <c r="AC1302" i="1" s="1"/>
  <c r="W1272" i="1"/>
  <c r="AA1272" i="1" s="1"/>
  <c r="AE1272" i="1" s="1"/>
  <c r="X1263" i="1"/>
  <c r="AB1263" i="1" s="1"/>
  <c r="AF1263" i="1" s="1"/>
  <c r="X1255" i="1"/>
  <c r="AB1255" i="1" s="1"/>
  <c r="AF1255" i="1" s="1"/>
  <c r="X1247" i="1"/>
  <c r="AB1247" i="1" s="1"/>
  <c r="AF1247" i="1" s="1"/>
  <c r="X1239" i="1"/>
  <c r="AB1239" i="1" s="1"/>
  <c r="AF1239" i="1" s="1"/>
  <c r="X1231" i="1"/>
  <c r="AB1231" i="1" s="1"/>
  <c r="AF1231" i="1" s="1"/>
  <c r="X1223" i="1"/>
  <c r="AB1223" i="1" s="1"/>
  <c r="AF1223" i="1" s="1"/>
  <c r="X1215" i="1"/>
  <c r="AB1215" i="1" s="1"/>
  <c r="AF1215" i="1" s="1"/>
  <c r="U1353" i="1"/>
  <c r="Y1353" i="1" s="1"/>
  <c r="AC1353" i="1" s="1"/>
  <c r="U1321" i="1"/>
  <c r="Y1321" i="1" s="1"/>
  <c r="AC1321" i="1" s="1"/>
  <c r="U1289" i="1"/>
  <c r="Y1289" i="1" s="1"/>
  <c r="AC1289" i="1" s="1"/>
  <c r="W1268" i="1"/>
  <c r="AA1268" i="1" s="1"/>
  <c r="AE1268" i="1" s="1"/>
  <c r="W1260" i="1"/>
  <c r="AA1260" i="1" s="1"/>
  <c r="AE1260" i="1" s="1"/>
  <c r="W1252" i="1"/>
  <c r="AA1252" i="1" s="1"/>
  <c r="AE1252" i="1" s="1"/>
  <c r="W1244" i="1"/>
  <c r="AA1244" i="1" s="1"/>
  <c r="AE1244" i="1" s="1"/>
  <c r="W1236" i="1"/>
  <c r="AA1236" i="1" s="1"/>
  <c r="AE1236" i="1" s="1"/>
  <c r="W1228" i="1"/>
  <c r="AA1228" i="1" s="1"/>
  <c r="AE1228" i="1" s="1"/>
  <c r="W1220" i="1"/>
  <c r="AA1220" i="1" s="1"/>
  <c r="AE1220" i="1" s="1"/>
  <c r="W1212" i="1"/>
  <c r="AA1212" i="1" s="1"/>
  <c r="AE1212" i="1" s="1"/>
  <c r="W1204" i="1"/>
  <c r="AA1204" i="1" s="1"/>
  <c r="AE1204" i="1" s="1"/>
  <c r="W1196" i="1"/>
  <c r="AA1196" i="1" s="1"/>
  <c r="AE1196" i="1" s="1"/>
  <c r="W1188" i="1"/>
  <c r="AA1188" i="1" s="1"/>
  <c r="AE1188" i="1" s="1"/>
  <c r="W1180" i="1"/>
  <c r="AA1180" i="1" s="1"/>
  <c r="AE1180" i="1" s="1"/>
  <c r="W1172" i="1"/>
  <c r="AA1172" i="1" s="1"/>
  <c r="AE1172" i="1" s="1"/>
  <c r="U1304" i="1"/>
  <c r="Y1304" i="1" s="1"/>
  <c r="AC1304" i="1" s="1"/>
  <c r="V1248" i="1"/>
  <c r="Z1248" i="1" s="1"/>
  <c r="AD1248" i="1" s="1"/>
  <c r="V1216" i="1"/>
  <c r="Z1216" i="1" s="1"/>
  <c r="AD1216" i="1" s="1"/>
  <c r="X1202" i="1"/>
  <c r="AB1202" i="1" s="1"/>
  <c r="AF1202" i="1" s="1"/>
  <c r="U1192" i="1"/>
  <c r="Y1192" i="1" s="1"/>
  <c r="AC1192" i="1" s="1"/>
  <c r="V1181" i="1"/>
  <c r="Z1181" i="1" s="1"/>
  <c r="AD1181" i="1" s="1"/>
  <c r="X1170" i="1"/>
  <c r="AB1170" i="1" s="1"/>
  <c r="AF1170" i="1" s="1"/>
  <c r="U1162" i="1"/>
  <c r="Y1162" i="1" s="1"/>
  <c r="AC1162" i="1" s="1"/>
  <c r="U1154" i="1"/>
  <c r="Y1154" i="1" s="1"/>
  <c r="AC1154" i="1" s="1"/>
  <c r="U1146" i="1"/>
  <c r="Y1146" i="1" s="1"/>
  <c r="AC1146" i="1" s="1"/>
  <c r="U1138" i="1"/>
  <c r="Y1138" i="1" s="1"/>
  <c r="AC1138" i="1" s="1"/>
  <c r="V1267" i="1"/>
  <c r="Z1267" i="1" s="1"/>
  <c r="AD1267" i="1" s="1"/>
  <c r="V1235" i="1"/>
  <c r="Z1235" i="1" s="1"/>
  <c r="AD1235" i="1" s="1"/>
  <c r="V1209" i="1"/>
  <c r="Z1209" i="1" s="1"/>
  <c r="AD1209" i="1" s="1"/>
  <c r="V1198" i="1"/>
  <c r="Z1198" i="1" s="1"/>
  <c r="AD1198" i="1" s="1"/>
  <c r="X1187" i="1"/>
  <c r="AB1187" i="1" s="1"/>
  <c r="AF1187" i="1" s="1"/>
  <c r="U1177" i="1"/>
  <c r="Y1177" i="1" s="1"/>
  <c r="AC1177" i="1" s="1"/>
  <c r="X1171" i="1"/>
  <c r="AB1171" i="1" s="1"/>
  <c r="AF1171" i="1" s="1"/>
  <c r="X1166" i="1"/>
  <c r="AB1166" i="1" s="1"/>
  <c r="AF1166" i="1" s="1"/>
  <c r="X1162" i="1"/>
  <c r="AB1162" i="1" s="1"/>
  <c r="AF1162" i="1" s="1"/>
  <c r="X1158" i="1"/>
  <c r="AB1158" i="1" s="1"/>
  <c r="AF1158" i="1" s="1"/>
  <c r="X1154" i="1"/>
  <c r="AB1154" i="1" s="1"/>
  <c r="AF1154" i="1" s="1"/>
  <c r="X1150" i="1"/>
  <c r="AB1150" i="1" s="1"/>
  <c r="AF1150" i="1" s="1"/>
  <c r="X1146" i="1"/>
  <c r="AB1146" i="1" s="1"/>
  <c r="AF1146" i="1" s="1"/>
  <c r="X1142" i="1"/>
  <c r="AB1142" i="1" s="1"/>
  <c r="AF1142" i="1" s="1"/>
  <c r="X1138" i="1"/>
  <c r="AB1138" i="1" s="1"/>
  <c r="AF1138" i="1" s="1"/>
  <c r="U1312" i="1"/>
  <c r="Y1312" i="1" s="1"/>
  <c r="AC1312" i="1" s="1"/>
  <c r="V1266" i="1"/>
  <c r="Z1266" i="1" s="1"/>
  <c r="AD1266" i="1" s="1"/>
  <c r="V1250" i="1"/>
  <c r="Z1250" i="1" s="1"/>
  <c r="AD1250" i="1" s="1"/>
  <c r="V1234" i="1"/>
  <c r="Z1234" i="1" s="1"/>
  <c r="AD1234" i="1" s="1"/>
  <c r="V1218" i="1"/>
  <c r="Z1218" i="1" s="1"/>
  <c r="AD1218" i="1" s="1"/>
  <c r="U1209" i="1"/>
  <c r="Y1209" i="1" s="1"/>
  <c r="AC1209" i="1" s="1"/>
  <c r="V1203" i="1"/>
  <c r="Z1203" i="1" s="1"/>
  <c r="AD1203" i="1" s="1"/>
  <c r="U1198" i="1"/>
  <c r="Y1198" i="1" s="1"/>
  <c r="AC1198" i="1" s="1"/>
  <c r="X1192" i="1"/>
  <c r="AB1192" i="1" s="1"/>
  <c r="AF1192" i="1" s="1"/>
  <c r="V1187" i="1"/>
  <c r="Z1187" i="1" s="1"/>
  <c r="AD1187" i="1" s="1"/>
  <c r="U1182" i="1"/>
  <c r="Y1182" i="1" s="1"/>
  <c r="AC1182" i="1" s="1"/>
  <c r="X1176" i="1"/>
  <c r="AB1176" i="1" s="1"/>
  <c r="AF1176" i="1" s="1"/>
  <c r="V1171" i="1"/>
  <c r="Z1171" i="1" s="1"/>
  <c r="AD1171" i="1" s="1"/>
  <c r="W1166" i="1"/>
  <c r="AA1166" i="1" s="1"/>
  <c r="AE1166" i="1" s="1"/>
  <c r="W1162" i="1"/>
  <c r="AA1162" i="1" s="1"/>
  <c r="AE1162" i="1" s="1"/>
  <c r="W1158" i="1"/>
  <c r="AA1158" i="1" s="1"/>
  <c r="AE1158" i="1" s="1"/>
  <c r="W1154" i="1"/>
  <c r="AA1154" i="1" s="1"/>
  <c r="AE1154" i="1" s="1"/>
  <c r="W1150" i="1"/>
  <c r="AA1150" i="1" s="1"/>
  <c r="AE1150" i="1" s="1"/>
  <c r="W1146" i="1"/>
  <c r="AA1146" i="1" s="1"/>
  <c r="AE1146" i="1" s="1"/>
  <c r="W1142" i="1"/>
  <c r="AA1142" i="1" s="1"/>
  <c r="AE1142" i="1" s="1"/>
  <c r="W1138" i="1"/>
  <c r="AA1138" i="1" s="1"/>
  <c r="AE1138" i="1" s="1"/>
  <c r="W1134" i="1"/>
  <c r="AA1134" i="1" s="1"/>
  <c r="AE1134" i="1" s="1"/>
  <c r="W1130" i="1"/>
  <c r="AA1130" i="1" s="1"/>
  <c r="AE1130" i="1" s="1"/>
  <c r="W1126" i="1"/>
  <c r="AA1126" i="1" s="1"/>
  <c r="AE1126" i="1" s="1"/>
  <c r="V1257" i="1"/>
  <c r="Z1257" i="1" s="1"/>
  <c r="AD1257" i="1" s="1"/>
  <c r="X1205" i="1"/>
  <c r="AB1205" i="1" s="1"/>
  <c r="AF1205" i="1" s="1"/>
  <c r="V1184" i="1"/>
  <c r="Z1184" i="1" s="1"/>
  <c r="AD1184" i="1" s="1"/>
  <c r="V1164" i="1"/>
  <c r="Z1164" i="1" s="1"/>
  <c r="AD1164" i="1" s="1"/>
  <c r="V1148" i="1"/>
  <c r="Z1148" i="1" s="1"/>
  <c r="AD1148" i="1" s="1"/>
  <c r="V1135" i="1"/>
  <c r="Z1135" i="1" s="1"/>
  <c r="AD1135" i="1" s="1"/>
  <c r="U1130" i="1"/>
  <c r="Y1130" i="1" s="1"/>
  <c r="AC1130" i="1" s="1"/>
  <c r="X1124" i="1"/>
  <c r="AB1124" i="1" s="1"/>
  <c r="AF1124" i="1" s="1"/>
  <c r="X1120" i="1"/>
  <c r="AB1120" i="1" s="1"/>
  <c r="AF1120" i="1" s="1"/>
  <c r="U1338" i="1"/>
  <c r="Y1338" i="1" s="1"/>
  <c r="AC1338" i="1" s="1"/>
  <c r="U1294" i="1"/>
  <c r="Y1294" i="1" s="1"/>
  <c r="AC1294" i="1" s="1"/>
  <c r="X1269" i="1"/>
  <c r="AB1269" i="1" s="1"/>
  <c r="AF1269" i="1" s="1"/>
  <c r="X1261" i="1"/>
  <c r="AB1261" i="1" s="1"/>
  <c r="AF1261" i="1" s="1"/>
  <c r="X1253" i="1"/>
  <c r="AB1253" i="1" s="1"/>
  <c r="AF1253" i="1" s="1"/>
  <c r="X1245" i="1"/>
  <c r="AB1245" i="1" s="1"/>
  <c r="AF1245" i="1" s="1"/>
  <c r="X1237" i="1"/>
  <c r="AB1237" i="1" s="1"/>
  <c r="AF1237" i="1" s="1"/>
  <c r="X1229" i="1"/>
  <c r="AB1229" i="1" s="1"/>
  <c r="AF1229" i="1" s="1"/>
  <c r="X1221" i="1"/>
  <c r="AB1221" i="1" s="1"/>
  <c r="AF1221" i="1" s="1"/>
  <c r="X1213" i="1"/>
  <c r="AB1213" i="1" s="1"/>
  <c r="AF1213" i="1" s="1"/>
  <c r="U1345" i="1"/>
  <c r="Y1345" i="1" s="1"/>
  <c r="AC1345" i="1" s="1"/>
  <c r="U1313" i="1"/>
  <c r="Y1313" i="1" s="1"/>
  <c r="AC1313" i="1" s="1"/>
  <c r="U1281" i="1"/>
  <c r="Y1281" i="1" s="1"/>
  <c r="AC1281" i="1" s="1"/>
  <c r="W1266" i="1"/>
  <c r="AA1266" i="1" s="1"/>
  <c r="AE1266" i="1" s="1"/>
  <c r="W1258" i="1"/>
  <c r="AA1258" i="1" s="1"/>
  <c r="AE1258" i="1" s="1"/>
  <c r="W1250" i="1"/>
  <c r="AA1250" i="1" s="1"/>
  <c r="AE1250" i="1" s="1"/>
  <c r="W1242" i="1"/>
  <c r="AA1242" i="1" s="1"/>
  <c r="AE1242" i="1" s="1"/>
  <c r="W1234" i="1"/>
  <c r="AA1234" i="1" s="1"/>
  <c r="AE1234" i="1" s="1"/>
  <c r="W1226" i="1"/>
  <c r="AA1226" i="1" s="1"/>
  <c r="AE1226" i="1" s="1"/>
  <c r="W1218" i="1"/>
  <c r="AA1218" i="1" s="1"/>
  <c r="AE1218" i="1" s="1"/>
  <c r="W1210" i="1"/>
  <c r="AA1210" i="1" s="1"/>
  <c r="AE1210" i="1" s="1"/>
  <c r="W1202" i="1"/>
  <c r="AA1202" i="1" s="1"/>
  <c r="AE1202" i="1" s="1"/>
  <c r="W1194" i="1"/>
  <c r="AA1194" i="1" s="1"/>
  <c r="AE1194" i="1" s="1"/>
  <c r="W1186" i="1"/>
  <c r="AA1186" i="1" s="1"/>
  <c r="AE1186" i="1" s="1"/>
  <c r="W1178" i="1"/>
  <c r="AA1178" i="1" s="1"/>
  <c r="AE1178" i="1" s="1"/>
  <c r="W1170" i="1"/>
  <c r="AA1170" i="1" s="1"/>
  <c r="AE1170" i="1" s="1"/>
  <c r="W1273" i="1"/>
  <c r="AA1273" i="1" s="1"/>
  <c r="AE1273" i="1" s="1"/>
  <c r="V1240" i="1"/>
  <c r="Z1240" i="1" s="1"/>
  <c r="AD1240" i="1" s="1"/>
  <c r="U1212" i="1"/>
  <c r="Y1212" i="1" s="1"/>
  <c r="AC1212" i="1" s="1"/>
  <c r="U1200" i="1"/>
  <c r="Y1200" i="1" s="1"/>
  <c r="AC1200" i="1" s="1"/>
  <c r="V1189" i="1"/>
  <c r="Z1189" i="1" s="1"/>
  <c r="AD1189" i="1" s="1"/>
  <c r="X1178" i="1"/>
  <c r="AB1178" i="1" s="1"/>
  <c r="AF1178" i="1" s="1"/>
  <c r="U1168" i="1"/>
  <c r="Y1168" i="1" s="1"/>
  <c r="AC1168" i="1" s="1"/>
  <c r="U1160" i="1"/>
  <c r="Y1160" i="1" s="1"/>
  <c r="AC1160" i="1" s="1"/>
  <c r="U1152" i="1"/>
  <c r="Y1152" i="1" s="1"/>
  <c r="AC1152" i="1" s="1"/>
  <c r="U1144" i="1"/>
  <c r="Y1144" i="1" s="1"/>
  <c r="AC1144" i="1" s="1"/>
  <c r="U1348" i="1"/>
  <c r="Y1348" i="1" s="1"/>
  <c r="AC1348" i="1" s="1"/>
  <c r="V1259" i="1"/>
  <c r="Z1259" i="1" s="1"/>
  <c r="AD1259" i="1" s="1"/>
  <c r="V1227" i="1"/>
  <c r="Z1227" i="1" s="1"/>
  <c r="AD1227" i="1" s="1"/>
  <c r="V1206" i="1"/>
  <c r="Z1206" i="1" s="1"/>
  <c r="AD1206" i="1" s="1"/>
  <c r="X1195" i="1"/>
  <c r="AB1195" i="1" s="1"/>
  <c r="AF1195" i="1" s="1"/>
  <c r="U1185" i="1"/>
  <c r="Y1185" i="1" s="1"/>
  <c r="AC1185" i="1" s="1"/>
  <c r="X1175" i="1"/>
  <c r="AB1175" i="1" s="1"/>
  <c r="AF1175" i="1" s="1"/>
  <c r="V1170" i="1"/>
  <c r="Z1170" i="1" s="1"/>
  <c r="AD1170" i="1" s="1"/>
  <c r="X1165" i="1"/>
  <c r="AB1165" i="1" s="1"/>
  <c r="AF1165" i="1" s="1"/>
  <c r="X1161" i="1"/>
  <c r="AB1161" i="1" s="1"/>
  <c r="AF1161" i="1" s="1"/>
  <c r="X1157" i="1"/>
  <c r="AB1157" i="1" s="1"/>
  <c r="AF1157" i="1" s="1"/>
  <c r="X1153" i="1"/>
  <c r="AB1153" i="1" s="1"/>
  <c r="AF1153" i="1" s="1"/>
  <c r="X1149" i="1"/>
  <c r="AB1149" i="1" s="1"/>
  <c r="AF1149" i="1" s="1"/>
  <c r="X1145" i="1"/>
  <c r="AB1145" i="1" s="1"/>
  <c r="AF1145" i="1" s="1"/>
  <c r="X1141" i="1"/>
  <c r="AB1141" i="1" s="1"/>
  <c r="AF1141" i="1" s="1"/>
  <c r="X1137" i="1"/>
  <c r="AB1137" i="1" s="1"/>
  <c r="AF1137" i="1" s="1"/>
  <c r="U1296" i="1"/>
  <c r="Y1296" i="1" s="1"/>
  <c r="AC1296" i="1" s="1"/>
  <c r="V1262" i="1"/>
  <c r="Z1262" i="1" s="1"/>
  <c r="AD1262" i="1" s="1"/>
  <c r="V1246" i="1"/>
  <c r="Z1246" i="1" s="1"/>
  <c r="AD1246" i="1" s="1"/>
  <c r="V1230" i="1"/>
  <c r="Z1230" i="1" s="1"/>
  <c r="AD1230" i="1" s="1"/>
  <c r="U1215" i="1"/>
  <c r="Y1215" i="1" s="1"/>
  <c r="AC1215" i="1" s="1"/>
  <c r="V1207" i="1"/>
  <c r="Z1207" i="1" s="1"/>
  <c r="AD1207" i="1" s="1"/>
  <c r="U1202" i="1"/>
  <c r="Y1202" i="1" s="1"/>
  <c r="AC1202" i="1" s="1"/>
  <c r="X1196" i="1"/>
  <c r="AB1196" i="1" s="1"/>
  <c r="AF1196" i="1" s="1"/>
  <c r="V1191" i="1"/>
  <c r="Z1191" i="1" s="1"/>
  <c r="AD1191" i="1" s="1"/>
  <c r="U1186" i="1"/>
  <c r="Y1186" i="1" s="1"/>
  <c r="AC1186" i="1" s="1"/>
  <c r="X1180" i="1"/>
  <c r="AB1180" i="1" s="1"/>
  <c r="AF1180" i="1" s="1"/>
  <c r="V1175" i="1"/>
  <c r="Z1175" i="1" s="1"/>
  <c r="AD1175" i="1" s="1"/>
  <c r="U1170" i="1"/>
  <c r="Y1170" i="1" s="1"/>
  <c r="AC1170" i="1" s="1"/>
  <c r="W1165" i="1"/>
  <c r="AA1165" i="1" s="1"/>
  <c r="AE1165" i="1" s="1"/>
  <c r="W1161" i="1"/>
  <c r="AA1161" i="1" s="1"/>
  <c r="AE1161" i="1" s="1"/>
  <c r="W1157" i="1"/>
  <c r="AA1157" i="1" s="1"/>
  <c r="AE1157" i="1" s="1"/>
  <c r="W1153" i="1"/>
  <c r="AA1153" i="1" s="1"/>
  <c r="AE1153" i="1" s="1"/>
  <c r="W1149" i="1"/>
  <c r="AA1149" i="1" s="1"/>
  <c r="AE1149" i="1" s="1"/>
  <c r="W1145" i="1"/>
  <c r="AA1145" i="1" s="1"/>
  <c r="AE1145" i="1" s="1"/>
  <c r="W1141" i="1"/>
  <c r="AA1141" i="1" s="1"/>
  <c r="AE1141" i="1" s="1"/>
  <c r="W1137" i="1"/>
  <c r="AA1137" i="1" s="1"/>
  <c r="AE1137" i="1" s="1"/>
  <c r="W1133" i="1"/>
  <c r="AA1133" i="1" s="1"/>
  <c r="AE1133" i="1" s="1"/>
  <c r="W1129" i="1"/>
  <c r="AA1129" i="1" s="1"/>
  <c r="AE1129" i="1" s="1"/>
  <c r="W1125" i="1"/>
  <c r="AA1125" i="1" s="1"/>
  <c r="AE1125" i="1" s="1"/>
  <c r="V1241" i="1"/>
  <c r="Z1241" i="1" s="1"/>
  <c r="AD1241" i="1" s="1"/>
  <c r="V1200" i="1"/>
  <c r="Z1200" i="1" s="1"/>
  <c r="AD1200" i="1" s="1"/>
  <c r="U1179" i="1"/>
  <c r="Y1179" i="1" s="1"/>
  <c r="AC1179" i="1" s="1"/>
  <c r="V1160" i="1"/>
  <c r="Z1160" i="1" s="1"/>
  <c r="AD1160" i="1" s="1"/>
  <c r="V1144" i="1"/>
  <c r="Z1144" i="1" s="1"/>
  <c r="AD1144" i="1" s="1"/>
  <c r="U1134" i="1"/>
  <c r="Y1134" i="1" s="1"/>
  <c r="AC1134" i="1" s="1"/>
  <c r="X1128" i="1"/>
  <c r="AB1128" i="1" s="1"/>
  <c r="AF1128" i="1" s="1"/>
  <c r="X1123" i="1"/>
  <c r="AB1123" i="1" s="1"/>
  <c r="AF1123" i="1" s="1"/>
  <c r="X1119" i="1"/>
  <c r="AB1119" i="1" s="1"/>
  <c r="AF1119" i="1" s="1"/>
  <c r="X1115" i="1"/>
  <c r="AB1115" i="1" s="1"/>
  <c r="AF1115" i="1" s="1"/>
  <c r="X1111" i="1"/>
  <c r="AB1111" i="1" s="1"/>
  <c r="AF1111" i="1" s="1"/>
  <c r="U1322" i="1"/>
  <c r="Y1322" i="1" s="1"/>
  <c r="AC1322" i="1" s="1"/>
  <c r="U1286" i="1"/>
  <c r="Y1286" i="1" s="1"/>
  <c r="AC1286" i="1" s="1"/>
  <c r="X1267" i="1"/>
  <c r="AB1267" i="1" s="1"/>
  <c r="AF1267" i="1" s="1"/>
  <c r="X1259" i="1"/>
  <c r="AB1259" i="1" s="1"/>
  <c r="AF1259" i="1" s="1"/>
  <c r="X1251" i="1"/>
  <c r="AB1251" i="1" s="1"/>
  <c r="AF1251" i="1" s="1"/>
  <c r="X1243" i="1"/>
  <c r="AB1243" i="1" s="1"/>
  <c r="AF1243" i="1" s="1"/>
  <c r="X1235" i="1"/>
  <c r="AB1235" i="1" s="1"/>
  <c r="AF1235" i="1" s="1"/>
  <c r="X1227" i="1"/>
  <c r="AB1227" i="1" s="1"/>
  <c r="AF1227" i="1" s="1"/>
  <c r="X1219" i="1"/>
  <c r="AB1219" i="1" s="1"/>
  <c r="AF1219" i="1" s="1"/>
  <c r="X1211" i="1"/>
  <c r="AB1211" i="1" s="1"/>
  <c r="AF1211" i="1" s="1"/>
  <c r="U1337" i="1"/>
  <c r="Y1337" i="1" s="1"/>
  <c r="AC1337" i="1" s="1"/>
  <c r="U1305" i="1"/>
  <c r="Y1305" i="1" s="1"/>
  <c r="AC1305" i="1" s="1"/>
  <c r="U1274" i="1"/>
  <c r="Y1274" i="1" s="1"/>
  <c r="AC1274" i="1" s="1"/>
  <c r="W1264" i="1"/>
  <c r="AA1264" i="1" s="1"/>
  <c r="AE1264" i="1" s="1"/>
  <c r="W1256" i="1"/>
  <c r="AA1256" i="1" s="1"/>
  <c r="AE1256" i="1" s="1"/>
  <c r="W1248" i="1"/>
  <c r="AA1248" i="1" s="1"/>
  <c r="AE1248" i="1" s="1"/>
  <c r="W1240" i="1"/>
  <c r="AA1240" i="1" s="1"/>
  <c r="AE1240" i="1" s="1"/>
  <c r="W1232" i="1"/>
  <c r="AA1232" i="1" s="1"/>
  <c r="AE1232" i="1" s="1"/>
  <c r="W1224" i="1"/>
  <c r="AA1224" i="1" s="1"/>
  <c r="AE1224" i="1" s="1"/>
  <c r="W1216" i="1"/>
  <c r="AA1216" i="1" s="1"/>
  <c r="AE1216" i="1" s="1"/>
  <c r="W1208" i="1"/>
  <c r="AA1208" i="1" s="1"/>
  <c r="AE1208" i="1" s="1"/>
  <c r="W1200" i="1"/>
  <c r="AA1200" i="1" s="1"/>
  <c r="AE1200" i="1" s="1"/>
  <c r="W1192" i="1"/>
  <c r="AA1192" i="1" s="1"/>
  <c r="AE1192" i="1" s="1"/>
  <c r="W1184" i="1"/>
  <c r="AA1184" i="1" s="1"/>
  <c r="AE1184" i="1" s="1"/>
  <c r="W1176" i="1"/>
  <c r="AA1176" i="1" s="1"/>
  <c r="AE1176" i="1" s="1"/>
  <c r="W1168" i="1"/>
  <c r="AA1168" i="1" s="1"/>
  <c r="AE1168" i="1" s="1"/>
  <c r="V1264" i="1"/>
  <c r="Z1264" i="1" s="1"/>
  <c r="AD1264" i="1" s="1"/>
  <c r="V1232" i="1"/>
  <c r="Z1232" i="1" s="1"/>
  <c r="AD1232" i="1" s="1"/>
  <c r="U1208" i="1"/>
  <c r="Y1208" i="1" s="1"/>
  <c r="AC1208" i="1" s="1"/>
  <c r="V1197" i="1"/>
  <c r="Z1197" i="1" s="1"/>
  <c r="AD1197" i="1" s="1"/>
  <c r="X1186" i="1"/>
  <c r="AB1186" i="1" s="1"/>
  <c r="AF1186" i="1" s="1"/>
  <c r="U1176" i="1"/>
  <c r="Y1176" i="1" s="1"/>
  <c r="AC1176" i="1" s="1"/>
  <c r="U1166" i="1"/>
  <c r="Y1166" i="1" s="1"/>
  <c r="AC1166" i="1" s="1"/>
  <c r="U1158" i="1"/>
  <c r="Y1158" i="1" s="1"/>
  <c r="AC1158" i="1" s="1"/>
  <c r="U1150" i="1"/>
  <c r="Y1150" i="1" s="1"/>
  <c r="AC1150" i="1" s="1"/>
  <c r="U1142" i="1"/>
  <c r="Y1142" i="1" s="1"/>
  <c r="AC1142" i="1" s="1"/>
  <c r="U1316" i="1"/>
  <c r="Y1316" i="1" s="1"/>
  <c r="AC1316" i="1" s="1"/>
  <c r="V1251" i="1"/>
  <c r="Z1251" i="1" s="1"/>
  <c r="AD1251" i="1" s="1"/>
  <c r="V1219" i="1"/>
  <c r="Z1219" i="1" s="1"/>
  <c r="AD1219" i="1" s="1"/>
  <c r="X1203" i="1"/>
  <c r="AB1203" i="1" s="1"/>
  <c r="AF1203" i="1" s="1"/>
  <c r="U1193" i="1"/>
  <c r="Y1193" i="1" s="1"/>
  <c r="AC1193" i="1" s="1"/>
  <c r="V1182" i="1"/>
  <c r="Z1182" i="1" s="1"/>
  <c r="AD1182" i="1" s="1"/>
  <c r="V1174" i="1"/>
  <c r="Z1174" i="1" s="1"/>
  <c r="AD1174" i="1" s="1"/>
  <c r="U1169" i="1"/>
  <c r="Y1169" i="1" s="1"/>
  <c r="AC1169" i="1" s="1"/>
  <c r="X1164" i="1"/>
  <c r="AB1164" i="1" s="1"/>
  <c r="AF1164" i="1" s="1"/>
  <c r="X1160" i="1"/>
  <c r="AB1160" i="1" s="1"/>
  <c r="AF1160" i="1" s="1"/>
  <c r="X1156" i="1"/>
  <c r="AB1156" i="1" s="1"/>
  <c r="AF1156" i="1" s="1"/>
  <c r="X1152" i="1"/>
  <c r="AB1152" i="1" s="1"/>
  <c r="AF1152" i="1" s="1"/>
  <c r="X1148" i="1"/>
  <c r="AB1148" i="1" s="1"/>
  <c r="AF1148" i="1" s="1"/>
  <c r="X1144" i="1"/>
  <c r="AB1144" i="1" s="1"/>
  <c r="AF1144" i="1" s="1"/>
  <c r="X1140" i="1"/>
  <c r="AB1140" i="1" s="1"/>
  <c r="AF1140" i="1" s="1"/>
  <c r="U1344" i="1"/>
  <c r="Y1344" i="1" s="1"/>
  <c r="AC1344" i="1" s="1"/>
  <c r="U1280" i="1"/>
  <c r="Y1280" i="1" s="1"/>
  <c r="AC1280" i="1" s="1"/>
  <c r="V1258" i="1"/>
  <c r="Z1258" i="1" s="1"/>
  <c r="AD1258" i="1" s="1"/>
  <c r="V1242" i="1"/>
  <c r="Z1242" i="1" s="1"/>
  <c r="AD1242" i="1" s="1"/>
  <c r="V1226" i="1"/>
  <c r="Z1226" i="1" s="1"/>
  <c r="AD1226" i="1" s="1"/>
  <c r="U1213" i="1"/>
  <c r="Y1213" i="1" s="1"/>
  <c r="AC1213" i="1" s="1"/>
  <c r="U1206" i="1"/>
  <c r="Y1206" i="1" s="1"/>
  <c r="AC1206" i="1" s="1"/>
  <c r="X1200" i="1"/>
  <c r="AB1200" i="1" s="1"/>
  <c r="AF1200" i="1" s="1"/>
  <c r="V1195" i="1"/>
  <c r="Z1195" i="1" s="1"/>
  <c r="AD1195" i="1" s="1"/>
  <c r="U1190" i="1"/>
  <c r="Y1190" i="1" s="1"/>
  <c r="AC1190" i="1" s="1"/>
  <c r="X1184" i="1"/>
  <c r="AB1184" i="1" s="1"/>
  <c r="AF1184" i="1" s="1"/>
  <c r="V1179" i="1"/>
  <c r="Z1179" i="1" s="1"/>
  <c r="AD1179" i="1" s="1"/>
  <c r="U1174" i="1"/>
  <c r="Y1174" i="1" s="1"/>
  <c r="AC1174" i="1" s="1"/>
  <c r="X1168" i="1"/>
  <c r="AB1168" i="1" s="1"/>
  <c r="AF1168" i="1" s="1"/>
  <c r="W1164" i="1"/>
  <c r="AA1164" i="1" s="1"/>
  <c r="AE1164" i="1" s="1"/>
  <c r="W1160" i="1"/>
  <c r="AA1160" i="1" s="1"/>
  <c r="AE1160" i="1" s="1"/>
  <c r="W1156" i="1"/>
  <c r="AA1156" i="1" s="1"/>
  <c r="AE1156" i="1" s="1"/>
  <c r="W1152" i="1"/>
  <c r="AA1152" i="1" s="1"/>
  <c r="AE1152" i="1" s="1"/>
  <c r="W1148" i="1"/>
  <c r="AA1148" i="1" s="1"/>
  <c r="AE1148" i="1" s="1"/>
  <c r="W1144" i="1"/>
  <c r="AA1144" i="1" s="1"/>
  <c r="AE1144" i="1" s="1"/>
  <c r="W1140" i="1"/>
  <c r="AA1140" i="1" s="1"/>
  <c r="AE1140" i="1" s="1"/>
  <c r="W1136" i="1"/>
  <c r="AA1136" i="1" s="1"/>
  <c r="AE1136" i="1" s="1"/>
  <c r="W1132" i="1"/>
  <c r="AA1132" i="1" s="1"/>
  <c r="AE1132" i="1" s="1"/>
  <c r="W1128" i="1"/>
  <c r="AA1128" i="1" s="1"/>
  <c r="AE1128" i="1" s="1"/>
  <c r="U1340" i="1"/>
  <c r="Y1340" i="1" s="1"/>
  <c r="AC1340" i="1" s="1"/>
  <c r="V1225" i="1"/>
  <c r="Z1225" i="1" s="1"/>
  <c r="AD1225" i="1" s="1"/>
  <c r="U1195" i="1"/>
  <c r="Y1195" i="1" s="1"/>
  <c r="AC1195" i="1" s="1"/>
  <c r="X1173" i="1"/>
  <c r="AB1173" i="1" s="1"/>
  <c r="AF1173" i="1" s="1"/>
  <c r="V1156" i="1"/>
  <c r="Z1156" i="1" s="1"/>
  <c r="AD1156" i="1" s="1"/>
  <c r="V1140" i="1"/>
  <c r="Z1140" i="1" s="1"/>
  <c r="AD1140" i="1" s="1"/>
  <c r="X1132" i="1"/>
  <c r="AB1132" i="1" s="1"/>
  <c r="AF1132" i="1" s="1"/>
  <c r="V1127" i="1"/>
  <c r="Z1127" i="1" s="1"/>
  <c r="AD1127" i="1" s="1"/>
  <c r="X1122" i="1"/>
  <c r="AB1122" i="1" s="1"/>
  <c r="AF1122" i="1" s="1"/>
  <c r="X1118" i="1"/>
  <c r="AB1118" i="1" s="1"/>
  <c r="AF1118" i="1" s="1"/>
  <c r="X1114" i="1"/>
  <c r="AB1114" i="1" s="1"/>
  <c r="AF1114" i="1" s="1"/>
  <c r="X1110" i="1"/>
  <c r="AB1110" i="1" s="1"/>
  <c r="AF1110" i="1" s="1"/>
  <c r="X1106" i="1"/>
  <c r="AB1106" i="1" s="1"/>
  <c r="AF1106" i="1" s="1"/>
  <c r="X1102" i="1"/>
  <c r="AB1102" i="1" s="1"/>
  <c r="AF1102" i="1" s="1"/>
  <c r="X1098" i="1"/>
  <c r="AB1098" i="1" s="1"/>
  <c r="AF1098" i="1" s="1"/>
  <c r="X1121" i="1"/>
  <c r="AB1121" i="1" s="1"/>
  <c r="AF1121" i="1" s="1"/>
  <c r="X1112" i="1"/>
  <c r="AB1112" i="1" s="1"/>
  <c r="AF1112" i="1" s="1"/>
  <c r="X1105" i="1"/>
  <c r="AB1105" i="1" s="1"/>
  <c r="AF1105" i="1" s="1"/>
  <c r="X1100" i="1"/>
  <c r="AB1100" i="1" s="1"/>
  <c r="AF1100" i="1" s="1"/>
  <c r="X1095" i="1"/>
  <c r="AB1095" i="1" s="1"/>
  <c r="AF1095" i="1" s="1"/>
  <c r="X1091" i="1"/>
  <c r="AB1091" i="1" s="1"/>
  <c r="AF1091" i="1" s="1"/>
  <c r="X1087" i="1"/>
  <c r="AB1087" i="1" s="1"/>
  <c r="AF1087" i="1" s="1"/>
  <c r="X1083" i="1"/>
  <c r="AB1083" i="1" s="1"/>
  <c r="AF1083" i="1" s="1"/>
  <c r="X1079" i="1"/>
  <c r="AB1079" i="1" s="1"/>
  <c r="AF1079" i="1" s="1"/>
  <c r="X1075" i="1"/>
  <c r="AB1075" i="1" s="1"/>
  <c r="AF1075" i="1" s="1"/>
  <c r="X1071" i="1"/>
  <c r="AB1071" i="1" s="1"/>
  <c r="AF1071" i="1" s="1"/>
  <c r="X1067" i="1"/>
  <c r="AB1067" i="1" s="1"/>
  <c r="AF1067" i="1" s="1"/>
  <c r="X1063" i="1"/>
  <c r="AB1063" i="1" s="1"/>
  <c r="AF1063" i="1" s="1"/>
  <c r="X1059" i="1"/>
  <c r="AB1059" i="1" s="1"/>
  <c r="AF1059" i="1" s="1"/>
  <c r="X1055" i="1"/>
  <c r="AB1055" i="1" s="1"/>
  <c r="AF1055" i="1" s="1"/>
  <c r="X1051" i="1"/>
  <c r="AB1051" i="1" s="1"/>
  <c r="AF1051" i="1" s="1"/>
  <c r="X1047" i="1"/>
  <c r="AB1047" i="1" s="1"/>
  <c r="AF1047" i="1" s="1"/>
  <c r="X1043" i="1"/>
  <c r="AB1043" i="1" s="1"/>
  <c r="AF1043" i="1" s="1"/>
  <c r="X1039" i="1"/>
  <c r="AB1039" i="1" s="1"/>
  <c r="AF1039" i="1" s="1"/>
  <c r="X1035" i="1"/>
  <c r="AB1035" i="1" s="1"/>
  <c r="AF1035" i="1" s="1"/>
  <c r="X1031" i="1"/>
  <c r="AB1031" i="1" s="1"/>
  <c r="AF1031" i="1" s="1"/>
  <c r="X1027" i="1"/>
  <c r="AB1027" i="1" s="1"/>
  <c r="AF1027" i="1" s="1"/>
  <c r="X1023" i="1"/>
  <c r="AB1023" i="1" s="1"/>
  <c r="AF1023" i="1" s="1"/>
  <c r="X1019" i="1"/>
  <c r="AB1019" i="1" s="1"/>
  <c r="AF1019" i="1" s="1"/>
  <c r="X1015" i="1"/>
  <c r="AB1015" i="1" s="1"/>
  <c r="AF1015" i="1" s="1"/>
  <c r="X1011" i="1"/>
  <c r="AB1011" i="1" s="1"/>
  <c r="AF1011" i="1" s="1"/>
  <c r="X1007" i="1"/>
  <c r="AB1007" i="1" s="1"/>
  <c r="AF1007" i="1" s="1"/>
  <c r="X1003" i="1"/>
  <c r="AB1003" i="1" s="1"/>
  <c r="AF1003" i="1" s="1"/>
  <c r="X999" i="1"/>
  <c r="AB999" i="1" s="1"/>
  <c r="AF999" i="1" s="1"/>
  <c r="X995" i="1"/>
  <c r="AB995" i="1" s="1"/>
  <c r="AF995" i="1" s="1"/>
  <c r="X991" i="1"/>
  <c r="AB991" i="1" s="1"/>
  <c r="AF991" i="1" s="1"/>
  <c r="X987" i="1"/>
  <c r="AB987" i="1" s="1"/>
  <c r="AF987" i="1" s="1"/>
  <c r="V1253" i="1"/>
  <c r="Z1253" i="1" s="1"/>
  <c r="AD1253" i="1" s="1"/>
  <c r="V1204" i="1"/>
  <c r="Z1204" i="1" s="1"/>
  <c r="AD1204" i="1" s="1"/>
  <c r="U1183" i="1"/>
  <c r="Y1183" i="1" s="1"/>
  <c r="AC1183" i="1" s="1"/>
  <c r="V1163" i="1"/>
  <c r="Z1163" i="1" s="1"/>
  <c r="AD1163" i="1" s="1"/>
  <c r="V1147" i="1"/>
  <c r="Z1147" i="1" s="1"/>
  <c r="AD1147" i="1" s="1"/>
  <c r="U1135" i="1"/>
  <c r="Y1135" i="1" s="1"/>
  <c r="AC1135" i="1" s="1"/>
  <c r="X1129" i="1"/>
  <c r="AB1129" i="1" s="1"/>
  <c r="AF1129" i="1" s="1"/>
  <c r="W1124" i="1"/>
  <c r="AA1124" i="1" s="1"/>
  <c r="AE1124" i="1" s="1"/>
  <c r="W1120" i="1"/>
  <c r="AA1120" i="1" s="1"/>
  <c r="AE1120" i="1" s="1"/>
  <c r="W1116" i="1"/>
  <c r="AA1116" i="1" s="1"/>
  <c r="AE1116" i="1" s="1"/>
  <c r="W1112" i="1"/>
  <c r="AA1112" i="1" s="1"/>
  <c r="AE1112" i="1" s="1"/>
  <c r="W1108" i="1"/>
  <c r="AA1108" i="1" s="1"/>
  <c r="AE1108" i="1" s="1"/>
  <c r="W1104" i="1"/>
  <c r="AA1104" i="1" s="1"/>
  <c r="AE1104" i="1" s="1"/>
  <c r="W1100" i="1"/>
  <c r="AA1100" i="1" s="1"/>
  <c r="AE1100" i="1" s="1"/>
  <c r="W1096" i="1"/>
  <c r="AA1096" i="1" s="1"/>
  <c r="AE1096" i="1" s="1"/>
  <c r="W1092" i="1"/>
  <c r="AA1092" i="1" s="1"/>
  <c r="AE1092" i="1" s="1"/>
  <c r="W1088" i="1"/>
  <c r="AA1088" i="1" s="1"/>
  <c r="AE1088" i="1" s="1"/>
  <c r="W1084" i="1"/>
  <c r="AA1084" i="1" s="1"/>
  <c r="AE1084" i="1" s="1"/>
  <c r="W1080" i="1"/>
  <c r="AA1080" i="1" s="1"/>
  <c r="AE1080" i="1" s="1"/>
  <c r="W1076" i="1"/>
  <c r="AA1076" i="1" s="1"/>
  <c r="AE1076" i="1" s="1"/>
  <c r="W1072" i="1"/>
  <c r="AA1072" i="1" s="1"/>
  <c r="AE1072" i="1" s="1"/>
  <c r="W1068" i="1"/>
  <c r="AA1068" i="1" s="1"/>
  <c r="AE1068" i="1" s="1"/>
  <c r="W1064" i="1"/>
  <c r="AA1064" i="1" s="1"/>
  <c r="AE1064" i="1" s="1"/>
  <c r="W1060" i="1"/>
  <c r="AA1060" i="1" s="1"/>
  <c r="AE1060" i="1" s="1"/>
  <c r="W1056" i="1"/>
  <c r="AA1056" i="1" s="1"/>
  <c r="AE1056" i="1" s="1"/>
  <c r="W1052" i="1"/>
  <c r="AA1052" i="1" s="1"/>
  <c r="AE1052" i="1" s="1"/>
  <c r="W1048" i="1"/>
  <c r="AA1048" i="1" s="1"/>
  <c r="AE1048" i="1" s="1"/>
  <c r="W1044" i="1"/>
  <c r="AA1044" i="1" s="1"/>
  <c r="AE1044" i="1" s="1"/>
  <c r="W1040" i="1"/>
  <c r="AA1040" i="1" s="1"/>
  <c r="AE1040" i="1" s="1"/>
  <c r="W1036" i="1"/>
  <c r="AA1036" i="1" s="1"/>
  <c r="AE1036" i="1" s="1"/>
  <c r="W1032" i="1"/>
  <c r="AA1032" i="1" s="1"/>
  <c r="AE1032" i="1" s="1"/>
  <c r="W1028" i="1"/>
  <c r="AA1028" i="1" s="1"/>
  <c r="AE1028" i="1" s="1"/>
  <c r="W1024" i="1"/>
  <c r="AA1024" i="1" s="1"/>
  <c r="AE1024" i="1" s="1"/>
  <c r="W1020" i="1"/>
  <c r="AA1020" i="1" s="1"/>
  <c r="AE1020" i="1" s="1"/>
  <c r="W1016" i="1"/>
  <c r="AA1016" i="1" s="1"/>
  <c r="AE1016" i="1" s="1"/>
  <c r="W1012" i="1"/>
  <c r="AA1012" i="1" s="1"/>
  <c r="AE1012" i="1" s="1"/>
  <c r="W1008" i="1"/>
  <c r="AA1008" i="1" s="1"/>
  <c r="AE1008" i="1" s="1"/>
  <c r="W1004" i="1"/>
  <c r="AA1004" i="1" s="1"/>
  <c r="AE1004" i="1" s="1"/>
  <c r="W1000" i="1"/>
  <c r="AA1000" i="1" s="1"/>
  <c r="AE1000" i="1" s="1"/>
  <c r="W996" i="1"/>
  <c r="AA996" i="1" s="1"/>
  <c r="AE996" i="1" s="1"/>
  <c r="W992" i="1"/>
  <c r="AA992" i="1" s="1"/>
  <c r="AE992" i="1" s="1"/>
  <c r="V1265" i="1"/>
  <c r="Z1265" i="1" s="1"/>
  <c r="AD1265" i="1" s="1"/>
  <c r="V1208" i="1"/>
  <c r="Z1208" i="1" s="1"/>
  <c r="AD1208" i="1" s="1"/>
  <c r="U1187" i="1"/>
  <c r="Y1187" i="1" s="1"/>
  <c r="AC1187" i="1" s="1"/>
  <c r="V1166" i="1"/>
  <c r="Z1166" i="1" s="1"/>
  <c r="AD1166" i="1" s="1"/>
  <c r="V1150" i="1"/>
  <c r="Z1150" i="1" s="1"/>
  <c r="AD1150" i="1" s="1"/>
  <c r="U1136" i="1"/>
  <c r="Y1136" i="1" s="1"/>
  <c r="AC1136" i="1" s="1"/>
  <c r="X1130" i="1"/>
  <c r="AB1130" i="1" s="1"/>
  <c r="AF1130" i="1" s="1"/>
  <c r="V1125" i="1"/>
  <c r="Z1125" i="1" s="1"/>
  <c r="AD1125" i="1" s="1"/>
  <c r="V1121" i="1"/>
  <c r="Z1121" i="1" s="1"/>
  <c r="AD1121" i="1" s="1"/>
  <c r="V1117" i="1"/>
  <c r="Z1117" i="1" s="1"/>
  <c r="AD1117" i="1" s="1"/>
  <c r="V1113" i="1"/>
  <c r="Z1113" i="1" s="1"/>
  <c r="AD1113" i="1" s="1"/>
  <c r="V1109" i="1"/>
  <c r="Z1109" i="1" s="1"/>
  <c r="AD1109" i="1" s="1"/>
  <c r="X1117" i="1"/>
  <c r="AB1117" i="1" s="1"/>
  <c r="AF1117" i="1" s="1"/>
  <c r="X1109" i="1"/>
  <c r="AB1109" i="1" s="1"/>
  <c r="AF1109" i="1" s="1"/>
  <c r="X1104" i="1"/>
  <c r="AB1104" i="1" s="1"/>
  <c r="AF1104" i="1" s="1"/>
  <c r="X1099" i="1"/>
  <c r="AB1099" i="1" s="1"/>
  <c r="AF1099" i="1" s="1"/>
  <c r="X1094" i="1"/>
  <c r="AB1094" i="1" s="1"/>
  <c r="AF1094" i="1" s="1"/>
  <c r="X1090" i="1"/>
  <c r="AB1090" i="1" s="1"/>
  <c r="AF1090" i="1" s="1"/>
  <c r="X1086" i="1"/>
  <c r="AB1086" i="1" s="1"/>
  <c r="AF1086" i="1" s="1"/>
  <c r="X1082" i="1"/>
  <c r="AB1082" i="1" s="1"/>
  <c r="AF1082" i="1" s="1"/>
  <c r="X1078" i="1"/>
  <c r="AB1078" i="1" s="1"/>
  <c r="AF1078" i="1" s="1"/>
  <c r="X1074" i="1"/>
  <c r="AB1074" i="1" s="1"/>
  <c r="AF1074" i="1" s="1"/>
  <c r="X1070" i="1"/>
  <c r="AB1070" i="1" s="1"/>
  <c r="AF1070" i="1" s="1"/>
  <c r="X1066" i="1"/>
  <c r="AB1066" i="1" s="1"/>
  <c r="AF1066" i="1" s="1"/>
  <c r="X1062" i="1"/>
  <c r="AB1062" i="1" s="1"/>
  <c r="AF1062" i="1" s="1"/>
  <c r="X1058" i="1"/>
  <c r="AB1058" i="1" s="1"/>
  <c r="AF1058" i="1" s="1"/>
  <c r="X1054" i="1"/>
  <c r="AB1054" i="1" s="1"/>
  <c r="AF1054" i="1" s="1"/>
  <c r="X1050" i="1"/>
  <c r="AB1050" i="1" s="1"/>
  <c r="AF1050" i="1" s="1"/>
  <c r="X1046" i="1"/>
  <c r="AB1046" i="1" s="1"/>
  <c r="AF1046" i="1" s="1"/>
  <c r="X1042" i="1"/>
  <c r="AB1042" i="1" s="1"/>
  <c r="AF1042" i="1" s="1"/>
  <c r="X1038" i="1"/>
  <c r="AB1038" i="1" s="1"/>
  <c r="AF1038" i="1" s="1"/>
  <c r="X1034" i="1"/>
  <c r="AB1034" i="1" s="1"/>
  <c r="AF1034" i="1" s="1"/>
  <c r="X1030" i="1"/>
  <c r="AB1030" i="1" s="1"/>
  <c r="AF1030" i="1" s="1"/>
  <c r="X1026" i="1"/>
  <c r="AB1026" i="1" s="1"/>
  <c r="AF1026" i="1" s="1"/>
  <c r="X1022" i="1"/>
  <c r="AB1022" i="1" s="1"/>
  <c r="AF1022" i="1" s="1"/>
  <c r="X1018" i="1"/>
  <c r="AB1018" i="1" s="1"/>
  <c r="AF1018" i="1" s="1"/>
  <c r="X1014" i="1"/>
  <c r="AB1014" i="1" s="1"/>
  <c r="AF1014" i="1" s="1"/>
  <c r="X1010" i="1"/>
  <c r="AB1010" i="1" s="1"/>
  <c r="AF1010" i="1" s="1"/>
  <c r="X1006" i="1"/>
  <c r="AB1006" i="1" s="1"/>
  <c r="AF1006" i="1" s="1"/>
  <c r="X1002" i="1"/>
  <c r="AB1002" i="1" s="1"/>
  <c r="AF1002" i="1" s="1"/>
  <c r="X998" i="1"/>
  <c r="AB998" i="1" s="1"/>
  <c r="AF998" i="1" s="1"/>
  <c r="X994" i="1"/>
  <c r="AB994" i="1" s="1"/>
  <c r="AF994" i="1" s="1"/>
  <c r="X990" i="1"/>
  <c r="AB990" i="1" s="1"/>
  <c r="AF990" i="1" s="1"/>
  <c r="X986" i="1"/>
  <c r="AB986" i="1" s="1"/>
  <c r="AF986" i="1" s="1"/>
  <c r="V1237" i="1"/>
  <c r="Z1237" i="1" s="1"/>
  <c r="AD1237" i="1" s="1"/>
  <c r="U1199" i="1"/>
  <c r="Y1199" i="1" s="1"/>
  <c r="AC1199" i="1" s="1"/>
  <c r="X1177" i="1"/>
  <c r="AB1177" i="1" s="1"/>
  <c r="AF1177" i="1" s="1"/>
  <c r="V1159" i="1"/>
  <c r="Z1159" i="1" s="1"/>
  <c r="AD1159" i="1" s="1"/>
  <c r="V1143" i="1"/>
  <c r="Z1143" i="1" s="1"/>
  <c r="AD1143" i="1" s="1"/>
  <c r="X1133" i="1"/>
  <c r="AB1133" i="1" s="1"/>
  <c r="AF1133" i="1" s="1"/>
  <c r="V1128" i="1"/>
  <c r="Z1128" i="1" s="1"/>
  <c r="AD1128" i="1" s="1"/>
  <c r="W1123" i="1"/>
  <c r="AA1123" i="1" s="1"/>
  <c r="AE1123" i="1" s="1"/>
  <c r="W1119" i="1"/>
  <c r="AA1119" i="1" s="1"/>
  <c r="AE1119" i="1" s="1"/>
  <c r="W1115" i="1"/>
  <c r="AA1115" i="1" s="1"/>
  <c r="AE1115" i="1" s="1"/>
  <c r="W1111" i="1"/>
  <c r="AA1111" i="1" s="1"/>
  <c r="AE1111" i="1" s="1"/>
  <c r="W1107" i="1"/>
  <c r="AA1107" i="1" s="1"/>
  <c r="AE1107" i="1" s="1"/>
  <c r="W1103" i="1"/>
  <c r="AA1103" i="1" s="1"/>
  <c r="AE1103" i="1" s="1"/>
  <c r="W1099" i="1"/>
  <c r="AA1099" i="1" s="1"/>
  <c r="AE1099" i="1" s="1"/>
  <c r="W1095" i="1"/>
  <c r="AA1095" i="1" s="1"/>
  <c r="AE1095" i="1" s="1"/>
  <c r="W1091" i="1"/>
  <c r="AA1091" i="1" s="1"/>
  <c r="AE1091" i="1" s="1"/>
  <c r="W1087" i="1"/>
  <c r="AA1087" i="1" s="1"/>
  <c r="AE1087" i="1" s="1"/>
  <c r="W1083" i="1"/>
  <c r="AA1083" i="1" s="1"/>
  <c r="AE1083" i="1" s="1"/>
  <c r="W1079" i="1"/>
  <c r="AA1079" i="1" s="1"/>
  <c r="AE1079" i="1" s="1"/>
  <c r="W1075" i="1"/>
  <c r="AA1075" i="1" s="1"/>
  <c r="AE1075" i="1" s="1"/>
  <c r="W1071" i="1"/>
  <c r="AA1071" i="1" s="1"/>
  <c r="AE1071" i="1" s="1"/>
  <c r="W1067" i="1"/>
  <c r="AA1067" i="1" s="1"/>
  <c r="AE1067" i="1" s="1"/>
  <c r="W1063" i="1"/>
  <c r="AA1063" i="1" s="1"/>
  <c r="AE1063" i="1" s="1"/>
  <c r="W1059" i="1"/>
  <c r="AA1059" i="1" s="1"/>
  <c r="AE1059" i="1" s="1"/>
  <c r="W1055" i="1"/>
  <c r="AA1055" i="1" s="1"/>
  <c r="AE1055" i="1" s="1"/>
  <c r="W1051" i="1"/>
  <c r="AA1051" i="1" s="1"/>
  <c r="AE1051" i="1" s="1"/>
  <c r="W1047" i="1"/>
  <c r="AA1047" i="1" s="1"/>
  <c r="AE1047" i="1" s="1"/>
  <c r="W1043" i="1"/>
  <c r="AA1043" i="1" s="1"/>
  <c r="AE1043" i="1" s="1"/>
  <c r="W1039" i="1"/>
  <c r="AA1039" i="1" s="1"/>
  <c r="AE1039" i="1" s="1"/>
  <c r="W1035" i="1"/>
  <c r="AA1035" i="1" s="1"/>
  <c r="AE1035" i="1" s="1"/>
  <c r="W1031" i="1"/>
  <c r="AA1031" i="1" s="1"/>
  <c r="AE1031" i="1" s="1"/>
  <c r="W1027" i="1"/>
  <c r="AA1027" i="1" s="1"/>
  <c r="AE1027" i="1" s="1"/>
  <c r="W1023" i="1"/>
  <c r="AA1023" i="1" s="1"/>
  <c r="AE1023" i="1" s="1"/>
  <c r="W1019" i="1"/>
  <c r="AA1019" i="1" s="1"/>
  <c r="AE1019" i="1" s="1"/>
  <c r="W1015" i="1"/>
  <c r="AA1015" i="1" s="1"/>
  <c r="AE1015" i="1" s="1"/>
  <c r="W1011" i="1"/>
  <c r="AA1011" i="1" s="1"/>
  <c r="AE1011" i="1" s="1"/>
  <c r="W1007" i="1"/>
  <c r="AA1007" i="1" s="1"/>
  <c r="AE1007" i="1" s="1"/>
  <c r="W1003" i="1"/>
  <c r="AA1003" i="1" s="1"/>
  <c r="AE1003" i="1" s="1"/>
  <c r="W999" i="1"/>
  <c r="AA999" i="1" s="1"/>
  <c r="AE999" i="1" s="1"/>
  <c r="W995" i="1"/>
  <c r="AA995" i="1" s="1"/>
  <c r="AE995" i="1" s="1"/>
  <c r="W991" i="1"/>
  <c r="AA991" i="1" s="1"/>
  <c r="AE991" i="1" s="1"/>
  <c r="V1249" i="1"/>
  <c r="Z1249" i="1" s="1"/>
  <c r="AD1249" i="1" s="1"/>
  <c r="U1203" i="1"/>
  <c r="Y1203" i="1" s="1"/>
  <c r="AC1203" i="1" s="1"/>
  <c r="X1181" i="1"/>
  <c r="AB1181" i="1" s="1"/>
  <c r="AF1181" i="1" s="1"/>
  <c r="V1162" i="1"/>
  <c r="Z1162" i="1" s="1"/>
  <c r="AD1162" i="1" s="1"/>
  <c r="V1146" i="1"/>
  <c r="Z1146" i="1" s="1"/>
  <c r="AD1146" i="1" s="1"/>
  <c r="X1134" i="1"/>
  <c r="AB1134" i="1" s="1"/>
  <c r="AF1134" i="1" s="1"/>
  <c r="V1129" i="1"/>
  <c r="Z1129" i="1" s="1"/>
  <c r="AD1129" i="1" s="1"/>
  <c r="V1124" i="1"/>
  <c r="Z1124" i="1" s="1"/>
  <c r="AD1124" i="1" s="1"/>
  <c r="V1120" i="1"/>
  <c r="Z1120" i="1" s="1"/>
  <c r="AD1120" i="1" s="1"/>
  <c r="V1116" i="1"/>
  <c r="Z1116" i="1" s="1"/>
  <c r="AD1116" i="1" s="1"/>
  <c r="V1112" i="1"/>
  <c r="Z1112" i="1" s="1"/>
  <c r="AD1112" i="1" s="1"/>
  <c r="V1108" i="1"/>
  <c r="Z1108" i="1" s="1"/>
  <c r="AD1108" i="1" s="1"/>
  <c r="V1104" i="1"/>
  <c r="Z1104" i="1" s="1"/>
  <c r="AD1104" i="1" s="1"/>
  <c r="V1100" i="1"/>
  <c r="Z1100" i="1" s="1"/>
  <c r="AD1100" i="1" s="1"/>
  <c r="X1116" i="1"/>
  <c r="AB1116" i="1" s="1"/>
  <c r="AF1116" i="1" s="1"/>
  <c r="X1108" i="1"/>
  <c r="AB1108" i="1" s="1"/>
  <c r="AF1108" i="1" s="1"/>
  <c r="X1103" i="1"/>
  <c r="AB1103" i="1" s="1"/>
  <c r="AF1103" i="1" s="1"/>
  <c r="X1097" i="1"/>
  <c r="AB1097" i="1" s="1"/>
  <c r="AF1097" i="1" s="1"/>
  <c r="X1093" i="1"/>
  <c r="AB1093" i="1" s="1"/>
  <c r="AF1093" i="1" s="1"/>
  <c r="X1089" i="1"/>
  <c r="AB1089" i="1" s="1"/>
  <c r="AF1089" i="1" s="1"/>
  <c r="X1085" i="1"/>
  <c r="AB1085" i="1" s="1"/>
  <c r="AF1085" i="1" s="1"/>
  <c r="X1081" i="1"/>
  <c r="AB1081" i="1" s="1"/>
  <c r="AF1081" i="1" s="1"/>
  <c r="X1077" i="1"/>
  <c r="AB1077" i="1" s="1"/>
  <c r="AF1077" i="1" s="1"/>
  <c r="X1073" i="1"/>
  <c r="AB1073" i="1" s="1"/>
  <c r="AF1073" i="1" s="1"/>
  <c r="X1069" i="1"/>
  <c r="AB1069" i="1" s="1"/>
  <c r="AF1069" i="1" s="1"/>
  <c r="X1065" i="1"/>
  <c r="AB1065" i="1" s="1"/>
  <c r="AF1065" i="1" s="1"/>
  <c r="X1061" i="1"/>
  <c r="AB1061" i="1" s="1"/>
  <c r="AF1061" i="1" s="1"/>
  <c r="X1057" i="1"/>
  <c r="AB1057" i="1" s="1"/>
  <c r="AF1057" i="1" s="1"/>
  <c r="X1053" i="1"/>
  <c r="AB1053" i="1" s="1"/>
  <c r="AF1053" i="1" s="1"/>
  <c r="X1049" i="1"/>
  <c r="AB1049" i="1" s="1"/>
  <c r="AF1049" i="1" s="1"/>
  <c r="X1045" i="1"/>
  <c r="AB1045" i="1" s="1"/>
  <c r="AF1045" i="1" s="1"/>
  <c r="X1041" i="1"/>
  <c r="AB1041" i="1" s="1"/>
  <c r="AF1041" i="1" s="1"/>
  <c r="X1037" i="1"/>
  <c r="AB1037" i="1" s="1"/>
  <c r="AF1037" i="1" s="1"/>
  <c r="X1033" i="1"/>
  <c r="AB1033" i="1" s="1"/>
  <c r="AF1033" i="1" s="1"/>
  <c r="X1029" i="1"/>
  <c r="AB1029" i="1" s="1"/>
  <c r="AF1029" i="1" s="1"/>
  <c r="X1025" i="1"/>
  <c r="AB1025" i="1" s="1"/>
  <c r="AF1025" i="1" s="1"/>
  <c r="X1021" i="1"/>
  <c r="AB1021" i="1" s="1"/>
  <c r="AF1021" i="1" s="1"/>
  <c r="X1017" i="1"/>
  <c r="AB1017" i="1" s="1"/>
  <c r="AF1017" i="1" s="1"/>
  <c r="X1013" i="1"/>
  <c r="AB1013" i="1" s="1"/>
  <c r="AF1013" i="1" s="1"/>
  <c r="X1009" i="1"/>
  <c r="AB1009" i="1" s="1"/>
  <c r="AF1009" i="1" s="1"/>
  <c r="X1005" i="1"/>
  <c r="AB1005" i="1" s="1"/>
  <c r="AF1005" i="1" s="1"/>
  <c r="X1001" i="1"/>
  <c r="AB1001" i="1" s="1"/>
  <c r="AF1001" i="1" s="1"/>
  <c r="X997" i="1"/>
  <c r="AB997" i="1" s="1"/>
  <c r="AF997" i="1" s="1"/>
  <c r="X993" i="1"/>
  <c r="AB993" i="1" s="1"/>
  <c r="AF993" i="1" s="1"/>
  <c r="X989" i="1"/>
  <c r="AB989" i="1" s="1"/>
  <c r="AF989" i="1" s="1"/>
  <c r="U1324" i="1"/>
  <c r="Y1324" i="1" s="1"/>
  <c r="AC1324" i="1" s="1"/>
  <c r="V1221" i="1"/>
  <c r="Z1221" i="1" s="1"/>
  <c r="AD1221" i="1" s="1"/>
  <c r="X1193" i="1"/>
  <c r="AB1193" i="1" s="1"/>
  <c r="AF1193" i="1" s="1"/>
  <c r="V1172" i="1"/>
  <c r="Z1172" i="1" s="1"/>
  <c r="AD1172" i="1" s="1"/>
  <c r="V1155" i="1"/>
  <c r="Z1155" i="1" s="1"/>
  <c r="AD1155" i="1" s="1"/>
  <c r="V1139" i="1"/>
  <c r="Z1139" i="1" s="1"/>
  <c r="AD1139" i="1" s="1"/>
  <c r="V1132" i="1"/>
  <c r="Z1132" i="1" s="1"/>
  <c r="AD1132" i="1" s="1"/>
  <c r="U1127" i="1"/>
  <c r="Y1127" i="1" s="1"/>
  <c r="AC1127" i="1" s="1"/>
  <c r="W1122" i="1"/>
  <c r="AA1122" i="1" s="1"/>
  <c r="AE1122" i="1" s="1"/>
  <c r="W1118" i="1"/>
  <c r="AA1118" i="1" s="1"/>
  <c r="AE1118" i="1" s="1"/>
  <c r="W1114" i="1"/>
  <c r="AA1114" i="1" s="1"/>
  <c r="AE1114" i="1" s="1"/>
  <c r="W1110" i="1"/>
  <c r="AA1110" i="1" s="1"/>
  <c r="AE1110" i="1" s="1"/>
  <c r="W1106" i="1"/>
  <c r="AA1106" i="1" s="1"/>
  <c r="AE1106" i="1" s="1"/>
  <c r="W1102" i="1"/>
  <c r="AA1102" i="1" s="1"/>
  <c r="AE1102" i="1" s="1"/>
  <c r="W1098" i="1"/>
  <c r="AA1098" i="1" s="1"/>
  <c r="AE1098" i="1" s="1"/>
  <c r="W1094" i="1"/>
  <c r="AA1094" i="1" s="1"/>
  <c r="AE1094" i="1" s="1"/>
  <c r="W1090" i="1"/>
  <c r="AA1090" i="1" s="1"/>
  <c r="AE1090" i="1" s="1"/>
  <c r="W1086" i="1"/>
  <c r="AA1086" i="1" s="1"/>
  <c r="AE1086" i="1" s="1"/>
  <c r="W1082" i="1"/>
  <c r="AA1082" i="1" s="1"/>
  <c r="AE1082" i="1" s="1"/>
  <c r="W1078" i="1"/>
  <c r="AA1078" i="1" s="1"/>
  <c r="AE1078" i="1" s="1"/>
  <c r="W1074" i="1"/>
  <c r="AA1074" i="1" s="1"/>
  <c r="AE1074" i="1" s="1"/>
  <c r="W1070" i="1"/>
  <c r="AA1070" i="1" s="1"/>
  <c r="AE1070" i="1" s="1"/>
  <c r="W1066" i="1"/>
  <c r="AA1066" i="1" s="1"/>
  <c r="AE1066" i="1" s="1"/>
  <c r="W1062" i="1"/>
  <c r="AA1062" i="1" s="1"/>
  <c r="AE1062" i="1" s="1"/>
  <c r="W1058" i="1"/>
  <c r="AA1058" i="1" s="1"/>
  <c r="AE1058" i="1" s="1"/>
  <c r="W1054" i="1"/>
  <c r="AA1054" i="1" s="1"/>
  <c r="AE1054" i="1" s="1"/>
  <c r="W1050" i="1"/>
  <c r="AA1050" i="1" s="1"/>
  <c r="AE1050" i="1" s="1"/>
  <c r="W1046" i="1"/>
  <c r="AA1046" i="1" s="1"/>
  <c r="AE1046" i="1" s="1"/>
  <c r="W1042" i="1"/>
  <c r="AA1042" i="1" s="1"/>
  <c r="AE1042" i="1" s="1"/>
  <c r="W1038" i="1"/>
  <c r="AA1038" i="1" s="1"/>
  <c r="AE1038" i="1" s="1"/>
  <c r="W1034" i="1"/>
  <c r="AA1034" i="1" s="1"/>
  <c r="AE1034" i="1" s="1"/>
  <c r="W1030" i="1"/>
  <c r="AA1030" i="1" s="1"/>
  <c r="AE1030" i="1" s="1"/>
  <c r="W1026" i="1"/>
  <c r="AA1026" i="1" s="1"/>
  <c r="AE1026" i="1" s="1"/>
  <c r="W1022" i="1"/>
  <c r="AA1022" i="1" s="1"/>
  <c r="AE1022" i="1" s="1"/>
  <c r="W1018" i="1"/>
  <c r="AA1018" i="1" s="1"/>
  <c r="AE1018" i="1" s="1"/>
  <c r="W1014" i="1"/>
  <c r="AA1014" i="1" s="1"/>
  <c r="AE1014" i="1" s="1"/>
  <c r="W1010" i="1"/>
  <c r="AA1010" i="1" s="1"/>
  <c r="AE1010" i="1" s="1"/>
  <c r="W1006" i="1"/>
  <c r="AA1006" i="1" s="1"/>
  <c r="AE1006" i="1" s="1"/>
  <c r="W1002" i="1"/>
  <c r="AA1002" i="1" s="1"/>
  <c r="AE1002" i="1" s="1"/>
  <c r="W998" i="1"/>
  <c r="AA998" i="1" s="1"/>
  <c r="AE998" i="1" s="1"/>
  <c r="W994" i="1"/>
  <c r="AA994" i="1" s="1"/>
  <c r="AE994" i="1" s="1"/>
  <c r="W990" i="1"/>
  <c r="AA990" i="1" s="1"/>
  <c r="AE990" i="1" s="1"/>
  <c r="V1233" i="1"/>
  <c r="Z1233" i="1" s="1"/>
  <c r="AD1233" i="1" s="1"/>
  <c r="X1197" i="1"/>
  <c r="AB1197" i="1" s="1"/>
  <c r="AF1197" i="1" s="1"/>
  <c r="V1176" i="1"/>
  <c r="Z1176" i="1" s="1"/>
  <c r="AD1176" i="1" s="1"/>
  <c r="V1158" i="1"/>
  <c r="Z1158" i="1" s="1"/>
  <c r="AD1158" i="1" s="1"/>
  <c r="V1142" i="1"/>
  <c r="Z1142" i="1" s="1"/>
  <c r="AD1142" i="1" s="1"/>
  <c r="V1133" i="1"/>
  <c r="Z1133" i="1" s="1"/>
  <c r="AD1133" i="1" s="1"/>
  <c r="U1128" i="1"/>
  <c r="Y1128" i="1" s="1"/>
  <c r="AC1128" i="1" s="1"/>
  <c r="V1123" i="1"/>
  <c r="Z1123" i="1" s="1"/>
  <c r="AD1123" i="1" s="1"/>
  <c r="V1119" i="1"/>
  <c r="Z1119" i="1" s="1"/>
  <c r="AD1119" i="1" s="1"/>
  <c r="V1115" i="1"/>
  <c r="Z1115" i="1" s="1"/>
  <c r="AD1115" i="1" s="1"/>
  <c r="X1113" i="1"/>
  <c r="AB1113" i="1" s="1"/>
  <c r="AF1113" i="1" s="1"/>
  <c r="X1107" i="1"/>
  <c r="AB1107" i="1" s="1"/>
  <c r="AF1107" i="1" s="1"/>
  <c r="X1101" i="1"/>
  <c r="AB1101" i="1" s="1"/>
  <c r="AF1101" i="1" s="1"/>
  <c r="X1096" i="1"/>
  <c r="AB1096" i="1" s="1"/>
  <c r="AF1096" i="1" s="1"/>
  <c r="X1092" i="1"/>
  <c r="AB1092" i="1" s="1"/>
  <c r="AF1092" i="1" s="1"/>
  <c r="X1088" i="1"/>
  <c r="AB1088" i="1" s="1"/>
  <c r="AF1088" i="1" s="1"/>
  <c r="X1084" i="1"/>
  <c r="AB1084" i="1" s="1"/>
  <c r="AF1084" i="1" s="1"/>
  <c r="X1080" i="1"/>
  <c r="AB1080" i="1" s="1"/>
  <c r="AF1080" i="1" s="1"/>
  <c r="X1076" i="1"/>
  <c r="AB1076" i="1" s="1"/>
  <c r="AF1076" i="1" s="1"/>
  <c r="X1072" i="1"/>
  <c r="AB1072" i="1" s="1"/>
  <c r="AF1072" i="1" s="1"/>
  <c r="X1068" i="1"/>
  <c r="AB1068" i="1" s="1"/>
  <c r="AF1068" i="1" s="1"/>
  <c r="X1064" i="1"/>
  <c r="AB1064" i="1" s="1"/>
  <c r="AF1064" i="1" s="1"/>
  <c r="X1060" i="1"/>
  <c r="AB1060" i="1" s="1"/>
  <c r="AF1060" i="1" s="1"/>
  <c r="X1056" i="1"/>
  <c r="AB1056" i="1" s="1"/>
  <c r="AF1056" i="1" s="1"/>
  <c r="X1052" i="1"/>
  <c r="AB1052" i="1" s="1"/>
  <c r="AF1052" i="1" s="1"/>
  <c r="X1048" i="1"/>
  <c r="AB1048" i="1" s="1"/>
  <c r="AF1048" i="1" s="1"/>
  <c r="X1044" i="1"/>
  <c r="AB1044" i="1" s="1"/>
  <c r="AF1044" i="1" s="1"/>
  <c r="X1040" i="1"/>
  <c r="AB1040" i="1" s="1"/>
  <c r="AF1040" i="1" s="1"/>
  <c r="X1036" i="1"/>
  <c r="AB1036" i="1" s="1"/>
  <c r="AF1036" i="1" s="1"/>
  <c r="X1032" i="1"/>
  <c r="AB1032" i="1" s="1"/>
  <c r="AF1032" i="1" s="1"/>
  <c r="X1028" i="1"/>
  <c r="AB1028" i="1" s="1"/>
  <c r="AF1028" i="1" s="1"/>
  <c r="X1024" i="1"/>
  <c r="AB1024" i="1" s="1"/>
  <c r="AF1024" i="1" s="1"/>
  <c r="X1020" i="1"/>
  <c r="AB1020" i="1" s="1"/>
  <c r="AF1020" i="1" s="1"/>
  <c r="X1016" i="1"/>
  <c r="AB1016" i="1" s="1"/>
  <c r="AF1016" i="1" s="1"/>
  <c r="X1012" i="1"/>
  <c r="AB1012" i="1" s="1"/>
  <c r="AF1012" i="1" s="1"/>
  <c r="X1008" i="1"/>
  <c r="AB1008" i="1" s="1"/>
  <c r="AF1008" i="1" s="1"/>
  <c r="X1004" i="1"/>
  <c r="AB1004" i="1" s="1"/>
  <c r="AF1004" i="1" s="1"/>
  <c r="X1000" i="1"/>
  <c r="AB1000" i="1" s="1"/>
  <c r="AF1000" i="1" s="1"/>
  <c r="X996" i="1"/>
  <c r="AB996" i="1" s="1"/>
  <c r="AF996" i="1" s="1"/>
  <c r="X992" i="1"/>
  <c r="AB992" i="1" s="1"/>
  <c r="AF992" i="1" s="1"/>
  <c r="X988" i="1"/>
  <c r="AB988" i="1" s="1"/>
  <c r="AF988" i="1" s="1"/>
  <c r="V1269" i="1"/>
  <c r="Z1269" i="1" s="1"/>
  <c r="AD1269" i="1" s="1"/>
  <c r="V1210" i="1"/>
  <c r="Z1210" i="1" s="1"/>
  <c r="AD1210" i="1" s="1"/>
  <c r="V1188" i="1"/>
  <c r="Z1188" i="1" s="1"/>
  <c r="AD1188" i="1" s="1"/>
  <c r="V1167" i="1"/>
  <c r="Z1167" i="1" s="1"/>
  <c r="AD1167" i="1" s="1"/>
  <c r="V1151" i="1"/>
  <c r="Z1151" i="1" s="1"/>
  <c r="AD1151" i="1" s="1"/>
  <c r="V1136" i="1"/>
  <c r="Z1136" i="1" s="1"/>
  <c r="AD1136" i="1" s="1"/>
  <c r="U1131" i="1"/>
  <c r="Y1131" i="1" s="1"/>
  <c r="AC1131" i="1" s="1"/>
  <c r="X1125" i="1"/>
  <c r="AB1125" i="1" s="1"/>
  <c r="AF1125" i="1" s="1"/>
  <c r="W1121" i="1"/>
  <c r="AA1121" i="1" s="1"/>
  <c r="AE1121" i="1" s="1"/>
  <c r="W1117" i="1"/>
  <c r="AA1117" i="1" s="1"/>
  <c r="AE1117" i="1" s="1"/>
  <c r="W1113" i="1"/>
  <c r="AA1113" i="1" s="1"/>
  <c r="AE1113" i="1" s="1"/>
  <c r="W1109" i="1"/>
  <c r="AA1109" i="1" s="1"/>
  <c r="AE1109" i="1" s="1"/>
  <c r="W1105" i="1"/>
  <c r="AA1105" i="1" s="1"/>
  <c r="AE1105" i="1" s="1"/>
  <c r="W1101" i="1"/>
  <c r="AA1101" i="1" s="1"/>
  <c r="AE1101" i="1" s="1"/>
  <c r="W1097" i="1"/>
  <c r="AA1097" i="1" s="1"/>
  <c r="AE1097" i="1" s="1"/>
  <c r="W1093" i="1"/>
  <c r="AA1093" i="1" s="1"/>
  <c r="AE1093" i="1" s="1"/>
  <c r="W1089" i="1"/>
  <c r="AA1089" i="1" s="1"/>
  <c r="AE1089" i="1" s="1"/>
  <c r="W1085" i="1"/>
  <c r="AA1085" i="1" s="1"/>
  <c r="AE1085" i="1" s="1"/>
  <c r="W1081" i="1"/>
  <c r="AA1081" i="1" s="1"/>
  <c r="AE1081" i="1" s="1"/>
  <c r="W1077" i="1"/>
  <c r="AA1077" i="1" s="1"/>
  <c r="AE1077" i="1" s="1"/>
  <c r="W1073" i="1"/>
  <c r="AA1073" i="1" s="1"/>
  <c r="AE1073" i="1" s="1"/>
  <c r="W1069" i="1"/>
  <c r="AA1069" i="1" s="1"/>
  <c r="AE1069" i="1" s="1"/>
  <c r="W1065" i="1"/>
  <c r="AA1065" i="1" s="1"/>
  <c r="AE1065" i="1" s="1"/>
  <c r="W1061" i="1"/>
  <c r="AA1061" i="1" s="1"/>
  <c r="AE1061" i="1" s="1"/>
  <c r="W1057" i="1"/>
  <c r="AA1057" i="1" s="1"/>
  <c r="AE1057" i="1" s="1"/>
  <c r="W1053" i="1"/>
  <c r="AA1053" i="1" s="1"/>
  <c r="AE1053" i="1" s="1"/>
  <c r="W1049" i="1"/>
  <c r="AA1049" i="1" s="1"/>
  <c r="AE1049" i="1" s="1"/>
  <c r="W1045" i="1"/>
  <c r="AA1045" i="1" s="1"/>
  <c r="AE1045" i="1" s="1"/>
  <c r="W1041" i="1"/>
  <c r="AA1041" i="1" s="1"/>
  <c r="AE1041" i="1" s="1"/>
  <c r="W1037" i="1"/>
  <c r="AA1037" i="1" s="1"/>
  <c r="AE1037" i="1" s="1"/>
  <c r="W1033" i="1"/>
  <c r="AA1033" i="1" s="1"/>
  <c r="AE1033" i="1" s="1"/>
  <c r="W1029" i="1"/>
  <c r="AA1029" i="1" s="1"/>
  <c r="AE1029" i="1" s="1"/>
  <c r="W1025" i="1"/>
  <c r="AA1025" i="1" s="1"/>
  <c r="AE1025" i="1" s="1"/>
  <c r="W1021" i="1"/>
  <c r="AA1021" i="1" s="1"/>
  <c r="AE1021" i="1" s="1"/>
  <c r="W1017" i="1"/>
  <c r="AA1017" i="1" s="1"/>
  <c r="AE1017" i="1" s="1"/>
  <c r="W1013" i="1"/>
  <c r="AA1013" i="1" s="1"/>
  <c r="AE1013" i="1" s="1"/>
  <c r="W1009" i="1"/>
  <c r="AA1009" i="1" s="1"/>
  <c r="AE1009" i="1" s="1"/>
  <c r="W1005" i="1"/>
  <c r="AA1005" i="1" s="1"/>
  <c r="AE1005" i="1" s="1"/>
  <c r="W1001" i="1"/>
  <c r="AA1001" i="1" s="1"/>
  <c r="AE1001" i="1" s="1"/>
  <c r="W997" i="1"/>
  <c r="AA997" i="1" s="1"/>
  <c r="AE997" i="1" s="1"/>
  <c r="W993" i="1"/>
  <c r="AA993" i="1" s="1"/>
  <c r="AE993" i="1" s="1"/>
  <c r="U1308" i="1"/>
  <c r="Y1308" i="1" s="1"/>
  <c r="AC1308" i="1" s="1"/>
  <c r="V1217" i="1"/>
  <c r="Z1217" i="1" s="1"/>
  <c r="AD1217" i="1" s="1"/>
  <c r="V1192" i="1"/>
  <c r="Z1192" i="1" s="1"/>
  <c r="AD1192" i="1" s="1"/>
  <c r="U1171" i="1"/>
  <c r="Y1171" i="1" s="1"/>
  <c r="AC1171" i="1" s="1"/>
  <c r="V1154" i="1"/>
  <c r="Z1154" i="1" s="1"/>
  <c r="AD1154" i="1" s="1"/>
  <c r="V1138" i="1"/>
  <c r="Z1138" i="1" s="1"/>
  <c r="AD1138" i="1" s="1"/>
  <c r="U1132" i="1"/>
  <c r="Y1132" i="1" s="1"/>
  <c r="AC1132" i="1" s="1"/>
  <c r="X1126" i="1"/>
  <c r="AB1126" i="1" s="1"/>
  <c r="AF1126" i="1" s="1"/>
  <c r="V1122" i="1"/>
  <c r="Z1122" i="1" s="1"/>
  <c r="AD1122" i="1" s="1"/>
  <c r="V1118" i="1"/>
  <c r="Z1118" i="1" s="1"/>
  <c r="AD1118" i="1" s="1"/>
  <c r="V1114" i="1"/>
  <c r="Z1114" i="1" s="1"/>
  <c r="AD1114" i="1" s="1"/>
  <c r="V1110" i="1"/>
  <c r="Z1110" i="1" s="1"/>
  <c r="AD1110" i="1" s="1"/>
  <c r="V1106" i="1"/>
  <c r="Z1106" i="1" s="1"/>
  <c r="AD1106" i="1" s="1"/>
  <c r="V1102" i="1"/>
  <c r="Z1102" i="1" s="1"/>
  <c r="AD1102" i="1" s="1"/>
  <c r="V1098" i="1"/>
  <c r="Z1098" i="1" s="1"/>
  <c r="AD1098" i="1" s="1"/>
  <c r="V1094" i="1"/>
  <c r="Z1094" i="1" s="1"/>
  <c r="AD1094" i="1" s="1"/>
  <c r="V1090" i="1"/>
  <c r="Z1090" i="1" s="1"/>
  <c r="AD1090" i="1" s="1"/>
  <c r="V1086" i="1"/>
  <c r="Z1086" i="1" s="1"/>
  <c r="AD1086" i="1" s="1"/>
  <c r="V1082" i="1"/>
  <c r="Z1082" i="1" s="1"/>
  <c r="AD1082" i="1" s="1"/>
  <c r="V1078" i="1"/>
  <c r="Z1078" i="1" s="1"/>
  <c r="AD1078" i="1" s="1"/>
  <c r="V1074" i="1"/>
  <c r="Z1074" i="1" s="1"/>
  <c r="AD1074" i="1" s="1"/>
  <c r="V1070" i="1"/>
  <c r="Z1070" i="1" s="1"/>
  <c r="AD1070" i="1" s="1"/>
  <c r="V1066" i="1"/>
  <c r="Z1066" i="1" s="1"/>
  <c r="AD1066" i="1" s="1"/>
  <c r="V1062" i="1"/>
  <c r="Z1062" i="1" s="1"/>
  <c r="AD1062" i="1" s="1"/>
  <c r="V1058" i="1"/>
  <c r="Z1058" i="1" s="1"/>
  <c r="AD1058" i="1" s="1"/>
  <c r="V1054" i="1"/>
  <c r="Z1054" i="1" s="1"/>
  <c r="AD1054" i="1" s="1"/>
  <c r="V1111" i="1"/>
  <c r="Z1111" i="1" s="1"/>
  <c r="AD1111" i="1" s="1"/>
  <c r="V1101" i="1"/>
  <c r="Z1101" i="1" s="1"/>
  <c r="AD1101" i="1" s="1"/>
  <c r="V1095" i="1"/>
  <c r="Z1095" i="1" s="1"/>
  <c r="AD1095" i="1" s="1"/>
  <c r="V1089" i="1"/>
  <c r="Z1089" i="1" s="1"/>
  <c r="AD1089" i="1" s="1"/>
  <c r="V1084" i="1"/>
  <c r="Z1084" i="1" s="1"/>
  <c r="AD1084" i="1" s="1"/>
  <c r="V1079" i="1"/>
  <c r="Z1079" i="1" s="1"/>
  <c r="AD1079" i="1" s="1"/>
  <c r="V1073" i="1"/>
  <c r="Z1073" i="1" s="1"/>
  <c r="AD1073" i="1" s="1"/>
  <c r="V1068" i="1"/>
  <c r="Z1068" i="1" s="1"/>
  <c r="AD1068" i="1" s="1"/>
  <c r="V1063" i="1"/>
  <c r="Z1063" i="1" s="1"/>
  <c r="AD1063" i="1" s="1"/>
  <c r="V1057" i="1"/>
  <c r="Z1057" i="1" s="1"/>
  <c r="AD1057" i="1" s="1"/>
  <c r="V1052" i="1"/>
  <c r="Z1052" i="1" s="1"/>
  <c r="AD1052" i="1" s="1"/>
  <c r="V1048" i="1"/>
  <c r="Z1048" i="1" s="1"/>
  <c r="AD1048" i="1" s="1"/>
  <c r="V1044" i="1"/>
  <c r="Z1044" i="1" s="1"/>
  <c r="AD1044" i="1" s="1"/>
  <c r="V1040" i="1"/>
  <c r="Z1040" i="1" s="1"/>
  <c r="AD1040" i="1" s="1"/>
  <c r="V1036" i="1"/>
  <c r="Z1036" i="1" s="1"/>
  <c r="AD1036" i="1" s="1"/>
  <c r="V1032" i="1"/>
  <c r="Z1032" i="1" s="1"/>
  <c r="AD1032" i="1" s="1"/>
  <c r="V1028" i="1"/>
  <c r="Z1028" i="1" s="1"/>
  <c r="AD1028" i="1" s="1"/>
  <c r="V1024" i="1"/>
  <c r="Z1024" i="1" s="1"/>
  <c r="AD1024" i="1" s="1"/>
  <c r="V1020" i="1"/>
  <c r="Z1020" i="1" s="1"/>
  <c r="AD1020" i="1" s="1"/>
  <c r="V1016" i="1"/>
  <c r="Z1016" i="1" s="1"/>
  <c r="AD1016" i="1" s="1"/>
  <c r="V1012" i="1"/>
  <c r="Z1012" i="1" s="1"/>
  <c r="AD1012" i="1" s="1"/>
  <c r="V1008" i="1"/>
  <c r="Z1008" i="1" s="1"/>
  <c r="AD1008" i="1" s="1"/>
  <c r="V1004" i="1"/>
  <c r="Z1004" i="1" s="1"/>
  <c r="AD1004" i="1" s="1"/>
  <c r="V1000" i="1"/>
  <c r="Z1000" i="1" s="1"/>
  <c r="AD1000" i="1" s="1"/>
  <c r="V996" i="1"/>
  <c r="Z996" i="1" s="1"/>
  <c r="AD996" i="1" s="1"/>
  <c r="V992" i="1"/>
  <c r="Z992" i="1" s="1"/>
  <c r="AD992" i="1" s="1"/>
  <c r="V988" i="1"/>
  <c r="Z988" i="1" s="1"/>
  <c r="AD988" i="1" s="1"/>
  <c r="U1292" i="1"/>
  <c r="Y1292" i="1" s="1"/>
  <c r="AC1292" i="1" s="1"/>
  <c r="V1153" i="1"/>
  <c r="Z1153" i="1" s="1"/>
  <c r="AD1153" i="1" s="1"/>
  <c r="U1122" i="1"/>
  <c r="Y1122" i="1" s="1"/>
  <c r="AC1122" i="1" s="1"/>
  <c r="U1106" i="1"/>
  <c r="Y1106" i="1" s="1"/>
  <c r="AC1106" i="1" s="1"/>
  <c r="U1090" i="1"/>
  <c r="Y1090" i="1" s="1"/>
  <c r="AC1090" i="1" s="1"/>
  <c r="U1074" i="1"/>
  <c r="Y1074" i="1" s="1"/>
  <c r="AC1074" i="1" s="1"/>
  <c r="U1058" i="1"/>
  <c r="Y1058" i="1" s="1"/>
  <c r="AC1058" i="1" s="1"/>
  <c r="U1042" i="1"/>
  <c r="Y1042" i="1" s="1"/>
  <c r="AC1042" i="1" s="1"/>
  <c r="U1026" i="1"/>
  <c r="Y1026" i="1" s="1"/>
  <c r="AC1026" i="1" s="1"/>
  <c r="U1010" i="1"/>
  <c r="Y1010" i="1" s="1"/>
  <c r="AC1010" i="1" s="1"/>
  <c r="U994" i="1"/>
  <c r="Y994" i="1" s="1"/>
  <c r="AC994" i="1" s="1"/>
  <c r="X984" i="1"/>
  <c r="AB984" i="1" s="1"/>
  <c r="AF984" i="1" s="1"/>
  <c r="X980" i="1"/>
  <c r="AB980" i="1" s="1"/>
  <c r="AF980" i="1" s="1"/>
  <c r="X976" i="1"/>
  <c r="AB976" i="1" s="1"/>
  <c r="AF976" i="1" s="1"/>
  <c r="X972" i="1"/>
  <c r="AB972" i="1" s="1"/>
  <c r="AF972" i="1" s="1"/>
  <c r="X968" i="1"/>
  <c r="AB968" i="1" s="1"/>
  <c r="AF968" i="1" s="1"/>
  <c r="X964" i="1"/>
  <c r="AB964" i="1" s="1"/>
  <c r="AF964" i="1" s="1"/>
  <c r="X960" i="1"/>
  <c r="AB960" i="1" s="1"/>
  <c r="AF960" i="1" s="1"/>
  <c r="X956" i="1"/>
  <c r="AB956" i="1" s="1"/>
  <c r="AF956" i="1" s="1"/>
  <c r="X952" i="1"/>
  <c r="AB952" i="1" s="1"/>
  <c r="AF952" i="1" s="1"/>
  <c r="X948" i="1"/>
  <c r="AB948" i="1" s="1"/>
  <c r="AF948" i="1" s="1"/>
  <c r="X944" i="1"/>
  <c r="AB944" i="1" s="1"/>
  <c r="AF944" i="1" s="1"/>
  <c r="X940" i="1"/>
  <c r="AB940" i="1" s="1"/>
  <c r="AF940" i="1" s="1"/>
  <c r="X936" i="1"/>
  <c r="AB936" i="1" s="1"/>
  <c r="AF936" i="1" s="1"/>
  <c r="X932" i="1"/>
  <c r="AB932" i="1" s="1"/>
  <c r="AF932" i="1" s="1"/>
  <c r="X928" i="1"/>
  <c r="AB928" i="1" s="1"/>
  <c r="AF928" i="1" s="1"/>
  <c r="X924" i="1"/>
  <c r="AB924" i="1" s="1"/>
  <c r="AF924" i="1" s="1"/>
  <c r="X920" i="1"/>
  <c r="AB920" i="1" s="1"/>
  <c r="AF920" i="1" s="1"/>
  <c r="X916" i="1"/>
  <c r="AB916" i="1" s="1"/>
  <c r="AF916" i="1" s="1"/>
  <c r="X912" i="1"/>
  <c r="AB912" i="1" s="1"/>
  <c r="AF912" i="1" s="1"/>
  <c r="X908" i="1"/>
  <c r="AB908" i="1" s="1"/>
  <c r="AF908" i="1" s="1"/>
  <c r="X904" i="1"/>
  <c r="AB904" i="1" s="1"/>
  <c r="AF904" i="1" s="1"/>
  <c r="X900" i="1"/>
  <c r="AB900" i="1" s="1"/>
  <c r="AF900" i="1" s="1"/>
  <c r="X896" i="1"/>
  <c r="AB896" i="1" s="1"/>
  <c r="AF896" i="1" s="1"/>
  <c r="V1107" i="1"/>
  <c r="Z1107" i="1" s="1"/>
  <c r="AD1107" i="1" s="1"/>
  <c r="V1099" i="1"/>
  <c r="Z1099" i="1" s="1"/>
  <c r="AD1099" i="1" s="1"/>
  <c r="V1093" i="1"/>
  <c r="Z1093" i="1" s="1"/>
  <c r="AD1093" i="1" s="1"/>
  <c r="V1088" i="1"/>
  <c r="Z1088" i="1" s="1"/>
  <c r="AD1088" i="1" s="1"/>
  <c r="V1083" i="1"/>
  <c r="Z1083" i="1" s="1"/>
  <c r="AD1083" i="1" s="1"/>
  <c r="V1077" i="1"/>
  <c r="Z1077" i="1" s="1"/>
  <c r="AD1077" i="1" s="1"/>
  <c r="V1072" i="1"/>
  <c r="Z1072" i="1" s="1"/>
  <c r="AD1072" i="1" s="1"/>
  <c r="V1067" i="1"/>
  <c r="Z1067" i="1" s="1"/>
  <c r="AD1067" i="1" s="1"/>
  <c r="V1061" i="1"/>
  <c r="Z1061" i="1" s="1"/>
  <c r="AD1061" i="1" s="1"/>
  <c r="V1056" i="1"/>
  <c r="Z1056" i="1" s="1"/>
  <c r="AD1056" i="1" s="1"/>
  <c r="V1051" i="1"/>
  <c r="Z1051" i="1" s="1"/>
  <c r="AD1051" i="1" s="1"/>
  <c r="V1047" i="1"/>
  <c r="Z1047" i="1" s="1"/>
  <c r="AD1047" i="1" s="1"/>
  <c r="V1043" i="1"/>
  <c r="Z1043" i="1" s="1"/>
  <c r="AD1043" i="1" s="1"/>
  <c r="V1039" i="1"/>
  <c r="Z1039" i="1" s="1"/>
  <c r="AD1039" i="1" s="1"/>
  <c r="V1035" i="1"/>
  <c r="Z1035" i="1" s="1"/>
  <c r="AD1035" i="1" s="1"/>
  <c r="V1031" i="1"/>
  <c r="Z1031" i="1" s="1"/>
  <c r="AD1031" i="1" s="1"/>
  <c r="V1027" i="1"/>
  <c r="Z1027" i="1" s="1"/>
  <c r="AD1027" i="1" s="1"/>
  <c r="V1023" i="1"/>
  <c r="Z1023" i="1" s="1"/>
  <c r="AD1023" i="1" s="1"/>
  <c r="V1019" i="1"/>
  <c r="Z1019" i="1" s="1"/>
  <c r="AD1019" i="1" s="1"/>
  <c r="V1015" i="1"/>
  <c r="Z1015" i="1" s="1"/>
  <c r="AD1015" i="1" s="1"/>
  <c r="V1011" i="1"/>
  <c r="Z1011" i="1" s="1"/>
  <c r="AD1011" i="1" s="1"/>
  <c r="V1007" i="1"/>
  <c r="Z1007" i="1" s="1"/>
  <c r="AD1007" i="1" s="1"/>
  <c r="V1003" i="1"/>
  <c r="Z1003" i="1" s="1"/>
  <c r="AD1003" i="1" s="1"/>
  <c r="V999" i="1"/>
  <c r="Z999" i="1" s="1"/>
  <c r="AD999" i="1" s="1"/>
  <c r="V995" i="1"/>
  <c r="Z995" i="1" s="1"/>
  <c r="AD995" i="1" s="1"/>
  <c r="V991" i="1"/>
  <c r="Z991" i="1" s="1"/>
  <c r="AD991" i="1" s="1"/>
  <c r="V987" i="1"/>
  <c r="Z987" i="1" s="1"/>
  <c r="AD987" i="1" s="1"/>
  <c r="V1214" i="1"/>
  <c r="Z1214" i="1" s="1"/>
  <c r="AD1214" i="1" s="1"/>
  <c r="V1137" i="1"/>
  <c r="Z1137" i="1" s="1"/>
  <c r="AD1137" i="1" s="1"/>
  <c r="U1118" i="1"/>
  <c r="Y1118" i="1" s="1"/>
  <c r="AC1118" i="1" s="1"/>
  <c r="U1102" i="1"/>
  <c r="Y1102" i="1" s="1"/>
  <c r="AC1102" i="1" s="1"/>
  <c r="U1086" i="1"/>
  <c r="Y1086" i="1" s="1"/>
  <c r="AC1086" i="1" s="1"/>
  <c r="U1070" i="1"/>
  <c r="Y1070" i="1" s="1"/>
  <c r="AC1070" i="1" s="1"/>
  <c r="U1054" i="1"/>
  <c r="Y1054" i="1" s="1"/>
  <c r="AC1054" i="1" s="1"/>
  <c r="U1038" i="1"/>
  <c r="Y1038" i="1" s="1"/>
  <c r="AC1038" i="1" s="1"/>
  <c r="U1022" i="1"/>
  <c r="Y1022" i="1" s="1"/>
  <c r="AC1022" i="1" s="1"/>
  <c r="U1006" i="1"/>
  <c r="Y1006" i="1" s="1"/>
  <c r="AC1006" i="1" s="1"/>
  <c r="U990" i="1"/>
  <c r="Y990" i="1" s="1"/>
  <c r="AC990" i="1" s="1"/>
  <c r="X983" i="1"/>
  <c r="AB983" i="1" s="1"/>
  <c r="AF983" i="1" s="1"/>
  <c r="X979" i="1"/>
  <c r="AB979" i="1" s="1"/>
  <c r="AF979" i="1" s="1"/>
  <c r="X975" i="1"/>
  <c r="AB975" i="1" s="1"/>
  <c r="AF975" i="1" s="1"/>
  <c r="X971" i="1"/>
  <c r="AB971" i="1" s="1"/>
  <c r="AF971" i="1" s="1"/>
  <c r="X967" i="1"/>
  <c r="AB967" i="1" s="1"/>
  <c r="AF967" i="1" s="1"/>
  <c r="X963" i="1"/>
  <c r="AB963" i="1" s="1"/>
  <c r="AF963" i="1" s="1"/>
  <c r="X959" i="1"/>
  <c r="AB959" i="1" s="1"/>
  <c r="AF959" i="1" s="1"/>
  <c r="X955" i="1"/>
  <c r="AB955" i="1" s="1"/>
  <c r="AF955" i="1" s="1"/>
  <c r="X951" i="1"/>
  <c r="AB951" i="1" s="1"/>
  <c r="AF951" i="1" s="1"/>
  <c r="X947" i="1"/>
  <c r="AB947" i="1" s="1"/>
  <c r="AF947" i="1" s="1"/>
  <c r="X943" i="1"/>
  <c r="AB943" i="1" s="1"/>
  <c r="AF943" i="1" s="1"/>
  <c r="X939" i="1"/>
  <c r="AB939" i="1" s="1"/>
  <c r="AF939" i="1" s="1"/>
  <c r="X935" i="1"/>
  <c r="AB935" i="1" s="1"/>
  <c r="AF935" i="1" s="1"/>
  <c r="X931" i="1"/>
  <c r="AB931" i="1" s="1"/>
  <c r="AF931" i="1" s="1"/>
  <c r="X927" i="1"/>
  <c r="AB927" i="1" s="1"/>
  <c r="AF927" i="1" s="1"/>
  <c r="X923" i="1"/>
  <c r="AB923" i="1" s="1"/>
  <c r="AF923" i="1" s="1"/>
  <c r="X919" i="1"/>
  <c r="AB919" i="1" s="1"/>
  <c r="AF919" i="1" s="1"/>
  <c r="X915" i="1"/>
  <c r="AB915" i="1" s="1"/>
  <c r="AF915" i="1" s="1"/>
  <c r="X911" i="1"/>
  <c r="AB911" i="1" s="1"/>
  <c r="AF911" i="1" s="1"/>
  <c r="X907" i="1"/>
  <c r="AB907" i="1" s="1"/>
  <c r="AF907" i="1" s="1"/>
  <c r="X903" i="1"/>
  <c r="AB903" i="1" s="1"/>
  <c r="AF903" i="1" s="1"/>
  <c r="X899" i="1"/>
  <c r="AB899" i="1" s="1"/>
  <c r="AF899" i="1" s="1"/>
  <c r="X895" i="1"/>
  <c r="AB895" i="1" s="1"/>
  <c r="AF895" i="1" s="1"/>
  <c r="X891" i="1"/>
  <c r="AB891" i="1" s="1"/>
  <c r="AF891" i="1" s="1"/>
  <c r="X887" i="1"/>
  <c r="AB887" i="1" s="1"/>
  <c r="AF887" i="1" s="1"/>
  <c r="X883" i="1"/>
  <c r="AB883" i="1" s="1"/>
  <c r="AF883" i="1" s="1"/>
  <c r="X879" i="1"/>
  <c r="AB879" i="1" s="1"/>
  <c r="AF879" i="1" s="1"/>
  <c r="X875" i="1"/>
  <c r="AB875" i="1" s="1"/>
  <c r="AF875" i="1" s="1"/>
  <c r="X871" i="1"/>
  <c r="AB871" i="1" s="1"/>
  <c r="AF871" i="1" s="1"/>
  <c r="X867" i="1"/>
  <c r="AB867" i="1" s="1"/>
  <c r="AF867" i="1" s="1"/>
  <c r="X863" i="1"/>
  <c r="AB863" i="1" s="1"/>
  <c r="AF863" i="1" s="1"/>
  <c r="X859" i="1"/>
  <c r="AB859" i="1" s="1"/>
  <c r="AF859" i="1" s="1"/>
  <c r="V1165" i="1"/>
  <c r="Z1165" i="1" s="1"/>
  <c r="AD1165" i="1" s="1"/>
  <c r="U1125" i="1"/>
  <c r="Y1125" i="1" s="1"/>
  <c r="AC1125" i="1" s="1"/>
  <c r="U1109" i="1"/>
  <c r="Y1109" i="1" s="1"/>
  <c r="AC1109" i="1" s="1"/>
  <c r="U1093" i="1"/>
  <c r="Y1093" i="1" s="1"/>
  <c r="AC1093" i="1" s="1"/>
  <c r="U1077" i="1"/>
  <c r="Y1077" i="1" s="1"/>
  <c r="AC1077" i="1" s="1"/>
  <c r="U1061" i="1"/>
  <c r="Y1061" i="1" s="1"/>
  <c r="AC1061" i="1" s="1"/>
  <c r="U1045" i="1"/>
  <c r="Y1045" i="1" s="1"/>
  <c r="AC1045" i="1" s="1"/>
  <c r="U1029" i="1"/>
  <c r="Y1029" i="1" s="1"/>
  <c r="AC1029" i="1" s="1"/>
  <c r="U1013" i="1"/>
  <c r="Y1013" i="1" s="1"/>
  <c r="AC1013" i="1" s="1"/>
  <c r="U997" i="1"/>
  <c r="Y997" i="1" s="1"/>
  <c r="AC997" i="1" s="1"/>
  <c r="X985" i="1"/>
  <c r="AB985" i="1" s="1"/>
  <c r="AF985" i="1" s="1"/>
  <c r="W981" i="1"/>
  <c r="AA981" i="1" s="1"/>
  <c r="AE981" i="1" s="1"/>
  <c r="W977" i="1"/>
  <c r="AA977" i="1" s="1"/>
  <c r="AE977" i="1" s="1"/>
  <c r="W973" i="1"/>
  <c r="AA973" i="1" s="1"/>
  <c r="AE973" i="1" s="1"/>
  <c r="W969" i="1"/>
  <c r="AA969" i="1" s="1"/>
  <c r="AE969" i="1" s="1"/>
  <c r="W965" i="1"/>
  <c r="AA965" i="1" s="1"/>
  <c r="AE965" i="1" s="1"/>
  <c r="W961" i="1"/>
  <c r="AA961" i="1" s="1"/>
  <c r="AE961" i="1" s="1"/>
  <c r="W957" i="1"/>
  <c r="AA957" i="1" s="1"/>
  <c r="AE957" i="1" s="1"/>
  <c r="W953" i="1"/>
  <c r="AA953" i="1" s="1"/>
  <c r="AE953" i="1" s="1"/>
  <c r="W949" i="1"/>
  <c r="AA949" i="1" s="1"/>
  <c r="AE949" i="1" s="1"/>
  <c r="W945" i="1"/>
  <c r="AA945" i="1" s="1"/>
  <c r="AE945" i="1" s="1"/>
  <c r="W941" i="1"/>
  <c r="AA941" i="1" s="1"/>
  <c r="AE941" i="1" s="1"/>
  <c r="W937" i="1"/>
  <c r="AA937" i="1" s="1"/>
  <c r="AE937" i="1" s="1"/>
  <c r="W933" i="1"/>
  <c r="AA933" i="1" s="1"/>
  <c r="AE933" i="1" s="1"/>
  <c r="W929" i="1"/>
  <c r="AA929" i="1" s="1"/>
  <c r="AE929" i="1" s="1"/>
  <c r="W925" i="1"/>
  <c r="AA925" i="1" s="1"/>
  <c r="AE925" i="1" s="1"/>
  <c r="W921" i="1"/>
  <c r="AA921" i="1" s="1"/>
  <c r="AE921" i="1" s="1"/>
  <c r="W917" i="1"/>
  <c r="AA917" i="1" s="1"/>
  <c r="AE917" i="1" s="1"/>
  <c r="W913" i="1"/>
  <c r="AA913" i="1" s="1"/>
  <c r="AE913" i="1" s="1"/>
  <c r="W909" i="1"/>
  <c r="AA909" i="1" s="1"/>
  <c r="AE909" i="1" s="1"/>
  <c r="W905" i="1"/>
  <c r="AA905" i="1" s="1"/>
  <c r="AE905" i="1" s="1"/>
  <c r="W901" i="1"/>
  <c r="AA901" i="1" s="1"/>
  <c r="AE901" i="1" s="1"/>
  <c r="W897" i="1"/>
  <c r="AA897" i="1" s="1"/>
  <c r="AE897" i="1" s="1"/>
  <c r="W893" i="1"/>
  <c r="AA893" i="1" s="1"/>
  <c r="AE893" i="1" s="1"/>
  <c r="W889" i="1"/>
  <c r="AA889" i="1" s="1"/>
  <c r="AE889" i="1" s="1"/>
  <c r="W885" i="1"/>
  <c r="AA885" i="1" s="1"/>
  <c r="AE885" i="1" s="1"/>
  <c r="W881" i="1"/>
  <c r="AA881" i="1" s="1"/>
  <c r="AE881" i="1" s="1"/>
  <c r="W877" i="1"/>
  <c r="AA877" i="1" s="1"/>
  <c r="AE877" i="1" s="1"/>
  <c r="W873" i="1"/>
  <c r="AA873" i="1" s="1"/>
  <c r="AE873" i="1" s="1"/>
  <c r="W869" i="1"/>
  <c r="AA869" i="1" s="1"/>
  <c r="AE869" i="1" s="1"/>
  <c r="X1201" i="1"/>
  <c r="AB1201" i="1" s="1"/>
  <c r="AF1201" i="1" s="1"/>
  <c r="V1134" i="1"/>
  <c r="Z1134" i="1" s="1"/>
  <c r="AD1134" i="1" s="1"/>
  <c r="U1116" i="1"/>
  <c r="Y1116" i="1" s="1"/>
  <c r="AC1116" i="1" s="1"/>
  <c r="U1100" i="1"/>
  <c r="Y1100" i="1" s="1"/>
  <c r="AC1100" i="1" s="1"/>
  <c r="U1084" i="1"/>
  <c r="Y1084" i="1" s="1"/>
  <c r="AC1084" i="1" s="1"/>
  <c r="U1068" i="1"/>
  <c r="Y1068" i="1" s="1"/>
  <c r="AC1068" i="1" s="1"/>
  <c r="U1052" i="1"/>
  <c r="Y1052" i="1" s="1"/>
  <c r="AC1052" i="1" s="1"/>
  <c r="U1036" i="1"/>
  <c r="Y1036" i="1" s="1"/>
  <c r="AC1036" i="1" s="1"/>
  <c r="U1020" i="1"/>
  <c r="Y1020" i="1" s="1"/>
  <c r="AC1020" i="1" s="1"/>
  <c r="U1004" i="1"/>
  <c r="Y1004" i="1" s="1"/>
  <c r="AC1004" i="1" s="1"/>
  <c r="U989" i="1"/>
  <c r="Y989" i="1" s="1"/>
  <c r="AC989" i="1" s="1"/>
  <c r="V983" i="1"/>
  <c r="Z983" i="1" s="1"/>
  <c r="AD983" i="1" s="1"/>
  <c r="V979" i="1"/>
  <c r="Z979" i="1" s="1"/>
  <c r="AD979" i="1" s="1"/>
  <c r="V975" i="1"/>
  <c r="Z975" i="1" s="1"/>
  <c r="AD975" i="1" s="1"/>
  <c r="V971" i="1"/>
  <c r="Z971" i="1" s="1"/>
  <c r="AD971" i="1" s="1"/>
  <c r="V967" i="1"/>
  <c r="Z967" i="1" s="1"/>
  <c r="AD967" i="1" s="1"/>
  <c r="V963" i="1"/>
  <c r="Z963" i="1" s="1"/>
  <c r="AD963" i="1" s="1"/>
  <c r="V959" i="1"/>
  <c r="Z959" i="1" s="1"/>
  <c r="AD959" i="1" s="1"/>
  <c r="V955" i="1"/>
  <c r="Z955" i="1" s="1"/>
  <c r="AD955" i="1" s="1"/>
  <c r="V951" i="1"/>
  <c r="Z951" i="1" s="1"/>
  <c r="AD951" i="1" s="1"/>
  <c r="V947" i="1"/>
  <c r="Z947" i="1" s="1"/>
  <c r="AD947" i="1" s="1"/>
  <c r="V943" i="1"/>
  <c r="Z943" i="1" s="1"/>
  <c r="AD943" i="1" s="1"/>
  <c r="V939" i="1"/>
  <c r="Z939" i="1" s="1"/>
  <c r="AD939" i="1" s="1"/>
  <c r="V935" i="1"/>
  <c r="Z935" i="1" s="1"/>
  <c r="AD935" i="1" s="1"/>
  <c r="V931" i="1"/>
  <c r="Z931" i="1" s="1"/>
  <c r="AD931" i="1" s="1"/>
  <c r="V927" i="1"/>
  <c r="Z927" i="1" s="1"/>
  <c r="AD927" i="1" s="1"/>
  <c r="V923" i="1"/>
  <c r="Z923" i="1" s="1"/>
  <c r="AD923" i="1" s="1"/>
  <c r="V919" i="1"/>
  <c r="Z919" i="1" s="1"/>
  <c r="AD919" i="1" s="1"/>
  <c r="V915" i="1"/>
  <c r="Z915" i="1" s="1"/>
  <c r="AD915" i="1" s="1"/>
  <c r="V911" i="1"/>
  <c r="Z911" i="1" s="1"/>
  <c r="AD911" i="1" s="1"/>
  <c r="V907" i="1"/>
  <c r="Z907" i="1" s="1"/>
  <c r="AD907" i="1" s="1"/>
  <c r="V903" i="1"/>
  <c r="Z903" i="1" s="1"/>
  <c r="AD903" i="1" s="1"/>
  <c r="V899" i="1"/>
  <c r="Z899" i="1" s="1"/>
  <c r="AD899" i="1" s="1"/>
  <c r="V895" i="1"/>
  <c r="Z895" i="1" s="1"/>
  <c r="AD895" i="1" s="1"/>
  <c r="V891" i="1"/>
  <c r="Z891" i="1" s="1"/>
  <c r="AD891" i="1" s="1"/>
  <c r="V887" i="1"/>
  <c r="Z887" i="1" s="1"/>
  <c r="AD887" i="1" s="1"/>
  <c r="V883" i="1"/>
  <c r="Z883" i="1" s="1"/>
  <c r="AD883" i="1" s="1"/>
  <c r="V879" i="1"/>
  <c r="Z879" i="1" s="1"/>
  <c r="AD879" i="1" s="1"/>
  <c r="V875" i="1"/>
  <c r="Z875" i="1" s="1"/>
  <c r="AD875" i="1" s="1"/>
  <c r="V871" i="1"/>
  <c r="Z871" i="1" s="1"/>
  <c r="AD871" i="1" s="1"/>
  <c r="V867" i="1"/>
  <c r="Z867" i="1" s="1"/>
  <c r="AD867" i="1" s="1"/>
  <c r="V863" i="1"/>
  <c r="Z863" i="1" s="1"/>
  <c r="AD863" i="1" s="1"/>
  <c r="V859" i="1"/>
  <c r="Z859" i="1" s="1"/>
  <c r="AD859" i="1" s="1"/>
  <c r="U1119" i="1"/>
  <c r="Y1119" i="1" s="1"/>
  <c r="AC1119" i="1" s="1"/>
  <c r="U1055" i="1"/>
  <c r="Y1055" i="1" s="1"/>
  <c r="AC1055" i="1" s="1"/>
  <c r="U991" i="1"/>
  <c r="Y991" i="1" s="1"/>
  <c r="AC991" i="1" s="1"/>
  <c r="U972" i="1"/>
  <c r="Y972" i="1" s="1"/>
  <c r="AC972" i="1" s="1"/>
  <c r="U956" i="1"/>
  <c r="Y956" i="1" s="1"/>
  <c r="AC956" i="1" s="1"/>
  <c r="U940" i="1"/>
  <c r="Y940" i="1" s="1"/>
  <c r="AC940" i="1" s="1"/>
  <c r="U924" i="1"/>
  <c r="Y924" i="1" s="1"/>
  <c r="AC924" i="1" s="1"/>
  <c r="U908" i="1"/>
  <c r="Y908" i="1" s="1"/>
  <c r="AC908" i="1" s="1"/>
  <c r="U892" i="1"/>
  <c r="Y892" i="1" s="1"/>
  <c r="AC892" i="1" s="1"/>
  <c r="U876" i="1"/>
  <c r="Y876" i="1" s="1"/>
  <c r="AC876" i="1" s="1"/>
  <c r="W863" i="1"/>
  <c r="AA863" i="1" s="1"/>
  <c r="AE863" i="1" s="1"/>
  <c r="V1105" i="1"/>
  <c r="Z1105" i="1" s="1"/>
  <c r="AD1105" i="1" s="1"/>
  <c r="V1097" i="1"/>
  <c r="Z1097" i="1" s="1"/>
  <c r="AD1097" i="1" s="1"/>
  <c r="V1092" i="1"/>
  <c r="Z1092" i="1" s="1"/>
  <c r="AD1092" i="1" s="1"/>
  <c r="V1087" i="1"/>
  <c r="Z1087" i="1" s="1"/>
  <c r="AD1087" i="1" s="1"/>
  <c r="V1081" i="1"/>
  <c r="Z1081" i="1" s="1"/>
  <c r="AD1081" i="1" s="1"/>
  <c r="V1076" i="1"/>
  <c r="Z1076" i="1" s="1"/>
  <c r="AD1076" i="1" s="1"/>
  <c r="V1071" i="1"/>
  <c r="Z1071" i="1" s="1"/>
  <c r="AD1071" i="1" s="1"/>
  <c r="V1065" i="1"/>
  <c r="Z1065" i="1" s="1"/>
  <c r="AD1065" i="1" s="1"/>
  <c r="V1060" i="1"/>
  <c r="Z1060" i="1" s="1"/>
  <c r="AD1060" i="1" s="1"/>
  <c r="V1055" i="1"/>
  <c r="Z1055" i="1" s="1"/>
  <c r="AD1055" i="1" s="1"/>
  <c r="V1050" i="1"/>
  <c r="Z1050" i="1" s="1"/>
  <c r="AD1050" i="1" s="1"/>
  <c r="V1046" i="1"/>
  <c r="Z1046" i="1" s="1"/>
  <c r="AD1046" i="1" s="1"/>
  <c r="V1042" i="1"/>
  <c r="Z1042" i="1" s="1"/>
  <c r="AD1042" i="1" s="1"/>
  <c r="V1038" i="1"/>
  <c r="Z1038" i="1" s="1"/>
  <c r="AD1038" i="1" s="1"/>
  <c r="V1034" i="1"/>
  <c r="Z1034" i="1" s="1"/>
  <c r="AD1034" i="1" s="1"/>
  <c r="V1030" i="1"/>
  <c r="Z1030" i="1" s="1"/>
  <c r="AD1030" i="1" s="1"/>
  <c r="V1026" i="1"/>
  <c r="Z1026" i="1" s="1"/>
  <c r="AD1026" i="1" s="1"/>
  <c r="V1022" i="1"/>
  <c r="Z1022" i="1" s="1"/>
  <c r="AD1022" i="1" s="1"/>
  <c r="V1018" i="1"/>
  <c r="Z1018" i="1" s="1"/>
  <c r="AD1018" i="1" s="1"/>
  <c r="V1014" i="1"/>
  <c r="Z1014" i="1" s="1"/>
  <c r="AD1014" i="1" s="1"/>
  <c r="V1010" i="1"/>
  <c r="Z1010" i="1" s="1"/>
  <c r="AD1010" i="1" s="1"/>
  <c r="V1006" i="1"/>
  <c r="Z1006" i="1" s="1"/>
  <c r="AD1006" i="1" s="1"/>
  <c r="V1002" i="1"/>
  <c r="Z1002" i="1" s="1"/>
  <c r="AD1002" i="1" s="1"/>
  <c r="V998" i="1"/>
  <c r="Z998" i="1" s="1"/>
  <c r="AD998" i="1" s="1"/>
  <c r="V994" i="1"/>
  <c r="Z994" i="1" s="1"/>
  <c r="AD994" i="1" s="1"/>
  <c r="V990" i="1"/>
  <c r="Z990" i="1" s="1"/>
  <c r="AD990" i="1" s="1"/>
  <c r="V986" i="1"/>
  <c r="Z986" i="1" s="1"/>
  <c r="AD986" i="1" s="1"/>
  <c r="U1191" i="1"/>
  <c r="Y1191" i="1" s="1"/>
  <c r="AC1191" i="1" s="1"/>
  <c r="X1131" i="1"/>
  <c r="AB1131" i="1" s="1"/>
  <c r="AF1131" i="1" s="1"/>
  <c r="U1114" i="1"/>
  <c r="Y1114" i="1" s="1"/>
  <c r="AC1114" i="1" s="1"/>
  <c r="U1098" i="1"/>
  <c r="Y1098" i="1" s="1"/>
  <c r="AC1098" i="1" s="1"/>
  <c r="U1082" i="1"/>
  <c r="Y1082" i="1" s="1"/>
  <c r="AC1082" i="1" s="1"/>
  <c r="U1066" i="1"/>
  <c r="Y1066" i="1" s="1"/>
  <c r="AC1066" i="1" s="1"/>
  <c r="U1050" i="1"/>
  <c r="Y1050" i="1" s="1"/>
  <c r="AC1050" i="1" s="1"/>
  <c r="U1034" i="1"/>
  <c r="Y1034" i="1" s="1"/>
  <c r="AC1034" i="1" s="1"/>
  <c r="U1018" i="1"/>
  <c r="Y1018" i="1" s="1"/>
  <c r="AC1018" i="1" s="1"/>
  <c r="U1002" i="1"/>
  <c r="Y1002" i="1" s="1"/>
  <c r="AC1002" i="1" s="1"/>
  <c r="U988" i="1"/>
  <c r="Y988" i="1" s="1"/>
  <c r="AC988" i="1" s="1"/>
  <c r="X982" i="1"/>
  <c r="AB982" i="1" s="1"/>
  <c r="AF982" i="1" s="1"/>
  <c r="X978" i="1"/>
  <c r="AB978" i="1" s="1"/>
  <c r="AF978" i="1" s="1"/>
  <c r="X974" i="1"/>
  <c r="AB974" i="1" s="1"/>
  <c r="AF974" i="1" s="1"/>
  <c r="X970" i="1"/>
  <c r="AB970" i="1" s="1"/>
  <c r="AF970" i="1" s="1"/>
  <c r="X966" i="1"/>
  <c r="AB966" i="1" s="1"/>
  <c r="AF966" i="1" s="1"/>
  <c r="X962" i="1"/>
  <c r="AB962" i="1" s="1"/>
  <c r="AF962" i="1" s="1"/>
  <c r="X958" i="1"/>
  <c r="AB958" i="1" s="1"/>
  <c r="AF958" i="1" s="1"/>
  <c r="X954" i="1"/>
  <c r="AB954" i="1" s="1"/>
  <c r="AF954" i="1" s="1"/>
  <c r="X950" i="1"/>
  <c r="AB950" i="1" s="1"/>
  <c r="AF950" i="1" s="1"/>
  <c r="X946" i="1"/>
  <c r="AB946" i="1" s="1"/>
  <c r="AF946" i="1" s="1"/>
  <c r="X942" i="1"/>
  <c r="AB942" i="1" s="1"/>
  <c r="AF942" i="1" s="1"/>
  <c r="X938" i="1"/>
  <c r="AB938" i="1" s="1"/>
  <c r="AF938" i="1" s="1"/>
  <c r="X934" i="1"/>
  <c r="AB934" i="1" s="1"/>
  <c r="AF934" i="1" s="1"/>
  <c r="X930" i="1"/>
  <c r="AB930" i="1" s="1"/>
  <c r="AF930" i="1" s="1"/>
  <c r="X926" i="1"/>
  <c r="AB926" i="1" s="1"/>
  <c r="AF926" i="1" s="1"/>
  <c r="X922" i="1"/>
  <c r="AB922" i="1" s="1"/>
  <c r="AF922" i="1" s="1"/>
  <c r="X918" i="1"/>
  <c r="AB918" i="1" s="1"/>
  <c r="AF918" i="1" s="1"/>
  <c r="X914" i="1"/>
  <c r="AB914" i="1" s="1"/>
  <c r="AF914" i="1" s="1"/>
  <c r="X910" i="1"/>
  <c r="AB910" i="1" s="1"/>
  <c r="AF910" i="1" s="1"/>
  <c r="X906" i="1"/>
  <c r="AB906" i="1" s="1"/>
  <c r="AF906" i="1" s="1"/>
  <c r="X902" i="1"/>
  <c r="AB902" i="1" s="1"/>
  <c r="AF902" i="1" s="1"/>
  <c r="X898" i="1"/>
  <c r="AB898" i="1" s="1"/>
  <c r="AF898" i="1" s="1"/>
  <c r="X894" i="1"/>
  <c r="AB894" i="1" s="1"/>
  <c r="AF894" i="1" s="1"/>
  <c r="X890" i="1"/>
  <c r="AB890" i="1" s="1"/>
  <c r="AF890" i="1" s="1"/>
  <c r="X886" i="1"/>
  <c r="AB886" i="1" s="1"/>
  <c r="AF886" i="1" s="1"/>
  <c r="X882" i="1"/>
  <c r="AB882" i="1" s="1"/>
  <c r="AF882" i="1" s="1"/>
  <c r="V1103" i="1"/>
  <c r="Z1103" i="1" s="1"/>
  <c r="AD1103" i="1" s="1"/>
  <c r="V1096" i="1"/>
  <c r="Z1096" i="1" s="1"/>
  <c r="AD1096" i="1" s="1"/>
  <c r="V1091" i="1"/>
  <c r="Z1091" i="1" s="1"/>
  <c r="AD1091" i="1" s="1"/>
  <c r="V1085" i="1"/>
  <c r="Z1085" i="1" s="1"/>
  <c r="AD1085" i="1" s="1"/>
  <c r="V1080" i="1"/>
  <c r="Z1080" i="1" s="1"/>
  <c r="AD1080" i="1" s="1"/>
  <c r="V1075" i="1"/>
  <c r="Z1075" i="1" s="1"/>
  <c r="AD1075" i="1" s="1"/>
  <c r="V1069" i="1"/>
  <c r="Z1069" i="1" s="1"/>
  <c r="AD1069" i="1" s="1"/>
  <c r="V1064" i="1"/>
  <c r="Z1064" i="1" s="1"/>
  <c r="AD1064" i="1" s="1"/>
  <c r="V1059" i="1"/>
  <c r="Z1059" i="1" s="1"/>
  <c r="AD1059" i="1" s="1"/>
  <c r="V1053" i="1"/>
  <c r="Z1053" i="1" s="1"/>
  <c r="AD1053" i="1" s="1"/>
  <c r="V1049" i="1"/>
  <c r="Z1049" i="1" s="1"/>
  <c r="AD1049" i="1" s="1"/>
  <c r="V1045" i="1"/>
  <c r="Z1045" i="1" s="1"/>
  <c r="AD1045" i="1" s="1"/>
  <c r="V1041" i="1"/>
  <c r="Z1041" i="1" s="1"/>
  <c r="AD1041" i="1" s="1"/>
  <c r="V1037" i="1"/>
  <c r="Z1037" i="1" s="1"/>
  <c r="AD1037" i="1" s="1"/>
  <c r="V1033" i="1"/>
  <c r="Z1033" i="1" s="1"/>
  <c r="AD1033" i="1" s="1"/>
  <c r="V1029" i="1"/>
  <c r="Z1029" i="1" s="1"/>
  <c r="AD1029" i="1" s="1"/>
  <c r="V1025" i="1"/>
  <c r="Z1025" i="1" s="1"/>
  <c r="AD1025" i="1" s="1"/>
  <c r="V1021" i="1"/>
  <c r="Z1021" i="1" s="1"/>
  <c r="AD1021" i="1" s="1"/>
  <c r="V1017" i="1"/>
  <c r="Z1017" i="1" s="1"/>
  <c r="AD1017" i="1" s="1"/>
  <c r="V1013" i="1"/>
  <c r="Z1013" i="1" s="1"/>
  <c r="AD1013" i="1" s="1"/>
  <c r="V1009" i="1"/>
  <c r="Z1009" i="1" s="1"/>
  <c r="AD1009" i="1" s="1"/>
  <c r="V1005" i="1"/>
  <c r="Z1005" i="1" s="1"/>
  <c r="AD1005" i="1" s="1"/>
  <c r="V1001" i="1"/>
  <c r="Z1001" i="1" s="1"/>
  <c r="AD1001" i="1" s="1"/>
  <c r="V997" i="1"/>
  <c r="Z997" i="1" s="1"/>
  <c r="AD997" i="1" s="1"/>
  <c r="V993" i="1"/>
  <c r="Z993" i="1" s="1"/>
  <c r="AD993" i="1" s="1"/>
  <c r="V989" i="1"/>
  <c r="Z989" i="1" s="1"/>
  <c r="AD989" i="1" s="1"/>
  <c r="V985" i="1"/>
  <c r="Z985" i="1" s="1"/>
  <c r="AD985" i="1" s="1"/>
  <c r="X1169" i="1"/>
  <c r="AB1169" i="1" s="1"/>
  <c r="AF1169" i="1" s="1"/>
  <c r="V1126" i="1"/>
  <c r="Z1126" i="1" s="1"/>
  <c r="AD1126" i="1" s="1"/>
  <c r="U1110" i="1"/>
  <c r="Y1110" i="1" s="1"/>
  <c r="AC1110" i="1" s="1"/>
  <c r="U1094" i="1"/>
  <c r="Y1094" i="1" s="1"/>
  <c r="AC1094" i="1" s="1"/>
  <c r="U1078" i="1"/>
  <c r="Y1078" i="1" s="1"/>
  <c r="AC1078" i="1" s="1"/>
  <c r="U1062" i="1"/>
  <c r="Y1062" i="1" s="1"/>
  <c r="AC1062" i="1" s="1"/>
  <c r="U1046" i="1"/>
  <c r="Y1046" i="1" s="1"/>
  <c r="AC1046" i="1" s="1"/>
  <c r="U1030" i="1"/>
  <c r="Y1030" i="1" s="1"/>
  <c r="AC1030" i="1" s="1"/>
  <c r="U1014" i="1"/>
  <c r="Y1014" i="1" s="1"/>
  <c r="AC1014" i="1" s="1"/>
  <c r="U998" i="1"/>
  <c r="Y998" i="1" s="1"/>
  <c r="AC998" i="1" s="1"/>
  <c r="U986" i="1"/>
  <c r="Y986" i="1" s="1"/>
  <c r="AC986" i="1" s="1"/>
  <c r="X981" i="1"/>
  <c r="AB981" i="1" s="1"/>
  <c r="AF981" i="1" s="1"/>
  <c r="X977" i="1"/>
  <c r="AB977" i="1" s="1"/>
  <c r="AF977" i="1" s="1"/>
  <c r="X973" i="1"/>
  <c r="AB973" i="1" s="1"/>
  <c r="AF973" i="1" s="1"/>
  <c r="X969" i="1"/>
  <c r="AB969" i="1" s="1"/>
  <c r="AF969" i="1" s="1"/>
  <c r="X965" i="1"/>
  <c r="AB965" i="1" s="1"/>
  <c r="AF965" i="1" s="1"/>
  <c r="X961" i="1"/>
  <c r="AB961" i="1" s="1"/>
  <c r="AF961" i="1" s="1"/>
  <c r="X957" i="1"/>
  <c r="AB957" i="1" s="1"/>
  <c r="AF957" i="1" s="1"/>
  <c r="X953" i="1"/>
  <c r="AB953" i="1" s="1"/>
  <c r="AF953" i="1" s="1"/>
  <c r="X949" i="1"/>
  <c r="AB949" i="1" s="1"/>
  <c r="AF949" i="1" s="1"/>
  <c r="X945" i="1"/>
  <c r="AB945" i="1" s="1"/>
  <c r="AF945" i="1" s="1"/>
  <c r="X941" i="1"/>
  <c r="AB941" i="1" s="1"/>
  <c r="AF941" i="1" s="1"/>
  <c r="X937" i="1"/>
  <c r="AB937" i="1" s="1"/>
  <c r="AF937" i="1" s="1"/>
  <c r="X933" i="1"/>
  <c r="AB933" i="1" s="1"/>
  <c r="AF933" i="1" s="1"/>
  <c r="X929" i="1"/>
  <c r="AB929" i="1" s="1"/>
  <c r="AF929" i="1" s="1"/>
  <c r="X925" i="1"/>
  <c r="AB925" i="1" s="1"/>
  <c r="AF925" i="1" s="1"/>
  <c r="X921" i="1"/>
  <c r="AB921" i="1" s="1"/>
  <c r="AF921" i="1" s="1"/>
  <c r="X917" i="1"/>
  <c r="AB917" i="1" s="1"/>
  <c r="AF917" i="1" s="1"/>
  <c r="X913" i="1"/>
  <c r="AB913" i="1" s="1"/>
  <c r="AF913" i="1" s="1"/>
  <c r="X909" i="1"/>
  <c r="AB909" i="1" s="1"/>
  <c r="AF909" i="1" s="1"/>
  <c r="X905" i="1"/>
  <c r="AB905" i="1" s="1"/>
  <c r="AF905" i="1" s="1"/>
  <c r="X901" i="1"/>
  <c r="AB901" i="1" s="1"/>
  <c r="AF901" i="1" s="1"/>
  <c r="X897" i="1"/>
  <c r="AB897" i="1" s="1"/>
  <c r="AF897" i="1" s="1"/>
  <c r="X893" i="1"/>
  <c r="AB893" i="1" s="1"/>
  <c r="AF893" i="1" s="1"/>
  <c r="X889" i="1"/>
  <c r="AB889" i="1" s="1"/>
  <c r="AF889" i="1" s="1"/>
  <c r="X885" i="1"/>
  <c r="AB885" i="1" s="1"/>
  <c r="AF885" i="1" s="1"/>
  <c r="X881" i="1"/>
  <c r="AB881" i="1" s="1"/>
  <c r="AF881" i="1" s="1"/>
  <c r="X877" i="1"/>
  <c r="AB877" i="1" s="1"/>
  <c r="AF877" i="1" s="1"/>
  <c r="X873" i="1"/>
  <c r="AB873" i="1" s="1"/>
  <c r="AF873" i="1" s="1"/>
  <c r="X869" i="1"/>
  <c r="AB869" i="1" s="1"/>
  <c r="AF869" i="1" s="1"/>
  <c r="X865" i="1"/>
  <c r="AB865" i="1" s="1"/>
  <c r="AF865" i="1" s="1"/>
  <c r="X861" i="1"/>
  <c r="AB861" i="1" s="1"/>
  <c r="AF861" i="1" s="1"/>
  <c r="U1207" i="1"/>
  <c r="Y1207" i="1" s="1"/>
  <c r="AC1207" i="1" s="1"/>
  <c r="X1135" i="1"/>
  <c r="AB1135" i="1" s="1"/>
  <c r="AF1135" i="1" s="1"/>
  <c r="U1117" i="1"/>
  <c r="Y1117" i="1" s="1"/>
  <c r="AC1117" i="1" s="1"/>
  <c r="U1101" i="1"/>
  <c r="Y1101" i="1" s="1"/>
  <c r="AC1101" i="1" s="1"/>
  <c r="U1085" i="1"/>
  <c r="Y1085" i="1" s="1"/>
  <c r="AC1085" i="1" s="1"/>
  <c r="U1069" i="1"/>
  <c r="Y1069" i="1" s="1"/>
  <c r="AC1069" i="1" s="1"/>
  <c r="U1053" i="1"/>
  <c r="Y1053" i="1" s="1"/>
  <c r="AC1053" i="1" s="1"/>
  <c r="U1037" i="1"/>
  <c r="Y1037" i="1" s="1"/>
  <c r="AC1037" i="1" s="1"/>
  <c r="U1021" i="1"/>
  <c r="Y1021" i="1" s="1"/>
  <c r="AC1021" i="1" s="1"/>
  <c r="U1005" i="1"/>
  <c r="Y1005" i="1" s="1"/>
  <c r="AC1005" i="1" s="1"/>
  <c r="W989" i="1"/>
  <c r="AA989" i="1" s="1"/>
  <c r="AE989" i="1" s="1"/>
  <c r="W983" i="1"/>
  <c r="AA983" i="1" s="1"/>
  <c r="AE983" i="1" s="1"/>
  <c r="W979" i="1"/>
  <c r="AA979" i="1" s="1"/>
  <c r="AE979" i="1" s="1"/>
  <c r="W975" i="1"/>
  <c r="AA975" i="1" s="1"/>
  <c r="AE975" i="1" s="1"/>
  <c r="W971" i="1"/>
  <c r="AA971" i="1" s="1"/>
  <c r="AE971" i="1" s="1"/>
  <c r="W967" i="1"/>
  <c r="AA967" i="1" s="1"/>
  <c r="AE967" i="1" s="1"/>
  <c r="W963" i="1"/>
  <c r="AA963" i="1" s="1"/>
  <c r="AE963" i="1" s="1"/>
  <c r="W959" i="1"/>
  <c r="AA959" i="1" s="1"/>
  <c r="AE959" i="1" s="1"/>
  <c r="W955" i="1"/>
  <c r="AA955" i="1" s="1"/>
  <c r="AE955" i="1" s="1"/>
  <c r="W951" i="1"/>
  <c r="AA951" i="1" s="1"/>
  <c r="AE951" i="1" s="1"/>
  <c r="W947" i="1"/>
  <c r="AA947" i="1" s="1"/>
  <c r="AE947" i="1" s="1"/>
  <c r="W943" i="1"/>
  <c r="AA943" i="1" s="1"/>
  <c r="AE943" i="1" s="1"/>
  <c r="W939" i="1"/>
  <c r="AA939" i="1" s="1"/>
  <c r="AE939" i="1" s="1"/>
  <c r="W935" i="1"/>
  <c r="AA935" i="1" s="1"/>
  <c r="AE935" i="1" s="1"/>
  <c r="W931" i="1"/>
  <c r="AA931" i="1" s="1"/>
  <c r="AE931" i="1" s="1"/>
  <c r="W927" i="1"/>
  <c r="AA927" i="1" s="1"/>
  <c r="AE927" i="1" s="1"/>
  <c r="W923" i="1"/>
  <c r="AA923" i="1" s="1"/>
  <c r="AE923" i="1" s="1"/>
  <c r="W919" i="1"/>
  <c r="AA919" i="1" s="1"/>
  <c r="AE919" i="1" s="1"/>
  <c r="W915" i="1"/>
  <c r="AA915" i="1" s="1"/>
  <c r="AE915" i="1" s="1"/>
  <c r="W911" i="1"/>
  <c r="AA911" i="1" s="1"/>
  <c r="AE911" i="1" s="1"/>
  <c r="W907" i="1"/>
  <c r="AA907" i="1" s="1"/>
  <c r="AE907" i="1" s="1"/>
  <c r="W903" i="1"/>
  <c r="AA903" i="1" s="1"/>
  <c r="AE903" i="1" s="1"/>
  <c r="W899" i="1"/>
  <c r="AA899" i="1" s="1"/>
  <c r="AE899" i="1" s="1"/>
  <c r="W895" i="1"/>
  <c r="AA895" i="1" s="1"/>
  <c r="AE895" i="1" s="1"/>
  <c r="W891" i="1"/>
  <c r="AA891" i="1" s="1"/>
  <c r="AE891" i="1" s="1"/>
  <c r="W887" i="1"/>
  <c r="AA887" i="1" s="1"/>
  <c r="AE887" i="1" s="1"/>
  <c r="W883" i="1"/>
  <c r="AA883" i="1" s="1"/>
  <c r="AE883" i="1" s="1"/>
  <c r="W879" i="1"/>
  <c r="AA879" i="1" s="1"/>
  <c r="AE879" i="1" s="1"/>
  <c r="W875" i="1"/>
  <c r="AA875" i="1" s="1"/>
  <c r="AE875" i="1" s="1"/>
  <c r="W871" i="1"/>
  <c r="AA871" i="1" s="1"/>
  <c r="AE871" i="1" s="1"/>
  <c r="W867" i="1"/>
  <c r="AA867" i="1" s="1"/>
  <c r="AE867" i="1" s="1"/>
  <c r="V1161" i="1"/>
  <c r="Z1161" i="1" s="1"/>
  <c r="AD1161" i="1" s="1"/>
  <c r="U1124" i="1"/>
  <c r="Y1124" i="1" s="1"/>
  <c r="AC1124" i="1" s="1"/>
  <c r="U1108" i="1"/>
  <c r="Y1108" i="1" s="1"/>
  <c r="AC1108" i="1" s="1"/>
  <c r="U1092" i="1"/>
  <c r="Y1092" i="1" s="1"/>
  <c r="AC1092" i="1" s="1"/>
  <c r="U1076" i="1"/>
  <c r="Y1076" i="1" s="1"/>
  <c r="AC1076" i="1" s="1"/>
  <c r="U1060" i="1"/>
  <c r="Y1060" i="1" s="1"/>
  <c r="AC1060" i="1" s="1"/>
  <c r="U1044" i="1"/>
  <c r="Y1044" i="1" s="1"/>
  <c r="AC1044" i="1" s="1"/>
  <c r="U1028" i="1"/>
  <c r="Y1028" i="1" s="1"/>
  <c r="AC1028" i="1" s="1"/>
  <c r="U1012" i="1"/>
  <c r="Y1012" i="1" s="1"/>
  <c r="AC1012" i="1" s="1"/>
  <c r="U996" i="1"/>
  <c r="Y996" i="1" s="1"/>
  <c r="AC996" i="1" s="1"/>
  <c r="W985" i="1"/>
  <c r="AA985" i="1" s="1"/>
  <c r="AE985" i="1" s="1"/>
  <c r="V981" i="1"/>
  <c r="Z981" i="1" s="1"/>
  <c r="AD981" i="1" s="1"/>
  <c r="V977" i="1"/>
  <c r="Z977" i="1" s="1"/>
  <c r="AD977" i="1" s="1"/>
  <c r="V973" i="1"/>
  <c r="Z973" i="1" s="1"/>
  <c r="AD973" i="1" s="1"/>
  <c r="V969" i="1"/>
  <c r="Z969" i="1" s="1"/>
  <c r="AD969" i="1" s="1"/>
  <c r="V965" i="1"/>
  <c r="Z965" i="1" s="1"/>
  <c r="AD965" i="1" s="1"/>
  <c r="V961" i="1"/>
  <c r="Z961" i="1" s="1"/>
  <c r="AD961" i="1" s="1"/>
  <c r="V957" i="1"/>
  <c r="Z957" i="1" s="1"/>
  <c r="AD957" i="1" s="1"/>
  <c r="V953" i="1"/>
  <c r="Z953" i="1" s="1"/>
  <c r="AD953" i="1" s="1"/>
  <c r="V949" i="1"/>
  <c r="Z949" i="1" s="1"/>
  <c r="AD949" i="1" s="1"/>
  <c r="V945" i="1"/>
  <c r="Z945" i="1" s="1"/>
  <c r="AD945" i="1" s="1"/>
  <c r="V941" i="1"/>
  <c r="Z941" i="1" s="1"/>
  <c r="AD941" i="1" s="1"/>
  <c r="V937" i="1"/>
  <c r="Z937" i="1" s="1"/>
  <c r="AD937" i="1" s="1"/>
  <c r="V933" i="1"/>
  <c r="Z933" i="1" s="1"/>
  <c r="AD933" i="1" s="1"/>
  <c r="V929" i="1"/>
  <c r="Z929" i="1" s="1"/>
  <c r="AD929" i="1" s="1"/>
  <c r="V925" i="1"/>
  <c r="Z925" i="1" s="1"/>
  <c r="AD925" i="1" s="1"/>
  <c r="V921" i="1"/>
  <c r="Z921" i="1" s="1"/>
  <c r="AD921" i="1" s="1"/>
  <c r="V917" i="1"/>
  <c r="Z917" i="1" s="1"/>
  <c r="AD917" i="1" s="1"/>
  <c r="V913" i="1"/>
  <c r="Z913" i="1" s="1"/>
  <c r="AD913" i="1" s="1"/>
  <c r="V909" i="1"/>
  <c r="Z909" i="1" s="1"/>
  <c r="AD909" i="1" s="1"/>
  <c r="V905" i="1"/>
  <c r="Z905" i="1" s="1"/>
  <c r="AD905" i="1" s="1"/>
  <c r="V901" i="1"/>
  <c r="Z901" i="1" s="1"/>
  <c r="AD901" i="1" s="1"/>
  <c r="V897" i="1"/>
  <c r="Z897" i="1" s="1"/>
  <c r="AD897" i="1" s="1"/>
  <c r="V893" i="1"/>
  <c r="Z893" i="1" s="1"/>
  <c r="AD893" i="1" s="1"/>
  <c r="V889" i="1"/>
  <c r="Z889" i="1" s="1"/>
  <c r="AD889" i="1" s="1"/>
  <c r="V885" i="1"/>
  <c r="Z885" i="1" s="1"/>
  <c r="AD885" i="1" s="1"/>
  <c r="V881" i="1"/>
  <c r="Z881" i="1" s="1"/>
  <c r="AD881" i="1" s="1"/>
  <c r="V877" i="1"/>
  <c r="Z877" i="1" s="1"/>
  <c r="AD877" i="1" s="1"/>
  <c r="V873" i="1"/>
  <c r="Z873" i="1" s="1"/>
  <c r="AD873" i="1" s="1"/>
  <c r="V869" i="1"/>
  <c r="Z869" i="1" s="1"/>
  <c r="AD869" i="1" s="1"/>
  <c r="V865" i="1"/>
  <c r="Z865" i="1" s="1"/>
  <c r="AD865" i="1" s="1"/>
  <c r="V861" i="1"/>
  <c r="Z861" i="1" s="1"/>
  <c r="AD861" i="1" s="1"/>
  <c r="V1229" i="1"/>
  <c r="Z1229" i="1" s="1"/>
  <c r="AD1229" i="1" s="1"/>
  <c r="U1087" i="1"/>
  <c r="Y1087" i="1" s="1"/>
  <c r="AC1087" i="1" s="1"/>
  <c r="U1023" i="1"/>
  <c r="Y1023" i="1" s="1"/>
  <c r="AC1023" i="1" s="1"/>
  <c r="U980" i="1"/>
  <c r="Y980" i="1" s="1"/>
  <c r="AC980" i="1" s="1"/>
  <c r="U964" i="1"/>
  <c r="Y964" i="1" s="1"/>
  <c r="AC964" i="1" s="1"/>
  <c r="U948" i="1"/>
  <c r="Y948" i="1" s="1"/>
  <c r="AC948" i="1" s="1"/>
  <c r="U932" i="1"/>
  <c r="Y932" i="1" s="1"/>
  <c r="AC932" i="1" s="1"/>
  <c r="U916" i="1"/>
  <c r="Y916" i="1" s="1"/>
  <c r="AC916" i="1" s="1"/>
  <c r="U900" i="1"/>
  <c r="Y900" i="1" s="1"/>
  <c r="AC900" i="1" s="1"/>
  <c r="U884" i="1"/>
  <c r="Y884" i="1" s="1"/>
  <c r="AC884" i="1" s="1"/>
  <c r="U868" i="1"/>
  <c r="Y868" i="1" s="1"/>
  <c r="AC868" i="1" s="1"/>
  <c r="W859" i="1"/>
  <c r="AA859" i="1" s="1"/>
  <c r="AE859" i="1" s="1"/>
  <c r="U855" i="1"/>
  <c r="Y855" i="1" s="1"/>
  <c r="AC855" i="1" s="1"/>
  <c r="U851" i="1"/>
  <c r="Y851" i="1" s="1"/>
  <c r="AC851" i="1" s="1"/>
  <c r="U847" i="1"/>
  <c r="Y847" i="1" s="1"/>
  <c r="AC847" i="1" s="1"/>
  <c r="U843" i="1"/>
  <c r="Y843" i="1" s="1"/>
  <c r="AC843" i="1" s="1"/>
  <c r="U839" i="1"/>
  <c r="Y839" i="1" s="1"/>
  <c r="AC839" i="1" s="1"/>
  <c r="U835" i="1"/>
  <c r="Y835" i="1" s="1"/>
  <c r="AC835" i="1" s="1"/>
  <c r="X892" i="1"/>
  <c r="AB892" i="1" s="1"/>
  <c r="AF892" i="1" s="1"/>
  <c r="X878" i="1"/>
  <c r="AB878" i="1" s="1"/>
  <c r="AF878" i="1" s="1"/>
  <c r="X870" i="1"/>
  <c r="AB870" i="1" s="1"/>
  <c r="AF870" i="1" s="1"/>
  <c r="X862" i="1"/>
  <c r="V1149" i="1"/>
  <c r="Z1149" i="1" s="1"/>
  <c r="AD1149" i="1" s="1"/>
  <c r="U1105" i="1"/>
  <c r="Y1105" i="1" s="1"/>
  <c r="AC1105" i="1" s="1"/>
  <c r="U1073" i="1"/>
  <c r="Y1073" i="1" s="1"/>
  <c r="AC1073" i="1" s="1"/>
  <c r="U1041" i="1"/>
  <c r="Y1041" i="1" s="1"/>
  <c r="AC1041" i="1" s="1"/>
  <c r="U1009" i="1"/>
  <c r="Y1009" i="1" s="1"/>
  <c r="AC1009" i="1" s="1"/>
  <c r="W984" i="1"/>
  <c r="AA984" i="1" s="1"/>
  <c r="AE984" i="1" s="1"/>
  <c r="W976" i="1"/>
  <c r="AA976" i="1" s="1"/>
  <c r="AE976" i="1" s="1"/>
  <c r="W968" i="1"/>
  <c r="AA968" i="1" s="1"/>
  <c r="AE968" i="1" s="1"/>
  <c r="W960" i="1"/>
  <c r="AA960" i="1" s="1"/>
  <c r="AE960" i="1" s="1"/>
  <c r="W952" i="1"/>
  <c r="AA952" i="1" s="1"/>
  <c r="AE952" i="1" s="1"/>
  <c r="W944" i="1"/>
  <c r="AA944" i="1" s="1"/>
  <c r="AE944" i="1" s="1"/>
  <c r="W936" i="1"/>
  <c r="AA936" i="1" s="1"/>
  <c r="AE936" i="1" s="1"/>
  <c r="W928" i="1"/>
  <c r="AA928" i="1" s="1"/>
  <c r="AE928" i="1" s="1"/>
  <c r="W920" i="1"/>
  <c r="AA920" i="1" s="1"/>
  <c r="AE920" i="1" s="1"/>
  <c r="W912" i="1"/>
  <c r="AA912" i="1" s="1"/>
  <c r="AE912" i="1" s="1"/>
  <c r="W904" i="1"/>
  <c r="AA904" i="1" s="1"/>
  <c r="AE904" i="1" s="1"/>
  <c r="W896" i="1"/>
  <c r="AA896" i="1" s="1"/>
  <c r="AE896" i="1" s="1"/>
  <c r="W888" i="1"/>
  <c r="AA888" i="1" s="1"/>
  <c r="AE888" i="1" s="1"/>
  <c r="W880" i="1"/>
  <c r="AA880" i="1" s="1"/>
  <c r="AE880" i="1" s="1"/>
  <c r="W872" i="1"/>
  <c r="AA872" i="1" s="1"/>
  <c r="AE872" i="1" s="1"/>
  <c r="V1180" i="1"/>
  <c r="Z1180" i="1" s="1"/>
  <c r="AD1180" i="1" s="1"/>
  <c r="U1112" i="1"/>
  <c r="Y1112" i="1" s="1"/>
  <c r="AC1112" i="1" s="1"/>
  <c r="U1080" i="1"/>
  <c r="Y1080" i="1" s="1"/>
  <c r="AC1080" i="1" s="1"/>
  <c r="U1048" i="1"/>
  <c r="Y1048" i="1" s="1"/>
  <c r="AC1048" i="1" s="1"/>
  <c r="U1016" i="1"/>
  <c r="Y1016" i="1" s="1"/>
  <c r="AC1016" i="1" s="1"/>
  <c r="U987" i="1"/>
  <c r="Y987" i="1" s="1"/>
  <c r="AC987" i="1" s="1"/>
  <c r="V978" i="1"/>
  <c r="Z978" i="1" s="1"/>
  <c r="AD978" i="1" s="1"/>
  <c r="V970" i="1"/>
  <c r="Z970" i="1" s="1"/>
  <c r="AD970" i="1" s="1"/>
  <c r="V962" i="1"/>
  <c r="Z962" i="1" s="1"/>
  <c r="AD962" i="1" s="1"/>
  <c r="V954" i="1"/>
  <c r="Z954" i="1" s="1"/>
  <c r="AD954" i="1" s="1"/>
  <c r="V946" i="1"/>
  <c r="Z946" i="1" s="1"/>
  <c r="AD946" i="1" s="1"/>
  <c r="V938" i="1"/>
  <c r="Z938" i="1" s="1"/>
  <c r="AD938" i="1" s="1"/>
  <c r="V930" i="1"/>
  <c r="Z930" i="1" s="1"/>
  <c r="AD930" i="1" s="1"/>
  <c r="V922" i="1"/>
  <c r="Z922" i="1" s="1"/>
  <c r="AD922" i="1" s="1"/>
  <c r="V914" i="1"/>
  <c r="Z914" i="1" s="1"/>
  <c r="AD914" i="1" s="1"/>
  <c r="V906" i="1"/>
  <c r="Z906" i="1" s="1"/>
  <c r="AD906" i="1" s="1"/>
  <c r="V898" i="1"/>
  <c r="Z898" i="1" s="1"/>
  <c r="AD898" i="1" s="1"/>
  <c r="V890" i="1"/>
  <c r="Z890" i="1" s="1"/>
  <c r="AD890" i="1" s="1"/>
  <c r="V882" i="1"/>
  <c r="Z882" i="1" s="1"/>
  <c r="AD882" i="1" s="1"/>
  <c r="V874" i="1"/>
  <c r="Z874" i="1" s="1"/>
  <c r="AD874" i="1" s="1"/>
  <c r="V866" i="1"/>
  <c r="Z866" i="1" s="1"/>
  <c r="AD866" i="1" s="1"/>
  <c r="V858" i="1"/>
  <c r="Z858" i="1" s="1"/>
  <c r="AD858" i="1" s="1"/>
  <c r="U1039" i="1"/>
  <c r="Y1039" i="1" s="1"/>
  <c r="AC1039" i="1" s="1"/>
  <c r="U968" i="1"/>
  <c r="Y968" i="1" s="1"/>
  <c r="AC968" i="1" s="1"/>
  <c r="U936" i="1"/>
  <c r="Y936" i="1" s="1"/>
  <c r="AC936" i="1" s="1"/>
  <c r="U904" i="1"/>
  <c r="Y904" i="1" s="1"/>
  <c r="AC904" i="1" s="1"/>
  <c r="U872" i="1"/>
  <c r="Y872" i="1" s="1"/>
  <c r="AC872" i="1" s="1"/>
  <c r="U857" i="1"/>
  <c r="Y857" i="1" s="1"/>
  <c r="AC857" i="1" s="1"/>
  <c r="U852" i="1"/>
  <c r="Y852" i="1" s="1"/>
  <c r="AC852" i="1" s="1"/>
  <c r="U846" i="1"/>
  <c r="Y846" i="1" s="1"/>
  <c r="AC846" i="1" s="1"/>
  <c r="U841" i="1"/>
  <c r="Y841" i="1" s="1"/>
  <c r="AC841" i="1" s="1"/>
  <c r="U836" i="1"/>
  <c r="Y836" i="1" s="1"/>
  <c r="AC836" i="1" s="1"/>
  <c r="U831" i="1"/>
  <c r="Y831" i="1" s="1"/>
  <c r="AC831" i="1" s="1"/>
  <c r="U827" i="1"/>
  <c r="Y827" i="1" s="1"/>
  <c r="AC827" i="1" s="1"/>
  <c r="U823" i="1"/>
  <c r="Y823" i="1" s="1"/>
  <c r="AC823" i="1" s="1"/>
  <c r="U819" i="1"/>
  <c r="Y819" i="1" s="1"/>
  <c r="AC819" i="1" s="1"/>
  <c r="U815" i="1"/>
  <c r="Y815" i="1" s="1"/>
  <c r="AC815" i="1" s="1"/>
  <c r="U811" i="1"/>
  <c r="Y811" i="1" s="1"/>
  <c r="AC811" i="1" s="1"/>
  <c r="U807" i="1"/>
  <c r="Y807" i="1" s="1"/>
  <c r="AC807" i="1" s="1"/>
  <c r="U803" i="1"/>
  <c r="Y803" i="1" s="1"/>
  <c r="AC803" i="1" s="1"/>
  <c r="U799" i="1"/>
  <c r="Y799" i="1" s="1"/>
  <c r="AC799" i="1" s="1"/>
  <c r="U795" i="1"/>
  <c r="Y795" i="1" s="1"/>
  <c r="AC795" i="1" s="1"/>
  <c r="U791" i="1"/>
  <c r="Y791" i="1" s="1"/>
  <c r="AC791" i="1" s="1"/>
  <c r="U787" i="1"/>
  <c r="Y787" i="1" s="1"/>
  <c r="AC787" i="1" s="1"/>
  <c r="U783" i="1"/>
  <c r="Y783" i="1" s="1"/>
  <c r="AC783" i="1" s="1"/>
  <c r="U779" i="1"/>
  <c r="Y779" i="1" s="1"/>
  <c r="AC779" i="1" s="1"/>
  <c r="U775" i="1"/>
  <c r="Y775" i="1" s="1"/>
  <c r="AC775" i="1" s="1"/>
  <c r="U771" i="1"/>
  <c r="Y771" i="1" s="1"/>
  <c r="AC771" i="1" s="1"/>
  <c r="U767" i="1"/>
  <c r="Y767" i="1" s="1"/>
  <c r="AC767" i="1" s="1"/>
  <c r="U763" i="1"/>
  <c r="Y763" i="1" s="1"/>
  <c r="AC763" i="1" s="1"/>
  <c r="U759" i="1"/>
  <c r="Y759" i="1" s="1"/>
  <c r="AC759" i="1" s="1"/>
  <c r="U755" i="1"/>
  <c r="Y755" i="1" s="1"/>
  <c r="AC755" i="1" s="1"/>
  <c r="U751" i="1"/>
  <c r="Y751" i="1" s="1"/>
  <c r="AC751" i="1" s="1"/>
  <c r="U747" i="1"/>
  <c r="Y747" i="1" s="1"/>
  <c r="AC747" i="1" s="1"/>
  <c r="V1196" i="1"/>
  <c r="Z1196" i="1" s="1"/>
  <c r="AD1196" i="1" s="1"/>
  <c r="U1083" i="1"/>
  <c r="Y1083" i="1" s="1"/>
  <c r="AC1083" i="1" s="1"/>
  <c r="U1019" i="1"/>
  <c r="Y1019" i="1" s="1"/>
  <c r="AC1019" i="1" s="1"/>
  <c r="X888" i="1"/>
  <c r="AB888" i="1" s="1"/>
  <c r="AF888" i="1" s="1"/>
  <c r="X876" i="1"/>
  <c r="AB876" i="1" s="1"/>
  <c r="AF876" i="1" s="1"/>
  <c r="X868" i="1"/>
  <c r="AB868" i="1" s="1"/>
  <c r="AF868" i="1" s="1"/>
  <c r="X860" i="1"/>
  <c r="AB860" i="1" s="1"/>
  <c r="AF860" i="1" s="1"/>
  <c r="V1130" i="1"/>
  <c r="Z1130" i="1" s="1"/>
  <c r="AD1130" i="1" s="1"/>
  <c r="U1097" i="1"/>
  <c r="Y1097" i="1" s="1"/>
  <c r="AC1097" i="1" s="1"/>
  <c r="U1065" i="1"/>
  <c r="Y1065" i="1" s="1"/>
  <c r="AC1065" i="1" s="1"/>
  <c r="U1033" i="1"/>
  <c r="Y1033" i="1" s="1"/>
  <c r="AC1033" i="1" s="1"/>
  <c r="U1001" i="1"/>
  <c r="Y1001" i="1" s="1"/>
  <c r="AC1001" i="1" s="1"/>
  <c r="W982" i="1"/>
  <c r="AA982" i="1" s="1"/>
  <c r="AE982" i="1" s="1"/>
  <c r="W974" i="1"/>
  <c r="AA974" i="1" s="1"/>
  <c r="AE974" i="1" s="1"/>
  <c r="W966" i="1"/>
  <c r="AA966" i="1" s="1"/>
  <c r="AE966" i="1" s="1"/>
  <c r="W958" i="1"/>
  <c r="AA958" i="1" s="1"/>
  <c r="AE958" i="1" s="1"/>
  <c r="W950" i="1"/>
  <c r="AA950" i="1" s="1"/>
  <c r="AE950" i="1" s="1"/>
  <c r="W942" i="1"/>
  <c r="AA942" i="1" s="1"/>
  <c r="AE942" i="1" s="1"/>
  <c r="W934" i="1"/>
  <c r="AA934" i="1" s="1"/>
  <c r="AE934" i="1" s="1"/>
  <c r="W926" i="1"/>
  <c r="AA926" i="1" s="1"/>
  <c r="AE926" i="1" s="1"/>
  <c r="W918" i="1"/>
  <c r="AA918" i="1" s="1"/>
  <c r="AE918" i="1" s="1"/>
  <c r="W910" i="1"/>
  <c r="AA910" i="1" s="1"/>
  <c r="AE910" i="1" s="1"/>
  <c r="W902" i="1"/>
  <c r="AA902" i="1" s="1"/>
  <c r="AE902" i="1" s="1"/>
  <c r="W894" i="1"/>
  <c r="AA894" i="1" s="1"/>
  <c r="AE894" i="1" s="1"/>
  <c r="W886" i="1"/>
  <c r="AA886" i="1" s="1"/>
  <c r="AE886" i="1" s="1"/>
  <c r="W878" i="1"/>
  <c r="AA878" i="1" s="1"/>
  <c r="AE878" i="1" s="1"/>
  <c r="W870" i="1"/>
  <c r="AA870" i="1" s="1"/>
  <c r="AE870" i="1" s="1"/>
  <c r="V1145" i="1"/>
  <c r="Z1145" i="1" s="1"/>
  <c r="AD1145" i="1" s="1"/>
  <c r="U1104" i="1"/>
  <c r="Y1104" i="1" s="1"/>
  <c r="AC1104" i="1" s="1"/>
  <c r="U1072" i="1"/>
  <c r="Y1072" i="1" s="1"/>
  <c r="AC1072" i="1" s="1"/>
  <c r="U1040" i="1"/>
  <c r="Y1040" i="1" s="1"/>
  <c r="AC1040" i="1" s="1"/>
  <c r="U1008" i="1"/>
  <c r="Y1008" i="1" s="1"/>
  <c r="AC1008" i="1" s="1"/>
  <c r="V984" i="1"/>
  <c r="Z984" i="1" s="1"/>
  <c r="AD984" i="1" s="1"/>
  <c r="V976" i="1"/>
  <c r="Z976" i="1" s="1"/>
  <c r="AD976" i="1" s="1"/>
  <c r="V968" i="1"/>
  <c r="Z968" i="1" s="1"/>
  <c r="AD968" i="1" s="1"/>
  <c r="V960" i="1"/>
  <c r="Z960" i="1" s="1"/>
  <c r="AD960" i="1" s="1"/>
  <c r="V952" i="1"/>
  <c r="Z952" i="1" s="1"/>
  <c r="AD952" i="1" s="1"/>
  <c r="V944" i="1"/>
  <c r="Z944" i="1" s="1"/>
  <c r="AD944" i="1" s="1"/>
  <c r="V936" i="1"/>
  <c r="Z936" i="1" s="1"/>
  <c r="AD936" i="1" s="1"/>
  <c r="V928" i="1"/>
  <c r="Z928" i="1" s="1"/>
  <c r="AD928" i="1" s="1"/>
  <c r="V920" i="1"/>
  <c r="Z920" i="1" s="1"/>
  <c r="AD920" i="1" s="1"/>
  <c r="V912" i="1"/>
  <c r="Z912" i="1" s="1"/>
  <c r="AD912" i="1" s="1"/>
  <c r="V904" i="1"/>
  <c r="Z904" i="1" s="1"/>
  <c r="AD904" i="1" s="1"/>
  <c r="V896" i="1"/>
  <c r="Z896" i="1" s="1"/>
  <c r="AD896" i="1" s="1"/>
  <c r="V888" i="1"/>
  <c r="Z888" i="1" s="1"/>
  <c r="AD888" i="1" s="1"/>
  <c r="V880" i="1"/>
  <c r="Z880" i="1" s="1"/>
  <c r="AD880" i="1" s="1"/>
  <c r="V872" i="1"/>
  <c r="Z872" i="1" s="1"/>
  <c r="AD872" i="1" s="1"/>
  <c r="V864" i="1"/>
  <c r="Z864" i="1" s="1"/>
  <c r="AD864" i="1" s="1"/>
  <c r="V1141" i="1"/>
  <c r="Z1141" i="1" s="1"/>
  <c r="AD1141" i="1" s="1"/>
  <c r="U1007" i="1"/>
  <c r="Y1007" i="1" s="1"/>
  <c r="AC1007" i="1" s="1"/>
  <c r="U960" i="1"/>
  <c r="Y960" i="1" s="1"/>
  <c r="AC960" i="1" s="1"/>
  <c r="U928" i="1"/>
  <c r="Y928" i="1" s="1"/>
  <c r="AC928" i="1" s="1"/>
  <c r="U896" i="1"/>
  <c r="Y896" i="1" s="1"/>
  <c r="AC896" i="1" s="1"/>
  <c r="W865" i="1"/>
  <c r="AA865" i="1" s="1"/>
  <c r="AE865" i="1" s="1"/>
  <c r="U856" i="1"/>
  <c r="Y856" i="1" s="1"/>
  <c r="AC856" i="1" s="1"/>
  <c r="U850" i="1"/>
  <c r="Y850" i="1" s="1"/>
  <c r="AC850" i="1" s="1"/>
  <c r="U845" i="1"/>
  <c r="Y845" i="1" s="1"/>
  <c r="AC845" i="1" s="1"/>
  <c r="U840" i="1"/>
  <c r="Y840" i="1" s="1"/>
  <c r="AC840" i="1" s="1"/>
  <c r="U834" i="1"/>
  <c r="Y834" i="1" s="1"/>
  <c r="AC834" i="1" s="1"/>
  <c r="U830" i="1"/>
  <c r="Y830" i="1" s="1"/>
  <c r="AC830" i="1" s="1"/>
  <c r="U826" i="1"/>
  <c r="Y826" i="1" s="1"/>
  <c r="AC826" i="1" s="1"/>
  <c r="U822" i="1"/>
  <c r="Y822" i="1" s="1"/>
  <c r="AC822" i="1" s="1"/>
  <c r="U818" i="1"/>
  <c r="Y818" i="1" s="1"/>
  <c r="AC818" i="1" s="1"/>
  <c r="U814" i="1"/>
  <c r="Y814" i="1" s="1"/>
  <c r="AC814" i="1" s="1"/>
  <c r="U810" i="1"/>
  <c r="Y810" i="1" s="1"/>
  <c r="AC810" i="1" s="1"/>
  <c r="U806" i="1"/>
  <c r="Y806" i="1" s="1"/>
  <c r="AC806" i="1" s="1"/>
  <c r="U802" i="1"/>
  <c r="Y802" i="1" s="1"/>
  <c r="AC802" i="1" s="1"/>
  <c r="U798" i="1"/>
  <c r="Y798" i="1" s="1"/>
  <c r="AC798" i="1" s="1"/>
  <c r="U794" i="1"/>
  <c r="Y794" i="1" s="1"/>
  <c r="AC794" i="1" s="1"/>
  <c r="U790" i="1"/>
  <c r="Y790" i="1" s="1"/>
  <c r="AC790" i="1" s="1"/>
  <c r="U786" i="1"/>
  <c r="Y786" i="1" s="1"/>
  <c r="AC786" i="1" s="1"/>
  <c r="U782" i="1"/>
  <c r="Y782" i="1" s="1"/>
  <c r="AC782" i="1" s="1"/>
  <c r="U778" i="1"/>
  <c r="Y778" i="1" s="1"/>
  <c r="AC778" i="1" s="1"/>
  <c r="U774" i="1"/>
  <c r="Y774" i="1" s="1"/>
  <c r="AC774" i="1" s="1"/>
  <c r="U770" i="1"/>
  <c r="Y770" i="1" s="1"/>
  <c r="AC770" i="1" s="1"/>
  <c r="U766" i="1"/>
  <c r="U762" i="1"/>
  <c r="Y762" i="1" s="1"/>
  <c r="AC762" i="1" s="1"/>
  <c r="U758" i="1"/>
  <c r="Y758" i="1" s="1"/>
  <c r="AC758" i="1" s="1"/>
  <c r="U754" i="1"/>
  <c r="Y754" i="1" s="1"/>
  <c r="AC754" i="1" s="1"/>
  <c r="U750" i="1"/>
  <c r="Y750" i="1" s="1"/>
  <c r="AC750" i="1" s="1"/>
  <c r="U746" i="1"/>
  <c r="Y746" i="1" s="1"/>
  <c r="AC746" i="1" s="1"/>
  <c r="U1133" i="1"/>
  <c r="Y1133" i="1" s="1"/>
  <c r="AC1133" i="1" s="1"/>
  <c r="U1067" i="1"/>
  <c r="Y1067" i="1" s="1"/>
  <c r="AC1067" i="1" s="1"/>
  <c r="U1003" i="1"/>
  <c r="Y1003" i="1" s="1"/>
  <c r="AC1003" i="1" s="1"/>
  <c r="U975" i="1"/>
  <c r="Y975" i="1" s="1"/>
  <c r="AC975" i="1" s="1"/>
  <c r="U959" i="1"/>
  <c r="Y959" i="1" s="1"/>
  <c r="AC959" i="1" s="1"/>
  <c r="U943" i="1"/>
  <c r="Y943" i="1" s="1"/>
  <c r="AC943" i="1" s="1"/>
  <c r="U927" i="1"/>
  <c r="Y927" i="1" s="1"/>
  <c r="AC927" i="1" s="1"/>
  <c r="U911" i="1"/>
  <c r="Y911" i="1" s="1"/>
  <c r="AC911" i="1" s="1"/>
  <c r="U895" i="1"/>
  <c r="Y895" i="1" s="1"/>
  <c r="AC895" i="1" s="1"/>
  <c r="U879" i="1"/>
  <c r="Y879" i="1" s="1"/>
  <c r="AC879" i="1" s="1"/>
  <c r="U865" i="1"/>
  <c r="Y865" i="1" s="1"/>
  <c r="AC865" i="1" s="1"/>
  <c r="X857" i="1"/>
  <c r="AB857" i="1" s="1"/>
  <c r="AF857" i="1" s="1"/>
  <c r="X853" i="1"/>
  <c r="AB853" i="1" s="1"/>
  <c r="AF853" i="1" s="1"/>
  <c r="X849" i="1"/>
  <c r="AB849" i="1" s="1"/>
  <c r="AF849" i="1" s="1"/>
  <c r="X845" i="1"/>
  <c r="AB845" i="1" s="1"/>
  <c r="AF845" i="1" s="1"/>
  <c r="X841" i="1"/>
  <c r="AB841" i="1" s="1"/>
  <c r="AF841" i="1" s="1"/>
  <c r="X837" i="1"/>
  <c r="AB837" i="1" s="1"/>
  <c r="AF837" i="1" s="1"/>
  <c r="X833" i="1"/>
  <c r="AB833" i="1" s="1"/>
  <c r="AF833" i="1" s="1"/>
  <c r="X829" i="1"/>
  <c r="AB829" i="1" s="1"/>
  <c r="AF829" i="1" s="1"/>
  <c r="X825" i="1"/>
  <c r="AB825" i="1" s="1"/>
  <c r="AF825" i="1" s="1"/>
  <c r="X821" i="1"/>
  <c r="AB821" i="1" s="1"/>
  <c r="AF821" i="1" s="1"/>
  <c r="X817" i="1"/>
  <c r="AB817" i="1" s="1"/>
  <c r="AF817" i="1" s="1"/>
  <c r="X813" i="1"/>
  <c r="AB813" i="1" s="1"/>
  <c r="AF813" i="1" s="1"/>
  <c r="X809" i="1"/>
  <c r="AB809" i="1" s="1"/>
  <c r="AF809" i="1" s="1"/>
  <c r="X805" i="1"/>
  <c r="AB805" i="1" s="1"/>
  <c r="AF805" i="1" s="1"/>
  <c r="X801" i="1"/>
  <c r="AB801" i="1" s="1"/>
  <c r="AF801" i="1" s="1"/>
  <c r="X797" i="1"/>
  <c r="AB797" i="1" s="1"/>
  <c r="AF797" i="1" s="1"/>
  <c r="X793" i="1"/>
  <c r="AB793" i="1" s="1"/>
  <c r="AF793" i="1" s="1"/>
  <c r="X789" i="1"/>
  <c r="AB789" i="1" s="1"/>
  <c r="AF789" i="1" s="1"/>
  <c r="X785" i="1"/>
  <c r="AB785" i="1" s="1"/>
  <c r="AF785" i="1" s="1"/>
  <c r="X781" i="1"/>
  <c r="AB781" i="1" s="1"/>
  <c r="AF781" i="1" s="1"/>
  <c r="X777" i="1"/>
  <c r="AB777" i="1" s="1"/>
  <c r="AF777" i="1" s="1"/>
  <c r="X773" i="1"/>
  <c r="AB773" i="1" s="1"/>
  <c r="AF773" i="1" s="1"/>
  <c r="X769" i="1"/>
  <c r="AB769" i="1" s="1"/>
  <c r="AF769" i="1" s="1"/>
  <c r="X765" i="1"/>
  <c r="AB765" i="1" s="1"/>
  <c r="AF765" i="1" s="1"/>
  <c r="X761" i="1"/>
  <c r="AB761" i="1" s="1"/>
  <c r="AF761" i="1" s="1"/>
  <c r="X757" i="1"/>
  <c r="AB757" i="1" s="1"/>
  <c r="AF757" i="1" s="1"/>
  <c r="X753" i="1"/>
  <c r="AB753" i="1" s="1"/>
  <c r="AF753" i="1" s="1"/>
  <c r="X749" i="1"/>
  <c r="AB749" i="1" s="1"/>
  <c r="AF749" i="1" s="1"/>
  <c r="X745" i="1"/>
  <c r="AB745" i="1" s="1"/>
  <c r="AF745" i="1" s="1"/>
  <c r="X741" i="1"/>
  <c r="AB741" i="1" s="1"/>
  <c r="AF741" i="1" s="1"/>
  <c r="X737" i="1"/>
  <c r="AB737" i="1" s="1"/>
  <c r="AF737" i="1" s="1"/>
  <c r="X733" i="1"/>
  <c r="AB733" i="1" s="1"/>
  <c r="AF733" i="1" s="1"/>
  <c r="U1095" i="1"/>
  <c r="Y1095" i="1" s="1"/>
  <c r="AC1095" i="1" s="1"/>
  <c r="U1031" i="1"/>
  <c r="Y1031" i="1" s="1"/>
  <c r="AC1031" i="1" s="1"/>
  <c r="U982" i="1"/>
  <c r="Y982" i="1" s="1"/>
  <c r="AC982" i="1" s="1"/>
  <c r="U966" i="1"/>
  <c r="Y966" i="1" s="1"/>
  <c r="AC966" i="1" s="1"/>
  <c r="U950" i="1"/>
  <c r="Y950" i="1" s="1"/>
  <c r="AC950" i="1" s="1"/>
  <c r="U934" i="1"/>
  <c r="Y934" i="1" s="1"/>
  <c r="AC934" i="1" s="1"/>
  <c r="U918" i="1"/>
  <c r="Y918" i="1" s="1"/>
  <c r="AC918" i="1" s="1"/>
  <c r="U902" i="1"/>
  <c r="Y902" i="1" s="1"/>
  <c r="AC902" i="1" s="1"/>
  <c r="U886" i="1"/>
  <c r="Y886" i="1" s="1"/>
  <c r="AC886" i="1" s="1"/>
  <c r="U870" i="1"/>
  <c r="Y870" i="1" s="1"/>
  <c r="AC870" i="1" s="1"/>
  <c r="W860" i="1"/>
  <c r="AA860" i="1" s="1"/>
  <c r="AE860" i="1" s="1"/>
  <c r="W855" i="1"/>
  <c r="AA855" i="1" s="1"/>
  <c r="AE855" i="1" s="1"/>
  <c r="W851" i="1"/>
  <c r="AA851" i="1" s="1"/>
  <c r="AE851" i="1" s="1"/>
  <c r="W847" i="1"/>
  <c r="AA847" i="1" s="1"/>
  <c r="AE847" i="1" s="1"/>
  <c r="W843" i="1"/>
  <c r="AA843" i="1" s="1"/>
  <c r="AE843" i="1" s="1"/>
  <c r="W839" i="1"/>
  <c r="AA839" i="1" s="1"/>
  <c r="AE839" i="1" s="1"/>
  <c r="W835" i="1"/>
  <c r="AA835" i="1" s="1"/>
  <c r="AE835" i="1" s="1"/>
  <c r="W831" i="1"/>
  <c r="AA831" i="1" s="1"/>
  <c r="AE831" i="1" s="1"/>
  <c r="W827" i="1"/>
  <c r="AA827" i="1" s="1"/>
  <c r="AE827" i="1" s="1"/>
  <c r="W823" i="1"/>
  <c r="AA823" i="1" s="1"/>
  <c r="AE823" i="1" s="1"/>
  <c r="W819" i="1"/>
  <c r="AA819" i="1" s="1"/>
  <c r="AE819" i="1" s="1"/>
  <c r="W815" i="1"/>
  <c r="AA815" i="1" s="1"/>
  <c r="AE815" i="1" s="1"/>
  <c r="W811" i="1"/>
  <c r="AA811" i="1" s="1"/>
  <c r="AE811" i="1" s="1"/>
  <c r="W807" i="1"/>
  <c r="AA807" i="1" s="1"/>
  <c r="AE807" i="1" s="1"/>
  <c r="W803" i="1"/>
  <c r="AA803" i="1" s="1"/>
  <c r="AE803" i="1" s="1"/>
  <c r="W799" i="1"/>
  <c r="AA799" i="1" s="1"/>
  <c r="AE799" i="1" s="1"/>
  <c r="W795" i="1"/>
  <c r="AA795" i="1" s="1"/>
  <c r="AE795" i="1" s="1"/>
  <c r="W791" i="1"/>
  <c r="AA791" i="1" s="1"/>
  <c r="AE791" i="1" s="1"/>
  <c r="W787" i="1"/>
  <c r="AA787" i="1" s="1"/>
  <c r="AE787" i="1" s="1"/>
  <c r="W783" i="1"/>
  <c r="AA783" i="1" s="1"/>
  <c r="AE783" i="1" s="1"/>
  <c r="W779" i="1"/>
  <c r="AA779" i="1" s="1"/>
  <c r="AE779" i="1" s="1"/>
  <c r="W775" i="1"/>
  <c r="AA775" i="1" s="1"/>
  <c r="AE775" i="1" s="1"/>
  <c r="W771" i="1"/>
  <c r="AA771" i="1" s="1"/>
  <c r="AE771" i="1" s="1"/>
  <c r="W767" i="1"/>
  <c r="AA767" i="1" s="1"/>
  <c r="AE767" i="1" s="1"/>
  <c r="W763" i="1"/>
  <c r="AA763" i="1" s="1"/>
  <c r="AE763" i="1" s="1"/>
  <c r="W759" i="1"/>
  <c r="AA759" i="1" s="1"/>
  <c r="AE759" i="1" s="1"/>
  <c r="W755" i="1"/>
  <c r="AA755" i="1" s="1"/>
  <c r="AE755" i="1" s="1"/>
  <c r="W751" i="1"/>
  <c r="AA751" i="1" s="1"/>
  <c r="AE751" i="1" s="1"/>
  <c r="W747" i="1"/>
  <c r="AA747" i="1" s="1"/>
  <c r="AE747" i="1" s="1"/>
  <c r="W743" i="1"/>
  <c r="AA743" i="1" s="1"/>
  <c r="AE743" i="1" s="1"/>
  <c r="W739" i="1"/>
  <c r="AA739" i="1" s="1"/>
  <c r="AE739" i="1" s="1"/>
  <c r="W735" i="1"/>
  <c r="AA735" i="1" s="1"/>
  <c r="AE735" i="1" s="1"/>
  <c r="W731" i="1"/>
  <c r="AA731" i="1" s="1"/>
  <c r="AE731" i="1" s="1"/>
  <c r="V1157" i="1"/>
  <c r="Z1157" i="1" s="1"/>
  <c r="AD1157" i="1" s="1"/>
  <c r="U961" i="1"/>
  <c r="Y961" i="1" s="1"/>
  <c r="AC961" i="1" s="1"/>
  <c r="U897" i="1"/>
  <c r="Y897" i="1" s="1"/>
  <c r="AC897" i="1" s="1"/>
  <c r="V854" i="1"/>
  <c r="Z854" i="1" s="1"/>
  <c r="AD854" i="1" s="1"/>
  <c r="V838" i="1"/>
  <c r="Z838" i="1" s="1"/>
  <c r="AD838" i="1" s="1"/>
  <c r="V822" i="1"/>
  <c r="Z822" i="1" s="1"/>
  <c r="AD822" i="1" s="1"/>
  <c r="X884" i="1"/>
  <c r="AB884" i="1" s="1"/>
  <c r="AF884" i="1" s="1"/>
  <c r="X874" i="1"/>
  <c r="AB874" i="1" s="1"/>
  <c r="AF874" i="1" s="1"/>
  <c r="X866" i="1"/>
  <c r="AB866" i="1" s="1"/>
  <c r="AF866" i="1" s="1"/>
  <c r="V1261" i="1"/>
  <c r="Z1261" i="1" s="1"/>
  <c r="AD1261" i="1" s="1"/>
  <c r="U1121" i="1"/>
  <c r="Y1121" i="1" s="1"/>
  <c r="AC1121" i="1" s="1"/>
  <c r="U1089" i="1"/>
  <c r="Y1089" i="1" s="1"/>
  <c r="AC1089" i="1" s="1"/>
  <c r="U1057" i="1"/>
  <c r="Y1057" i="1" s="1"/>
  <c r="AC1057" i="1" s="1"/>
  <c r="U1025" i="1"/>
  <c r="Y1025" i="1" s="1"/>
  <c r="AC1025" i="1" s="1"/>
  <c r="U993" i="1"/>
  <c r="Y993" i="1" s="1"/>
  <c r="AC993" i="1" s="1"/>
  <c r="W980" i="1"/>
  <c r="AA980" i="1" s="1"/>
  <c r="AE980" i="1" s="1"/>
  <c r="W972" i="1"/>
  <c r="AA972" i="1" s="1"/>
  <c r="AE972" i="1" s="1"/>
  <c r="W964" i="1"/>
  <c r="AA964" i="1" s="1"/>
  <c r="AE964" i="1" s="1"/>
  <c r="W956" i="1"/>
  <c r="AA956" i="1" s="1"/>
  <c r="AE956" i="1" s="1"/>
  <c r="W948" i="1"/>
  <c r="AA948" i="1" s="1"/>
  <c r="AE948" i="1" s="1"/>
  <c r="W940" i="1"/>
  <c r="AA940" i="1" s="1"/>
  <c r="AE940" i="1" s="1"/>
  <c r="W932" i="1"/>
  <c r="AA932" i="1" s="1"/>
  <c r="AE932" i="1" s="1"/>
  <c r="W924" i="1"/>
  <c r="AA924" i="1" s="1"/>
  <c r="AE924" i="1" s="1"/>
  <c r="W916" i="1"/>
  <c r="AA916" i="1" s="1"/>
  <c r="AE916" i="1" s="1"/>
  <c r="W908" i="1"/>
  <c r="AA908" i="1" s="1"/>
  <c r="AE908" i="1" s="1"/>
  <c r="W900" i="1"/>
  <c r="AA900" i="1" s="1"/>
  <c r="AE900" i="1" s="1"/>
  <c r="W892" i="1"/>
  <c r="AA892" i="1" s="1"/>
  <c r="AE892" i="1" s="1"/>
  <c r="W884" i="1"/>
  <c r="AA884" i="1" s="1"/>
  <c r="AE884" i="1" s="1"/>
  <c r="W876" i="1"/>
  <c r="AA876" i="1" s="1"/>
  <c r="AE876" i="1" s="1"/>
  <c r="W868" i="1"/>
  <c r="AA868" i="1" s="1"/>
  <c r="AE868" i="1" s="1"/>
  <c r="U1129" i="1"/>
  <c r="Y1129" i="1" s="1"/>
  <c r="AC1129" i="1" s="1"/>
  <c r="U1096" i="1"/>
  <c r="Y1096" i="1" s="1"/>
  <c r="AC1096" i="1" s="1"/>
  <c r="U1064" i="1"/>
  <c r="Y1064" i="1" s="1"/>
  <c r="AC1064" i="1" s="1"/>
  <c r="U1032" i="1"/>
  <c r="Y1032" i="1" s="1"/>
  <c r="AC1032" i="1" s="1"/>
  <c r="U1000" i="1"/>
  <c r="Y1000" i="1" s="1"/>
  <c r="AC1000" i="1" s="1"/>
  <c r="V982" i="1"/>
  <c r="Z982" i="1" s="1"/>
  <c r="AD982" i="1" s="1"/>
  <c r="V974" i="1"/>
  <c r="Z974" i="1" s="1"/>
  <c r="AD974" i="1" s="1"/>
  <c r="V966" i="1"/>
  <c r="Z966" i="1" s="1"/>
  <c r="AD966" i="1" s="1"/>
  <c r="V958" i="1"/>
  <c r="Z958" i="1" s="1"/>
  <c r="AD958" i="1" s="1"/>
  <c r="V950" i="1"/>
  <c r="Z950" i="1" s="1"/>
  <c r="AD950" i="1" s="1"/>
  <c r="V942" i="1"/>
  <c r="Z942" i="1" s="1"/>
  <c r="AD942" i="1" s="1"/>
  <c r="V934" i="1"/>
  <c r="Z934" i="1" s="1"/>
  <c r="AD934" i="1" s="1"/>
  <c r="V926" i="1"/>
  <c r="Z926" i="1" s="1"/>
  <c r="AD926" i="1" s="1"/>
  <c r="V918" i="1"/>
  <c r="Z918" i="1" s="1"/>
  <c r="AD918" i="1" s="1"/>
  <c r="V910" i="1"/>
  <c r="Z910" i="1" s="1"/>
  <c r="AD910" i="1" s="1"/>
  <c r="V902" i="1"/>
  <c r="Z902" i="1" s="1"/>
  <c r="AD902" i="1" s="1"/>
  <c r="V894" i="1"/>
  <c r="Z894" i="1" s="1"/>
  <c r="AD894" i="1" s="1"/>
  <c r="V886" i="1"/>
  <c r="Z886" i="1" s="1"/>
  <c r="AD886" i="1" s="1"/>
  <c r="V878" i="1"/>
  <c r="Z878" i="1" s="1"/>
  <c r="AD878" i="1" s="1"/>
  <c r="V870" i="1"/>
  <c r="Z870" i="1" s="1"/>
  <c r="AD870" i="1" s="1"/>
  <c r="V862" i="1"/>
  <c r="U1103" i="1"/>
  <c r="Y1103" i="1" s="1"/>
  <c r="AC1103" i="1" s="1"/>
  <c r="U984" i="1"/>
  <c r="Y984" i="1" s="1"/>
  <c r="AC984" i="1" s="1"/>
  <c r="U952" i="1"/>
  <c r="Y952" i="1" s="1"/>
  <c r="AC952" i="1" s="1"/>
  <c r="U920" i="1"/>
  <c r="Y920" i="1" s="1"/>
  <c r="AC920" i="1" s="1"/>
  <c r="U888" i="1"/>
  <c r="Y888" i="1" s="1"/>
  <c r="AC888" i="1" s="1"/>
  <c r="W861" i="1"/>
  <c r="AA861" i="1" s="1"/>
  <c r="AE861" i="1" s="1"/>
  <c r="U854" i="1"/>
  <c r="Y854" i="1" s="1"/>
  <c r="AC854" i="1" s="1"/>
  <c r="U849" i="1"/>
  <c r="Y849" i="1" s="1"/>
  <c r="AC849" i="1" s="1"/>
  <c r="U844" i="1"/>
  <c r="Y844" i="1" s="1"/>
  <c r="AC844" i="1" s="1"/>
  <c r="U838" i="1"/>
  <c r="Y838" i="1" s="1"/>
  <c r="AC838" i="1" s="1"/>
  <c r="U833" i="1"/>
  <c r="Y833" i="1" s="1"/>
  <c r="AC833" i="1" s="1"/>
  <c r="U829" i="1"/>
  <c r="Y829" i="1" s="1"/>
  <c r="AC829" i="1" s="1"/>
  <c r="U825" i="1"/>
  <c r="Y825" i="1" s="1"/>
  <c r="AC825" i="1" s="1"/>
  <c r="U821" i="1"/>
  <c r="Y821" i="1" s="1"/>
  <c r="AC821" i="1" s="1"/>
  <c r="U817" i="1"/>
  <c r="Y817" i="1" s="1"/>
  <c r="AC817" i="1" s="1"/>
  <c r="U813" i="1"/>
  <c r="Y813" i="1" s="1"/>
  <c r="AC813" i="1" s="1"/>
  <c r="U809" i="1"/>
  <c r="Y809" i="1" s="1"/>
  <c r="AC809" i="1" s="1"/>
  <c r="U805" i="1"/>
  <c r="Y805" i="1" s="1"/>
  <c r="AC805" i="1" s="1"/>
  <c r="U801" i="1"/>
  <c r="Y801" i="1" s="1"/>
  <c r="AC801" i="1" s="1"/>
  <c r="U797" i="1"/>
  <c r="Y797" i="1" s="1"/>
  <c r="AC797" i="1" s="1"/>
  <c r="U793" i="1"/>
  <c r="Y793" i="1" s="1"/>
  <c r="AC793" i="1" s="1"/>
  <c r="U789" i="1"/>
  <c r="Y789" i="1" s="1"/>
  <c r="AC789" i="1" s="1"/>
  <c r="U785" i="1"/>
  <c r="Y785" i="1" s="1"/>
  <c r="AC785" i="1" s="1"/>
  <c r="U781" i="1"/>
  <c r="Y781" i="1" s="1"/>
  <c r="AC781" i="1" s="1"/>
  <c r="U777" i="1"/>
  <c r="Y777" i="1" s="1"/>
  <c r="AC777" i="1" s="1"/>
  <c r="U773" i="1"/>
  <c r="Y773" i="1" s="1"/>
  <c r="AC773" i="1" s="1"/>
  <c r="U769" i="1"/>
  <c r="Y769" i="1" s="1"/>
  <c r="AC769" i="1" s="1"/>
  <c r="U765" i="1"/>
  <c r="Y765" i="1" s="1"/>
  <c r="AC765" i="1" s="1"/>
  <c r="U761" i="1"/>
  <c r="Y761" i="1" s="1"/>
  <c r="AC761" i="1" s="1"/>
  <c r="U757" i="1"/>
  <c r="Y757" i="1" s="1"/>
  <c r="AC757" i="1" s="1"/>
  <c r="U753" i="1"/>
  <c r="Y753" i="1" s="1"/>
  <c r="AC753" i="1" s="1"/>
  <c r="U749" i="1"/>
  <c r="Y749" i="1" s="1"/>
  <c r="AC749" i="1" s="1"/>
  <c r="U745" i="1"/>
  <c r="Y745" i="1" s="1"/>
  <c r="AC745" i="1" s="1"/>
  <c r="U1115" i="1"/>
  <c r="Y1115" i="1" s="1"/>
  <c r="AC1115" i="1" s="1"/>
  <c r="U1051" i="1"/>
  <c r="Y1051" i="1" s="1"/>
  <c r="AC1051" i="1" s="1"/>
  <c r="W988" i="1"/>
  <c r="AA988" i="1" s="1"/>
  <c r="AE988" i="1" s="1"/>
  <c r="U971" i="1"/>
  <c r="Y971" i="1" s="1"/>
  <c r="AC971" i="1" s="1"/>
  <c r="U955" i="1"/>
  <c r="Y955" i="1" s="1"/>
  <c r="AC955" i="1" s="1"/>
  <c r="U939" i="1"/>
  <c r="Y939" i="1" s="1"/>
  <c r="AC939" i="1" s="1"/>
  <c r="X880" i="1"/>
  <c r="AB880" i="1" s="1"/>
  <c r="AF880" i="1" s="1"/>
  <c r="X872" i="1"/>
  <c r="AB872" i="1" s="1"/>
  <c r="AF872" i="1" s="1"/>
  <c r="X864" i="1"/>
  <c r="AB864" i="1" s="1"/>
  <c r="AF864" i="1" s="1"/>
  <c r="X1185" i="1"/>
  <c r="AB1185" i="1" s="1"/>
  <c r="AF1185" i="1" s="1"/>
  <c r="U1113" i="1"/>
  <c r="Y1113" i="1" s="1"/>
  <c r="AC1113" i="1" s="1"/>
  <c r="U1081" i="1"/>
  <c r="Y1081" i="1" s="1"/>
  <c r="AC1081" i="1" s="1"/>
  <c r="U1049" i="1"/>
  <c r="Y1049" i="1" s="1"/>
  <c r="AC1049" i="1" s="1"/>
  <c r="U1017" i="1"/>
  <c r="Y1017" i="1" s="1"/>
  <c r="AC1017" i="1" s="1"/>
  <c r="W987" i="1"/>
  <c r="AA987" i="1" s="1"/>
  <c r="AE987" i="1" s="1"/>
  <c r="W978" i="1"/>
  <c r="AA978" i="1" s="1"/>
  <c r="AE978" i="1" s="1"/>
  <c r="W970" i="1"/>
  <c r="AA970" i="1" s="1"/>
  <c r="AE970" i="1" s="1"/>
  <c r="W962" i="1"/>
  <c r="AA962" i="1" s="1"/>
  <c r="AE962" i="1" s="1"/>
  <c r="W954" i="1"/>
  <c r="AA954" i="1" s="1"/>
  <c r="AE954" i="1" s="1"/>
  <c r="W946" i="1"/>
  <c r="AA946" i="1" s="1"/>
  <c r="AE946" i="1" s="1"/>
  <c r="W938" i="1"/>
  <c r="AA938" i="1" s="1"/>
  <c r="AE938" i="1" s="1"/>
  <c r="W930" i="1"/>
  <c r="AA930" i="1" s="1"/>
  <c r="AE930" i="1" s="1"/>
  <c r="W922" i="1"/>
  <c r="AA922" i="1" s="1"/>
  <c r="AE922" i="1" s="1"/>
  <c r="W914" i="1"/>
  <c r="AA914" i="1" s="1"/>
  <c r="AE914" i="1" s="1"/>
  <c r="W906" i="1"/>
  <c r="AA906" i="1" s="1"/>
  <c r="AE906" i="1" s="1"/>
  <c r="W898" i="1"/>
  <c r="AA898" i="1" s="1"/>
  <c r="AE898" i="1" s="1"/>
  <c r="W890" i="1"/>
  <c r="AA890" i="1" s="1"/>
  <c r="AE890" i="1" s="1"/>
  <c r="W882" i="1"/>
  <c r="AA882" i="1" s="1"/>
  <c r="AE882" i="1" s="1"/>
  <c r="W874" i="1"/>
  <c r="AA874" i="1" s="1"/>
  <c r="AE874" i="1" s="1"/>
  <c r="V1245" i="1"/>
  <c r="Z1245" i="1" s="1"/>
  <c r="AD1245" i="1" s="1"/>
  <c r="U1120" i="1"/>
  <c r="Y1120" i="1" s="1"/>
  <c r="AC1120" i="1" s="1"/>
  <c r="U1088" i="1"/>
  <c r="Y1088" i="1" s="1"/>
  <c r="AC1088" i="1" s="1"/>
  <c r="U1056" i="1"/>
  <c r="Y1056" i="1" s="1"/>
  <c r="AC1056" i="1" s="1"/>
  <c r="U1024" i="1"/>
  <c r="Y1024" i="1" s="1"/>
  <c r="AC1024" i="1" s="1"/>
  <c r="U992" i="1"/>
  <c r="Y992" i="1" s="1"/>
  <c r="AC992" i="1" s="1"/>
  <c r="V980" i="1"/>
  <c r="Z980" i="1" s="1"/>
  <c r="AD980" i="1" s="1"/>
  <c r="V972" i="1"/>
  <c r="Z972" i="1" s="1"/>
  <c r="AD972" i="1" s="1"/>
  <c r="V964" i="1"/>
  <c r="Z964" i="1" s="1"/>
  <c r="AD964" i="1" s="1"/>
  <c r="V956" i="1"/>
  <c r="Z956" i="1" s="1"/>
  <c r="AD956" i="1" s="1"/>
  <c r="V948" i="1"/>
  <c r="Z948" i="1" s="1"/>
  <c r="AD948" i="1" s="1"/>
  <c r="V940" i="1"/>
  <c r="Z940" i="1" s="1"/>
  <c r="AD940" i="1" s="1"/>
  <c r="V932" i="1"/>
  <c r="Z932" i="1" s="1"/>
  <c r="AD932" i="1" s="1"/>
  <c r="V924" i="1"/>
  <c r="Z924" i="1" s="1"/>
  <c r="AD924" i="1" s="1"/>
  <c r="V916" i="1"/>
  <c r="Z916" i="1" s="1"/>
  <c r="AD916" i="1" s="1"/>
  <c r="V908" i="1"/>
  <c r="Z908" i="1" s="1"/>
  <c r="AD908" i="1" s="1"/>
  <c r="V900" i="1"/>
  <c r="Z900" i="1" s="1"/>
  <c r="AD900" i="1" s="1"/>
  <c r="V892" i="1"/>
  <c r="Z892" i="1" s="1"/>
  <c r="AD892" i="1" s="1"/>
  <c r="V884" i="1"/>
  <c r="Z884" i="1" s="1"/>
  <c r="AD884" i="1" s="1"/>
  <c r="V876" i="1"/>
  <c r="Z876" i="1" s="1"/>
  <c r="AD876" i="1" s="1"/>
  <c r="V868" i="1"/>
  <c r="Z868" i="1" s="1"/>
  <c r="AD868" i="1" s="1"/>
  <c r="V860" i="1"/>
  <c r="Z860" i="1" s="1"/>
  <c r="AD860" i="1" s="1"/>
  <c r="U1071" i="1"/>
  <c r="Y1071" i="1" s="1"/>
  <c r="AC1071" i="1" s="1"/>
  <c r="U976" i="1"/>
  <c r="Y976" i="1" s="1"/>
  <c r="AC976" i="1" s="1"/>
  <c r="U944" i="1"/>
  <c r="Y944" i="1" s="1"/>
  <c r="AC944" i="1" s="1"/>
  <c r="U912" i="1"/>
  <c r="Y912" i="1" s="1"/>
  <c r="AC912" i="1" s="1"/>
  <c r="U880" i="1"/>
  <c r="Y880" i="1" s="1"/>
  <c r="AC880" i="1" s="1"/>
  <c r="U858" i="1"/>
  <c r="Y858" i="1" s="1"/>
  <c r="AC858" i="1" s="1"/>
  <c r="U853" i="1"/>
  <c r="Y853" i="1" s="1"/>
  <c r="AC853" i="1" s="1"/>
  <c r="U848" i="1"/>
  <c r="Y848" i="1" s="1"/>
  <c r="AC848" i="1" s="1"/>
  <c r="U842" i="1"/>
  <c r="Y842" i="1" s="1"/>
  <c r="AC842" i="1" s="1"/>
  <c r="U837" i="1"/>
  <c r="Y837" i="1" s="1"/>
  <c r="AC837" i="1" s="1"/>
  <c r="U832" i="1"/>
  <c r="Y832" i="1" s="1"/>
  <c r="AC832" i="1" s="1"/>
  <c r="U828" i="1"/>
  <c r="Y828" i="1" s="1"/>
  <c r="AC828" i="1" s="1"/>
  <c r="U824" i="1"/>
  <c r="Y824" i="1" s="1"/>
  <c r="AC824" i="1" s="1"/>
  <c r="U820" i="1"/>
  <c r="Y820" i="1" s="1"/>
  <c r="AC820" i="1" s="1"/>
  <c r="U816" i="1"/>
  <c r="Y816" i="1" s="1"/>
  <c r="AC816" i="1" s="1"/>
  <c r="U812" i="1"/>
  <c r="Y812" i="1" s="1"/>
  <c r="AC812" i="1" s="1"/>
  <c r="U808" i="1"/>
  <c r="Y808" i="1" s="1"/>
  <c r="AC808" i="1" s="1"/>
  <c r="U804" i="1"/>
  <c r="Y804" i="1" s="1"/>
  <c r="AC804" i="1" s="1"/>
  <c r="U800" i="1"/>
  <c r="Y800" i="1" s="1"/>
  <c r="AC800" i="1" s="1"/>
  <c r="U796" i="1"/>
  <c r="Y796" i="1" s="1"/>
  <c r="AC796" i="1" s="1"/>
  <c r="U792" i="1"/>
  <c r="Y792" i="1" s="1"/>
  <c r="AC792" i="1" s="1"/>
  <c r="U788" i="1"/>
  <c r="Y788" i="1" s="1"/>
  <c r="AC788" i="1" s="1"/>
  <c r="U784" i="1"/>
  <c r="Y784" i="1" s="1"/>
  <c r="AC784" i="1" s="1"/>
  <c r="U780" i="1"/>
  <c r="Y780" i="1" s="1"/>
  <c r="AC780" i="1" s="1"/>
  <c r="U776" i="1"/>
  <c r="Y776" i="1" s="1"/>
  <c r="AC776" i="1" s="1"/>
  <c r="U772" i="1"/>
  <c r="Y772" i="1" s="1"/>
  <c r="AC772" i="1" s="1"/>
  <c r="U768" i="1"/>
  <c r="Y768" i="1" s="1"/>
  <c r="AC768" i="1" s="1"/>
  <c r="U764" i="1"/>
  <c r="Y764" i="1" s="1"/>
  <c r="AC764" i="1" s="1"/>
  <c r="U760" i="1"/>
  <c r="Y760" i="1" s="1"/>
  <c r="AC760" i="1" s="1"/>
  <c r="U756" i="1"/>
  <c r="Y756" i="1" s="1"/>
  <c r="AC756" i="1" s="1"/>
  <c r="U752" i="1"/>
  <c r="Y752" i="1" s="1"/>
  <c r="AC752" i="1" s="1"/>
  <c r="U748" i="1"/>
  <c r="Y748" i="1" s="1"/>
  <c r="AC748" i="1" s="1"/>
  <c r="U744" i="1"/>
  <c r="Y744" i="1" s="1"/>
  <c r="AC744" i="1" s="1"/>
  <c r="U1099" i="1"/>
  <c r="Y1099" i="1" s="1"/>
  <c r="AC1099" i="1" s="1"/>
  <c r="U1035" i="1"/>
  <c r="Y1035" i="1" s="1"/>
  <c r="AC1035" i="1" s="1"/>
  <c r="U983" i="1"/>
  <c r="Y983" i="1" s="1"/>
  <c r="AC983" i="1" s="1"/>
  <c r="U967" i="1"/>
  <c r="Y967" i="1" s="1"/>
  <c r="AC967" i="1" s="1"/>
  <c r="U951" i="1"/>
  <c r="Y951" i="1" s="1"/>
  <c r="AC951" i="1" s="1"/>
  <c r="U935" i="1"/>
  <c r="Y935" i="1" s="1"/>
  <c r="AC935" i="1" s="1"/>
  <c r="U919" i="1"/>
  <c r="Y919" i="1" s="1"/>
  <c r="AC919" i="1" s="1"/>
  <c r="U903" i="1"/>
  <c r="Y903" i="1" s="1"/>
  <c r="AC903" i="1" s="1"/>
  <c r="U887" i="1"/>
  <c r="Y887" i="1" s="1"/>
  <c r="AC887" i="1" s="1"/>
  <c r="U871" i="1"/>
  <c r="Y871" i="1" s="1"/>
  <c r="AC871" i="1" s="1"/>
  <c r="U861" i="1"/>
  <c r="Y861" i="1" s="1"/>
  <c r="AC861" i="1" s="1"/>
  <c r="X855" i="1"/>
  <c r="AB855" i="1" s="1"/>
  <c r="AF855" i="1" s="1"/>
  <c r="X851" i="1"/>
  <c r="AB851" i="1" s="1"/>
  <c r="AF851" i="1" s="1"/>
  <c r="X847" i="1"/>
  <c r="AB847" i="1" s="1"/>
  <c r="AF847" i="1" s="1"/>
  <c r="X843" i="1"/>
  <c r="AB843" i="1" s="1"/>
  <c r="AF843" i="1" s="1"/>
  <c r="X839" i="1"/>
  <c r="AB839" i="1" s="1"/>
  <c r="AF839" i="1" s="1"/>
  <c r="X835" i="1"/>
  <c r="AB835" i="1" s="1"/>
  <c r="AF835" i="1" s="1"/>
  <c r="X831" i="1"/>
  <c r="AB831" i="1" s="1"/>
  <c r="AF831" i="1" s="1"/>
  <c r="X827" i="1"/>
  <c r="AB827" i="1" s="1"/>
  <c r="AF827" i="1" s="1"/>
  <c r="X823" i="1"/>
  <c r="AB823" i="1" s="1"/>
  <c r="AF823" i="1" s="1"/>
  <c r="X819" i="1"/>
  <c r="AB819" i="1" s="1"/>
  <c r="AF819" i="1" s="1"/>
  <c r="X815" i="1"/>
  <c r="AB815" i="1" s="1"/>
  <c r="AF815" i="1" s="1"/>
  <c r="X811" i="1"/>
  <c r="AB811" i="1" s="1"/>
  <c r="AF811" i="1" s="1"/>
  <c r="X807" i="1"/>
  <c r="AB807" i="1" s="1"/>
  <c r="AF807" i="1" s="1"/>
  <c r="X803" i="1"/>
  <c r="AB803" i="1" s="1"/>
  <c r="AF803" i="1" s="1"/>
  <c r="X799" i="1"/>
  <c r="AB799" i="1" s="1"/>
  <c r="AF799" i="1" s="1"/>
  <c r="X795" i="1"/>
  <c r="AB795" i="1" s="1"/>
  <c r="AF795" i="1" s="1"/>
  <c r="X791" i="1"/>
  <c r="AB791" i="1" s="1"/>
  <c r="AF791" i="1" s="1"/>
  <c r="X787" i="1"/>
  <c r="AB787" i="1" s="1"/>
  <c r="AF787" i="1" s="1"/>
  <c r="X783" i="1"/>
  <c r="AB783" i="1" s="1"/>
  <c r="AF783" i="1" s="1"/>
  <c r="X779" i="1"/>
  <c r="AB779" i="1" s="1"/>
  <c r="AF779" i="1" s="1"/>
  <c r="X775" i="1"/>
  <c r="AB775" i="1" s="1"/>
  <c r="AF775" i="1" s="1"/>
  <c r="X771" i="1"/>
  <c r="AB771" i="1" s="1"/>
  <c r="AF771" i="1" s="1"/>
  <c r="X767" i="1"/>
  <c r="AB767" i="1" s="1"/>
  <c r="AF767" i="1" s="1"/>
  <c r="X763" i="1"/>
  <c r="AB763" i="1" s="1"/>
  <c r="AF763" i="1" s="1"/>
  <c r="X759" i="1"/>
  <c r="AB759" i="1" s="1"/>
  <c r="AF759" i="1" s="1"/>
  <c r="X755" i="1"/>
  <c r="AB755" i="1" s="1"/>
  <c r="AF755" i="1" s="1"/>
  <c r="X751" i="1"/>
  <c r="AB751" i="1" s="1"/>
  <c r="AF751" i="1" s="1"/>
  <c r="X747" i="1"/>
  <c r="AB747" i="1" s="1"/>
  <c r="AF747" i="1" s="1"/>
  <c r="X743" i="1"/>
  <c r="AB743" i="1" s="1"/>
  <c r="AF743" i="1" s="1"/>
  <c r="X739" i="1"/>
  <c r="AB739" i="1" s="1"/>
  <c r="AF739" i="1" s="1"/>
  <c r="X735" i="1"/>
  <c r="AB735" i="1" s="1"/>
  <c r="AF735" i="1" s="1"/>
  <c r="X1127" i="1"/>
  <c r="AB1127" i="1" s="1"/>
  <c r="AF1127" i="1" s="1"/>
  <c r="U1063" i="1"/>
  <c r="Y1063" i="1" s="1"/>
  <c r="AC1063" i="1" s="1"/>
  <c r="U999" i="1"/>
  <c r="Y999" i="1" s="1"/>
  <c r="AC999" i="1" s="1"/>
  <c r="U974" i="1"/>
  <c r="Y974" i="1" s="1"/>
  <c r="AC974" i="1" s="1"/>
  <c r="U958" i="1"/>
  <c r="Y958" i="1" s="1"/>
  <c r="AC958" i="1" s="1"/>
  <c r="U942" i="1"/>
  <c r="Y942" i="1" s="1"/>
  <c r="AC942" i="1" s="1"/>
  <c r="U926" i="1"/>
  <c r="Y926" i="1" s="1"/>
  <c r="AC926" i="1" s="1"/>
  <c r="U910" i="1"/>
  <c r="Y910" i="1" s="1"/>
  <c r="AC910" i="1" s="1"/>
  <c r="U894" i="1"/>
  <c r="Y894" i="1" s="1"/>
  <c r="AC894" i="1" s="1"/>
  <c r="U878" i="1"/>
  <c r="Y878" i="1" s="1"/>
  <c r="AC878" i="1" s="1"/>
  <c r="W864" i="1"/>
  <c r="AA864" i="1" s="1"/>
  <c r="AE864" i="1" s="1"/>
  <c r="W857" i="1"/>
  <c r="AA857" i="1" s="1"/>
  <c r="AE857" i="1" s="1"/>
  <c r="W853" i="1"/>
  <c r="AA853" i="1" s="1"/>
  <c r="AE853" i="1" s="1"/>
  <c r="W849" i="1"/>
  <c r="AA849" i="1" s="1"/>
  <c r="AE849" i="1" s="1"/>
  <c r="W845" i="1"/>
  <c r="AA845" i="1" s="1"/>
  <c r="AE845" i="1" s="1"/>
  <c r="W841" i="1"/>
  <c r="AA841" i="1" s="1"/>
  <c r="AE841" i="1" s="1"/>
  <c r="W837" i="1"/>
  <c r="AA837" i="1" s="1"/>
  <c r="AE837" i="1" s="1"/>
  <c r="W833" i="1"/>
  <c r="AA833" i="1" s="1"/>
  <c r="AE833" i="1" s="1"/>
  <c r="W829" i="1"/>
  <c r="AA829" i="1" s="1"/>
  <c r="AE829" i="1" s="1"/>
  <c r="W825" i="1"/>
  <c r="AA825" i="1" s="1"/>
  <c r="AE825" i="1" s="1"/>
  <c r="W821" i="1"/>
  <c r="AA821" i="1" s="1"/>
  <c r="AE821" i="1" s="1"/>
  <c r="W817" i="1"/>
  <c r="AA817" i="1" s="1"/>
  <c r="AE817" i="1" s="1"/>
  <c r="W813" i="1"/>
  <c r="AA813" i="1" s="1"/>
  <c r="AE813" i="1" s="1"/>
  <c r="W809" i="1"/>
  <c r="AA809" i="1" s="1"/>
  <c r="AE809" i="1" s="1"/>
  <c r="W805" i="1"/>
  <c r="AA805" i="1" s="1"/>
  <c r="AE805" i="1" s="1"/>
  <c r="W801" i="1"/>
  <c r="AA801" i="1" s="1"/>
  <c r="AE801" i="1" s="1"/>
  <c r="W797" i="1"/>
  <c r="AA797" i="1" s="1"/>
  <c r="AE797" i="1" s="1"/>
  <c r="W793" i="1"/>
  <c r="AA793" i="1" s="1"/>
  <c r="AE793" i="1" s="1"/>
  <c r="W789" i="1"/>
  <c r="AA789" i="1" s="1"/>
  <c r="AE789" i="1" s="1"/>
  <c r="W785" i="1"/>
  <c r="AA785" i="1" s="1"/>
  <c r="AE785" i="1" s="1"/>
  <c r="W781" i="1"/>
  <c r="AA781" i="1" s="1"/>
  <c r="AE781" i="1" s="1"/>
  <c r="W777" i="1"/>
  <c r="AA777" i="1" s="1"/>
  <c r="AE777" i="1" s="1"/>
  <c r="W773" i="1"/>
  <c r="AA773" i="1" s="1"/>
  <c r="AE773" i="1" s="1"/>
  <c r="W769" i="1"/>
  <c r="AA769" i="1" s="1"/>
  <c r="AE769" i="1" s="1"/>
  <c r="W765" i="1"/>
  <c r="AA765" i="1" s="1"/>
  <c r="AE765" i="1" s="1"/>
  <c r="W761" i="1"/>
  <c r="AA761" i="1" s="1"/>
  <c r="AE761" i="1" s="1"/>
  <c r="W757" i="1"/>
  <c r="AA757" i="1" s="1"/>
  <c r="AE757" i="1" s="1"/>
  <c r="W753" i="1"/>
  <c r="AA753" i="1" s="1"/>
  <c r="AE753" i="1" s="1"/>
  <c r="W749" i="1"/>
  <c r="AA749" i="1" s="1"/>
  <c r="AE749" i="1" s="1"/>
  <c r="W745" i="1"/>
  <c r="AA745" i="1" s="1"/>
  <c r="AE745" i="1" s="1"/>
  <c r="W741" i="1"/>
  <c r="AA741" i="1" s="1"/>
  <c r="AE741" i="1" s="1"/>
  <c r="W737" i="1"/>
  <c r="AA737" i="1" s="1"/>
  <c r="AE737" i="1" s="1"/>
  <c r="W733" i="1"/>
  <c r="AA733" i="1" s="1"/>
  <c r="AE733" i="1" s="1"/>
  <c r="W729" i="1"/>
  <c r="AA729" i="1" s="1"/>
  <c r="AE729" i="1" s="1"/>
  <c r="U1011" i="1"/>
  <c r="Y1011" i="1" s="1"/>
  <c r="AC1011" i="1" s="1"/>
  <c r="U929" i="1"/>
  <c r="Y929" i="1" s="1"/>
  <c r="AC929" i="1" s="1"/>
  <c r="U866" i="1"/>
  <c r="Y866" i="1" s="1"/>
  <c r="AC866" i="1" s="1"/>
  <c r="V846" i="1"/>
  <c r="Z846" i="1" s="1"/>
  <c r="AD846" i="1" s="1"/>
  <c r="V830" i="1"/>
  <c r="Z830" i="1" s="1"/>
  <c r="AD830" i="1" s="1"/>
  <c r="V814" i="1"/>
  <c r="Z814" i="1" s="1"/>
  <c r="AD814" i="1" s="1"/>
  <c r="V798" i="1"/>
  <c r="Z798" i="1" s="1"/>
  <c r="AD798" i="1" s="1"/>
  <c r="V782" i="1"/>
  <c r="Z782" i="1" s="1"/>
  <c r="AD782" i="1" s="1"/>
  <c r="V766" i="1"/>
  <c r="V750" i="1"/>
  <c r="Z750" i="1" s="1"/>
  <c r="AD750" i="1" s="1"/>
  <c r="U739" i="1"/>
  <c r="Y739" i="1" s="1"/>
  <c r="AC739" i="1" s="1"/>
  <c r="X731" i="1"/>
  <c r="AB731" i="1" s="1"/>
  <c r="AF731" i="1" s="1"/>
  <c r="X726" i="1"/>
  <c r="AB726" i="1" s="1"/>
  <c r="AF726" i="1" s="1"/>
  <c r="X722" i="1"/>
  <c r="AB722" i="1" s="1"/>
  <c r="AF722" i="1" s="1"/>
  <c r="U979" i="1"/>
  <c r="Y979" i="1" s="1"/>
  <c r="AC979" i="1" s="1"/>
  <c r="U923" i="1"/>
  <c r="Y923" i="1" s="1"/>
  <c r="AC923" i="1" s="1"/>
  <c r="U891" i="1"/>
  <c r="Y891" i="1" s="1"/>
  <c r="AC891" i="1" s="1"/>
  <c r="U863" i="1"/>
  <c r="Y863" i="1" s="1"/>
  <c r="AC863" i="1" s="1"/>
  <c r="X852" i="1"/>
  <c r="AB852" i="1" s="1"/>
  <c r="AF852" i="1" s="1"/>
  <c r="X844" i="1"/>
  <c r="AB844" i="1" s="1"/>
  <c r="AF844" i="1" s="1"/>
  <c r="X836" i="1"/>
  <c r="AB836" i="1" s="1"/>
  <c r="AF836" i="1" s="1"/>
  <c r="X828" i="1"/>
  <c r="AB828" i="1" s="1"/>
  <c r="AF828" i="1" s="1"/>
  <c r="X820" i="1"/>
  <c r="AB820" i="1" s="1"/>
  <c r="AF820" i="1" s="1"/>
  <c r="X812" i="1"/>
  <c r="AB812" i="1" s="1"/>
  <c r="AF812" i="1" s="1"/>
  <c r="X804" i="1"/>
  <c r="AB804" i="1" s="1"/>
  <c r="AF804" i="1" s="1"/>
  <c r="X796" i="1"/>
  <c r="AB796" i="1" s="1"/>
  <c r="AF796" i="1" s="1"/>
  <c r="X788" i="1"/>
  <c r="AB788" i="1" s="1"/>
  <c r="AF788" i="1" s="1"/>
  <c r="X780" i="1"/>
  <c r="AB780" i="1" s="1"/>
  <c r="AF780" i="1" s="1"/>
  <c r="X772" i="1"/>
  <c r="AB772" i="1" s="1"/>
  <c r="AF772" i="1" s="1"/>
  <c r="X764" i="1"/>
  <c r="AB764" i="1" s="1"/>
  <c r="AF764" i="1" s="1"/>
  <c r="X756" i="1"/>
  <c r="AB756" i="1" s="1"/>
  <c r="AF756" i="1" s="1"/>
  <c r="X748" i="1"/>
  <c r="AB748" i="1" s="1"/>
  <c r="AF748" i="1" s="1"/>
  <c r="X740" i="1"/>
  <c r="AB740" i="1" s="1"/>
  <c r="AF740" i="1" s="1"/>
  <c r="U1175" i="1"/>
  <c r="Y1175" i="1" s="1"/>
  <c r="AC1175" i="1" s="1"/>
  <c r="U1015" i="1"/>
  <c r="Y1015" i="1" s="1"/>
  <c r="AC1015" i="1" s="1"/>
  <c r="U962" i="1"/>
  <c r="Y962" i="1" s="1"/>
  <c r="AC962" i="1" s="1"/>
  <c r="U930" i="1"/>
  <c r="Y930" i="1" s="1"/>
  <c r="AC930" i="1" s="1"/>
  <c r="U898" i="1"/>
  <c r="Y898" i="1" s="1"/>
  <c r="AC898" i="1" s="1"/>
  <c r="W866" i="1"/>
  <c r="AA866" i="1" s="1"/>
  <c r="AE866" i="1" s="1"/>
  <c r="W854" i="1"/>
  <c r="AA854" i="1" s="1"/>
  <c r="AE854" i="1" s="1"/>
  <c r="W846" i="1"/>
  <c r="AA846" i="1" s="1"/>
  <c r="AE846" i="1" s="1"/>
  <c r="W838" i="1"/>
  <c r="AA838" i="1" s="1"/>
  <c r="AE838" i="1" s="1"/>
  <c r="W830" i="1"/>
  <c r="AA830" i="1" s="1"/>
  <c r="AE830" i="1" s="1"/>
  <c r="W822" i="1"/>
  <c r="AA822" i="1" s="1"/>
  <c r="AE822" i="1" s="1"/>
  <c r="W814" i="1"/>
  <c r="AA814" i="1" s="1"/>
  <c r="AE814" i="1" s="1"/>
  <c r="W806" i="1"/>
  <c r="AA806" i="1" s="1"/>
  <c r="AE806" i="1" s="1"/>
  <c r="W798" i="1"/>
  <c r="AA798" i="1" s="1"/>
  <c r="AE798" i="1" s="1"/>
  <c r="W790" i="1"/>
  <c r="AA790" i="1" s="1"/>
  <c r="AE790" i="1" s="1"/>
  <c r="W782" i="1"/>
  <c r="AA782" i="1" s="1"/>
  <c r="AE782" i="1" s="1"/>
  <c r="W774" i="1"/>
  <c r="AA774" i="1" s="1"/>
  <c r="AE774" i="1" s="1"/>
  <c r="W766" i="1"/>
  <c r="W758" i="1"/>
  <c r="AA758" i="1" s="1"/>
  <c r="AE758" i="1" s="1"/>
  <c r="W750" i="1"/>
  <c r="AA750" i="1" s="1"/>
  <c r="AE750" i="1" s="1"/>
  <c r="W742" i="1"/>
  <c r="AA742" i="1" s="1"/>
  <c r="AE742" i="1" s="1"/>
  <c r="W734" i="1"/>
  <c r="AA734" i="1" s="1"/>
  <c r="AE734" i="1" s="1"/>
  <c r="U1075" i="1"/>
  <c r="Y1075" i="1" s="1"/>
  <c r="AC1075" i="1" s="1"/>
  <c r="U881" i="1"/>
  <c r="Y881" i="1" s="1"/>
  <c r="AC881" i="1" s="1"/>
  <c r="V834" i="1"/>
  <c r="Z834" i="1" s="1"/>
  <c r="AD834" i="1" s="1"/>
  <c r="V806" i="1"/>
  <c r="Z806" i="1" s="1"/>
  <c r="AD806" i="1" s="1"/>
  <c r="V786" i="1"/>
  <c r="Z786" i="1" s="1"/>
  <c r="AD786" i="1" s="1"/>
  <c r="V762" i="1"/>
  <c r="Z762" i="1" s="1"/>
  <c r="AD762" i="1" s="1"/>
  <c r="U743" i="1"/>
  <c r="Y743" i="1" s="1"/>
  <c r="AC743" i="1" s="1"/>
  <c r="U733" i="1"/>
  <c r="Y733" i="1" s="1"/>
  <c r="AC733" i="1" s="1"/>
  <c r="X725" i="1"/>
  <c r="AB725" i="1" s="1"/>
  <c r="AF725" i="1" s="1"/>
  <c r="X720" i="1"/>
  <c r="AB720" i="1" s="1"/>
  <c r="AF720" i="1" s="1"/>
  <c r="X716" i="1"/>
  <c r="AB716" i="1" s="1"/>
  <c r="AF716" i="1" s="1"/>
  <c r="X712" i="1"/>
  <c r="AB712" i="1" s="1"/>
  <c r="AF712" i="1" s="1"/>
  <c r="X708" i="1"/>
  <c r="AB708" i="1" s="1"/>
  <c r="AF708" i="1" s="1"/>
  <c r="X704" i="1"/>
  <c r="AB704" i="1" s="1"/>
  <c r="AF704" i="1" s="1"/>
  <c r="X700" i="1"/>
  <c r="AB700" i="1" s="1"/>
  <c r="AF700" i="1" s="1"/>
  <c r="X696" i="1"/>
  <c r="AB696" i="1" s="1"/>
  <c r="AF696" i="1" s="1"/>
  <c r="X692" i="1"/>
  <c r="AB692" i="1" s="1"/>
  <c r="AF692" i="1" s="1"/>
  <c r="X688" i="1"/>
  <c r="AB688" i="1" s="1"/>
  <c r="AF688" i="1" s="1"/>
  <c r="X684" i="1"/>
  <c r="AB684" i="1" s="1"/>
  <c r="AF684" i="1" s="1"/>
  <c r="X680" i="1"/>
  <c r="AB680" i="1" s="1"/>
  <c r="AF680" i="1" s="1"/>
  <c r="X676" i="1"/>
  <c r="AB676" i="1" s="1"/>
  <c r="AF676" i="1" s="1"/>
  <c r="X672" i="1"/>
  <c r="AB672" i="1" s="1"/>
  <c r="AF672" i="1" s="1"/>
  <c r="X668" i="1"/>
  <c r="AB668" i="1" s="1"/>
  <c r="AF668" i="1" s="1"/>
  <c r="X664" i="1"/>
  <c r="AB664" i="1" s="1"/>
  <c r="AF664" i="1" s="1"/>
  <c r="X660" i="1"/>
  <c r="AB660" i="1" s="1"/>
  <c r="AF660" i="1" s="1"/>
  <c r="X656" i="1"/>
  <c r="AB656" i="1" s="1"/>
  <c r="AF656" i="1" s="1"/>
  <c r="X652" i="1"/>
  <c r="AB652" i="1" s="1"/>
  <c r="AF652" i="1" s="1"/>
  <c r="X648" i="1"/>
  <c r="AB648" i="1" s="1"/>
  <c r="AF648" i="1" s="1"/>
  <c r="X644" i="1"/>
  <c r="AB644" i="1" s="1"/>
  <c r="AF644" i="1" s="1"/>
  <c r="X640" i="1"/>
  <c r="AB640" i="1" s="1"/>
  <c r="AF640" i="1" s="1"/>
  <c r="X636" i="1"/>
  <c r="AB636" i="1" s="1"/>
  <c r="AF636" i="1" s="1"/>
  <c r="X632" i="1"/>
  <c r="AB632" i="1" s="1"/>
  <c r="AF632" i="1" s="1"/>
  <c r="X628" i="1"/>
  <c r="AB628" i="1" s="1"/>
  <c r="AF628" i="1" s="1"/>
  <c r="X624" i="1"/>
  <c r="AB624" i="1" s="1"/>
  <c r="AF624" i="1" s="1"/>
  <c r="X620" i="1"/>
  <c r="AB620" i="1" s="1"/>
  <c r="AF620" i="1" s="1"/>
  <c r="X616" i="1"/>
  <c r="AB616" i="1" s="1"/>
  <c r="AF616" i="1" s="1"/>
  <c r="X612" i="1"/>
  <c r="AB612" i="1" s="1"/>
  <c r="AF612" i="1" s="1"/>
  <c r="X608" i="1"/>
  <c r="AB608" i="1" s="1"/>
  <c r="AF608" i="1" s="1"/>
  <c r="X604" i="1"/>
  <c r="AB604" i="1" s="1"/>
  <c r="AF604" i="1" s="1"/>
  <c r="X600" i="1"/>
  <c r="AB600" i="1" s="1"/>
  <c r="AF600" i="1" s="1"/>
  <c r="X596" i="1"/>
  <c r="AB596" i="1" s="1"/>
  <c r="AF596" i="1" s="1"/>
  <c r="X592" i="1"/>
  <c r="AB592" i="1" s="1"/>
  <c r="AF592" i="1" s="1"/>
  <c r="X588" i="1"/>
  <c r="AB588" i="1" s="1"/>
  <c r="AF588" i="1" s="1"/>
  <c r="X584" i="1"/>
  <c r="AB584" i="1" s="1"/>
  <c r="AF584" i="1" s="1"/>
  <c r="X580" i="1"/>
  <c r="AB580" i="1" s="1"/>
  <c r="AF580" i="1" s="1"/>
  <c r="X576" i="1"/>
  <c r="AB576" i="1" s="1"/>
  <c r="AF576" i="1" s="1"/>
  <c r="X572" i="1"/>
  <c r="AB572" i="1" s="1"/>
  <c r="AF572" i="1" s="1"/>
  <c r="X568" i="1"/>
  <c r="AB568" i="1" s="1"/>
  <c r="AF568" i="1" s="1"/>
  <c r="X564" i="1"/>
  <c r="AB564" i="1" s="1"/>
  <c r="AF564" i="1" s="1"/>
  <c r="X560" i="1"/>
  <c r="AB560" i="1" s="1"/>
  <c r="AF560" i="1" s="1"/>
  <c r="X556" i="1"/>
  <c r="AB556" i="1" s="1"/>
  <c r="AF556" i="1" s="1"/>
  <c r="X552" i="1"/>
  <c r="AB552" i="1" s="1"/>
  <c r="AF552" i="1" s="1"/>
  <c r="X548" i="1"/>
  <c r="AB548" i="1" s="1"/>
  <c r="AF548" i="1" s="1"/>
  <c r="X544" i="1"/>
  <c r="AB544" i="1" s="1"/>
  <c r="AF544" i="1" s="1"/>
  <c r="X540" i="1"/>
  <c r="AB540" i="1" s="1"/>
  <c r="AF540" i="1" s="1"/>
  <c r="X536" i="1"/>
  <c r="AB536" i="1" s="1"/>
  <c r="AF536" i="1" s="1"/>
  <c r="X532" i="1"/>
  <c r="AB532" i="1" s="1"/>
  <c r="AF532" i="1" s="1"/>
  <c r="X528" i="1"/>
  <c r="AB528" i="1" s="1"/>
  <c r="AF528" i="1" s="1"/>
  <c r="X524" i="1"/>
  <c r="AB524" i="1" s="1"/>
  <c r="AF524" i="1" s="1"/>
  <c r="X520" i="1"/>
  <c r="AB520" i="1" s="1"/>
  <c r="AF520" i="1" s="1"/>
  <c r="X516" i="1"/>
  <c r="AB516" i="1" s="1"/>
  <c r="AF516" i="1" s="1"/>
  <c r="X512" i="1"/>
  <c r="AB512" i="1" s="1"/>
  <c r="AF512" i="1" s="1"/>
  <c r="X508" i="1"/>
  <c r="AB508" i="1" s="1"/>
  <c r="AF508" i="1" s="1"/>
  <c r="X504" i="1"/>
  <c r="AB504" i="1" s="1"/>
  <c r="AF504" i="1" s="1"/>
  <c r="X500" i="1"/>
  <c r="AB500" i="1" s="1"/>
  <c r="AF500" i="1" s="1"/>
  <c r="X496" i="1"/>
  <c r="AB496" i="1" s="1"/>
  <c r="AF496" i="1" s="1"/>
  <c r="X492" i="1"/>
  <c r="AB492" i="1" s="1"/>
  <c r="AF492" i="1" s="1"/>
  <c r="X488" i="1"/>
  <c r="AB488" i="1" s="1"/>
  <c r="AF488" i="1" s="1"/>
  <c r="X484" i="1"/>
  <c r="AB484" i="1" s="1"/>
  <c r="AF484" i="1" s="1"/>
  <c r="X480" i="1"/>
  <c r="AB480" i="1" s="1"/>
  <c r="AF480" i="1" s="1"/>
  <c r="X476" i="1"/>
  <c r="AB476" i="1" s="1"/>
  <c r="AF476" i="1" s="1"/>
  <c r="X472" i="1"/>
  <c r="AB472" i="1" s="1"/>
  <c r="AF472" i="1" s="1"/>
  <c r="X468" i="1"/>
  <c r="AB468" i="1" s="1"/>
  <c r="AF468" i="1" s="1"/>
  <c r="X464" i="1"/>
  <c r="AB464" i="1" s="1"/>
  <c r="AF464" i="1" s="1"/>
  <c r="X460" i="1"/>
  <c r="AB460" i="1" s="1"/>
  <c r="AF460" i="1" s="1"/>
  <c r="X456" i="1"/>
  <c r="AB456" i="1" s="1"/>
  <c r="AF456" i="1" s="1"/>
  <c r="X452" i="1"/>
  <c r="AB452" i="1" s="1"/>
  <c r="AF452" i="1" s="1"/>
  <c r="X448" i="1"/>
  <c r="AB448" i="1" s="1"/>
  <c r="AF448" i="1" s="1"/>
  <c r="X444" i="1"/>
  <c r="AB444" i="1" s="1"/>
  <c r="AF444" i="1" s="1"/>
  <c r="X440" i="1"/>
  <c r="AB440" i="1" s="1"/>
  <c r="AF440" i="1" s="1"/>
  <c r="X436" i="1"/>
  <c r="AB436" i="1" s="1"/>
  <c r="AF436" i="1" s="1"/>
  <c r="U973" i="1"/>
  <c r="Y973" i="1" s="1"/>
  <c r="AC973" i="1" s="1"/>
  <c r="U909" i="1"/>
  <c r="Y909" i="1" s="1"/>
  <c r="AC909" i="1" s="1"/>
  <c r="V857" i="1"/>
  <c r="Z857" i="1" s="1"/>
  <c r="AD857" i="1" s="1"/>
  <c r="V841" i="1"/>
  <c r="Z841" i="1" s="1"/>
  <c r="AD841" i="1" s="1"/>
  <c r="V825" i="1"/>
  <c r="Z825" i="1" s="1"/>
  <c r="AD825" i="1" s="1"/>
  <c r="V809" i="1"/>
  <c r="Z809" i="1" s="1"/>
  <c r="AD809" i="1" s="1"/>
  <c r="V793" i="1"/>
  <c r="Z793" i="1" s="1"/>
  <c r="AD793" i="1" s="1"/>
  <c r="V777" i="1"/>
  <c r="Z777" i="1" s="1"/>
  <c r="AD777" i="1" s="1"/>
  <c r="V761" i="1"/>
  <c r="Z761" i="1" s="1"/>
  <c r="AD761" i="1" s="1"/>
  <c r="V745" i="1"/>
  <c r="Z745" i="1" s="1"/>
  <c r="AD745" i="1" s="1"/>
  <c r="V736" i="1"/>
  <c r="Z736" i="1" s="1"/>
  <c r="AD736" i="1" s="1"/>
  <c r="U730" i="1"/>
  <c r="Y730" i="1" s="1"/>
  <c r="AC730" i="1" s="1"/>
  <c r="W725" i="1"/>
  <c r="AA725" i="1" s="1"/>
  <c r="AE725" i="1" s="1"/>
  <c r="W721" i="1"/>
  <c r="AA721" i="1" s="1"/>
  <c r="AE721" i="1" s="1"/>
  <c r="W717" i="1"/>
  <c r="AA717" i="1" s="1"/>
  <c r="AE717" i="1" s="1"/>
  <c r="W713" i="1"/>
  <c r="AA713" i="1" s="1"/>
  <c r="AE713" i="1" s="1"/>
  <c r="W709" i="1"/>
  <c r="AA709" i="1" s="1"/>
  <c r="AE709" i="1" s="1"/>
  <c r="W705" i="1"/>
  <c r="AA705" i="1" s="1"/>
  <c r="AE705" i="1" s="1"/>
  <c r="W701" i="1"/>
  <c r="AA701" i="1" s="1"/>
  <c r="AE701" i="1" s="1"/>
  <c r="W697" i="1"/>
  <c r="AA697" i="1" s="1"/>
  <c r="AE697" i="1" s="1"/>
  <c r="W693" i="1"/>
  <c r="AA693" i="1" s="1"/>
  <c r="AE693" i="1" s="1"/>
  <c r="W689" i="1"/>
  <c r="AA689" i="1" s="1"/>
  <c r="AE689" i="1" s="1"/>
  <c r="W685" i="1"/>
  <c r="AA685" i="1" s="1"/>
  <c r="AE685" i="1" s="1"/>
  <c r="W681" i="1"/>
  <c r="AA681" i="1" s="1"/>
  <c r="AE681" i="1" s="1"/>
  <c r="W677" i="1"/>
  <c r="AA677" i="1" s="1"/>
  <c r="AE677" i="1" s="1"/>
  <c r="W673" i="1"/>
  <c r="AA673" i="1" s="1"/>
  <c r="AE673" i="1" s="1"/>
  <c r="W669" i="1"/>
  <c r="AA669" i="1" s="1"/>
  <c r="AE669" i="1" s="1"/>
  <c r="W665" i="1"/>
  <c r="AA665" i="1" s="1"/>
  <c r="AE665" i="1" s="1"/>
  <c r="W661" i="1"/>
  <c r="AA661" i="1" s="1"/>
  <c r="AE661" i="1" s="1"/>
  <c r="W657" i="1"/>
  <c r="AA657" i="1" s="1"/>
  <c r="AE657" i="1" s="1"/>
  <c r="W653" i="1"/>
  <c r="AA653" i="1" s="1"/>
  <c r="AE653" i="1" s="1"/>
  <c r="W649" i="1"/>
  <c r="AA649" i="1" s="1"/>
  <c r="AE649" i="1" s="1"/>
  <c r="W645" i="1"/>
  <c r="AA645" i="1" s="1"/>
  <c r="AE645" i="1" s="1"/>
  <c r="U963" i="1"/>
  <c r="Y963" i="1" s="1"/>
  <c r="AC963" i="1" s="1"/>
  <c r="U915" i="1"/>
  <c r="Y915" i="1" s="1"/>
  <c r="AC915" i="1" s="1"/>
  <c r="U883" i="1"/>
  <c r="Y883" i="1" s="1"/>
  <c r="AC883" i="1" s="1"/>
  <c r="U859" i="1"/>
  <c r="Y859" i="1" s="1"/>
  <c r="AC859" i="1" s="1"/>
  <c r="X850" i="1"/>
  <c r="AB850" i="1" s="1"/>
  <c r="AF850" i="1" s="1"/>
  <c r="X842" i="1"/>
  <c r="AB842" i="1" s="1"/>
  <c r="AF842" i="1" s="1"/>
  <c r="X834" i="1"/>
  <c r="AB834" i="1" s="1"/>
  <c r="AF834" i="1" s="1"/>
  <c r="X826" i="1"/>
  <c r="AB826" i="1" s="1"/>
  <c r="AF826" i="1" s="1"/>
  <c r="X818" i="1"/>
  <c r="AB818" i="1" s="1"/>
  <c r="AF818" i="1" s="1"/>
  <c r="X810" i="1"/>
  <c r="AB810" i="1" s="1"/>
  <c r="AF810" i="1" s="1"/>
  <c r="X802" i="1"/>
  <c r="AB802" i="1" s="1"/>
  <c r="AF802" i="1" s="1"/>
  <c r="X794" i="1"/>
  <c r="AB794" i="1" s="1"/>
  <c r="AF794" i="1" s="1"/>
  <c r="X786" i="1"/>
  <c r="AB786" i="1" s="1"/>
  <c r="AF786" i="1" s="1"/>
  <c r="X778" i="1"/>
  <c r="AB778" i="1" s="1"/>
  <c r="AF778" i="1" s="1"/>
  <c r="X770" i="1"/>
  <c r="AB770" i="1" s="1"/>
  <c r="AF770" i="1" s="1"/>
  <c r="X762" i="1"/>
  <c r="AB762" i="1" s="1"/>
  <c r="AF762" i="1" s="1"/>
  <c r="X754" i="1"/>
  <c r="AB754" i="1" s="1"/>
  <c r="AF754" i="1" s="1"/>
  <c r="X746" i="1"/>
  <c r="AB746" i="1" s="1"/>
  <c r="AF746" i="1" s="1"/>
  <c r="X738" i="1"/>
  <c r="AB738" i="1" s="1"/>
  <c r="AF738" i="1" s="1"/>
  <c r="U1111" i="1"/>
  <c r="Y1111" i="1" s="1"/>
  <c r="AC1111" i="1" s="1"/>
  <c r="W986" i="1"/>
  <c r="AA986" i="1" s="1"/>
  <c r="AE986" i="1" s="1"/>
  <c r="U954" i="1"/>
  <c r="Y954" i="1" s="1"/>
  <c r="AC954" i="1" s="1"/>
  <c r="U922" i="1"/>
  <c r="Y922" i="1" s="1"/>
  <c r="AC922" i="1" s="1"/>
  <c r="U890" i="1"/>
  <c r="Y890" i="1" s="1"/>
  <c r="AC890" i="1" s="1"/>
  <c r="W862" i="1"/>
  <c r="W852" i="1"/>
  <c r="AA852" i="1" s="1"/>
  <c r="AE852" i="1" s="1"/>
  <c r="W844" i="1"/>
  <c r="AA844" i="1" s="1"/>
  <c r="AE844" i="1" s="1"/>
  <c r="W836" i="1"/>
  <c r="AA836" i="1" s="1"/>
  <c r="AE836" i="1" s="1"/>
  <c r="W828" i="1"/>
  <c r="AA828" i="1" s="1"/>
  <c r="AE828" i="1" s="1"/>
  <c r="W820" i="1"/>
  <c r="AA820" i="1" s="1"/>
  <c r="AE820" i="1" s="1"/>
  <c r="W812" i="1"/>
  <c r="AA812" i="1" s="1"/>
  <c r="AE812" i="1" s="1"/>
  <c r="W804" i="1"/>
  <c r="AA804" i="1" s="1"/>
  <c r="AE804" i="1" s="1"/>
  <c r="W796" i="1"/>
  <c r="AA796" i="1" s="1"/>
  <c r="AE796" i="1" s="1"/>
  <c r="W788" i="1"/>
  <c r="AA788" i="1" s="1"/>
  <c r="AE788" i="1" s="1"/>
  <c r="W780" i="1"/>
  <c r="AA780" i="1" s="1"/>
  <c r="AE780" i="1" s="1"/>
  <c r="W772" i="1"/>
  <c r="AA772" i="1" s="1"/>
  <c r="AE772" i="1" s="1"/>
  <c r="W764" i="1"/>
  <c r="AA764" i="1" s="1"/>
  <c r="AE764" i="1" s="1"/>
  <c r="W756" i="1"/>
  <c r="AA756" i="1" s="1"/>
  <c r="AE756" i="1" s="1"/>
  <c r="W748" i="1"/>
  <c r="AA748" i="1" s="1"/>
  <c r="AE748" i="1" s="1"/>
  <c r="W740" i="1"/>
  <c r="AA740" i="1" s="1"/>
  <c r="AE740" i="1" s="1"/>
  <c r="W732" i="1"/>
  <c r="AA732" i="1" s="1"/>
  <c r="AE732" i="1" s="1"/>
  <c r="U977" i="1"/>
  <c r="Y977" i="1" s="1"/>
  <c r="AC977" i="1" s="1"/>
  <c r="W858" i="1"/>
  <c r="AA858" i="1" s="1"/>
  <c r="AE858" i="1" s="1"/>
  <c r="V826" i="1"/>
  <c r="Z826" i="1" s="1"/>
  <c r="AD826" i="1" s="1"/>
  <c r="V802" i="1"/>
  <c r="Z802" i="1" s="1"/>
  <c r="AD802" i="1" s="1"/>
  <c r="V778" i="1"/>
  <c r="Z778" i="1" s="1"/>
  <c r="AD778" i="1" s="1"/>
  <c r="V758" i="1"/>
  <c r="Z758" i="1" s="1"/>
  <c r="AD758" i="1" s="1"/>
  <c r="U741" i="1"/>
  <c r="Y741" i="1" s="1"/>
  <c r="AC741" i="1" s="1"/>
  <c r="V730" i="1"/>
  <c r="Z730" i="1" s="1"/>
  <c r="AD730" i="1" s="1"/>
  <c r="X724" i="1"/>
  <c r="AB724" i="1" s="1"/>
  <c r="AF724" i="1" s="1"/>
  <c r="X719" i="1"/>
  <c r="AB719" i="1" s="1"/>
  <c r="AF719" i="1" s="1"/>
  <c r="X715" i="1"/>
  <c r="AB715" i="1" s="1"/>
  <c r="AF715" i="1" s="1"/>
  <c r="X711" i="1"/>
  <c r="AB711" i="1" s="1"/>
  <c r="AF711" i="1" s="1"/>
  <c r="X707" i="1"/>
  <c r="AB707" i="1" s="1"/>
  <c r="AF707" i="1" s="1"/>
  <c r="X703" i="1"/>
  <c r="AB703" i="1" s="1"/>
  <c r="AF703" i="1" s="1"/>
  <c r="X699" i="1"/>
  <c r="AB699" i="1" s="1"/>
  <c r="AF699" i="1" s="1"/>
  <c r="X695" i="1"/>
  <c r="AB695" i="1" s="1"/>
  <c r="AF695" i="1" s="1"/>
  <c r="X691" i="1"/>
  <c r="AB691" i="1" s="1"/>
  <c r="AF691" i="1" s="1"/>
  <c r="X687" i="1"/>
  <c r="AB687" i="1" s="1"/>
  <c r="AF687" i="1" s="1"/>
  <c r="X683" i="1"/>
  <c r="AB683" i="1" s="1"/>
  <c r="AF683" i="1" s="1"/>
  <c r="X679" i="1"/>
  <c r="AB679" i="1" s="1"/>
  <c r="AF679" i="1" s="1"/>
  <c r="X675" i="1"/>
  <c r="AB675" i="1" s="1"/>
  <c r="AF675" i="1" s="1"/>
  <c r="X671" i="1"/>
  <c r="AB671" i="1" s="1"/>
  <c r="AF671" i="1" s="1"/>
  <c r="X667" i="1"/>
  <c r="AB667" i="1" s="1"/>
  <c r="AF667" i="1" s="1"/>
  <c r="X663" i="1"/>
  <c r="AB663" i="1" s="1"/>
  <c r="AF663" i="1" s="1"/>
  <c r="X659" i="1"/>
  <c r="AB659" i="1" s="1"/>
  <c r="AF659" i="1" s="1"/>
  <c r="X655" i="1"/>
  <c r="AB655" i="1" s="1"/>
  <c r="AF655" i="1" s="1"/>
  <c r="X651" i="1"/>
  <c r="AB651" i="1" s="1"/>
  <c r="AF651" i="1" s="1"/>
  <c r="X647" i="1"/>
  <c r="AB647" i="1" s="1"/>
  <c r="AF647" i="1" s="1"/>
  <c r="X643" i="1"/>
  <c r="AB643" i="1" s="1"/>
  <c r="AF643" i="1" s="1"/>
  <c r="X639" i="1"/>
  <c r="AB639" i="1" s="1"/>
  <c r="AF639" i="1" s="1"/>
  <c r="X635" i="1"/>
  <c r="AB635" i="1" s="1"/>
  <c r="AF635" i="1" s="1"/>
  <c r="X631" i="1"/>
  <c r="AB631" i="1" s="1"/>
  <c r="AF631" i="1" s="1"/>
  <c r="X627" i="1"/>
  <c r="AB627" i="1" s="1"/>
  <c r="AF627" i="1" s="1"/>
  <c r="X623" i="1"/>
  <c r="AB623" i="1" s="1"/>
  <c r="AF623" i="1" s="1"/>
  <c r="X619" i="1"/>
  <c r="AB619" i="1" s="1"/>
  <c r="AF619" i="1" s="1"/>
  <c r="X615" i="1"/>
  <c r="AB615" i="1" s="1"/>
  <c r="AF615" i="1" s="1"/>
  <c r="X611" i="1"/>
  <c r="AB611" i="1" s="1"/>
  <c r="AF611" i="1" s="1"/>
  <c r="X607" i="1"/>
  <c r="AB607" i="1" s="1"/>
  <c r="AF607" i="1" s="1"/>
  <c r="X603" i="1"/>
  <c r="AB603" i="1" s="1"/>
  <c r="AF603" i="1" s="1"/>
  <c r="X599" i="1"/>
  <c r="AB599" i="1" s="1"/>
  <c r="AF599" i="1" s="1"/>
  <c r="X595" i="1"/>
  <c r="AB595" i="1" s="1"/>
  <c r="AF595" i="1" s="1"/>
  <c r="X591" i="1"/>
  <c r="AB591" i="1" s="1"/>
  <c r="AF591" i="1" s="1"/>
  <c r="X587" i="1"/>
  <c r="AB587" i="1" s="1"/>
  <c r="AF587" i="1" s="1"/>
  <c r="X583" i="1"/>
  <c r="AB583" i="1" s="1"/>
  <c r="AF583" i="1" s="1"/>
  <c r="X579" i="1"/>
  <c r="AB579" i="1" s="1"/>
  <c r="AF579" i="1" s="1"/>
  <c r="X575" i="1"/>
  <c r="AB575" i="1" s="1"/>
  <c r="AF575" i="1" s="1"/>
  <c r="X571" i="1"/>
  <c r="AB571" i="1" s="1"/>
  <c r="AF571" i="1" s="1"/>
  <c r="X567" i="1"/>
  <c r="AB567" i="1" s="1"/>
  <c r="AF567" i="1" s="1"/>
  <c r="X563" i="1"/>
  <c r="AB563" i="1" s="1"/>
  <c r="AF563" i="1" s="1"/>
  <c r="X559" i="1"/>
  <c r="AB559" i="1" s="1"/>
  <c r="AF559" i="1" s="1"/>
  <c r="X555" i="1"/>
  <c r="AB555" i="1" s="1"/>
  <c r="AF555" i="1" s="1"/>
  <c r="X551" i="1"/>
  <c r="AB551" i="1" s="1"/>
  <c r="AF551" i="1" s="1"/>
  <c r="X547" i="1"/>
  <c r="AB547" i="1" s="1"/>
  <c r="AF547" i="1" s="1"/>
  <c r="X543" i="1"/>
  <c r="AB543" i="1" s="1"/>
  <c r="AF543" i="1" s="1"/>
  <c r="X539" i="1"/>
  <c r="AB539" i="1" s="1"/>
  <c r="AF539" i="1" s="1"/>
  <c r="X535" i="1"/>
  <c r="AB535" i="1" s="1"/>
  <c r="AF535" i="1" s="1"/>
  <c r="X531" i="1"/>
  <c r="AB531" i="1" s="1"/>
  <c r="AF531" i="1" s="1"/>
  <c r="X527" i="1"/>
  <c r="AB527" i="1" s="1"/>
  <c r="AF527" i="1" s="1"/>
  <c r="X523" i="1"/>
  <c r="AB523" i="1" s="1"/>
  <c r="AF523" i="1" s="1"/>
  <c r="X519" i="1"/>
  <c r="AB519" i="1" s="1"/>
  <c r="AF519" i="1" s="1"/>
  <c r="X515" i="1"/>
  <c r="AB515" i="1" s="1"/>
  <c r="AF515" i="1" s="1"/>
  <c r="X511" i="1"/>
  <c r="AB511" i="1" s="1"/>
  <c r="AF511" i="1" s="1"/>
  <c r="X507" i="1"/>
  <c r="AB507" i="1" s="1"/>
  <c r="AF507" i="1" s="1"/>
  <c r="X503" i="1"/>
  <c r="AB503" i="1" s="1"/>
  <c r="AF503" i="1" s="1"/>
  <c r="X499" i="1"/>
  <c r="AB499" i="1" s="1"/>
  <c r="AF499" i="1" s="1"/>
  <c r="X495" i="1"/>
  <c r="AB495" i="1" s="1"/>
  <c r="AF495" i="1" s="1"/>
  <c r="X491" i="1"/>
  <c r="AB491" i="1" s="1"/>
  <c r="AF491" i="1" s="1"/>
  <c r="X487" i="1"/>
  <c r="AB487" i="1" s="1"/>
  <c r="AF487" i="1" s="1"/>
  <c r="X483" i="1"/>
  <c r="AB483" i="1" s="1"/>
  <c r="AF483" i="1" s="1"/>
  <c r="X479" i="1"/>
  <c r="AB479" i="1" s="1"/>
  <c r="AF479" i="1" s="1"/>
  <c r="X475" i="1"/>
  <c r="AB475" i="1" s="1"/>
  <c r="AF475" i="1" s="1"/>
  <c r="X471" i="1"/>
  <c r="AB471" i="1" s="1"/>
  <c r="AF471" i="1" s="1"/>
  <c r="X467" i="1"/>
  <c r="AB467" i="1" s="1"/>
  <c r="AF467" i="1" s="1"/>
  <c r="X463" i="1"/>
  <c r="AB463" i="1" s="1"/>
  <c r="AF463" i="1" s="1"/>
  <c r="X459" i="1"/>
  <c r="AB459" i="1" s="1"/>
  <c r="AF459" i="1" s="1"/>
  <c r="X455" i="1"/>
  <c r="AB455" i="1" s="1"/>
  <c r="AF455" i="1" s="1"/>
  <c r="X451" i="1"/>
  <c r="AB451" i="1" s="1"/>
  <c r="AF451" i="1" s="1"/>
  <c r="X447" i="1"/>
  <c r="AB447" i="1" s="1"/>
  <c r="AF447" i="1" s="1"/>
  <c r="X443" i="1"/>
  <c r="AB443" i="1" s="1"/>
  <c r="AF443" i="1" s="1"/>
  <c r="X439" i="1"/>
  <c r="AB439" i="1" s="1"/>
  <c r="AF439" i="1" s="1"/>
  <c r="U1123" i="1"/>
  <c r="Y1123" i="1" s="1"/>
  <c r="AC1123" i="1" s="1"/>
  <c r="U957" i="1"/>
  <c r="Y957" i="1" s="1"/>
  <c r="AC957" i="1" s="1"/>
  <c r="U893" i="1"/>
  <c r="Y893" i="1" s="1"/>
  <c r="AC893" i="1" s="1"/>
  <c r="V853" i="1"/>
  <c r="Z853" i="1" s="1"/>
  <c r="AD853" i="1" s="1"/>
  <c r="V837" i="1"/>
  <c r="Z837" i="1" s="1"/>
  <c r="AD837" i="1" s="1"/>
  <c r="V821" i="1"/>
  <c r="Z821" i="1" s="1"/>
  <c r="AD821" i="1" s="1"/>
  <c r="V805" i="1"/>
  <c r="Z805" i="1" s="1"/>
  <c r="AD805" i="1" s="1"/>
  <c r="V789" i="1"/>
  <c r="Z789" i="1" s="1"/>
  <c r="AD789" i="1" s="1"/>
  <c r="V773" i="1"/>
  <c r="Z773" i="1" s="1"/>
  <c r="AD773" i="1" s="1"/>
  <c r="V757" i="1"/>
  <c r="Z757" i="1" s="1"/>
  <c r="AD757" i="1" s="1"/>
  <c r="V742" i="1"/>
  <c r="Z742" i="1" s="1"/>
  <c r="AD742" i="1" s="1"/>
  <c r="V734" i="1"/>
  <c r="Z734" i="1" s="1"/>
  <c r="AD734" i="1" s="1"/>
  <c r="X728" i="1"/>
  <c r="AB728" i="1" s="1"/>
  <c r="AF728" i="1" s="1"/>
  <c r="W724" i="1"/>
  <c r="AA724" i="1" s="1"/>
  <c r="AE724" i="1" s="1"/>
  <c r="W720" i="1"/>
  <c r="AA720" i="1" s="1"/>
  <c r="AE720" i="1" s="1"/>
  <c r="W716" i="1"/>
  <c r="AA716" i="1" s="1"/>
  <c r="AE716" i="1" s="1"/>
  <c r="W712" i="1"/>
  <c r="AA712" i="1" s="1"/>
  <c r="AE712" i="1" s="1"/>
  <c r="W708" i="1"/>
  <c r="AA708" i="1" s="1"/>
  <c r="AE708" i="1" s="1"/>
  <c r="W704" i="1"/>
  <c r="AA704" i="1" s="1"/>
  <c r="AE704" i="1" s="1"/>
  <c r="W700" i="1"/>
  <c r="AA700" i="1" s="1"/>
  <c r="AE700" i="1" s="1"/>
  <c r="W696" i="1"/>
  <c r="AA696" i="1" s="1"/>
  <c r="AE696" i="1" s="1"/>
  <c r="W692" i="1"/>
  <c r="AA692" i="1" s="1"/>
  <c r="AE692" i="1" s="1"/>
  <c r="W688" i="1"/>
  <c r="AA688" i="1" s="1"/>
  <c r="AE688" i="1" s="1"/>
  <c r="W684" i="1"/>
  <c r="AA684" i="1" s="1"/>
  <c r="AE684" i="1" s="1"/>
  <c r="W680" i="1"/>
  <c r="AA680" i="1" s="1"/>
  <c r="AE680" i="1" s="1"/>
  <c r="W676" i="1"/>
  <c r="AA676" i="1" s="1"/>
  <c r="AE676" i="1" s="1"/>
  <c r="W672" i="1"/>
  <c r="AA672" i="1" s="1"/>
  <c r="AE672" i="1" s="1"/>
  <c r="W668" i="1"/>
  <c r="AA668" i="1" s="1"/>
  <c r="AE668" i="1" s="1"/>
  <c r="W664" i="1"/>
  <c r="AA664" i="1" s="1"/>
  <c r="AE664" i="1" s="1"/>
  <c r="W660" i="1"/>
  <c r="AA660" i="1" s="1"/>
  <c r="AE660" i="1" s="1"/>
  <c r="W656" i="1"/>
  <c r="AA656" i="1" s="1"/>
  <c r="AE656" i="1" s="1"/>
  <c r="W652" i="1"/>
  <c r="AA652" i="1" s="1"/>
  <c r="AE652" i="1" s="1"/>
  <c r="W648" i="1"/>
  <c r="AA648" i="1" s="1"/>
  <c r="AE648" i="1" s="1"/>
  <c r="W644" i="1"/>
  <c r="AA644" i="1" s="1"/>
  <c r="AE644" i="1" s="1"/>
  <c r="W640" i="1"/>
  <c r="AA640" i="1" s="1"/>
  <c r="AE640" i="1" s="1"/>
  <c r="W636" i="1"/>
  <c r="AA636" i="1" s="1"/>
  <c r="AE636" i="1" s="1"/>
  <c r="W632" i="1"/>
  <c r="AA632" i="1" s="1"/>
  <c r="AE632" i="1" s="1"/>
  <c r="W628" i="1"/>
  <c r="AA628" i="1" s="1"/>
  <c r="AE628" i="1" s="1"/>
  <c r="W624" i="1"/>
  <c r="AA624" i="1" s="1"/>
  <c r="AE624" i="1" s="1"/>
  <c r="W620" i="1"/>
  <c r="AA620" i="1" s="1"/>
  <c r="AE620" i="1" s="1"/>
  <c r="W616" i="1"/>
  <c r="AA616" i="1" s="1"/>
  <c r="AE616" i="1" s="1"/>
  <c r="W612" i="1"/>
  <c r="AA612" i="1" s="1"/>
  <c r="AE612" i="1" s="1"/>
  <c r="W608" i="1"/>
  <c r="AA608" i="1" s="1"/>
  <c r="AE608" i="1" s="1"/>
  <c r="W604" i="1"/>
  <c r="AA604" i="1" s="1"/>
  <c r="AE604" i="1" s="1"/>
  <c r="W600" i="1"/>
  <c r="AA600" i="1" s="1"/>
  <c r="AE600" i="1" s="1"/>
  <c r="W596" i="1"/>
  <c r="AA596" i="1" s="1"/>
  <c r="AE596" i="1" s="1"/>
  <c r="W592" i="1"/>
  <c r="AA592" i="1" s="1"/>
  <c r="AE592" i="1" s="1"/>
  <c r="W588" i="1"/>
  <c r="AA588" i="1" s="1"/>
  <c r="AE588" i="1" s="1"/>
  <c r="W584" i="1"/>
  <c r="AA584" i="1" s="1"/>
  <c r="AE584" i="1" s="1"/>
  <c r="W580" i="1"/>
  <c r="AA580" i="1" s="1"/>
  <c r="AE580" i="1" s="1"/>
  <c r="W576" i="1"/>
  <c r="AA576" i="1" s="1"/>
  <c r="AE576" i="1" s="1"/>
  <c r="W572" i="1"/>
  <c r="AA572" i="1" s="1"/>
  <c r="AE572" i="1" s="1"/>
  <c r="W568" i="1"/>
  <c r="AA568" i="1" s="1"/>
  <c r="AE568" i="1" s="1"/>
  <c r="W564" i="1"/>
  <c r="AA564" i="1" s="1"/>
  <c r="AE564" i="1" s="1"/>
  <c r="W560" i="1"/>
  <c r="AA560" i="1" s="1"/>
  <c r="AE560" i="1" s="1"/>
  <c r="W556" i="1"/>
  <c r="AA556" i="1" s="1"/>
  <c r="AE556" i="1" s="1"/>
  <c r="W552" i="1"/>
  <c r="AA552" i="1" s="1"/>
  <c r="AE552" i="1" s="1"/>
  <c r="W548" i="1"/>
  <c r="AA548" i="1" s="1"/>
  <c r="AE548" i="1" s="1"/>
  <c r="W544" i="1"/>
  <c r="AA544" i="1" s="1"/>
  <c r="AE544" i="1" s="1"/>
  <c r="W540" i="1"/>
  <c r="AA540" i="1" s="1"/>
  <c r="AE540" i="1" s="1"/>
  <c r="W536" i="1"/>
  <c r="AA536" i="1" s="1"/>
  <c r="AE536" i="1" s="1"/>
  <c r="W532" i="1"/>
  <c r="AA532" i="1" s="1"/>
  <c r="AE532" i="1" s="1"/>
  <c r="W528" i="1"/>
  <c r="AA528" i="1" s="1"/>
  <c r="AE528" i="1" s="1"/>
  <c r="W524" i="1"/>
  <c r="AA524" i="1" s="1"/>
  <c r="AE524" i="1" s="1"/>
  <c r="W520" i="1"/>
  <c r="AA520" i="1" s="1"/>
  <c r="AE520" i="1" s="1"/>
  <c r="W516" i="1"/>
  <c r="AA516" i="1" s="1"/>
  <c r="AE516" i="1" s="1"/>
  <c r="W512" i="1"/>
  <c r="AA512" i="1" s="1"/>
  <c r="AE512" i="1" s="1"/>
  <c r="W508" i="1"/>
  <c r="AA508" i="1" s="1"/>
  <c r="AE508" i="1" s="1"/>
  <c r="W504" i="1"/>
  <c r="AA504" i="1" s="1"/>
  <c r="AE504" i="1" s="1"/>
  <c r="W500" i="1"/>
  <c r="AA500" i="1" s="1"/>
  <c r="AE500" i="1" s="1"/>
  <c r="W496" i="1"/>
  <c r="AA496" i="1" s="1"/>
  <c r="AE496" i="1" s="1"/>
  <c r="W492" i="1"/>
  <c r="AA492" i="1" s="1"/>
  <c r="AE492" i="1" s="1"/>
  <c r="W488" i="1"/>
  <c r="AA488" i="1" s="1"/>
  <c r="AE488" i="1" s="1"/>
  <c r="W484" i="1"/>
  <c r="AA484" i="1" s="1"/>
  <c r="AE484" i="1" s="1"/>
  <c r="W480" i="1"/>
  <c r="AA480" i="1" s="1"/>
  <c r="AE480" i="1" s="1"/>
  <c r="W476" i="1"/>
  <c r="AA476" i="1" s="1"/>
  <c r="AE476" i="1" s="1"/>
  <c r="W472" i="1"/>
  <c r="AA472" i="1" s="1"/>
  <c r="AE472" i="1" s="1"/>
  <c r="W468" i="1"/>
  <c r="AA468" i="1" s="1"/>
  <c r="AE468" i="1" s="1"/>
  <c r="W464" i="1"/>
  <c r="AA464" i="1" s="1"/>
  <c r="AE464" i="1" s="1"/>
  <c r="W460" i="1"/>
  <c r="AA460" i="1" s="1"/>
  <c r="AE460" i="1" s="1"/>
  <c r="W456" i="1"/>
  <c r="AA456" i="1" s="1"/>
  <c r="AE456" i="1" s="1"/>
  <c r="W452" i="1"/>
  <c r="AA452" i="1" s="1"/>
  <c r="AE452" i="1" s="1"/>
  <c r="W448" i="1"/>
  <c r="AA448" i="1" s="1"/>
  <c r="AE448" i="1" s="1"/>
  <c r="W444" i="1"/>
  <c r="AA444" i="1" s="1"/>
  <c r="AE444" i="1" s="1"/>
  <c r="W440" i="1"/>
  <c r="AA440" i="1" s="1"/>
  <c r="AE440" i="1" s="1"/>
  <c r="W436" i="1"/>
  <c r="AA436" i="1" s="1"/>
  <c r="AE436" i="1" s="1"/>
  <c r="U969" i="1"/>
  <c r="Y969" i="1" s="1"/>
  <c r="AC969" i="1" s="1"/>
  <c r="U905" i="1"/>
  <c r="Y905" i="1" s="1"/>
  <c r="AC905" i="1" s="1"/>
  <c r="V856" i="1"/>
  <c r="Z856" i="1" s="1"/>
  <c r="AD856" i="1" s="1"/>
  <c r="V840" i="1"/>
  <c r="Z840" i="1" s="1"/>
  <c r="AD840" i="1" s="1"/>
  <c r="V824" i="1"/>
  <c r="Z824" i="1" s="1"/>
  <c r="AD824" i="1" s="1"/>
  <c r="V808" i="1"/>
  <c r="Z808" i="1" s="1"/>
  <c r="AD808" i="1" s="1"/>
  <c r="V792" i="1"/>
  <c r="Z792" i="1" s="1"/>
  <c r="AD792" i="1" s="1"/>
  <c r="V776" i="1"/>
  <c r="Z776" i="1" s="1"/>
  <c r="AD776" i="1" s="1"/>
  <c r="V760" i="1"/>
  <c r="Z760" i="1" s="1"/>
  <c r="AD760" i="1" s="1"/>
  <c r="V744" i="1"/>
  <c r="Z744" i="1" s="1"/>
  <c r="AD744" i="1" s="1"/>
  <c r="U736" i="1"/>
  <c r="Y736" i="1" s="1"/>
  <c r="AC736" i="1" s="1"/>
  <c r="X729" i="1"/>
  <c r="AB729" i="1" s="1"/>
  <c r="AF729" i="1" s="1"/>
  <c r="V725" i="1"/>
  <c r="Z725" i="1" s="1"/>
  <c r="AD725" i="1" s="1"/>
  <c r="V721" i="1"/>
  <c r="Z721" i="1" s="1"/>
  <c r="AD721" i="1" s="1"/>
  <c r="V717" i="1"/>
  <c r="Z717" i="1" s="1"/>
  <c r="AD717" i="1" s="1"/>
  <c r="V713" i="1"/>
  <c r="Z713" i="1" s="1"/>
  <c r="AD713" i="1" s="1"/>
  <c r="V709" i="1"/>
  <c r="Z709" i="1" s="1"/>
  <c r="AD709" i="1" s="1"/>
  <c r="V705" i="1"/>
  <c r="Z705" i="1" s="1"/>
  <c r="AD705" i="1" s="1"/>
  <c r="V701" i="1"/>
  <c r="Z701" i="1" s="1"/>
  <c r="AD701" i="1" s="1"/>
  <c r="V697" i="1"/>
  <c r="Z697" i="1" s="1"/>
  <c r="AD697" i="1" s="1"/>
  <c r="V693" i="1"/>
  <c r="Z693" i="1" s="1"/>
  <c r="AD693" i="1" s="1"/>
  <c r="V689" i="1"/>
  <c r="Z689" i="1" s="1"/>
  <c r="AD689" i="1" s="1"/>
  <c r="V685" i="1"/>
  <c r="Z685" i="1" s="1"/>
  <c r="AD685" i="1" s="1"/>
  <c r="V681" i="1"/>
  <c r="Z681" i="1" s="1"/>
  <c r="AD681" i="1" s="1"/>
  <c r="V677" i="1"/>
  <c r="Z677" i="1" s="1"/>
  <c r="AD677" i="1" s="1"/>
  <c r="V673" i="1"/>
  <c r="Z673" i="1" s="1"/>
  <c r="AD673" i="1" s="1"/>
  <c r="V669" i="1"/>
  <c r="Z669" i="1" s="1"/>
  <c r="AD669" i="1" s="1"/>
  <c r="V665" i="1"/>
  <c r="Z665" i="1" s="1"/>
  <c r="AD665" i="1" s="1"/>
  <c r="V661" i="1"/>
  <c r="Z661" i="1" s="1"/>
  <c r="AD661" i="1" s="1"/>
  <c r="V657" i="1"/>
  <c r="Z657" i="1" s="1"/>
  <c r="AD657" i="1" s="1"/>
  <c r="V653" i="1"/>
  <c r="Z653" i="1" s="1"/>
  <c r="AD653" i="1" s="1"/>
  <c r="V649" i="1"/>
  <c r="Z649" i="1" s="1"/>
  <c r="AD649" i="1" s="1"/>
  <c r="V645" i="1"/>
  <c r="Z645" i="1" s="1"/>
  <c r="AD645" i="1" s="1"/>
  <c r="U947" i="1"/>
  <c r="Y947" i="1" s="1"/>
  <c r="AC947" i="1" s="1"/>
  <c r="U907" i="1"/>
  <c r="Y907" i="1" s="1"/>
  <c r="AC907" i="1" s="1"/>
  <c r="U875" i="1"/>
  <c r="Y875" i="1" s="1"/>
  <c r="AC875" i="1" s="1"/>
  <c r="X856" i="1"/>
  <c r="AB856" i="1" s="1"/>
  <c r="AF856" i="1" s="1"/>
  <c r="X848" i="1"/>
  <c r="AB848" i="1" s="1"/>
  <c r="AF848" i="1" s="1"/>
  <c r="X840" i="1"/>
  <c r="AB840" i="1" s="1"/>
  <c r="AF840" i="1" s="1"/>
  <c r="X832" i="1"/>
  <c r="AB832" i="1" s="1"/>
  <c r="AF832" i="1" s="1"/>
  <c r="X824" i="1"/>
  <c r="AB824" i="1" s="1"/>
  <c r="AF824" i="1" s="1"/>
  <c r="X816" i="1"/>
  <c r="AB816" i="1" s="1"/>
  <c r="AF816" i="1" s="1"/>
  <c r="X808" i="1"/>
  <c r="AB808" i="1" s="1"/>
  <c r="AF808" i="1" s="1"/>
  <c r="X800" i="1"/>
  <c r="AB800" i="1" s="1"/>
  <c r="AF800" i="1" s="1"/>
  <c r="X792" i="1"/>
  <c r="AB792" i="1" s="1"/>
  <c r="AF792" i="1" s="1"/>
  <c r="X784" i="1"/>
  <c r="AB784" i="1" s="1"/>
  <c r="AF784" i="1" s="1"/>
  <c r="X776" i="1"/>
  <c r="AB776" i="1" s="1"/>
  <c r="AF776" i="1" s="1"/>
  <c r="X768" i="1"/>
  <c r="AB768" i="1" s="1"/>
  <c r="AF768" i="1" s="1"/>
  <c r="X760" i="1"/>
  <c r="AB760" i="1" s="1"/>
  <c r="AF760" i="1" s="1"/>
  <c r="X752" i="1"/>
  <c r="AB752" i="1" s="1"/>
  <c r="AF752" i="1" s="1"/>
  <c r="X744" i="1"/>
  <c r="AB744" i="1" s="1"/>
  <c r="AF744" i="1" s="1"/>
  <c r="X736" i="1"/>
  <c r="AB736" i="1" s="1"/>
  <c r="AF736" i="1" s="1"/>
  <c r="U1079" i="1"/>
  <c r="Y1079" i="1" s="1"/>
  <c r="AC1079" i="1" s="1"/>
  <c r="U978" i="1"/>
  <c r="Y978" i="1" s="1"/>
  <c r="AC978" i="1" s="1"/>
  <c r="U946" i="1"/>
  <c r="Y946" i="1" s="1"/>
  <c r="AC946" i="1" s="1"/>
  <c r="U914" i="1"/>
  <c r="Y914" i="1" s="1"/>
  <c r="AC914" i="1" s="1"/>
  <c r="U882" i="1"/>
  <c r="Y882" i="1" s="1"/>
  <c r="AC882" i="1" s="1"/>
  <c r="X858" i="1"/>
  <c r="AB858" i="1" s="1"/>
  <c r="AF858" i="1" s="1"/>
  <c r="W850" i="1"/>
  <c r="AA850" i="1" s="1"/>
  <c r="AE850" i="1" s="1"/>
  <c r="W842" i="1"/>
  <c r="AA842" i="1" s="1"/>
  <c r="AE842" i="1" s="1"/>
  <c r="W834" i="1"/>
  <c r="AA834" i="1" s="1"/>
  <c r="AE834" i="1" s="1"/>
  <c r="W826" i="1"/>
  <c r="AA826" i="1" s="1"/>
  <c r="AE826" i="1" s="1"/>
  <c r="W818" i="1"/>
  <c r="AA818" i="1" s="1"/>
  <c r="AE818" i="1" s="1"/>
  <c r="W810" i="1"/>
  <c r="AA810" i="1" s="1"/>
  <c r="AE810" i="1" s="1"/>
  <c r="W802" i="1"/>
  <c r="AA802" i="1" s="1"/>
  <c r="AE802" i="1" s="1"/>
  <c r="W794" i="1"/>
  <c r="AA794" i="1" s="1"/>
  <c r="AE794" i="1" s="1"/>
  <c r="W786" i="1"/>
  <c r="AA786" i="1" s="1"/>
  <c r="AE786" i="1" s="1"/>
  <c r="W778" i="1"/>
  <c r="AA778" i="1" s="1"/>
  <c r="AE778" i="1" s="1"/>
  <c r="W770" i="1"/>
  <c r="AA770" i="1" s="1"/>
  <c r="AE770" i="1" s="1"/>
  <c r="W762" i="1"/>
  <c r="AA762" i="1" s="1"/>
  <c r="AE762" i="1" s="1"/>
  <c r="W754" i="1"/>
  <c r="AA754" i="1" s="1"/>
  <c r="AE754" i="1" s="1"/>
  <c r="W746" i="1"/>
  <c r="AA746" i="1" s="1"/>
  <c r="AE746" i="1" s="1"/>
  <c r="W738" i="1"/>
  <c r="AA738" i="1" s="1"/>
  <c r="AE738" i="1" s="1"/>
  <c r="W730" i="1"/>
  <c r="AA730" i="1" s="1"/>
  <c r="AE730" i="1" s="1"/>
  <c r="U945" i="1"/>
  <c r="Y945" i="1" s="1"/>
  <c r="AC945" i="1" s="1"/>
  <c r="V850" i="1"/>
  <c r="Z850" i="1" s="1"/>
  <c r="AD850" i="1" s="1"/>
  <c r="V818" i="1"/>
  <c r="Z818" i="1" s="1"/>
  <c r="AD818" i="1" s="1"/>
  <c r="V794" i="1"/>
  <c r="Z794" i="1" s="1"/>
  <c r="AD794" i="1" s="1"/>
  <c r="V774" i="1"/>
  <c r="Z774" i="1" s="1"/>
  <c r="AD774" i="1" s="1"/>
  <c r="V754" i="1"/>
  <c r="Z754" i="1" s="1"/>
  <c r="AD754" i="1" s="1"/>
  <c r="U737" i="1"/>
  <c r="Y737" i="1" s="1"/>
  <c r="AC737" i="1" s="1"/>
  <c r="U729" i="1"/>
  <c r="Y729" i="1" s="1"/>
  <c r="AC729" i="1" s="1"/>
  <c r="X723" i="1"/>
  <c r="AB723" i="1" s="1"/>
  <c r="AF723" i="1" s="1"/>
  <c r="X718" i="1"/>
  <c r="AB718" i="1" s="1"/>
  <c r="AF718" i="1" s="1"/>
  <c r="X714" i="1"/>
  <c r="AB714" i="1" s="1"/>
  <c r="AF714" i="1" s="1"/>
  <c r="X710" i="1"/>
  <c r="AB710" i="1" s="1"/>
  <c r="AF710" i="1" s="1"/>
  <c r="X706" i="1"/>
  <c r="AB706" i="1" s="1"/>
  <c r="AF706" i="1" s="1"/>
  <c r="X702" i="1"/>
  <c r="AB702" i="1" s="1"/>
  <c r="AF702" i="1" s="1"/>
  <c r="X698" i="1"/>
  <c r="AB698" i="1" s="1"/>
  <c r="AF698" i="1" s="1"/>
  <c r="X694" i="1"/>
  <c r="AB694" i="1" s="1"/>
  <c r="AF694" i="1" s="1"/>
  <c r="X690" i="1"/>
  <c r="AB690" i="1" s="1"/>
  <c r="AF690" i="1" s="1"/>
  <c r="X686" i="1"/>
  <c r="AB686" i="1" s="1"/>
  <c r="AF686" i="1" s="1"/>
  <c r="X682" i="1"/>
  <c r="AB682" i="1" s="1"/>
  <c r="AF682" i="1" s="1"/>
  <c r="X678" i="1"/>
  <c r="AB678" i="1" s="1"/>
  <c r="AF678" i="1" s="1"/>
  <c r="X674" i="1"/>
  <c r="AB674" i="1" s="1"/>
  <c r="AF674" i="1" s="1"/>
  <c r="X670" i="1"/>
  <c r="AB670" i="1" s="1"/>
  <c r="AF670" i="1" s="1"/>
  <c r="X666" i="1"/>
  <c r="AB666" i="1" s="1"/>
  <c r="AF666" i="1" s="1"/>
  <c r="X662" i="1"/>
  <c r="AB662" i="1" s="1"/>
  <c r="AF662" i="1" s="1"/>
  <c r="X658" i="1"/>
  <c r="AB658" i="1" s="1"/>
  <c r="AF658" i="1" s="1"/>
  <c r="X654" i="1"/>
  <c r="AB654" i="1" s="1"/>
  <c r="AF654" i="1" s="1"/>
  <c r="X650" i="1"/>
  <c r="AB650" i="1" s="1"/>
  <c r="AF650" i="1" s="1"/>
  <c r="X646" i="1"/>
  <c r="AB646" i="1" s="1"/>
  <c r="AF646" i="1" s="1"/>
  <c r="X642" i="1"/>
  <c r="AB642" i="1" s="1"/>
  <c r="AF642" i="1" s="1"/>
  <c r="X638" i="1"/>
  <c r="AB638" i="1" s="1"/>
  <c r="AF638" i="1" s="1"/>
  <c r="X634" i="1"/>
  <c r="AB634" i="1" s="1"/>
  <c r="AF634" i="1" s="1"/>
  <c r="X630" i="1"/>
  <c r="AB630" i="1" s="1"/>
  <c r="AF630" i="1" s="1"/>
  <c r="X626" i="1"/>
  <c r="AB626" i="1" s="1"/>
  <c r="AF626" i="1" s="1"/>
  <c r="X622" i="1"/>
  <c r="AB622" i="1" s="1"/>
  <c r="AF622" i="1" s="1"/>
  <c r="X618" i="1"/>
  <c r="AB618" i="1" s="1"/>
  <c r="AF618" i="1" s="1"/>
  <c r="X614" i="1"/>
  <c r="AB614" i="1" s="1"/>
  <c r="AF614" i="1" s="1"/>
  <c r="X610" i="1"/>
  <c r="AB610" i="1" s="1"/>
  <c r="AF610" i="1" s="1"/>
  <c r="X606" i="1"/>
  <c r="AB606" i="1" s="1"/>
  <c r="AF606" i="1" s="1"/>
  <c r="X602" i="1"/>
  <c r="AB602" i="1" s="1"/>
  <c r="AF602" i="1" s="1"/>
  <c r="X598" i="1"/>
  <c r="AB598" i="1" s="1"/>
  <c r="AF598" i="1" s="1"/>
  <c r="X594" i="1"/>
  <c r="AB594" i="1" s="1"/>
  <c r="AF594" i="1" s="1"/>
  <c r="X590" i="1"/>
  <c r="AB590" i="1" s="1"/>
  <c r="AF590" i="1" s="1"/>
  <c r="X586" i="1"/>
  <c r="AB586" i="1" s="1"/>
  <c r="AF586" i="1" s="1"/>
  <c r="X582" i="1"/>
  <c r="X578" i="1"/>
  <c r="AB578" i="1" s="1"/>
  <c r="AF578" i="1" s="1"/>
  <c r="X574" i="1"/>
  <c r="AB574" i="1" s="1"/>
  <c r="AF574" i="1" s="1"/>
  <c r="X570" i="1"/>
  <c r="AB570" i="1" s="1"/>
  <c r="AF570" i="1" s="1"/>
  <c r="X566" i="1"/>
  <c r="AB566" i="1" s="1"/>
  <c r="AF566" i="1" s="1"/>
  <c r="X562" i="1"/>
  <c r="AB562" i="1" s="1"/>
  <c r="AF562" i="1" s="1"/>
  <c r="X558" i="1"/>
  <c r="AB558" i="1" s="1"/>
  <c r="AF558" i="1" s="1"/>
  <c r="X554" i="1"/>
  <c r="AB554" i="1" s="1"/>
  <c r="AF554" i="1" s="1"/>
  <c r="X550" i="1"/>
  <c r="AB550" i="1" s="1"/>
  <c r="AF550" i="1" s="1"/>
  <c r="X546" i="1"/>
  <c r="AB546" i="1" s="1"/>
  <c r="AF546" i="1" s="1"/>
  <c r="X542" i="1"/>
  <c r="AB542" i="1" s="1"/>
  <c r="AF542" i="1" s="1"/>
  <c r="X538" i="1"/>
  <c r="AB538" i="1" s="1"/>
  <c r="AF538" i="1" s="1"/>
  <c r="X534" i="1"/>
  <c r="AB534" i="1" s="1"/>
  <c r="AF534" i="1" s="1"/>
  <c r="X530" i="1"/>
  <c r="AB530" i="1" s="1"/>
  <c r="AF530" i="1" s="1"/>
  <c r="X526" i="1"/>
  <c r="AB526" i="1" s="1"/>
  <c r="AF526" i="1" s="1"/>
  <c r="X522" i="1"/>
  <c r="AB522" i="1" s="1"/>
  <c r="AF522" i="1" s="1"/>
  <c r="X518" i="1"/>
  <c r="AB518" i="1" s="1"/>
  <c r="AF518" i="1" s="1"/>
  <c r="X514" i="1"/>
  <c r="AB514" i="1" s="1"/>
  <c r="AF514" i="1" s="1"/>
  <c r="X510" i="1"/>
  <c r="AB510" i="1" s="1"/>
  <c r="AF510" i="1" s="1"/>
  <c r="X506" i="1"/>
  <c r="AB506" i="1" s="1"/>
  <c r="AF506" i="1" s="1"/>
  <c r="X502" i="1"/>
  <c r="AB502" i="1" s="1"/>
  <c r="AF502" i="1" s="1"/>
  <c r="X498" i="1"/>
  <c r="AB498" i="1" s="1"/>
  <c r="AF498" i="1" s="1"/>
  <c r="X494" i="1"/>
  <c r="AB494" i="1" s="1"/>
  <c r="AF494" i="1" s="1"/>
  <c r="X490" i="1"/>
  <c r="AB490" i="1" s="1"/>
  <c r="AF490" i="1" s="1"/>
  <c r="X486" i="1"/>
  <c r="AB486" i="1" s="1"/>
  <c r="AF486" i="1" s="1"/>
  <c r="X482" i="1"/>
  <c r="AB482" i="1" s="1"/>
  <c r="AF482" i="1" s="1"/>
  <c r="X478" i="1"/>
  <c r="AB478" i="1" s="1"/>
  <c r="AF478" i="1" s="1"/>
  <c r="X474" i="1"/>
  <c r="AB474" i="1" s="1"/>
  <c r="AF474" i="1" s="1"/>
  <c r="X470" i="1"/>
  <c r="AB470" i="1" s="1"/>
  <c r="AF470" i="1" s="1"/>
  <c r="X466" i="1"/>
  <c r="AB466" i="1" s="1"/>
  <c r="AF466" i="1" s="1"/>
  <c r="X462" i="1"/>
  <c r="AB462" i="1" s="1"/>
  <c r="AF462" i="1" s="1"/>
  <c r="X458" i="1"/>
  <c r="AB458" i="1" s="1"/>
  <c r="AF458" i="1" s="1"/>
  <c r="X454" i="1"/>
  <c r="AB454" i="1" s="1"/>
  <c r="AF454" i="1" s="1"/>
  <c r="X450" i="1"/>
  <c r="AB450" i="1" s="1"/>
  <c r="AF450" i="1" s="1"/>
  <c r="X446" i="1"/>
  <c r="AB446" i="1" s="1"/>
  <c r="AF446" i="1" s="1"/>
  <c r="X442" i="1"/>
  <c r="AB442" i="1" s="1"/>
  <c r="AF442" i="1" s="1"/>
  <c r="X438" i="1"/>
  <c r="AB438" i="1" s="1"/>
  <c r="AF438" i="1" s="1"/>
  <c r="U1059" i="1"/>
  <c r="Y1059" i="1" s="1"/>
  <c r="AC1059" i="1" s="1"/>
  <c r="U941" i="1"/>
  <c r="Y941" i="1" s="1"/>
  <c r="AC941" i="1" s="1"/>
  <c r="U877" i="1"/>
  <c r="Y877" i="1" s="1"/>
  <c r="AC877" i="1" s="1"/>
  <c r="V849" i="1"/>
  <c r="Z849" i="1" s="1"/>
  <c r="AD849" i="1" s="1"/>
  <c r="V833" i="1"/>
  <c r="Z833" i="1" s="1"/>
  <c r="AD833" i="1" s="1"/>
  <c r="V817" i="1"/>
  <c r="Z817" i="1" s="1"/>
  <c r="AD817" i="1" s="1"/>
  <c r="V801" i="1"/>
  <c r="Z801" i="1" s="1"/>
  <c r="AD801" i="1" s="1"/>
  <c r="V785" i="1"/>
  <c r="Z785" i="1" s="1"/>
  <c r="AD785" i="1" s="1"/>
  <c r="V769" i="1"/>
  <c r="Z769" i="1" s="1"/>
  <c r="AD769" i="1" s="1"/>
  <c r="V753" i="1"/>
  <c r="Z753" i="1" s="1"/>
  <c r="AD753" i="1" s="1"/>
  <c r="V740" i="1"/>
  <c r="Z740" i="1" s="1"/>
  <c r="AD740" i="1" s="1"/>
  <c r="X732" i="1"/>
  <c r="AB732" i="1" s="1"/>
  <c r="AF732" i="1" s="1"/>
  <c r="W727" i="1"/>
  <c r="AA727" i="1" s="1"/>
  <c r="AE727" i="1" s="1"/>
  <c r="W723" i="1"/>
  <c r="AA723" i="1" s="1"/>
  <c r="AE723" i="1" s="1"/>
  <c r="W719" i="1"/>
  <c r="AA719" i="1" s="1"/>
  <c r="AE719" i="1" s="1"/>
  <c r="W715" i="1"/>
  <c r="AA715" i="1" s="1"/>
  <c r="AE715" i="1" s="1"/>
  <c r="W711" i="1"/>
  <c r="AA711" i="1" s="1"/>
  <c r="AE711" i="1" s="1"/>
  <c r="W707" i="1"/>
  <c r="AA707" i="1" s="1"/>
  <c r="AE707" i="1" s="1"/>
  <c r="W703" i="1"/>
  <c r="AA703" i="1" s="1"/>
  <c r="AE703" i="1" s="1"/>
  <c r="W699" i="1"/>
  <c r="AA699" i="1" s="1"/>
  <c r="AE699" i="1" s="1"/>
  <c r="W695" i="1"/>
  <c r="AA695" i="1" s="1"/>
  <c r="AE695" i="1" s="1"/>
  <c r="W691" i="1"/>
  <c r="AA691" i="1" s="1"/>
  <c r="AE691" i="1" s="1"/>
  <c r="W687" i="1"/>
  <c r="AA687" i="1" s="1"/>
  <c r="AE687" i="1" s="1"/>
  <c r="W683" i="1"/>
  <c r="AA683" i="1" s="1"/>
  <c r="AE683" i="1" s="1"/>
  <c r="W679" i="1"/>
  <c r="AA679" i="1" s="1"/>
  <c r="AE679" i="1" s="1"/>
  <c r="W675" i="1"/>
  <c r="AA675" i="1" s="1"/>
  <c r="AE675" i="1" s="1"/>
  <c r="W671" i="1"/>
  <c r="AA671" i="1" s="1"/>
  <c r="AE671" i="1" s="1"/>
  <c r="W667" i="1"/>
  <c r="AA667" i="1" s="1"/>
  <c r="AE667" i="1" s="1"/>
  <c r="W663" i="1"/>
  <c r="AA663" i="1" s="1"/>
  <c r="AE663" i="1" s="1"/>
  <c r="W659" i="1"/>
  <c r="AA659" i="1" s="1"/>
  <c r="AE659" i="1" s="1"/>
  <c r="W655" i="1"/>
  <c r="AA655" i="1" s="1"/>
  <c r="AE655" i="1" s="1"/>
  <c r="W651" i="1"/>
  <c r="AA651" i="1" s="1"/>
  <c r="AE651" i="1" s="1"/>
  <c r="W647" i="1"/>
  <c r="AA647" i="1" s="1"/>
  <c r="AE647" i="1" s="1"/>
  <c r="W643" i="1"/>
  <c r="AA643" i="1" s="1"/>
  <c r="AE643" i="1" s="1"/>
  <c r="W639" i="1"/>
  <c r="AA639" i="1" s="1"/>
  <c r="AE639" i="1" s="1"/>
  <c r="W635" i="1"/>
  <c r="AA635" i="1" s="1"/>
  <c r="AE635" i="1" s="1"/>
  <c r="W631" i="1"/>
  <c r="AA631" i="1" s="1"/>
  <c r="AE631" i="1" s="1"/>
  <c r="W627" i="1"/>
  <c r="AA627" i="1" s="1"/>
  <c r="AE627" i="1" s="1"/>
  <c r="W623" i="1"/>
  <c r="AA623" i="1" s="1"/>
  <c r="AE623" i="1" s="1"/>
  <c r="W619" i="1"/>
  <c r="AA619" i="1" s="1"/>
  <c r="AE619" i="1" s="1"/>
  <c r="W615" i="1"/>
  <c r="AA615" i="1" s="1"/>
  <c r="AE615" i="1" s="1"/>
  <c r="W611" i="1"/>
  <c r="AA611" i="1" s="1"/>
  <c r="AE611" i="1" s="1"/>
  <c r="W607" i="1"/>
  <c r="AA607" i="1" s="1"/>
  <c r="AE607" i="1" s="1"/>
  <c r="W603" i="1"/>
  <c r="AA603" i="1" s="1"/>
  <c r="AE603" i="1" s="1"/>
  <c r="W599" i="1"/>
  <c r="AA599" i="1" s="1"/>
  <c r="AE599" i="1" s="1"/>
  <c r="W595" i="1"/>
  <c r="AA595" i="1" s="1"/>
  <c r="AE595" i="1" s="1"/>
  <c r="W591" i="1"/>
  <c r="AA591" i="1" s="1"/>
  <c r="AE591" i="1" s="1"/>
  <c r="W587" i="1"/>
  <c r="AA587" i="1" s="1"/>
  <c r="AE587" i="1" s="1"/>
  <c r="W583" i="1"/>
  <c r="AA583" i="1" s="1"/>
  <c r="AE583" i="1" s="1"/>
  <c r="U931" i="1"/>
  <c r="Y931" i="1" s="1"/>
  <c r="AC931" i="1" s="1"/>
  <c r="U899" i="1"/>
  <c r="Y899" i="1" s="1"/>
  <c r="AC899" i="1" s="1"/>
  <c r="U867" i="1"/>
  <c r="Y867" i="1" s="1"/>
  <c r="AC867" i="1" s="1"/>
  <c r="X854" i="1"/>
  <c r="AB854" i="1" s="1"/>
  <c r="AF854" i="1" s="1"/>
  <c r="X846" i="1"/>
  <c r="AB846" i="1" s="1"/>
  <c r="AF846" i="1" s="1"/>
  <c r="X838" i="1"/>
  <c r="AB838" i="1" s="1"/>
  <c r="AF838" i="1" s="1"/>
  <c r="X830" i="1"/>
  <c r="AB830" i="1" s="1"/>
  <c r="AF830" i="1" s="1"/>
  <c r="X822" i="1"/>
  <c r="AB822" i="1" s="1"/>
  <c r="AF822" i="1" s="1"/>
  <c r="X814" i="1"/>
  <c r="AB814" i="1" s="1"/>
  <c r="AF814" i="1" s="1"/>
  <c r="X806" i="1"/>
  <c r="AB806" i="1" s="1"/>
  <c r="AF806" i="1" s="1"/>
  <c r="X798" i="1"/>
  <c r="AB798" i="1" s="1"/>
  <c r="AF798" i="1" s="1"/>
  <c r="X790" i="1"/>
  <c r="AB790" i="1" s="1"/>
  <c r="AF790" i="1" s="1"/>
  <c r="X782" i="1"/>
  <c r="AB782" i="1" s="1"/>
  <c r="AF782" i="1" s="1"/>
  <c r="X774" i="1"/>
  <c r="AB774" i="1" s="1"/>
  <c r="AF774" i="1" s="1"/>
  <c r="X766" i="1"/>
  <c r="X758" i="1"/>
  <c r="AB758" i="1" s="1"/>
  <c r="AF758" i="1" s="1"/>
  <c r="X750" i="1"/>
  <c r="AB750" i="1" s="1"/>
  <c r="AF750" i="1" s="1"/>
  <c r="X742" i="1"/>
  <c r="AB742" i="1" s="1"/>
  <c r="AF742" i="1" s="1"/>
  <c r="X734" i="1"/>
  <c r="AB734" i="1" s="1"/>
  <c r="AF734" i="1" s="1"/>
  <c r="U1047" i="1"/>
  <c r="Y1047" i="1" s="1"/>
  <c r="AC1047" i="1" s="1"/>
  <c r="U970" i="1"/>
  <c r="Y970" i="1" s="1"/>
  <c r="AC970" i="1" s="1"/>
  <c r="U938" i="1"/>
  <c r="Y938" i="1" s="1"/>
  <c r="AC938" i="1" s="1"/>
  <c r="U906" i="1"/>
  <c r="Y906" i="1" s="1"/>
  <c r="AC906" i="1" s="1"/>
  <c r="U874" i="1"/>
  <c r="Y874" i="1" s="1"/>
  <c r="AC874" i="1" s="1"/>
  <c r="W856" i="1"/>
  <c r="AA856" i="1" s="1"/>
  <c r="AE856" i="1" s="1"/>
  <c r="W848" i="1"/>
  <c r="AA848" i="1" s="1"/>
  <c r="AE848" i="1" s="1"/>
  <c r="W840" i="1"/>
  <c r="AA840" i="1" s="1"/>
  <c r="AE840" i="1" s="1"/>
  <c r="W832" i="1"/>
  <c r="AA832" i="1" s="1"/>
  <c r="AE832" i="1" s="1"/>
  <c r="W824" i="1"/>
  <c r="AA824" i="1" s="1"/>
  <c r="AE824" i="1" s="1"/>
  <c r="W816" i="1"/>
  <c r="AA816" i="1" s="1"/>
  <c r="AE816" i="1" s="1"/>
  <c r="W808" i="1"/>
  <c r="AA808" i="1" s="1"/>
  <c r="AE808" i="1" s="1"/>
  <c r="W800" i="1"/>
  <c r="AA800" i="1" s="1"/>
  <c r="AE800" i="1" s="1"/>
  <c r="W792" i="1"/>
  <c r="AA792" i="1" s="1"/>
  <c r="AE792" i="1" s="1"/>
  <c r="W784" i="1"/>
  <c r="AA784" i="1" s="1"/>
  <c r="AE784" i="1" s="1"/>
  <c r="W776" i="1"/>
  <c r="AA776" i="1" s="1"/>
  <c r="AE776" i="1" s="1"/>
  <c r="W768" i="1"/>
  <c r="AA768" i="1" s="1"/>
  <c r="AE768" i="1" s="1"/>
  <c r="W760" i="1"/>
  <c r="AA760" i="1" s="1"/>
  <c r="AE760" i="1" s="1"/>
  <c r="W752" i="1"/>
  <c r="AA752" i="1" s="1"/>
  <c r="AE752" i="1" s="1"/>
  <c r="W744" i="1"/>
  <c r="AA744" i="1" s="1"/>
  <c r="AE744" i="1" s="1"/>
  <c r="W736" i="1"/>
  <c r="AA736" i="1" s="1"/>
  <c r="AE736" i="1" s="1"/>
  <c r="W728" i="1"/>
  <c r="AA728" i="1" s="1"/>
  <c r="AE728" i="1" s="1"/>
  <c r="U913" i="1"/>
  <c r="Y913" i="1" s="1"/>
  <c r="AC913" i="1" s="1"/>
  <c r="V842" i="1"/>
  <c r="Z842" i="1" s="1"/>
  <c r="AD842" i="1" s="1"/>
  <c r="V810" i="1"/>
  <c r="Z810" i="1" s="1"/>
  <c r="AD810" i="1" s="1"/>
  <c r="V790" i="1"/>
  <c r="Z790" i="1" s="1"/>
  <c r="AD790" i="1" s="1"/>
  <c r="V770" i="1"/>
  <c r="Z770" i="1" s="1"/>
  <c r="AD770" i="1" s="1"/>
  <c r="V746" i="1"/>
  <c r="Z746" i="1" s="1"/>
  <c r="AD746" i="1" s="1"/>
  <c r="U735" i="1"/>
  <c r="Y735" i="1" s="1"/>
  <c r="AC735" i="1" s="1"/>
  <c r="X727" i="1"/>
  <c r="AB727" i="1" s="1"/>
  <c r="AF727" i="1" s="1"/>
  <c r="X721" i="1"/>
  <c r="AB721" i="1" s="1"/>
  <c r="AF721" i="1" s="1"/>
  <c r="X717" i="1"/>
  <c r="AB717" i="1" s="1"/>
  <c r="AF717" i="1" s="1"/>
  <c r="X713" i="1"/>
  <c r="AB713" i="1" s="1"/>
  <c r="AF713" i="1" s="1"/>
  <c r="X709" i="1"/>
  <c r="AB709" i="1" s="1"/>
  <c r="AF709" i="1" s="1"/>
  <c r="X705" i="1"/>
  <c r="AB705" i="1" s="1"/>
  <c r="AF705" i="1" s="1"/>
  <c r="X701" i="1"/>
  <c r="AB701" i="1" s="1"/>
  <c r="AF701" i="1" s="1"/>
  <c r="X697" i="1"/>
  <c r="AB697" i="1" s="1"/>
  <c r="AF697" i="1" s="1"/>
  <c r="X693" i="1"/>
  <c r="AB693" i="1" s="1"/>
  <c r="AF693" i="1" s="1"/>
  <c r="X689" i="1"/>
  <c r="AB689" i="1" s="1"/>
  <c r="AF689" i="1" s="1"/>
  <c r="X685" i="1"/>
  <c r="AB685" i="1" s="1"/>
  <c r="AF685" i="1" s="1"/>
  <c r="X681" i="1"/>
  <c r="AB681" i="1" s="1"/>
  <c r="AF681" i="1" s="1"/>
  <c r="X677" i="1"/>
  <c r="AB677" i="1" s="1"/>
  <c r="AF677" i="1" s="1"/>
  <c r="X673" i="1"/>
  <c r="AB673" i="1" s="1"/>
  <c r="AF673" i="1" s="1"/>
  <c r="X669" i="1"/>
  <c r="AB669" i="1" s="1"/>
  <c r="AF669" i="1" s="1"/>
  <c r="X665" i="1"/>
  <c r="AB665" i="1" s="1"/>
  <c r="AF665" i="1" s="1"/>
  <c r="X661" i="1"/>
  <c r="AB661" i="1" s="1"/>
  <c r="AF661" i="1" s="1"/>
  <c r="X657" i="1"/>
  <c r="AB657" i="1" s="1"/>
  <c r="AF657" i="1" s="1"/>
  <c r="X653" i="1"/>
  <c r="AB653" i="1" s="1"/>
  <c r="AF653" i="1" s="1"/>
  <c r="X649" i="1"/>
  <c r="AB649" i="1" s="1"/>
  <c r="AF649" i="1" s="1"/>
  <c r="X645" i="1"/>
  <c r="AB645" i="1" s="1"/>
  <c r="AF645" i="1" s="1"/>
  <c r="X641" i="1"/>
  <c r="AB641" i="1" s="1"/>
  <c r="AF641" i="1" s="1"/>
  <c r="X637" i="1"/>
  <c r="AB637" i="1" s="1"/>
  <c r="AF637" i="1" s="1"/>
  <c r="X633" i="1"/>
  <c r="AB633" i="1" s="1"/>
  <c r="AF633" i="1" s="1"/>
  <c r="X629" i="1"/>
  <c r="AB629" i="1" s="1"/>
  <c r="AF629" i="1" s="1"/>
  <c r="X625" i="1"/>
  <c r="AB625" i="1" s="1"/>
  <c r="AF625" i="1" s="1"/>
  <c r="X621" i="1"/>
  <c r="AB621" i="1" s="1"/>
  <c r="AF621" i="1" s="1"/>
  <c r="X617" i="1"/>
  <c r="AB617" i="1" s="1"/>
  <c r="AF617" i="1" s="1"/>
  <c r="X613" i="1"/>
  <c r="AB613" i="1" s="1"/>
  <c r="AF613" i="1" s="1"/>
  <c r="X609" i="1"/>
  <c r="AB609" i="1" s="1"/>
  <c r="AF609" i="1" s="1"/>
  <c r="X605" i="1"/>
  <c r="AB605" i="1" s="1"/>
  <c r="AF605" i="1" s="1"/>
  <c r="X601" i="1"/>
  <c r="AB601" i="1" s="1"/>
  <c r="AF601" i="1" s="1"/>
  <c r="X597" i="1"/>
  <c r="AB597" i="1" s="1"/>
  <c r="AF597" i="1" s="1"/>
  <c r="X593" i="1"/>
  <c r="AB593" i="1" s="1"/>
  <c r="AF593" i="1" s="1"/>
  <c r="X589" i="1"/>
  <c r="AB589" i="1" s="1"/>
  <c r="AF589" i="1" s="1"/>
  <c r="X585" i="1"/>
  <c r="AB585" i="1" s="1"/>
  <c r="AF585" i="1" s="1"/>
  <c r="X581" i="1"/>
  <c r="AB581" i="1" s="1"/>
  <c r="AF581" i="1" s="1"/>
  <c r="X577" i="1"/>
  <c r="AB577" i="1" s="1"/>
  <c r="AF577" i="1" s="1"/>
  <c r="X573" i="1"/>
  <c r="AB573" i="1" s="1"/>
  <c r="AF573" i="1" s="1"/>
  <c r="X569" i="1"/>
  <c r="AB569" i="1" s="1"/>
  <c r="AF569" i="1" s="1"/>
  <c r="X565" i="1"/>
  <c r="AB565" i="1" s="1"/>
  <c r="AF565" i="1" s="1"/>
  <c r="X561" i="1"/>
  <c r="AB561" i="1" s="1"/>
  <c r="AF561" i="1" s="1"/>
  <c r="X557" i="1"/>
  <c r="AB557" i="1" s="1"/>
  <c r="AF557" i="1" s="1"/>
  <c r="X553" i="1"/>
  <c r="AB553" i="1" s="1"/>
  <c r="AF553" i="1" s="1"/>
  <c r="X549" i="1"/>
  <c r="AB549" i="1" s="1"/>
  <c r="AF549" i="1" s="1"/>
  <c r="X545" i="1"/>
  <c r="AB545" i="1" s="1"/>
  <c r="AF545" i="1" s="1"/>
  <c r="X541" i="1"/>
  <c r="AB541" i="1" s="1"/>
  <c r="AF541" i="1" s="1"/>
  <c r="X537" i="1"/>
  <c r="AB537" i="1" s="1"/>
  <c r="AF537" i="1" s="1"/>
  <c r="X533" i="1"/>
  <c r="AB533" i="1" s="1"/>
  <c r="AF533" i="1" s="1"/>
  <c r="X529" i="1"/>
  <c r="AB529" i="1" s="1"/>
  <c r="AF529" i="1" s="1"/>
  <c r="X525" i="1"/>
  <c r="AB525" i="1" s="1"/>
  <c r="AF525" i="1" s="1"/>
  <c r="X521" i="1"/>
  <c r="AB521" i="1" s="1"/>
  <c r="AF521" i="1" s="1"/>
  <c r="X517" i="1"/>
  <c r="AB517" i="1" s="1"/>
  <c r="AF517" i="1" s="1"/>
  <c r="X513" i="1"/>
  <c r="AB513" i="1" s="1"/>
  <c r="AF513" i="1" s="1"/>
  <c r="X509" i="1"/>
  <c r="AB509" i="1" s="1"/>
  <c r="AF509" i="1" s="1"/>
  <c r="X505" i="1"/>
  <c r="AB505" i="1" s="1"/>
  <c r="AF505" i="1" s="1"/>
  <c r="X501" i="1"/>
  <c r="AB501" i="1" s="1"/>
  <c r="AF501" i="1" s="1"/>
  <c r="X497" i="1"/>
  <c r="AB497" i="1" s="1"/>
  <c r="AF497" i="1" s="1"/>
  <c r="X493" i="1"/>
  <c r="AB493" i="1" s="1"/>
  <c r="AF493" i="1" s="1"/>
  <c r="X489" i="1"/>
  <c r="AB489" i="1" s="1"/>
  <c r="AF489" i="1" s="1"/>
  <c r="X485" i="1"/>
  <c r="AB485" i="1" s="1"/>
  <c r="AF485" i="1" s="1"/>
  <c r="X481" i="1"/>
  <c r="AB481" i="1" s="1"/>
  <c r="AF481" i="1" s="1"/>
  <c r="X477" i="1"/>
  <c r="AB477" i="1" s="1"/>
  <c r="AF477" i="1" s="1"/>
  <c r="X473" i="1"/>
  <c r="AB473" i="1" s="1"/>
  <c r="AF473" i="1" s="1"/>
  <c r="X469" i="1"/>
  <c r="AB469" i="1" s="1"/>
  <c r="AF469" i="1" s="1"/>
  <c r="X465" i="1"/>
  <c r="AB465" i="1" s="1"/>
  <c r="AF465" i="1" s="1"/>
  <c r="X461" i="1"/>
  <c r="AB461" i="1" s="1"/>
  <c r="AF461" i="1" s="1"/>
  <c r="X457" i="1"/>
  <c r="AB457" i="1" s="1"/>
  <c r="AF457" i="1" s="1"/>
  <c r="X453" i="1"/>
  <c r="AB453" i="1" s="1"/>
  <c r="AF453" i="1" s="1"/>
  <c r="X449" i="1"/>
  <c r="AB449" i="1" s="1"/>
  <c r="AF449" i="1" s="1"/>
  <c r="X445" i="1"/>
  <c r="AB445" i="1" s="1"/>
  <c r="AF445" i="1" s="1"/>
  <c r="X441" i="1"/>
  <c r="AB441" i="1" s="1"/>
  <c r="AF441" i="1" s="1"/>
  <c r="X437" i="1"/>
  <c r="AB437" i="1" s="1"/>
  <c r="AF437" i="1" s="1"/>
  <c r="U995" i="1"/>
  <c r="Y995" i="1" s="1"/>
  <c r="AC995" i="1" s="1"/>
  <c r="U925" i="1"/>
  <c r="Y925" i="1" s="1"/>
  <c r="AC925" i="1" s="1"/>
  <c r="U864" i="1"/>
  <c r="Y864" i="1" s="1"/>
  <c r="AC864" i="1" s="1"/>
  <c r="V845" i="1"/>
  <c r="Z845" i="1" s="1"/>
  <c r="AD845" i="1" s="1"/>
  <c r="V829" i="1"/>
  <c r="Z829" i="1" s="1"/>
  <c r="AD829" i="1" s="1"/>
  <c r="V813" i="1"/>
  <c r="Z813" i="1" s="1"/>
  <c r="AD813" i="1" s="1"/>
  <c r="V797" i="1"/>
  <c r="Z797" i="1" s="1"/>
  <c r="AD797" i="1" s="1"/>
  <c r="V781" i="1"/>
  <c r="Z781" i="1" s="1"/>
  <c r="AD781" i="1" s="1"/>
  <c r="V765" i="1"/>
  <c r="Z765" i="1" s="1"/>
  <c r="AD765" i="1" s="1"/>
  <c r="V749" i="1"/>
  <c r="Z749" i="1" s="1"/>
  <c r="AD749" i="1" s="1"/>
  <c r="V738" i="1"/>
  <c r="Z738" i="1" s="1"/>
  <c r="AD738" i="1" s="1"/>
  <c r="V731" i="1"/>
  <c r="Z731" i="1" s="1"/>
  <c r="AD731" i="1" s="1"/>
  <c r="W726" i="1"/>
  <c r="AA726" i="1" s="1"/>
  <c r="AE726" i="1" s="1"/>
  <c r="W722" i="1"/>
  <c r="AA722" i="1" s="1"/>
  <c r="AE722" i="1" s="1"/>
  <c r="W718" i="1"/>
  <c r="AA718" i="1" s="1"/>
  <c r="AE718" i="1" s="1"/>
  <c r="W714" i="1"/>
  <c r="AA714" i="1" s="1"/>
  <c r="AE714" i="1" s="1"/>
  <c r="W710" i="1"/>
  <c r="AA710" i="1" s="1"/>
  <c r="AE710" i="1" s="1"/>
  <c r="W706" i="1"/>
  <c r="AA706" i="1" s="1"/>
  <c r="AE706" i="1" s="1"/>
  <c r="W702" i="1"/>
  <c r="AA702" i="1" s="1"/>
  <c r="AE702" i="1" s="1"/>
  <c r="W698" i="1"/>
  <c r="AA698" i="1" s="1"/>
  <c r="AE698" i="1" s="1"/>
  <c r="W694" i="1"/>
  <c r="AA694" i="1" s="1"/>
  <c r="AE694" i="1" s="1"/>
  <c r="W690" i="1"/>
  <c r="AA690" i="1" s="1"/>
  <c r="AE690" i="1" s="1"/>
  <c r="W686" i="1"/>
  <c r="AA686" i="1" s="1"/>
  <c r="AE686" i="1" s="1"/>
  <c r="W682" i="1"/>
  <c r="AA682" i="1" s="1"/>
  <c r="AE682" i="1" s="1"/>
  <c r="W678" i="1"/>
  <c r="AA678" i="1" s="1"/>
  <c r="AE678" i="1" s="1"/>
  <c r="W674" i="1"/>
  <c r="AA674" i="1" s="1"/>
  <c r="AE674" i="1" s="1"/>
  <c r="W670" i="1"/>
  <c r="AA670" i="1" s="1"/>
  <c r="AE670" i="1" s="1"/>
  <c r="W666" i="1"/>
  <c r="AA666" i="1" s="1"/>
  <c r="AE666" i="1" s="1"/>
  <c r="W662" i="1"/>
  <c r="AA662" i="1" s="1"/>
  <c r="AE662" i="1" s="1"/>
  <c r="W658" i="1"/>
  <c r="AA658" i="1" s="1"/>
  <c r="AE658" i="1" s="1"/>
  <c r="W654" i="1"/>
  <c r="AA654" i="1" s="1"/>
  <c r="AE654" i="1" s="1"/>
  <c r="W650" i="1"/>
  <c r="AA650" i="1" s="1"/>
  <c r="AE650" i="1" s="1"/>
  <c r="W646" i="1"/>
  <c r="AA646" i="1" s="1"/>
  <c r="AE646" i="1" s="1"/>
  <c r="W642" i="1"/>
  <c r="AA642" i="1" s="1"/>
  <c r="AE642" i="1" s="1"/>
  <c r="W638" i="1"/>
  <c r="AA638" i="1" s="1"/>
  <c r="AE638" i="1" s="1"/>
  <c r="W634" i="1"/>
  <c r="AA634" i="1" s="1"/>
  <c r="AE634" i="1" s="1"/>
  <c r="W630" i="1"/>
  <c r="AA630" i="1" s="1"/>
  <c r="AE630" i="1" s="1"/>
  <c r="W626" i="1"/>
  <c r="AA626" i="1" s="1"/>
  <c r="AE626" i="1" s="1"/>
  <c r="W622" i="1"/>
  <c r="AA622" i="1" s="1"/>
  <c r="AE622" i="1" s="1"/>
  <c r="W618" i="1"/>
  <c r="AA618" i="1" s="1"/>
  <c r="AE618" i="1" s="1"/>
  <c r="W614" i="1"/>
  <c r="AA614" i="1" s="1"/>
  <c r="AE614" i="1" s="1"/>
  <c r="W610" i="1"/>
  <c r="AA610" i="1" s="1"/>
  <c r="AE610" i="1" s="1"/>
  <c r="W606" i="1"/>
  <c r="AA606" i="1" s="1"/>
  <c r="AE606" i="1" s="1"/>
  <c r="W602" i="1"/>
  <c r="AA602" i="1" s="1"/>
  <c r="AE602" i="1" s="1"/>
  <c r="W598" i="1"/>
  <c r="AA598" i="1" s="1"/>
  <c r="AE598" i="1" s="1"/>
  <c r="W594" i="1"/>
  <c r="AA594" i="1" s="1"/>
  <c r="AE594" i="1" s="1"/>
  <c r="W590" i="1"/>
  <c r="AA590" i="1" s="1"/>
  <c r="AE590" i="1" s="1"/>
  <c r="W586" i="1"/>
  <c r="AA586" i="1" s="1"/>
  <c r="AE586" i="1" s="1"/>
  <c r="W582" i="1"/>
  <c r="W578" i="1"/>
  <c r="AA578" i="1" s="1"/>
  <c r="AE578" i="1" s="1"/>
  <c r="W574" i="1"/>
  <c r="AA574" i="1" s="1"/>
  <c r="AE574" i="1" s="1"/>
  <c r="W570" i="1"/>
  <c r="AA570" i="1" s="1"/>
  <c r="AE570" i="1" s="1"/>
  <c r="W566" i="1"/>
  <c r="AA566" i="1" s="1"/>
  <c r="AE566" i="1" s="1"/>
  <c r="W562" i="1"/>
  <c r="AA562" i="1" s="1"/>
  <c r="AE562" i="1" s="1"/>
  <c r="W558" i="1"/>
  <c r="AA558" i="1" s="1"/>
  <c r="AE558" i="1" s="1"/>
  <c r="W554" i="1"/>
  <c r="AA554" i="1" s="1"/>
  <c r="AE554" i="1" s="1"/>
  <c r="W550" i="1"/>
  <c r="AA550" i="1" s="1"/>
  <c r="AE550" i="1" s="1"/>
  <c r="W546" i="1"/>
  <c r="AA546" i="1" s="1"/>
  <c r="AE546" i="1" s="1"/>
  <c r="W542" i="1"/>
  <c r="AA542" i="1" s="1"/>
  <c r="AE542" i="1" s="1"/>
  <c r="W538" i="1"/>
  <c r="AA538" i="1" s="1"/>
  <c r="AE538" i="1" s="1"/>
  <c r="W534" i="1"/>
  <c r="AA534" i="1" s="1"/>
  <c r="AE534" i="1" s="1"/>
  <c r="W530" i="1"/>
  <c r="AA530" i="1" s="1"/>
  <c r="AE530" i="1" s="1"/>
  <c r="W526" i="1"/>
  <c r="AA526" i="1" s="1"/>
  <c r="AE526" i="1" s="1"/>
  <c r="W522" i="1"/>
  <c r="AA522" i="1" s="1"/>
  <c r="AE522" i="1" s="1"/>
  <c r="W518" i="1"/>
  <c r="AA518" i="1" s="1"/>
  <c r="AE518" i="1" s="1"/>
  <c r="W514" i="1"/>
  <c r="AA514" i="1" s="1"/>
  <c r="AE514" i="1" s="1"/>
  <c r="W510" i="1"/>
  <c r="AA510" i="1" s="1"/>
  <c r="AE510" i="1" s="1"/>
  <c r="W506" i="1"/>
  <c r="AA506" i="1" s="1"/>
  <c r="AE506" i="1" s="1"/>
  <c r="W502" i="1"/>
  <c r="AA502" i="1" s="1"/>
  <c r="AE502" i="1" s="1"/>
  <c r="W498" i="1"/>
  <c r="AA498" i="1" s="1"/>
  <c r="AE498" i="1" s="1"/>
  <c r="W494" i="1"/>
  <c r="AA494" i="1" s="1"/>
  <c r="AE494" i="1" s="1"/>
  <c r="W490" i="1"/>
  <c r="AA490" i="1" s="1"/>
  <c r="AE490" i="1" s="1"/>
  <c r="W486" i="1"/>
  <c r="AA486" i="1" s="1"/>
  <c r="AE486" i="1" s="1"/>
  <c r="W482" i="1"/>
  <c r="AA482" i="1" s="1"/>
  <c r="AE482" i="1" s="1"/>
  <c r="W478" i="1"/>
  <c r="AA478" i="1" s="1"/>
  <c r="AE478" i="1" s="1"/>
  <c r="W474" i="1"/>
  <c r="AA474" i="1" s="1"/>
  <c r="AE474" i="1" s="1"/>
  <c r="W470" i="1"/>
  <c r="AA470" i="1" s="1"/>
  <c r="AE470" i="1" s="1"/>
  <c r="W466" i="1"/>
  <c r="AA466" i="1" s="1"/>
  <c r="AE466" i="1" s="1"/>
  <c r="W462" i="1"/>
  <c r="AA462" i="1" s="1"/>
  <c r="AE462" i="1" s="1"/>
  <c r="W458" i="1"/>
  <c r="AA458" i="1" s="1"/>
  <c r="AE458" i="1" s="1"/>
  <c r="W454" i="1"/>
  <c r="AA454" i="1" s="1"/>
  <c r="AE454" i="1" s="1"/>
  <c r="W450" i="1"/>
  <c r="AA450" i="1" s="1"/>
  <c r="AE450" i="1" s="1"/>
  <c r="W446" i="1"/>
  <c r="AA446" i="1" s="1"/>
  <c r="AE446" i="1" s="1"/>
  <c r="W442" i="1"/>
  <c r="AA442" i="1" s="1"/>
  <c r="AE442" i="1" s="1"/>
  <c r="W438" i="1"/>
  <c r="AA438" i="1" s="1"/>
  <c r="AE438" i="1" s="1"/>
  <c r="U1043" i="1"/>
  <c r="Y1043" i="1" s="1"/>
  <c r="AC1043" i="1" s="1"/>
  <c r="U937" i="1"/>
  <c r="Y937" i="1" s="1"/>
  <c r="AC937" i="1" s="1"/>
  <c r="U873" i="1"/>
  <c r="Y873" i="1" s="1"/>
  <c r="AC873" i="1" s="1"/>
  <c r="V848" i="1"/>
  <c r="Z848" i="1" s="1"/>
  <c r="AD848" i="1" s="1"/>
  <c r="V832" i="1"/>
  <c r="Z832" i="1" s="1"/>
  <c r="AD832" i="1" s="1"/>
  <c r="V816" i="1"/>
  <c r="Z816" i="1" s="1"/>
  <c r="AD816" i="1" s="1"/>
  <c r="V800" i="1"/>
  <c r="Z800" i="1" s="1"/>
  <c r="AD800" i="1" s="1"/>
  <c r="V784" i="1"/>
  <c r="Z784" i="1" s="1"/>
  <c r="AD784" i="1" s="1"/>
  <c r="V768" i="1"/>
  <c r="Z768" i="1" s="1"/>
  <c r="AD768" i="1" s="1"/>
  <c r="V752" i="1"/>
  <c r="Z752" i="1" s="1"/>
  <c r="AD752" i="1" s="1"/>
  <c r="U740" i="1"/>
  <c r="Y740" i="1" s="1"/>
  <c r="AC740" i="1" s="1"/>
  <c r="V732" i="1"/>
  <c r="Z732" i="1" s="1"/>
  <c r="AD732" i="1" s="1"/>
  <c r="V727" i="1"/>
  <c r="Z727" i="1" s="1"/>
  <c r="AD727" i="1" s="1"/>
  <c r="V723" i="1"/>
  <c r="Z723" i="1" s="1"/>
  <c r="AD723" i="1" s="1"/>
  <c r="V719" i="1"/>
  <c r="Z719" i="1" s="1"/>
  <c r="AD719" i="1" s="1"/>
  <c r="V715" i="1"/>
  <c r="Z715" i="1" s="1"/>
  <c r="AD715" i="1" s="1"/>
  <c r="V711" i="1"/>
  <c r="Z711" i="1" s="1"/>
  <c r="AD711" i="1" s="1"/>
  <c r="V707" i="1"/>
  <c r="Z707" i="1" s="1"/>
  <c r="AD707" i="1" s="1"/>
  <c r="V703" i="1"/>
  <c r="Z703" i="1" s="1"/>
  <c r="AD703" i="1" s="1"/>
  <c r="V699" i="1"/>
  <c r="Z699" i="1" s="1"/>
  <c r="AD699" i="1" s="1"/>
  <c r="V695" i="1"/>
  <c r="Z695" i="1" s="1"/>
  <c r="AD695" i="1" s="1"/>
  <c r="V691" i="1"/>
  <c r="Z691" i="1" s="1"/>
  <c r="AD691" i="1" s="1"/>
  <c r="V687" i="1"/>
  <c r="Z687" i="1" s="1"/>
  <c r="AD687" i="1" s="1"/>
  <c r="V683" i="1"/>
  <c r="Z683" i="1" s="1"/>
  <c r="AD683" i="1" s="1"/>
  <c r="V679" i="1"/>
  <c r="Z679" i="1" s="1"/>
  <c r="AD679" i="1" s="1"/>
  <c r="V675" i="1"/>
  <c r="Z675" i="1" s="1"/>
  <c r="AD675" i="1" s="1"/>
  <c r="V671" i="1"/>
  <c r="Z671" i="1" s="1"/>
  <c r="AD671" i="1" s="1"/>
  <c r="V667" i="1"/>
  <c r="Z667" i="1" s="1"/>
  <c r="AD667" i="1" s="1"/>
  <c r="V663" i="1"/>
  <c r="Z663" i="1" s="1"/>
  <c r="AD663" i="1" s="1"/>
  <c r="V659" i="1"/>
  <c r="Z659" i="1" s="1"/>
  <c r="AD659" i="1" s="1"/>
  <c r="V655" i="1"/>
  <c r="Z655" i="1" s="1"/>
  <c r="AD655" i="1" s="1"/>
  <c r="V651" i="1"/>
  <c r="Z651" i="1" s="1"/>
  <c r="AD651" i="1" s="1"/>
  <c r="V647" i="1"/>
  <c r="Z647" i="1" s="1"/>
  <c r="AD647" i="1" s="1"/>
  <c r="V643" i="1"/>
  <c r="Z643" i="1" s="1"/>
  <c r="AD643" i="1" s="1"/>
  <c r="V639" i="1"/>
  <c r="Z639" i="1" s="1"/>
  <c r="AD639" i="1" s="1"/>
  <c r="V635" i="1"/>
  <c r="Z635" i="1" s="1"/>
  <c r="AD635" i="1" s="1"/>
  <c r="V631" i="1"/>
  <c r="Z631" i="1" s="1"/>
  <c r="AD631" i="1" s="1"/>
  <c r="V627" i="1"/>
  <c r="Z627" i="1" s="1"/>
  <c r="AD627" i="1" s="1"/>
  <c r="V623" i="1"/>
  <c r="Z623" i="1" s="1"/>
  <c r="AD623" i="1" s="1"/>
  <c r="V619" i="1"/>
  <c r="Z619" i="1" s="1"/>
  <c r="AD619" i="1" s="1"/>
  <c r="V615" i="1"/>
  <c r="Z615" i="1" s="1"/>
  <c r="AD615" i="1" s="1"/>
  <c r="V611" i="1"/>
  <c r="Z611" i="1" s="1"/>
  <c r="AD611" i="1" s="1"/>
  <c r="V607" i="1"/>
  <c r="Z607" i="1" s="1"/>
  <c r="AD607" i="1" s="1"/>
  <c r="V603" i="1"/>
  <c r="Z603" i="1" s="1"/>
  <c r="AD603" i="1" s="1"/>
  <c r="V599" i="1"/>
  <c r="Z599" i="1" s="1"/>
  <c r="AD599" i="1" s="1"/>
  <c r="V595" i="1"/>
  <c r="Z595" i="1" s="1"/>
  <c r="AD595" i="1" s="1"/>
  <c r="V591" i="1"/>
  <c r="Z591" i="1" s="1"/>
  <c r="AD591" i="1" s="1"/>
  <c r="V587" i="1"/>
  <c r="Z587" i="1" s="1"/>
  <c r="AD587" i="1" s="1"/>
  <c r="V583" i="1"/>
  <c r="Z583" i="1" s="1"/>
  <c r="AD583" i="1" s="1"/>
  <c r="V579" i="1"/>
  <c r="Z579" i="1" s="1"/>
  <c r="AD579" i="1" s="1"/>
  <c r="V575" i="1"/>
  <c r="Z575" i="1" s="1"/>
  <c r="AD575" i="1" s="1"/>
  <c r="V571" i="1"/>
  <c r="Z571" i="1" s="1"/>
  <c r="AD571" i="1" s="1"/>
  <c r="V567" i="1"/>
  <c r="Z567" i="1" s="1"/>
  <c r="AD567" i="1" s="1"/>
  <c r="W641" i="1"/>
  <c r="AA641" i="1" s="1"/>
  <c r="AE641" i="1" s="1"/>
  <c r="W625" i="1"/>
  <c r="AA625" i="1" s="1"/>
  <c r="AE625" i="1" s="1"/>
  <c r="W609" i="1"/>
  <c r="AA609" i="1" s="1"/>
  <c r="AE609" i="1" s="1"/>
  <c r="W593" i="1"/>
  <c r="AA593" i="1" s="1"/>
  <c r="AE593" i="1" s="1"/>
  <c r="W579" i="1"/>
  <c r="AA579" i="1" s="1"/>
  <c r="AE579" i="1" s="1"/>
  <c r="W571" i="1"/>
  <c r="AA571" i="1" s="1"/>
  <c r="AE571" i="1" s="1"/>
  <c r="W563" i="1"/>
  <c r="AA563" i="1" s="1"/>
  <c r="AE563" i="1" s="1"/>
  <c r="W555" i="1"/>
  <c r="AA555" i="1" s="1"/>
  <c r="AE555" i="1" s="1"/>
  <c r="W547" i="1"/>
  <c r="AA547" i="1" s="1"/>
  <c r="AE547" i="1" s="1"/>
  <c r="W539" i="1"/>
  <c r="AA539" i="1" s="1"/>
  <c r="AE539" i="1" s="1"/>
  <c r="W531" i="1"/>
  <c r="AA531" i="1" s="1"/>
  <c r="AE531" i="1" s="1"/>
  <c r="W523" i="1"/>
  <c r="AA523" i="1" s="1"/>
  <c r="AE523" i="1" s="1"/>
  <c r="W515" i="1"/>
  <c r="AA515" i="1" s="1"/>
  <c r="AE515" i="1" s="1"/>
  <c r="W507" i="1"/>
  <c r="AA507" i="1" s="1"/>
  <c r="AE507" i="1" s="1"/>
  <c r="W499" i="1"/>
  <c r="AA499" i="1" s="1"/>
  <c r="AE499" i="1" s="1"/>
  <c r="W491" i="1"/>
  <c r="AA491" i="1" s="1"/>
  <c r="AE491" i="1" s="1"/>
  <c r="W483" i="1"/>
  <c r="AA483" i="1" s="1"/>
  <c r="AE483" i="1" s="1"/>
  <c r="W475" i="1"/>
  <c r="AA475" i="1" s="1"/>
  <c r="AE475" i="1" s="1"/>
  <c r="W467" i="1"/>
  <c r="AA467" i="1" s="1"/>
  <c r="AE467" i="1" s="1"/>
  <c r="W459" i="1"/>
  <c r="AA459" i="1" s="1"/>
  <c r="AE459" i="1" s="1"/>
  <c r="W451" i="1"/>
  <c r="AA451" i="1" s="1"/>
  <c r="AE451" i="1" s="1"/>
  <c r="W443" i="1"/>
  <c r="AA443" i="1" s="1"/>
  <c r="AE443" i="1" s="1"/>
  <c r="U1107" i="1"/>
  <c r="Y1107" i="1" s="1"/>
  <c r="AC1107" i="1" s="1"/>
  <c r="U889" i="1"/>
  <c r="Y889" i="1" s="1"/>
  <c r="AC889" i="1" s="1"/>
  <c r="V836" i="1"/>
  <c r="Z836" i="1" s="1"/>
  <c r="AD836" i="1" s="1"/>
  <c r="V804" i="1"/>
  <c r="Z804" i="1" s="1"/>
  <c r="AD804" i="1" s="1"/>
  <c r="V772" i="1"/>
  <c r="Z772" i="1" s="1"/>
  <c r="AD772" i="1" s="1"/>
  <c r="U742" i="1"/>
  <c r="Y742" i="1" s="1"/>
  <c r="AC742" i="1" s="1"/>
  <c r="V728" i="1"/>
  <c r="Z728" i="1" s="1"/>
  <c r="AD728" i="1" s="1"/>
  <c r="V720" i="1"/>
  <c r="Z720" i="1" s="1"/>
  <c r="AD720" i="1" s="1"/>
  <c r="V712" i="1"/>
  <c r="Z712" i="1" s="1"/>
  <c r="AD712" i="1" s="1"/>
  <c r="V704" i="1"/>
  <c r="Z704" i="1" s="1"/>
  <c r="AD704" i="1" s="1"/>
  <c r="V696" i="1"/>
  <c r="Z696" i="1" s="1"/>
  <c r="AD696" i="1" s="1"/>
  <c r="V688" i="1"/>
  <c r="Z688" i="1" s="1"/>
  <c r="AD688" i="1" s="1"/>
  <c r="V680" i="1"/>
  <c r="Z680" i="1" s="1"/>
  <c r="AD680" i="1" s="1"/>
  <c r="V672" i="1"/>
  <c r="Z672" i="1" s="1"/>
  <c r="AD672" i="1" s="1"/>
  <c r="V664" i="1"/>
  <c r="Z664" i="1" s="1"/>
  <c r="AD664" i="1" s="1"/>
  <c r="V656" i="1"/>
  <c r="Z656" i="1" s="1"/>
  <c r="AD656" i="1" s="1"/>
  <c r="V648" i="1"/>
  <c r="Z648" i="1" s="1"/>
  <c r="AD648" i="1" s="1"/>
  <c r="V641" i="1"/>
  <c r="Z641" i="1" s="1"/>
  <c r="AD641" i="1" s="1"/>
  <c r="V636" i="1"/>
  <c r="Z636" i="1" s="1"/>
  <c r="AD636" i="1" s="1"/>
  <c r="V630" i="1"/>
  <c r="Z630" i="1" s="1"/>
  <c r="AD630" i="1" s="1"/>
  <c r="V625" i="1"/>
  <c r="Z625" i="1" s="1"/>
  <c r="AD625" i="1" s="1"/>
  <c r="V620" i="1"/>
  <c r="Z620" i="1" s="1"/>
  <c r="AD620" i="1" s="1"/>
  <c r="V614" i="1"/>
  <c r="Z614" i="1" s="1"/>
  <c r="AD614" i="1" s="1"/>
  <c r="V609" i="1"/>
  <c r="Z609" i="1" s="1"/>
  <c r="AD609" i="1" s="1"/>
  <c r="V604" i="1"/>
  <c r="Z604" i="1" s="1"/>
  <c r="AD604" i="1" s="1"/>
  <c r="V598" i="1"/>
  <c r="Z598" i="1" s="1"/>
  <c r="AD598" i="1" s="1"/>
  <c r="V593" i="1"/>
  <c r="Z593" i="1" s="1"/>
  <c r="AD593" i="1" s="1"/>
  <c r="V588" i="1"/>
  <c r="Z588" i="1" s="1"/>
  <c r="AD588" i="1" s="1"/>
  <c r="V582" i="1"/>
  <c r="V577" i="1"/>
  <c r="Z577" i="1" s="1"/>
  <c r="AD577" i="1" s="1"/>
  <c r="V572" i="1"/>
  <c r="Z572" i="1" s="1"/>
  <c r="AD572" i="1" s="1"/>
  <c r="V566" i="1"/>
  <c r="Z566" i="1" s="1"/>
  <c r="AD566" i="1" s="1"/>
  <c r="V562" i="1"/>
  <c r="Z562" i="1" s="1"/>
  <c r="AD562" i="1" s="1"/>
  <c r="V558" i="1"/>
  <c r="Z558" i="1" s="1"/>
  <c r="AD558" i="1" s="1"/>
  <c r="V554" i="1"/>
  <c r="Z554" i="1" s="1"/>
  <c r="AD554" i="1" s="1"/>
  <c r="V550" i="1"/>
  <c r="Z550" i="1" s="1"/>
  <c r="AD550" i="1" s="1"/>
  <c r="V546" i="1"/>
  <c r="Z546" i="1" s="1"/>
  <c r="AD546" i="1" s="1"/>
  <c r="V542" i="1"/>
  <c r="Z542" i="1" s="1"/>
  <c r="AD542" i="1" s="1"/>
  <c r="V538" i="1"/>
  <c r="Z538" i="1" s="1"/>
  <c r="AD538" i="1" s="1"/>
  <c r="V534" i="1"/>
  <c r="Z534" i="1" s="1"/>
  <c r="AD534" i="1" s="1"/>
  <c r="V530" i="1"/>
  <c r="Z530" i="1" s="1"/>
  <c r="AD530" i="1" s="1"/>
  <c r="V526" i="1"/>
  <c r="Z526" i="1" s="1"/>
  <c r="AD526" i="1" s="1"/>
  <c r="V522" i="1"/>
  <c r="Z522" i="1" s="1"/>
  <c r="AD522" i="1" s="1"/>
  <c r="V518" i="1"/>
  <c r="Z518" i="1" s="1"/>
  <c r="AD518" i="1" s="1"/>
  <c r="V514" i="1"/>
  <c r="Z514" i="1" s="1"/>
  <c r="AD514" i="1" s="1"/>
  <c r="V510" i="1"/>
  <c r="Z510" i="1" s="1"/>
  <c r="AD510" i="1" s="1"/>
  <c r="V506" i="1"/>
  <c r="Z506" i="1" s="1"/>
  <c r="AD506" i="1" s="1"/>
  <c r="V502" i="1"/>
  <c r="Z502" i="1" s="1"/>
  <c r="AD502" i="1" s="1"/>
  <c r="V498" i="1"/>
  <c r="Z498" i="1" s="1"/>
  <c r="AD498" i="1" s="1"/>
  <c r="V494" i="1"/>
  <c r="Z494" i="1" s="1"/>
  <c r="AD494" i="1" s="1"/>
  <c r="V490" i="1"/>
  <c r="Z490" i="1" s="1"/>
  <c r="AD490" i="1" s="1"/>
  <c r="V486" i="1"/>
  <c r="Z486" i="1" s="1"/>
  <c r="AD486" i="1" s="1"/>
  <c r="V482" i="1"/>
  <c r="Z482" i="1" s="1"/>
  <c r="AD482" i="1" s="1"/>
  <c r="V478" i="1"/>
  <c r="Z478" i="1" s="1"/>
  <c r="AD478" i="1" s="1"/>
  <c r="V474" i="1"/>
  <c r="Z474" i="1" s="1"/>
  <c r="AD474" i="1" s="1"/>
  <c r="V470" i="1"/>
  <c r="Z470" i="1" s="1"/>
  <c r="AD470" i="1" s="1"/>
  <c r="V466" i="1"/>
  <c r="Z466" i="1" s="1"/>
  <c r="AD466" i="1" s="1"/>
  <c r="V462" i="1"/>
  <c r="Z462" i="1" s="1"/>
  <c r="AD462" i="1" s="1"/>
  <c r="V458" i="1"/>
  <c r="Z458" i="1" s="1"/>
  <c r="AD458" i="1" s="1"/>
  <c r="V454" i="1"/>
  <c r="Z454" i="1" s="1"/>
  <c r="AD454" i="1" s="1"/>
  <c r="V450" i="1"/>
  <c r="Z450" i="1" s="1"/>
  <c r="AD450" i="1" s="1"/>
  <c r="V446" i="1"/>
  <c r="Z446" i="1" s="1"/>
  <c r="AD446" i="1" s="1"/>
  <c r="V442" i="1"/>
  <c r="Z442" i="1" s="1"/>
  <c r="AD442" i="1" s="1"/>
  <c r="V438" i="1"/>
  <c r="Z438" i="1" s="1"/>
  <c r="AD438" i="1" s="1"/>
  <c r="U949" i="1"/>
  <c r="Y949" i="1" s="1"/>
  <c r="AC949" i="1" s="1"/>
  <c r="V819" i="1"/>
  <c r="Z819" i="1" s="1"/>
  <c r="AD819" i="1" s="1"/>
  <c r="V755" i="1"/>
  <c r="Z755" i="1" s="1"/>
  <c r="AD755" i="1" s="1"/>
  <c r="U724" i="1"/>
  <c r="Y724" i="1" s="1"/>
  <c r="AC724" i="1" s="1"/>
  <c r="U708" i="1"/>
  <c r="Y708" i="1" s="1"/>
  <c r="AC708" i="1" s="1"/>
  <c r="U692" i="1"/>
  <c r="Y692" i="1" s="1"/>
  <c r="AC692" i="1" s="1"/>
  <c r="U676" i="1"/>
  <c r="Y676" i="1" s="1"/>
  <c r="AC676" i="1" s="1"/>
  <c r="U660" i="1"/>
  <c r="Y660" i="1" s="1"/>
  <c r="AC660" i="1" s="1"/>
  <c r="U644" i="1"/>
  <c r="Y644" i="1" s="1"/>
  <c r="AC644" i="1" s="1"/>
  <c r="U628" i="1"/>
  <c r="Y628" i="1" s="1"/>
  <c r="AC628" i="1" s="1"/>
  <c r="U612" i="1"/>
  <c r="Y612" i="1" s="1"/>
  <c r="AC612" i="1" s="1"/>
  <c r="U596" i="1"/>
  <c r="Y596" i="1" s="1"/>
  <c r="AC596" i="1" s="1"/>
  <c r="U580" i="1"/>
  <c r="Y580" i="1" s="1"/>
  <c r="AC580" i="1" s="1"/>
  <c r="U564" i="1"/>
  <c r="Y564" i="1" s="1"/>
  <c r="AC564" i="1" s="1"/>
  <c r="U548" i="1"/>
  <c r="Y548" i="1" s="1"/>
  <c r="AC548" i="1" s="1"/>
  <c r="U532" i="1"/>
  <c r="Y532" i="1" s="1"/>
  <c r="AC532" i="1" s="1"/>
  <c r="U516" i="1"/>
  <c r="Y516" i="1" s="1"/>
  <c r="AC516" i="1" s="1"/>
  <c r="U500" i="1"/>
  <c r="Y500" i="1" s="1"/>
  <c r="AC500" i="1" s="1"/>
  <c r="U484" i="1"/>
  <c r="Y484" i="1" s="1"/>
  <c r="AC484" i="1" s="1"/>
  <c r="U468" i="1"/>
  <c r="Y468" i="1" s="1"/>
  <c r="AC468" i="1" s="1"/>
  <c r="U452" i="1"/>
  <c r="Y452" i="1" s="1"/>
  <c r="AC452" i="1" s="1"/>
  <c r="U436" i="1"/>
  <c r="Y436" i="1" s="1"/>
  <c r="AC436" i="1" s="1"/>
  <c r="U432" i="1"/>
  <c r="Y432" i="1" s="1"/>
  <c r="AC432" i="1" s="1"/>
  <c r="U428" i="1"/>
  <c r="Y428" i="1" s="1"/>
  <c r="AC428" i="1" s="1"/>
  <c r="U424" i="1"/>
  <c r="Y424" i="1" s="1"/>
  <c r="AC424" i="1" s="1"/>
  <c r="U420" i="1"/>
  <c r="Y420" i="1" s="1"/>
  <c r="AC420" i="1" s="1"/>
  <c r="U416" i="1"/>
  <c r="Y416" i="1" s="1"/>
  <c r="AC416" i="1" s="1"/>
  <c r="U412" i="1"/>
  <c r="Y412" i="1" s="1"/>
  <c r="AC412" i="1" s="1"/>
  <c r="U408" i="1"/>
  <c r="Y408" i="1" s="1"/>
  <c r="AC408" i="1" s="1"/>
  <c r="U404" i="1"/>
  <c r="Y404" i="1" s="1"/>
  <c r="AC404" i="1" s="1"/>
  <c r="U400" i="1"/>
  <c r="Y400" i="1" s="1"/>
  <c r="AC400" i="1" s="1"/>
  <c r="U869" i="1"/>
  <c r="Y869" i="1" s="1"/>
  <c r="AC869" i="1" s="1"/>
  <c r="V799" i="1"/>
  <c r="Z799" i="1" s="1"/>
  <c r="AD799" i="1" s="1"/>
  <c r="V739" i="1"/>
  <c r="Z739" i="1" s="1"/>
  <c r="AD739" i="1" s="1"/>
  <c r="W637" i="1"/>
  <c r="AA637" i="1" s="1"/>
  <c r="AE637" i="1" s="1"/>
  <c r="W621" i="1"/>
  <c r="AA621" i="1" s="1"/>
  <c r="AE621" i="1" s="1"/>
  <c r="W605" i="1"/>
  <c r="AA605" i="1" s="1"/>
  <c r="AE605" i="1" s="1"/>
  <c r="W589" i="1"/>
  <c r="AA589" i="1" s="1"/>
  <c r="AE589" i="1" s="1"/>
  <c r="W577" i="1"/>
  <c r="AA577" i="1" s="1"/>
  <c r="AE577" i="1" s="1"/>
  <c r="W569" i="1"/>
  <c r="AA569" i="1" s="1"/>
  <c r="AE569" i="1" s="1"/>
  <c r="W561" i="1"/>
  <c r="AA561" i="1" s="1"/>
  <c r="AE561" i="1" s="1"/>
  <c r="W553" i="1"/>
  <c r="AA553" i="1" s="1"/>
  <c r="AE553" i="1" s="1"/>
  <c r="W545" i="1"/>
  <c r="AA545" i="1" s="1"/>
  <c r="AE545" i="1" s="1"/>
  <c r="W537" i="1"/>
  <c r="AA537" i="1" s="1"/>
  <c r="AE537" i="1" s="1"/>
  <c r="W529" i="1"/>
  <c r="AA529" i="1" s="1"/>
  <c r="AE529" i="1" s="1"/>
  <c r="W521" i="1"/>
  <c r="AA521" i="1" s="1"/>
  <c r="AE521" i="1" s="1"/>
  <c r="W513" i="1"/>
  <c r="AA513" i="1" s="1"/>
  <c r="AE513" i="1" s="1"/>
  <c r="W505" i="1"/>
  <c r="AA505" i="1" s="1"/>
  <c r="AE505" i="1" s="1"/>
  <c r="W497" i="1"/>
  <c r="AA497" i="1" s="1"/>
  <c r="AE497" i="1" s="1"/>
  <c r="W489" i="1"/>
  <c r="AA489" i="1" s="1"/>
  <c r="AE489" i="1" s="1"/>
  <c r="W481" i="1"/>
  <c r="AA481" i="1" s="1"/>
  <c r="AE481" i="1" s="1"/>
  <c r="W473" i="1"/>
  <c r="AA473" i="1" s="1"/>
  <c r="AE473" i="1" s="1"/>
  <c r="W465" i="1"/>
  <c r="AA465" i="1" s="1"/>
  <c r="AE465" i="1" s="1"/>
  <c r="W457" i="1"/>
  <c r="AA457" i="1" s="1"/>
  <c r="AE457" i="1" s="1"/>
  <c r="W449" i="1"/>
  <c r="AA449" i="1" s="1"/>
  <c r="AE449" i="1" s="1"/>
  <c r="W441" i="1"/>
  <c r="AA441" i="1" s="1"/>
  <c r="AE441" i="1" s="1"/>
  <c r="U985" i="1"/>
  <c r="Y985" i="1" s="1"/>
  <c r="AC985" i="1" s="1"/>
  <c r="U862" i="1"/>
  <c r="V828" i="1"/>
  <c r="Z828" i="1" s="1"/>
  <c r="AD828" i="1" s="1"/>
  <c r="V796" i="1"/>
  <c r="Z796" i="1" s="1"/>
  <c r="AD796" i="1" s="1"/>
  <c r="V764" i="1"/>
  <c r="Z764" i="1" s="1"/>
  <c r="AD764" i="1" s="1"/>
  <c r="U738" i="1"/>
  <c r="Y738" i="1" s="1"/>
  <c r="AC738" i="1" s="1"/>
  <c r="V726" i="1"/>
  <c r="Z726" i="1" s="1"/>
  <c r="AD726" i="1" s="1"/>
  <c r="V718" i="1"/>
  <c r="Z718" i="1" s="1"/>
  <c r="AD718" i="1" s="1"/>
  <c r="V710" i="1"/>
  <c r="Z710" i="1" s="1"/>
  <c r="AD710" i="1" s="1"/>
  <c r="V702" i="1"/>
  <c r="Z702" i="1" s="1"/>
  <c r="AD702" i="1" s="1"/>
  <c r="V694" i="1"/>
  <c r="Z694" i="1" s="1"/>
  <c r="AD694" i="1" s="1"/>
  <c r="V686" i="1"/>
  <c r="Z686" i="1" s="1"/>
  <c r="AD686" i="1" s="1"/>
  <c r="V678" i="1"/>
  <c r="Z678" i="1" s="1"/>
  <c r="AD678" i="1" s="1"/>
  <c r="V670" i="1"/>
  <c r="Z670" i="1" s="1"/>
  <c r="AD670" i="1" s="1"/>
  <c r="V662" i="1"/>
  <c r="Z662" i="1" s="1"/>
  <c r="AD662" i="1" s="1"/>
  <c r="V654" i="1"/>
  <c r="Z654" i="1" s="1"/>
  <c r="AD654" i="1" s="1"/>
  <c r="V646" i="1"/>
  <c r="Z646" i="1" s="1"/>
  <c r="AD646" i="1" s="1"/>
  <c r="V640" i="1"/>
  <c r="Z640" i="1" s="1"/>
  <c r="AD640" i="1" s="1"/>
  <c r="V634" i="1"/>
  <c r="Z634" i="1" s="1"/>
  <c r="AD634" i="1" s="1"/>
  <c r="V629" i="1"/>
  <c r="Z629" i="1" s="1"/>
  <c r="AD629" i="1" s="1"/>
  <c r="V624" i="1"/>
  <c r="Z624" i="1" s="1"/>
  <c r="AD624" i="1" s="1"/>
  <c r="V618" i="1"/>
  <c r="Z618" i="1" s="1"/>
  <c r="AD618" i="1" s="1"/>
  <c r="V613" i="1"/>
  <c r="Z613" i="1" s="1"/>
  <c r="AD613" i="1" s="1"/>
  <c r="V608" i="1"/>
  <c r="Z608" i="1" s="1"/>
  <c r="AD608" i="1" s="1"/>
  <c r="V602" i="1"/>
  <c r="Z602" i="1" s="1"/>
  <c r="AD602" i="1" s="1"/>
  <c r="V597" i="1"/>
  <c r="Z597" i="1" s="1"/>
  <c r="AD597" i="1" s="1"/>
  <c r="V592" i="1"/>
  <c r="Z592" i="1" s="1"/>
  <c r="AD592" i="1" s="1"/>
  <c r="V586" i="1"/>
  <c r="Z586" i="1" s="1"/>
  <c r="AD586" i="1" s="1"/>
  <c r="V581" i="1"/>
  <c r="Z581" i="1" s="1"/>
  <c r="AD581" i="1" s="1"/>
  <c r="V576" i="1"/>
  <c r="Z576" i="1" s="1"/>
  <c r="AD576" i="1" s="1"/>
  <c r="V570" i="1"/>
  <c r="Z570" i="1" s="1"/>
  <c r="AD570" i="1" s="1"/>
  <c r="V565" i="1"/>
  <c r="Z565" i="1" s="1"/>
  <c r="AD565" i="1" s="1"/>
  <c r="V561" i="1"/>
  <c r="Z561" i="1" s="1"/>
  <c r="AD561" i="1" s="1"/>
  <c r="V557" i="1"/>
  <c r="Z557" i="1" s="1"/>
  <c r="AD557" i="1" s="1"/>
  <c r="V553" i="1"/>
  <c r="Z553" i="1" s="1"/>
  <c r="AD553" i="1" s="1"/>
  <c r="V549" i="1"/>
  <c r="Z549" i="1" s="1"/>
  <c r="AD549" i="1" s="1"/>
  <c r="V545" i="1"/>
  <c r="Z545" i="1" s="1"/>
  <c r="AD545" i="1" s="1"/>
  <c r="V541" i="1"/>
  <c r="Z541" i="1" s="1"/>
  <c r="AD541" i="1" s="1"/>
  <c r="V537" i="1"/>
  <c r="Z537" i="1" s="1"/>
  <c r="AD537" i="1" s="1"/>
  <c r="V533" i="1"/>
  <c r="Z533" i="1" s="1"/>
  <c r="AD533" i="1" s="1"/>
  <c r="V529" i="1"/>
  <c r="Z529" i="1" s="1"/>
  <c r="AD529" i="1" s="1"/>
  <c r="V525" i="1"/>
  <c r="Z525" i="1" s="1"/>
  <c r="AD525" i="1" s="1"/>
  <c r="V521" i="1"/>
  <c r="Z521" i="1" s="1"/>
  <c r="AD521" i="1" s="1"/>
  <c r="V517" i="1"/>
  <c r="Z517" i="1" s="1"/>
  <c r="AD517" i="1" s="1"/>
  <c r="V513" i="1"/>
  <c r="Z513" i="1" s="1"/>
  <c r="AD513" i="1" s="1"/>
  <c r="V509" i="1"/>
  <c r="Z509" i="1" s="1"/>
  <c r="AD509" i="1" s="1"/>
  <c r="V505" i="1"/>
  <c r="Z505" i="1" s="1"/>
  <c r="AD505" i="1" s="1"/>
  <c r="V501" i="1"/>
  <c r="Z501" i="1" s="1"/>
  <c r="AD501" i="1" s="1"/>
  <c r="V497" i="1"/>
  <c r="Z497" i="1" s="1"/>
  <c r="AD497" i="1" s="1"/>
  <c r="V493" i="1"/>
  <c r="Z493" i="1" s="1"/>
  <c r="AD493" i="1" s="1"/>
  <c r="V489" i="1"/>
  <c r="Z489" i="1" s="1"/>
  <c r="AD489" i="1" s="1"/>
  <c r="V485" i="1"/>
  <c r="Z485" i="1" s="1"/>
  <c r="AD485" i="1" s="1"/>
  <c r="V481" i="1"/>
  <c r="Z481" i="1" s="1"/>
  <c r="AD481" i="1" s="1"/>
  <c r="V477" i="1"/>
  <c r="Z477" i="1" s="1"/>
  <c r="AD477" i="1" s="1"/>
  <c r="V473" i="1"/>
  <c r="Z473" i="1" s="1"/>
  <c r="AD473" i="1" s="1"/>
  <c r="V469" i="1"/>
  <c r="Z469" i="1" s="1"/>
  <c r="AD469" i="1" s="1"/>
  <c r="V465" i="1"/>
  <c r="Z465" i="1" s="1"/>
  <c r="AD465" i="1" s="1"/>
  <c r="V461" i="1"/>
  <c r="Z461" i="1" s="1"/>
  <c r="AD461" i="1" s="1"/>
  <c r="V457" i="1"/>
  <c r="Z457" i="1" s="1"/>
  <c r="AD457" i="1" s="1"/>
  <c r="V453" i="1"/>
  <c r="Z453" i="1" s="1"/>
  <c r="AD453" i="1" s="1"/>
  <c r="V449" i="1"/>
  <c r="Z449" i="1" s="1"/>
  <c r="AD449" i="1" s="1"/>
  <c r="V445" i="1"/>
  <c r="Z445" i="1" s="1"/>
  <c r="AD445" i="1" s="1"/>
  <c r="V441" i="1"/>
  <c r="Z441" i="1" s="1"/>
  <c r="AD441" i="1" s="1"/>
  <c r="V437" i="1"/>
  <c r="Z437" i="1" s="1"/>
  <c r="AD437" i="1" s="1"/>
  <c r="U885" i="1"/>
  <c r="Y885" i="1" s="1"/>
  <c r="AC885" i="1" s="1"/>
  <c r="V803" i="1"/>
  <c r="Z803" i="1" s="1"/>
  <c r="AD803" i="1" s="1"/>
  <c r="V741" i="1"/>
  <c r="Z741" i="1" s="1"/>
  <c r="AD741" i="1" s="1"/>
  <c r="U720" i="1"/>
  <c r="Y720" i="1" s="1"/>
  <c r="AC720" i="1" s="1"/>
  <c r="U704" i="1"/>
  <c r="Y704" i="1" s="1"/>
  <c r="AC704" i="1" s="1"/>
  <c r="U688" i="1"/>
  <c r="Y688" i="1" s="1"/>
  <c r="AC688" i="1" s="1"/>
  <c r="U672" i="1"/>
  <c r="Y672" i="1" s="1"/>
  <c r="AC672" i="1" s="1"/>
  <c r="U656" i="1"/>
  <c r="Y656" i="1" s="1"/>
  <c r="AC656" i="1" s="1"/>
  <c r="U640" i="1"/>
  <c r="Y640" i="1" s="1"/>
  <c r="AC640" i="1" s="1"/>
  <c r="U624" i="1"/>
  <c r="Y624" i="1" s="1"/>
  <c r="AC624" i="1" s="1"/>
  <c r="U608" i="1"/>
  <c r="Y608" i="1" s="1"/>
  <c r="AC608" i="1" s="1"/>
  <c r="U592" i="1"/>
  <c r="Y592" i="1" s="1"/>
  <c r="AC592" i="1" s="1"/>
  <c r="U576" i="1"/>
  <c r="Y576" i="1" s="1"/>
  <c r="AC576" i="1" s="1"/>
  <c r="U560" i="1"/>
  <c r="Y560" i="1" s="1"/>
  <c r="AC560" i="1" s="1"/>
  <c r="U544" i="1"/>
  <c r="Y544" i="1" s="1"/>
  <c r="AC544" i="1" s="1"/>
  <c r="U528" i="1"/>
  <c r="Y528" i="1" s="1"/>
  <c r="AC528" i="1" s="1"/>
  <c r="U512" i="1"/>
  <c r="Y512" i="1" s="1"/>
  <c r="AC512" i="1" s="1"/>
  <c r="U496" i="1"/>
  <c r="Y496" i="1" s="1"/>
  <c r="AC496" i="1" s="1"/>
  <c r="U480" i="1"/>
  <c r="Y480" i="1" s="1"/>
  <c r="AC480" i="1" s="1"/>
  <c r="U464" i="1"/>
  <c r="Y464" i="1" s="1"/>
  <c r="AC464" i="1" s="1"/>
  <c r="U448" i="1"/>
  <c r="Y448" i="1" s="1"/>
  <c r="AC448" i="1" s="1"/>
  <c r="U435" i="1"/>
  <c r="Y435" i="1" s="1"/>
  <c r="AC435" i="1" s="1"/>
  <c r="U431" i="1"/>
  <c r="Y431" i="1" s="1"/>
  <c r="AC431" i="1" s="1"/>
  <c r="U427" i="1"/>
  <c r="Y427" i="1" s="1"/>
  <c r="AC427" i="1" s="1"/>
  <c r="U423" i="1"/>
  <c r="Y423" i="1" s="1"/>
  <c r="AC423" i="1" s="1"/>
  <c r="U419" i="1"/>
  <c r="Y419" i="1" s="1"/>
  <c r="AC419" i="1" s="1"/>
  <c r="U415" i="1"/>
  <c r="Y415" i="1" s="1"/>
  <c r="AC415" i="1" s="1"/>
  <c r="U411" i="1"/>
  <c r="Y411" i="1" s="1"/>
  <c r="AC411" i="1" s="1"/>
  <c r="U407" i="1"/>
  <c r="U403" i="1"/>
  <c r="Y403" i="1" s="1"/>
  <c r="AC403" i="1" s="1"/>
  <c r="U399" i="1"/>
  <c r="Y399" i="1" s="1"/>
  <c r="AC399" i="1" s="1"/>
  <c r="V847" i="1"/>
  <c r="Z847" i="1" s="1"/>
  <c r="AD847" i="1" s="1"/>
  <c r="V783" i="1"/>
  <c r="Z783" i="1" s="1"/>
  <c r="AD783" i="1" s="1"/>
  <c r="U732" i="1"/>
  <c r="Y732" i="1" s="1"/>
  <c r="AC732" i="1" s="1"/>
  <c r="U715" i="1"/>
  <c r="Y715" i="1" s="1"/>
  <c r="AC715" i="1" s="1"/>
  <c r="U699" i="1"/>
  <c r="Y699" i="1" s="1"/>
  <c r="AC699" i="1" s="1"/>
  <c r="U683" i="1"/>
  <c r="Y683" i="1" s="1"/>
  <c r="AC683" i="1" s="1"/>
  <c r="U667" i="1"/>
  <c r="Y667" i="1" s="1"/>
  <c r="AC667" i="1" s="1"/>
  <c r="U651" i="1"/>
  <c r="Y651" i="1" s="1"/>
  <c r="AC651" i="1" s="1"/>
  <c r="U635" i="1"/>
  <c r="Y635" i="1" s="1"/>
  <c r="AC635" i="1" s="1"/>
  <c r="U619" i="1"/>
  <c r="Y619" i="1" s="1"/>
  <c r="AC619" i="1" s="1"/>
  <c r="U603" i="1"/>
  <c r="Y603" i="1" s="1"/>
  <c r="AC603" i="1" s="1"/>
  <c r="U587" i="1"/>
  <c r="Y587" i="1" s="1"/>
  <c r="AC587" i="1" s="1"/>
  <c r="U571" i="1"/>
  <c r="Y571" i="1" s="1"/>
  <c r="AC571" i="1" s="1"/>
  <c r="U555" i="1"/>
  <c r="Y555" i="1" s="1"/>
  <c r="AC555" i="1" s="1"/>
  <c r="U539" i="1"/>
  <c r="Y539" i="1" s="1"/>
  <c r="AC539" i="1" s="1"/>
  <c r="U523" i="1"/>
  <c r="Y523" i="1" s="1"/>
  <c r="AC523" i="1" s="1"/>
  <c r="U507" i="1"/>
  <c r="Y507" i="1" s="1"/>
  <c r="AC507" i="1" s="1"/>
  <c r="U491" i="1"/>
  <c r="Y491" i="1" s="1"/>
  <c r="AC491" i="1" s="1"/>
  <c r="U475" i="1"/>
  <c r="Y475" i="1" s="1"/>
  <c r="AC475" i="1" s="1"/>
  <c r="U459" i="1"/>
  <c r="Y459" i="1" s="1"/>
  <c r="AC459" i="1" s="1"/>
  <c r="U443" i="1"/>
  <c r="Y443" i="1" s="1"/>
  <c r="AC443" i="1" s="1"/>
  <c r="X433" i="1"/>
  <c r="X429" i="1"/>
  <c r="AB429" i="1" s="1"/>
  <c r="AF429" i="1" s="1"/>
  <c r="X425" i="1"/>
  <c r="AB425" i="1" s="1"/>
  <c r="AF425" i="1" s="1"/>
  <c r="X421" i="1"/>
  <c r="AB421" i="1" s="1"/>
  <c r="AF421" i="1" s="1"/>
  <c r="X417" i="1"/>
  <c r="AB417" i="1" s="1"/>
  <c r="AF417" i="1" s="1"/>
  <c r="X413" i="1"/>
  <c r="AB413" i="1" s="1"/>
  <c r="AF413" i="1" s="1"/>
  <c r="X409" i="1"/>
  <c r="AB409" i="1" s="1"/>
  <c r="AF409" i="1" s="1"/>
  <c r="X405" i="1"/>
  <c r="AB405" i="1" s="1"/>
  <c r="AF405" i="1" s="1"/>
  <c r="X401" i="1"/>
  <c r="AB401" i="1" s="1"/>
  <c r="AF401" i="1" s="1"/>
  <c r="X397" i="1"/>
  <c r="AB397" i="1" s="1"/>
  <c r="AF397" i="1" s="1"/>
  <c r="X393" i="1"/>
  <c r="AB393" i="1" s="1"/>
  <c r="AF393" i="1" s="1"/>
  <c r="X389" i="1"/>
  <c r="AB389" i="1" s="1"/>
  <c r="AF389" i="1" s="1"/>
  <c r="X385" i="1"/>
  <c r="AB385" i="1" s="1"/>
  <c r="AF385" i="1" s="1"/>
  <c r="X381" i="1"/>
  <c r="AB381" i="1" s="1"/>
  <c r="AF381" i="1" s="1"/>
  <c r="X377" i="1"/>
  <c r="AB377" i="1" s="1"/>
  <c r="AF377" i="1" s="1"/>
  <c r="X373" i="1"/>
  <c r="AB373" i="1" s="1"/>
  <c r="AF373" i="1" s="1"/>
  <c r="X369" i="1"/>
  <c r="AB369" i="1" s="1"/>
  <c r="AF369" i="1" s="1"/>
  <c r="X365" i="1"/>
  <c r="AB365" i="1" s="1"/>
  <c r="AF365" i="1" s="1"/>
  <c r="X361" i="1"/>
  <c r="AB361" i="1" s="1"/>
  <c r="AF361" i="1" s="1"/>
  <c r="X357" i="1"/>
  <c r="AB357" i="1" s="1"/>
  <c r="AF357" i="1" s="1"/>
  <c r="X353" i="1"/>
  <c r="X349" i="1"/>
  <c r="X345" i="1"/>
  <c r="X341" i="1"/>
  <c r="X337" i="1"/>
  <c r="X333" i="1"/>
  <c r="X329" i="1"/>
  <c r="X325" i="1"/>
  <c r="X321" i="1"/>
  <c r="X317" i="1"/>
  <c r="X313" i="1"/>
  <c r="X309" i="1"/>
  <c r="X305" i="1"/>
  <c r="X301" i="1"/>
  <c r="X297" i="1"/>
  <c r="X293" i="1"/>
  <c r="X289" i="1"/>
  <c r="X285" i="1"/>
  <c r="X281" i="1"/>
  <c r="X277" i="1"/>
  <c r="X273" i="1"/>
  <c r="X269" i="1"/>
  <c r="X265" i="1"/>
  <c r="X261" i="1"/>
  <c r="X257" i="1"/>
  <c r="X253" i="1"/>
  <c r="X249" i="1"/>
  <c r="X245" i="1"/>
  <c r="X241" i="1"/>
  <c r="X237" i="1"/>
  <c r="X233" i="1"/>
  <c r="X229" i="1"/>
  <c r="X225" i="1"/>
  <c r="X221" i="1"/>
  <c r="X217" i="1"/>
  <c r="X213" i="1"/>
  <c r="X209" i="1"/>
  <c r="X205" i="1"/>
  <c r="X201" i="1"/>
  <c r="X197" i="1"/>
  <c r="X193" i="1"/>
  <c r="X189" i="1"/>
  <c r="X185" i="1"/>
  <c r="X181" i="1"/>
  <c r="U860" i="1"/>
  <c r="Y860" i="1" s="1"/>
  <c r="AC860" i="1" s="1"/>
  <c r="V795" i="1"/>
  <c r="Z795" i="1" s="1"/>
  <c r="AD795" i="1" s="1"/>
  <c r="V737" i="1"/>
  <c r="Z737" i="1" s="1"/>
  <c r="AD737" i="1" s="1"/>
  <c r="U718" i="1"/>
  <c r="Y718" i="1" s="1"/>
  <c r="AC718" i="1" s="1"/>
  <c r="U702" i="1"/>
  <c r="Y702" i="1" s="1"/>
  <c r="AC702" i="1" s="1"/>
  <c r="U686" i="1"/>
  <c r="Y686" i="1" s="1"/>
  <c r="AC686" i="1" s="1"/>
  <c r="U670" i="1"/>
  <c r="Y670" i="1" s="1"/>
  <c r="AC670" i="1" s="1"/>
  <c r="U654" i="1"/>
  <c r="Y654" i="1" s="1"/>
  <c r="AC654" i="1" s="1"/>
  <c r="U638" i="1"/>
  <c r="Y638" i="1" s="1"/>
  <c r="AC638" i="1" s="1"/>
  <c r="W633" i="1"/>
  <c r="AA633" i="1" s="1"/>
  <c r="AE633" i="1" s="1"/>
  <c r="W617" i="1"/>
  <c r="AA617" i="1" s="1"/>
  <c r="AE617" i="1" s="1"/>
  <c r="W601" i="1"/>
  <c r="AA601" i="1" s="1"/>
  <c r="AE601" i="1" s="1"/>
  <c r="W585" i="1"/>
  <c r="AA585" i="1" s="1"/>
  <c r="AE585" i="1" s="1"/>
  <c r="W575" i="1"/>
  <c r="AA575" i="1" s="1"/>
  <c r="AE575" i="1" s="1"/>
  <c r="W567" i="1"/>
  <c r="AA567" i="1" s="1"/>
  <c r="AE567" i="1" s="1"/>
  <c r="W559" i="1"/>
  <c r="AA559" i="1" s="1"/>
  <c r="AE559" i="1" s="1"/>
  <c r="W551" i="1"/>
  <c r="AA551" i="1" s="1"/>
  <c r="AE551" i="1" s="1"/>
  <c r="W543" i="1"/>
  <c r="AA543" i="1" s="1"/>
  <c r="AE543" i="1" s="1"/>
  <c r="W535" i="1"/>
  <c r="AA535" i="1" s="1"/>
  <c r="AE535" i="1" s="1"/>
  <c r="W527" i="1"/>
  <c r="AA527" i="1" s="1"/>
  <c r="AE527" i="1" s="1"/>
  <c r="W519" i="1"/>
  <c r="AA519" i="1" s="1"/>
  <c r="AE519" i="1" s="1"/>
  <c r="W511" i="1"/>
  <c r="AA511" i="1" s="1"/>
  <c r="AE511" i="1" s="1"/>
  <c r="W503" i="1"/>
  <c r="AA503" i="1" s="1"/>
  <c r="AE503" i="1" s="1"/>
  <c r="W495" i="1"/>
  <c r="AA495" i="1" s="1"/>
  <c r="AE495" i="1" s="1"/>
  <c r="W487" i="1"/>
  <c r="AA487" i="1" s="1"/>
  <c r="AE487" i="1" s="1"/>
  <c r="W479" i="1"/>
  <c r="AA479" i="1" s="1"/>
  <c r="AE479" i="1" s="1"/>
  <c r="W471" i="1"/>
  <c r="AA471" i="1" s="1"/>
  <c r="AE471" i="1" s="1"/>
  <c r="W463" i="1"/>
  <c r="AA463" i="1" s="1"/>
  <c r="AE463" i="1" s="1"/>
  <c r="W455" i="1"/>
  <c r="AA455" i="1" s="1"/>
  <c r="AE455" i="1" s="1"/>
  <c r="W447" i="1"/>
  <c r="AA447" i="1" s="1"/>
  <c r="AE447" i="1" s="1"/>
  <c r="W439" i="1"/>
  <c r="AA439" i="1" s="1"/>
  <c r="AE439" i="1" s="1"/>
  <c r="U953" i="1"/>
  <c r="Y953" i="1" s="1"/>
  <c r="AC953" i="1" s="1"/>
  <c r="V852" i="1"/>
  <c r="Z852" i="1" s="1"/>
  <c r="AD852" i="1" s="1"/>
  <c r="V820" i="1"/>
  <c r="Z820" i="1" s="1"/>
  <c r="AD820" i="1" s="1"/>
  <c r="V788" i="1"/>
  <c r="Z788" i="1" s="1"/>
  <c r="AD788" i="1" s="1"/>
  <c r="V756" i="1"/>
  <c r="Z756" i="1" s="1"/>
  <c r="AD756" i="1" s="1"/>
  <c r="U734" i="1"/>
  <c r="Y734" i="1" s="1"/>
  <c r="AC734" i="1" s="1"/>
  <c r="V724" i="1"/>
  <c r="Z724" i="1" s="1"/>
  <c r="AD724" i="1" s="1"/>
  <c r="V716" i="1"/>
  <c r="Z716" i="1" s="1"/>
  <c r="AD716" i="1" s="1"/>
  <c r="V708" i="1"/>
  <c r="Z708" i="1" s="1"/>
  <c r="AD708" i="1" s="1"/>
  <c r="V700" i="1"/>
  <c r="Z700" i="1" s="1"/>
  <c r="AD700" i="1" s="1"/>
  <c r="V692" i="1"/>
  <c r="Z692" i="1" s="1"/>
  <c r="AD692" i="1" s="1"/>
  <c r="V684" i="1"/>
  <c r="Z684" i="1" s="1"/>
  <c r="AD684" i="1" s="1"/>
  <c r="V676" i="1"/>
  <c r="Z676" i="1" s="1"/>
  <c r="AD676" i="1" s="1"/>
  <c r="V668" i="1"/>
  <c r="Z668" i="1" s="1"/>
  <c r="AD668" i="1" s="1"/>
  <c r="V660" i="1"/>
  <c r="Z660" i="1" s="1"/>
  <c r="AD660" i="1" s="1"/>
  <c r="V652" i="1"/>
  <c r="Z652" i="1" s="1"/>
  <c r="AD652" i="1" s="1"/>
  <c r="V644" i="1"/>
  <c r="Z644" i="1" s="1"/>
  <c r="AD644" i="1" s="1"/>
  <c r="V638" i="1"/>
  <c r="Z638" i="1" s="1"/>
  <c r="AD638" i="1" s="1"/>
  <c r="V633" i="1"/>
  <c r="Z633" i="1" s="1"/>
  <c r="AD633" i="1" s="1"/>
  <c r="V628" i="1"/>
  <c r="Z628" i="1" s="1"/>
  <c r="AD628" i="1" s="1"/>
  <c r="V622" i="1"/>
  <c r="Z622" i="1" s="1"/>
  <c r="AD622" i="1" s="1"/>
  <c r="V617" i="1"/>
  <c r="Z617" i="1" s="1"/>
  <c r="AD617" i="1" s="1"/>
  <c r="V612" i="1"/>
  <c r="Z612" i="1" s="1"/>
  <c r="AD612" i="1" s="1"/>
  <c r="V606" i="1"/>
  <c r="Z606" i="1" s="1"/>
  <c r="AD606" i="1" s="1"/>
  <c r="V601" i="1"/>
  <c r="Z601" i="1" s="1"/>
  <c r="AD601" i="1" s="1"/>
  <c r="V596" i="1"/>
  <c r="Z596" i="1" s="1"/>
  <c r="AD596" i="1" s="1"/>
  <c r="V590" i="1"/>
  <c r="Z590" i="1" s="1"/>
  <c r="AD590" i="1" s="1"/>
  <c r="V585" i="1"/>
  <c r="Z585" i="1" s="1"/>
  <c r="AD585" i="1" s="1"/>
  <c r="V580" i="1"/>
  <c r="Z580" i="1" s="1"/>
  <c r="AD580" i="1" s="1"/>
  <c r="V574" i="1"/>
  <c r="Z574" i="1" s="1"/>
  <c r="AD574" i="1" s="1"/>
  <c r="V569" i="1"/>
  <c r="Z569" i="1" s="1"/>
  <c r="AD569" i="1" s="1"/>
  <c r="V564" i="1"/>
  <c r="Z564" i="1" s="1"/>
  <c r="AD564" i="1" s="1"/>
  <c r="V560" i="1"/>
  <c r="Z560" i="1" s="1"/>
  <c r="AD560" i="1" s="1"/>
  <c r="V556" i="1"/>
  <c r="Z556" i="1" s="1"/>
  <c r="AD556" i="1" s="1"/>
  <c r="V552" i="1"/>
  <c r="Z552" i="1" s="1"/>
  <c r="AD552" i="1" s="1"/>
  <c r="V548" i="1"/>
  <c r="Z548" i="1" s="1"/>
  <c r="AD548" i="1" s="1"/>
  <c r="V544" i="1"/>
  <c r="Z544" i="1" s="1"/>
  <c r="AD544" i="1" s="1"/>
  <c r="V540" i="1"/>
  <c r="Z540" i="1" s="1"/>
  <c r="AD540" i="1" s="1"/>
  <c r="V536" i="1"/>
  <c r="Z536" i="1" s="1"/>
  <c r="AD536" i="1" s="1"/>
  <c r="V532" i="1"/>
  <c r="Z532" i="1" s="1"/>
  <c r="AD532" i="1" s="1"/>
  <c r="V528" i="1"/>
  <c r="Z528" i="1" s="1"/>
  <c r="AD528" i="1" s="1"/>
  <c r="V524" i="1"/>
  <c r="Z524" i="1" s="1"/>
  <c r="AD524" i="1" s="1"/>
  <c r="V520" i="1"/>
  <c r="Z520" i="1" s="1"/>
  <c r="AD520" i="1" s="1"/>
  <c r="V516" i="1"/>
  <c r="Z516" i="1" s="1"/>
  <c r="AD516" i="1" s="1"/>
  <c r="V512" i="1"/>
  <c r="Z512" i="1" s="1"/>
  <c r="AD512" i="1" s="1"/>
  <c r="V508" i="1"/>
  <c r="Z508" i="1" s="1"/>
  <c r="AD508" i="1" s="1"/>
  <c r="V504" i="1"/>
  <c r="Z504" i="1" s="1"/>
  <c r="AD504" i="1" s="1"/>
  <c r="V500" i="1"/>
  <c r="Z500" i="1" s="1"/>
  <c r="AD500" i="1" s="1"/>
  <c r="V496" i="1"/>
  <c r="Z496" i="1" s="1"/>
  <c r="AD496" i="1" s="1"/>
  <c r="V492" i="1"/>
  <c r="Z492" i="1" s="1"/>
  <c r="AD492" i="1" s="1"/>
  <c r="V488" i="1"/>
  <c r="Z488" i="1" s="1"/>
  <c r="AD488" i="1" s="1"/>
  <c r="V484" i="1"/>
  <c r="Z484" i="1" s="1"/>
  <c r="AD484" i="1" s="1"/>
  <c r="V480" i="1"/>
  <c r="Z480" i="1" s="1"/>
  <c r="AD480" i="1" s="1"/>
  <c r="V476" i="1"/>
  <c r="Z476" i="1" s="1"/>
  <c r="AD476" i="1" s="1"/>
  <c r="V472" i="1"/>
  <c r="Z472" i="1" s="1"/>
  <c r="AD472" i="1" s="1"/>
  <c r="V468" i="1"/>
  <c r="Z468" i="1" s="1"/>
  <c r="AD468" i="1" s="1"/>
  <c r="V464" i="1"/>
  <c r="Z464" i="1" s="1"/>
  <c r="AD464" i="1" s="1"/>
  <c r="V460" i="1"/>
  <c r="Z460" i="1" s="1"/>
  <c r="AD460" i="1" s="1"/>
  <c r="V456" i="1"/>
  <c r="Z456" i="1" s="1"/>
  <c r="AD456" i="1" s="1"/>
  <c r="V452" i="1"/>
  <c r="Z452" i="1" s="1"/>
  <c r="AD452" i="1" s="1"/>
  <c r="V448" i="1"/>
  <c r="Z448" i="1" s="1"/>
  <c r="AD448" i="1" s="1"/>
  <c r="V444" i="1"/>
  <c r="Z444" i="1" s="1"/>
  <c r="AD444" i="1" s="1"/>
  <c r="V440" i="1"/>
  <c r="Z440" i="1" s="1"/>
  <c r="AD440" i="1" s="1"/>
  <c r="V436" i="1"/>
  <c r="Z436" i="1" s="1"/>
  <c r="AD436" i="1" s="1"/>
  <c r="V851" i="1"/>
  <c r="Z851" i="1" s="1"/>
  <c r="AD851" i="1" s="1"/>
  <c r="V787" i="1"/>
  <c r="Z787" i="1" s="1"/>
  <c r="AD787" i="1" s="1"/>
  <c r="V733" i="1"/>
  <c r="Z733" i="1" s="1"/>
  <c r="AD733" i="1" s="1"/>
  <c r="U716" i="1"/>
  <c r="Y716" i="1" s="1"/>
  <c r="AC716" i="1" s="1"/>
  <c r="U700" i="1"/>
  <c r="Y700" i="1" s="1"/>
  <c r="AC700" i="1" s="1"/>
  <c r="U684" i="1"/>
  <c r="Y684" i="1" s="1"/>
  <c r="AC684" i="1" s="1"/>
  <c r="U668" i="1"/>
  <c r="Y668" i="1" s="1"/>
  <c r="AC668" i="1" s="1"/>
  <c r="U652" i="1"/>
  <c r="Y652" i="1" s="1"/>
  <c r="AC652" i="1" s="1"/>
  <c r="U636" i="1"/>
  <c r="Y636" i="1" s="1"/>
  <c r="AC636" i="1" s="1"/>
  <c r="U620" i="1"/>
  <c r="Y620" i="1" s="1"/>
  <c r="AC620" i="1" s="1"/>
  <c r="U604" i="1"/>
  <c r="Y604" i="1" s="1"/>
  <c r="AC604" i="1" s="1"/>
  <c r="U588" i="1"/>
  <c r="Y588" i="1" s="1"/>
  <c r="AC588" i="1" s="1"/>
  <c r="U572" i="1"/>
  <c r="Y572" i="1" s="1"/>
  <c r="AC572" i="1" s="1"/>
  <c r="U556" i="1"/>
  <c r="Y556" i="1" s="1"/>
  <c r="AC556" i="1" s="1"/>
  <c r="U540" i="1"/>
  <c r="Y540" i="1" s="1"/>
  <c r="AC540" i="1" s="1"/>
  <c r="U524" i="1"/>
  <c r="Y524" i="1" s="1"/>
  <c r="AC524" i="1" s="1"/>
  <c r="U508" i="1"/>
  <c r="Y508" i="1" s="1"/>
  <c r="AC508" i="1" s="1"/>
  <c r="U492" i="1"/>
  <c r="Y492" i="1" s="1"/>
  <c r="AC492" i="1" s="1"/>
  <c r="U476" i="1"/>
  <c r="Y476" i="1" s="1"/>
  <c r="AC476" i="1" s="1"/>
  <c r="U460" i="1"/>
  <c r="Y460" i="1" s="1"/>
  <c r="AC460" i="1" s="1"/>
  <c r="U444" i="1"/>
  <c r="Y444" i="1" s="1"/>
  <c r="AC444" i="1" s="1"/>
  <c r="U434" i="1"/>
  <c r="Y434" i="1" s="1"/>
  <c r="AC434" i="1" s="1"/>
  <c r="U430" i="1"/>
  <c r="Y430" i="1" s="1"/>
  <c r="AC430" i="1" s="1"/>
  <c r="U426" i="1"/>
  <c r="Y426" i="1" s="1"/>
  <c r="AC426" i="1" s="1"/>
  <c r="U422" i="1"/>
  <c r="Y422" i="1" s="1"/>
  <c r="AC422" i="1" s="1"/>
  <c r="U418" i="1"/>
  <c r="Y418" i="1" s="1"/>
  <c r="AC418" i="1" s="1"/>
  <c r="U414" i="1"/>
  <c r="Y414" i="1" s="1"/>
  <c r="AC414" i="1" s="1"/>
  <c r="U410" i="1"/>
  <c r="Y410" i="1" s="1"/>
  <c r="AC410" i="1" s="1"/>
  <c r="U406" i="1"/>
  <c r="Y406" i="1" s="1"/>
  <c r="AC406" i="1" s="1"/>
  <c r="U402" i="1"/>
  <c r="Y402" i="1" s="1"/>
  <c r="AC402" i="1" s="1"/>
  <c r="U398" i="1"/>
  <c r="Y398" i="1" s="1"/>
  <c r="AC398" i="1" s="1"/>
  <c r="U1027" i="1"/>
  <c r="Y1027" i="1" s="1"/>
  <c r="AC1027" i="1" s="1"/>
  <c r="V831" i="1"/>
  <c r="Z831" i="1" s="1"/>
  <c r="AD831" i="1" s="1"/>
  <c r="V767" i="1"/>
  <c r="Z767" i="1" s="1"/>
  <c r="AD767" i="1" s="1"/>
  <c r="U727" i="1"/>
  <c r="Y727" i="1" s="1"/>
  <c r="AC727" i="1" s="1"/>
  <c r="U711" i="1"/>
  <c r="Y711" i="1" s="1"/>
  <c r="AC711" i="1" s="1"/>
  <c r="U695" i="1"/>
  <c r="Y695" i="1" s="1"/>
  <c r="AC695" i="1" s="1"/>
  <c r="U679" i="1"/>
  <c r="Y679" i="1" s="1"/>
  <c r="AC679" i="1" s="1"/>
  <c r="U663" i="1"/>
  <c r="Y663" i="1" s="1"/>
  <c r="AC663" i="1" s="1"/>
  <c r="U647" i="1"/>
  <c r="Y647" i="1" s="1"/>
  <c r="AC647" i="1" s="1"/>
  <c r="U631" i="1"/>
  <c r="Y631" i="1" s="1"/>
  <c r="AC631" i="1" s="1"/>
  <c r="U615" i="1"/>
  <c r="Y615" i="1" s="1"/>
  <c r="AC615" i="1" s="1"/>
  <c r="W629" i="1"/>
  <c r="AA629" i="1" s="1"/>
  <c r="AE629" i="1" s="1"/>
  <c r="W613" i="1"/>
  <c r="AA613" i="1" s="1"/>
  <c r="AE613" i="1" s="1"/>
  <c r="W597" i="1"/>
  <c r="AA597" i="1" s="1"/>
  <c r="AE597" i="1" s="1"/>
  <c r="W581" i="1"/>
  <c r="AA581" i="1" s="1"/>
  <c r="AE581" i="1" s="1"/>
  <c r="W573" i="1"/>
  <c r="AA573" i="1" s="1"/>
  <c r="AE573" i="1" s="1"/>
  <c r="W565" i="1"/>
  <c r="AA565" i="1" s="1"/>
  <c r="AE565" i="1" s="1"/>
  <c r="W557" i="1"/>
  <c r="AA557" i="1" s="1"/>
  <c r="AE557" i="1" s="1"/>
  <c r="W549" i="1"/>
  <c r="AA549" i="1" s="1"/>
  <c r="AE549" i="1" s="1"/>
  <c r="W541" i="1"/>
  <c r="AA541" i="1" s="1"/>
  <c r="AE541" i="1" s="1"/>
  <c r="W533" i="1"/>
  <c r="AA533" i="1" s="1"/>
  <c r="AE533" i="1" s="1"/>
  <c r="W525" i="1"/>
  <c r="AA525" i="1" s="1"/>
  <c r="AE525" i="1" s="1"/>
  <c r="W517" i="1"/>
  <c r="AA517" i="1" s="1"/>
  <c r="AE517" i="1" s="1"/>
  <c r="W509" i="1"/>
  <c r="AA509" i="1" s="1"/>
  <c r="AE509" i="1" s="1"/>
  <c r="W501" i="1"/>
  <c r="AA501" i="1" s="1"/>
  <c r="AE501" i="1" s="1"/>
  <c r="W493" i="1"/>
  <c r="AA493" i="1" s="1"/>
  <c r="AE493" i="1" s="1"/>
  <c r="W485" i="1"/>
  <c r="AA485" i="1" s="1"/>
  <c r="AE485" i="1" s="1"/>
  <c r="W477" i="1"/>
  <c r="AA477" i="1" s="1"/>
  <c r="AE477" i="1" s="1"/>
  <c r="W469" i="1"/>
  <c r="AA469" i="1" s="1"/>
  <c r="AE469" i="1" s="1"/>
  <c r="W461" i="1"/>
  <c r="AA461" i="1" s="1"/>
  <c r="AE461" i="1" s="1"/>
  <c r="W453" i="1"/>
  <c r="AA453" i="1" s="1"/>
  <c r="AE453" i="1" s="1"/>
  <c r="W445" i="1"/>
  <c r="AA445" i="1" s="1"/>
  <c r="AE445" i="1" s="1"/>
  <c r="W437" i="1"/>
  <c r="AA437" i="1" s="1"/>
  <c r="AE437" i="1" s="1"/>
  <c r="U921" i="1"/>
  <c r="Y921" i="1" s="1"/>
  <c r="AC921" i="1" s="1"/>
  <c r="V844" i="1"/>
  <c r="Z844" i="1" s="1"/>
  <c r="AD844" i="1" s="1"/>
  <c r="V812" i="1"/>
  <c r="Z812" i="1" s="1"/>
  <c r="AD812" i="1" s="1"/>
  <c r="V780" i="1"/>
  <c r="Z780" i="1" s="1"/>
  <c r="AD780" i="1" s="1"/>
  <c r="V748" i="1"/>
  <c r="Z748" i="1" s="1"/>
  <c r="AD748" i="1" s="1"/>
  <c r="U731" i="1"/>
  <c r="Y731" i="1" s="1"/>
  <c r="AC731" i="1" s="1"/>
  <c r="V722" i="1"/>
  <c r="Z722" i="1" s="1"/>
  <c r="AD722" i="1" s="1"/>
  <c r="V714" i="1"/>
  <c r="Z714" i="1" s="1"/>
  <c r="AD714" i="1" s="1"/>
  <c r="V706" i="1"/>
  <c r="Z706" i="1" s="1"/>
  <c r="AD706" i="1" s="1"/>
  <c r="V698" i="1"/>
  <c r="Z698" i="1" s="1"/>
  <c r="AD698" i="1" s="1"/>
  <c r="V690" i="1"/>
  <c r="Z690" i="1" s="1"/>
  <c r="AD690" i="1" s="1"/>
  <c r="V682" i="1"/>
  <c r="Z682" i="1" s="1"/>
  <c r="AD682" i="1" s="1"/>
  <c r="V674" i="1"/>
  <c r="Z674" i="1" s="1"/>
  <c r="AD674" i="1" s="1"/>
  <c r="V666" i="1"/>
  <c r="Z666" i="1" s="1"/>
  <c r="AD666" i="1" s="1"/>
  <c r="V658" i="1"/>
  <c r="Z658" i="1" s="1"/>
  <c r="AD658" i="1" s="1"/>
  <c r="V650" i="1"/>
  <c r="Z650" i="1" s="1"/>
  <c r="AD650" i="1" s="1"/>
  <c r="V642" i="1"/>
  <c r="Z642" i="1" s="1"/>
  <c r="AD642" i="1" s="1"/>
  <c r="V637" i="1"/>
  <c r="Z637" i="1" s="1"/>
  <c r="AD637" i="1" s="1"/>
  <c r="V632" i="1"/>
  <c r="Z632" i="1" s="1"/>
  <c r="AD632" i="1" s="1"/>
  <c r="V626" i="1"/>
  <c r="Z626" i="1" s="1"/>
  <c r="AD626" i="1" s="1"/>
  <c r="V621" i="1"/>
  <c r="Z621" i="1" s="1"/>
  <c r="AD621" i="1" s="1"/>
  <c r="V616" i="1"/>
  <c r="Z616" i="1" s="1"/>
  <c r="AD616" i="1" s="1"/>
  <c r="V610" i="1"/>
  <c r="Z610" i="1" s="1"/>
  <c r="AD610" i="1" s="1"/>
  <c r="V605" i="1"/>
  <c r="Z605" i="1" s="1"/>
  <c r="AD605" i="1" s="1"/>
  <c r="V600" i="1"/>
  <c r="Z600" i="1" s="1"/>
  <c r="AD600" i="1" s="1"/>
  <c r="V594" i="1"/>
  <c r="Z594" i="1" s="1"/>
  <c r="AD594" i="1" s="1"/>
  <c r="V589" i="1"/>
  <c r="Z589" i="1" s="1"/>
  <c r="AD589" i="1" s="1"/>
  <c r="V584" i="1"/>
  <c r="Z584" i="1" s="1"/>
  <c r="AD584" i="1" s="1"/>
  <c r="V578" i="1"/>
  <c r="Z578" i="1" s="1"/>
  <c r="AD578" i="1" s="1"/>
  <c r="V573" i="1"/>
  <c r="Z573" i="1" s="1"/>
  <c r="AD573" i="1" s="1"/>
  <c r="V568" i="1"/>
  <c r="Z568" i="1" s="1"/>
  <c r="AD568" i="1" s="1"/>
  <c r="V563" i="1"/>
  <c r="Z563" i="1" s="1"/>
  <c r="AD563" i="1" s="1"/>
  <c r="V559" i="1"/>
  <c r="Z559" i="1" s="1"/>
  <c r="AD559" i="1" s="1"/>
  <c r="V555" i="1"/>
  <c r="Z555" i="1" s="1"/>
  <c r="AD555" i="1" s="1"/>
  <c r="V551" i="1"/>
  <c r="Z551" i="1" s="1"/>
  <c r="AD551" i="1" s="1"/>
  <c r="V547" i="1"/>
  <c r="Z547" i="1" s="1"/>
  <c r="AD547" i="1" s="1"/>
  <c r="V543" i="1"/>
  <c r="Z543" i="1" s="1"/>
  <c r="AD543" i="1" s="1"/>
  <c r="V539" i="1"/>
  <c r="Z539" i="1" s="1"/>
  <c r="AD539" i="1" s="1"/>
  <c r="V535" i="1"/>
  <c r="Z535" i="1" s="1"/>
  <c r="AD535" i="1" s="1"/>
  <c r="V531" i="1"/>
  <c r="Z531" i="1" s="1"/>
  <c r="AD531" i="1" s="1"/>
  <c r="V527" i="1"/>
  <c r="Z527" i="1" s="1"/>
  <c r="AD527" i="1" s="1"/>
  <c r="V523" i="1"/>
  <c r="Z523" i="1" s="1"/>
  <c r="AD523" i="1" s="1"/>
  <c r="V519" i="1"/>
  <c r="Z519" i="1" s="1"/>
  <c r="AD519" i="1" s="1"/>
  <c r="V515" i="1"/>
  <c r="Z515" i="1" s="1"/>
  <c r="AD515" i="1" s="1"/>
  <c r="V511" i="1"/>
  <c r="Z511" i="1" s="1"/>
  <c r="AD511" i="1" s="1"/>
  <c r="V507" i="1"/>
  <c r="Z507" i="1" s="1"/>
  <c r="AD507" i="1" s="1"/>
  <c r="V503" i="1"/>
  <c r="Z503" i="1" s="1"/>
  <c r="AD503" i="1" s="1"/>
  <c r="V499" i="1"/>
  <c r="Z499" i="1" s="1"/>
  <c r="AD499" i="1" s="1"/>
  <c r="V495" i="1"/>
  <c r="Z495" i="1" s="1"/>
  <c r="AD495" i="1" s="1"/>
  <c r="V491" i="1"/>
  <c r="Z491" i="1" s="1"/>
  <c r="AD491" i="1" s="1"/>
  <c r="V487" i="1"/>
  <c r="Z487" i="1" s="1"/>
  <c r="AD487" i="1" s="1"/>
  <c r="V483" i="1"/>
  <c r="Z483" i="1" s="1"/>
  <c r="AD483" i="1" s="1"/>
  <c r="V479" i="1"/>
  <c r="Z479" i="1" s="1"/>
  <c r="AD479" i="1" s="1"/>
  <c r="V475" i="1"/>
  <c r="Z475" i="1" s="1"/>
  <c r="AD475" i="1" s="1"/>
  <c r="V471" i="1"/>
  <c r="Z471" i="1" s="1"/>
  <c r="AD471" i="1" s="1"/>
  <c r="V467" i="1"/>
  <c r="Z467" i="1" s="1"/>
  <c r="AD467" i="1" s="1"/>
  <c r="V463" i="1"/>
  <c r="Z463" i="1" s="1"/>
  <c r="AD463" i="1" s="1"/>
  <c r="V459" i="1"/>
  <c r="Z459" i="1" s="1"/>
  <c r="AD459" i="1" s="1"/>
  <c r="V455" i="1"/>
  <c r="Z455" i="1" s="1"/>
  <c r="AD455" i="1" s="1"/>
  <c r="V451" i="1"/>
  <c r="Z451" i="1" s="1"/>
  <c r="AD451" i="1" s="1"/>
  <c r="V447" i="1"/>
  <c r="Z447" i="1" s="1"/>
  <c r="AD447" i="1" s="1"/>
  <c r="V443" i="1"/>
  <c r="Z443" i="1" s="1"/>
  <c r="AD443" i="1" s="1"/>
  <c r="V439" i="1"/>
  <c r="Z439" i="1" s="1"/>
  <c r="AD439" i="1" s="1"/>
  <c r="U1091" i="1"/>
  <c r="Y1091" i="1" s="1"/>
  <c r="AC1091" i="1" s="1"/>
  <c r="V835" i="1"/>
  <c r="Z835" i="1" s="1"/>
  <c r="AD835" i="1" s="1"/>
  <c r="V771" i="1"/>
  <c r="Z771" i="1" s="1"/>
  <c r="AD771" i="1" s="1"/>
  <c r="U728" i="1"/>
  <c r="Y728" i="1" s="1"/>
  <c r="AC728" i="1" s="1"/>
  <c r="U712" i="1"/>
  <c r="Y712" i="1" s="1"/>
  <c r="AC712" i="1" s="1"/>
  <c r="U696" i="1"/>
  <c r="Y696" i="1" s="1"/>
  <c r="AC696" i="1" s="1"/>
  <c r="U680" i="1"/>
  <c r="Y680" i="1" s="1"/>
  <c r="AC680" i="1" s="1"/>
  <c r="U664" i="1"/>
  <c r="Y664" i="1" s="1"/>
  <c r="AC664" i="1" s="1"/>
  <c r="U648" i="1"/>
  <c r="Y648" i="1" s="1"/>
  <c r="AC648" i="1" s="1"/>
  <c r="U632" i="1"/>
  <c r="Y632" i="1" s="1"/>
  <c r="AC632" i="1" s="1"/>
  <c r="U616" i="1"/>
  <c r="Y616" i="1" s="1"/>
  <c r="AC616" i="1" s="1"/>
  <c r="U600" i="1"/>
  <c r="Y600" i="1" s="1"/>
  <c r="AC600" i="1" s="1"/>
  <c r="U584" i="1"/>
  <c r="Y584" i="1" s="1"/>
  <c r="AC584" i="1" s="1"/>
  <c r="U568" i="1"/>
  <c r="Y568" i="1" s="1"/>
  <c r="AC568" i="1" s="1"/>
  <c r="U552" i="1"/>
  <c r="Y552" i="1" s="1"/>
  <c r="AC552" i="1" s="1"/>
  <c r="U536" i="1"/>
  <c r="Y536" i="1" s="1"/>
  <c r="AC536" i="1" s="1"/>
  <c r="U520" i="1"/>
  <c r="Y520" i="1" s="1"/>
  <c r="AC520" i="1" s="1"/>
  <c r="U504" i="1"/>
  <c r="Y504" i="1" s="1"/>
  <c r="AC504" i="1" s="1"/>
  <c r="U488" i="1"/>
  <c r="Y488" i="1" s="1"/>
  <c r="AC488" i="1" s="1"/>
  <c r="U472" i="1"/>
  <c r="Y472" i="1" s="1"/>
  <c r="AC472" i="1" s="1"/>
  <c r="U456" i="1"/>
  <c r="Y456" i="1" s="1"/>
  <c r="AC456" i="1" s="1"/>
  <c r="U440" i="1"/>
  <c r="Y440" i="1" s="1"/>
  <c r="AC440" i="1" s="1"/>
  <c r="U433" i="1"/>
  <c r="U429" i="1"/>
  <c r="Y429" i="1" s="1"/>
  <c r="AC429" i="1" s="1"/>
  <c r="U425" i="1"/>
  <c r="Y425" i="1" s="1"/>
  <c r="AC425" i="1" s="1"/>
  <c r="U421" i="1"/>
  <c r="Y421" i="1" s="1"/>
  <c r="AC421" i="1" s="1"/>
  <c r="U417" i="1"/>
  <c r="Y417" i="1" s="1"/>
  <c r="AC417" i="1" s="1"/>
  <c r="U413" i="1"/>
  <c r="Y413" i="1" s="1"/>
  <c r="AC413" i="1" s="1"/>
  <c r="U409" i="1"/>
  <c r="Y409" i="1" s="1"/>
  <c r="AC409" i="1" s="1"/>
  <c r="U405" i="1"/>
  <c r="Y405" i="1" s="1"/>
  <c r="AC405" i="1" s="1"/>
  <c r="U401" i="1"/>
  <c r="Y401" i="1" s="1"/>
  <c r="AC401" i="1" s="1"/>
  <c r="U933" i="1"/>
  <c r="Y933" i="1" s="1"/>
  <c r="AC933" i="1" s="1"/>
  <c r="V815" i="1"/>
  <c r="Z815" i="1" s="1"/>
  <c r="AD815" i="1" s="1"/>
  <c r="V751" i="1"/>
  <c r="Z751" i="1" s="1"/>
  <c r="AD751" i="1" s="1"/>
  <c r="U723" i="1"/>
  <c r="Y723" i="1" s="1"/>
  <c r="AC723" i="1" s="1"/>
  <c r="U707" i="1"/>
  <c r="Y707" i="1" s="1"/>
  <c r="AC707" i="1" s="1"/>
  <c r="U691" i="1"/>
  <c r="Y691" i="1" s="1"/>
  <c r="AC691" i="1" s="1"/>
  <c r="U675" i="1"/>
  <c r="Y675" i="1" s="1"/>
  <c r="AC675" i="1" s="1"/>
  <c r="U659" i="1"/>
  <c r="Y659" i="1" s="1"/>
  <c r="AC659" i="1" s="1"/>
  <c r="U643" i="1"/>
  <c r="Y643" i="1" s="1"/>
  <c r="AC643" i="1" s="1"/>
  <c r="U627" i="1"/>
  <c r="Y627" i="1" s="1"/>
  <c r="AC627" i="1" s="1"/>
  <c r="U611" i="1"/>
  <c r="Y611" i="1" s="1"/>
  <c r="AC611" i="1" s="1"/>
  <c r="U595" i="1"/>
  <c r="Y595" i="1" s="1"/>
  <c r="AC595" i="1" s="1"/>
  <c r="U579" i="1"/>
  <c r="Y579" i="1" s="1"/>
  <c r="AC579" i="1" s="1"/>
  <c r="U563" i="1"/>
  <c r="Y563" i="1" s="1"/>
  <c r="AC563" i="1" s="1"/>
  <c r="U547" i="1"/>
  <c r="Y547" i="1" s="1"/>
  <c r="AC547" i="1" s="1"/>
  <c r="U531" i="1"/>
  <c r="Y531" i="1" s="1"/>
  <c r="AC531" i="1" s="1"/>
  <c r="U515" i="1"/>
  <c r="Y515" i="1" s="1"/>
  <c r="AC515" i="1" s="1"/>
  <c r="U499" i="1"/>
  <c r="Y499" i="1" s="1"/>
  <c r="AC499" i="1" s="1"/>
  <c r="U483" i="1"/>
  <c r="Y483" i="1" s="1"/>
  <c r="AC483" i="1" s="1"/>
  <c r="U467" i="1"/>
  <c r="Y467" i="1" s="1"/>
  <c r="AC467" i="1" s="1"/>
  <c r="U451" i="1"/>
  <c r="Y451" i="1" s="1"/>
  <c r="AC451" i="1" s="1"/>
  <c r="X435" i="1"/>
  <c r="AB435" i="1" s="1"/>
  <c r="AF435" i="1" s="1"/>
  <c r="X431" i="1"/>
  <c r="AB431" i="1" s="1"/>
  <c r="AF431" i="1" s="1"/>
  <c r="X427" i="1"/>
  <c r="AB427" i="1" s="1"/>
  <c r="AF427" i="1" s="1"/>
  <c r="X423" i="1"/>
  <c r="AB423" i="1" s="1"/>
  <c r="AF423" i="1" s="1"/>
  <c r="X419" i="1"/>
  <c r="AB419" i="1" s="1"/>
  <c r="AF419" i="1" s="1"/>
  <c r="X415" i="1"/>
  <c r="AB415" i="1" s="1"/>
  <c r="AF415" i="1" s="1"/>
  <c r="X411" i="1"/>
  <c r="AB411" i="1" s="1"/>
  <c r="AF411" i="1" s="1"/>
  <c r="X407" i="1"/>
  <c r="X403" i="1"/>
  <c r="AB403" i="1" s="1"/>
  <c r="AF403" i="1" s="1"/>
  <c r="X399" i="1"/>
  <c r="AB399" i="1" s="1"/>
  <c r="AF399" i="1" s="1"/>
  <c r="X395" i="1"/>
  <c r="AB395" i="1" s="1"/>
  <c r="AF395" i="1" s="1"/>
  <c r="X391" i="1"/>
  <c r="AB391" i="1" s="1"/>
  <c r="AF391" i="1" s="1"/>
  <c r="X387" i="1"/>
  <c r="AB387" i="1" s="1"/>
  <c r="AF387" i="1" s="1"/>
  <c r="X383" i="1"/>
  <c r="AB383" i="1" s="1"/>
  <c r="AF383" i="1" s="1"/>
  <c r="X379" i="1"/>
  <c r="AB379" i="1" s="1"/>
  <c r="AF379" i="1" s="1"/>
  <c r="X375" i="1"/>
  <c r="AB375" i="1" s="1"/>
  <c r="AF375" i="1" s="1"/>
  <c r="X371" i="1"/>
  <c r="AB371" i="1" s="1"/>
  <c r="AF371" i="1" s="1"/>
  <c r="X367" i="1"/>
  <c r="AB367" i="1" s="1"/>
  <c r="AF367" i="1" s="1"/>
  <c r="X363" i="1"/>
  <c r="AB363" i="1" s="1"/>
  <c r="AF363" i="1" s="1"/>
  <c r="X359" i="1"/>
  <c r="AB359" i="1" s="1"/>
  <c r="AF359" i="1" s="1"/>
  <c r="X355" i="1"/>
  <c r="AB355" i="1" s="1"/>
  <c r="AF355" i="1" s="1"/>
  <c r="X351" i="1"/>
  <c r="AB351" i="1" s="1"/>
  <c r="AF351" i="1" s="1"/>
  <c r="X347" i="1"/>
  <c r="X343" i="1"/>
  <c r="X339" i="1"/>
  <c r="X335" i="1"/>
  <c r="X331" i="1"/>
  <c r="X327" i="1"/>
  <c r="X323" i="1"/>
  <c r="X319" i="1"/>
  <c r="X315" i="1"/>
  <c r="X311" i="1"/>
  <c r="X307" i="1"/>
  <c r="X303" i="1"/>
  <c r="X299" i="1"/>
  <c r="X295" i="1"/>
  <c r="X291" i="1"/>
  <c r="X287" i="1"/>
  <c r="X283" i="1"/>
  <c r="X279" i="1"/>
  <c r="X275" i="1"/>
  <c r="X271" i="1"/>
  <c r="X267" i="1"/>
  <c r="X263" i="1"/>
  <c r="X259" i="1"/>
  <c r="X255" i="1"/>
  <c r="X251" i="1"/>
  <c r="X247" i="1"/>
  <c r="X243" i="1"/>
  <c r="X239" i="1"/>
  <c r="X235" i="1"/>
  <c r="X231" i="1"/>
  <c r="X227" i="1"/>
  <c r="X223" i="1"/>
  <c r="X219" i="1"/>
  <c r="X215" i="1"/>
  <c r="X211" i="1"/>
  <c r="X207" i="1"/>
  <c r="X203" i="1"/>
  <c r="X199" i="1"/>
  <c r="X195" i="1"/>
  <c r="X191" i="1"/>
  <c r="X187" i="1"/>
  <c r="X183" i="1"/>
  <c r="U981" i="1"/>
  <c r="Y981" i="1" s="1"/>
  <c r="AC981" i="1" s="1"/>
  <c r="V827" i="1"/>
  <c r="Z827" i="1" s="1"/>
  <c r="AD827" i="1" s="1"/>
  <c r="V763" i="1"/>
  <c r="Z763" i="1" s="1"/>
  <c r="AD763" i="1" s="1"/>
  <c r="U726" i="1"/>
  <c r="Y726" i="1" s="1"/>
  <c r="AC726" i="1" s="1"/>
  <c r="U710" i="1"/>
  <c r="Y710" i="1" s="1"/>
  <c r="AC710" i="1" s="1"/>
  <c r="U694" i="1"/>
  <c r="Y694" i="1" s="1"/>
  <c r="AC694" i="1" s="1"/>
  <c r="U678" i="1"/>
  <c r="Y678" i="1" s="1"/>
  <c r="AC678" i="1" s="1"/>
  <c r="U662" i="1"/>
  <c r="Y662" i="1" s="1"/>
  <c r="AC662" i="1" s="1"/>
  <c r="U646" i="1"/>
  <c r="Y646" i="1" s="1"/>
  <c r="AC646" i="1" s="1"/>
  <c r="U630" i="1"/>
  <c r="Y630" i="1" s="1"/>
  <c r="AC630" i="1" s="1"/>
  <c r="U614" i="1"/>
  <c r="Y614" i="1" s="1"/>
  <c r="AC614" i="1" s="1"/>
  <c r="U598" i="1"/>
  <c r="Y598" i="1" s="1"/>
  <c r="AC598" i="1" s="1"/>
  <c r="U582" i="1"/>
  <c r="U719" i="1"/>
  <c r="Y719" i="1" s="1"/>
  <c r="AC719" i="1" s="1"/>
  <c r="U655" i="1"/>
  <c r="Y655" i="1" s="1"/>
  <c r="AC655" i="1" s="1"/>
  <c r="U599" i="1"/>
  <c r="Y599" i="1" s="1"/>
  <c r="AC599" i="1" s="1"/>
  <c r="U567" i="1"/>
  <c r="Y567" i="1" s="1"/>
  <c r="AC567" i="1" s="1"/>
  <c r="U535" i="1"/>
  <c r="Y535" i="1" s="1"/>
  <c r="AC535" i="1" s="1"/>
  <c r="U503" i="1"/>
  <c r="Y503" i="1" s="1"/>
  <c r="AC503" i="1" s="1"/>
  <c r="U471" i="1"/>
  <c r="Y471" i="1" s="1"/>
  <c r="AC471" i="1" s="1"/>
  <c r="U439" i="1"/>
  <c r="Y439" i="1" s="1"/>
  <c r="AC439" i="1" s="1"/>
  <c r="X428" i="1"/>
  <c r="AB428" i="1" s="1"/>
  <c r="AF428" i="1" s="1"/>
  <c r="X420" i="1"/>
  <c r="AB420" i="1" s="1"/>
  <c r="AF420" i="1" s="1"/>
  <c r="X412" i="1"/>
  <c r="AB412" i="1" s="1"/>
  <c r="AF412" i="1" s="1"/>
  <c r="X404" i="1"/>
  <c r="AB404" i="1" s="1"/>
  <c r="AF404" i="1" s="1"/>
  <c r="X396" i="1"/>
  <c r="AB396" i="1" s="1"/>
  <c r="AF396" i="1" s="1"/>
  <c r="X388" i="1"/>
  <c r="AB388" i="1" s="1"/>
  <c r="AF388" i="1" s="1"/>
  <c r="X380" i="1"/>
  <c r="AB380" i="1" s="1"/>
  <c r="AF380" i="1" s="1"/>
  <c r="X372" i="1"/>
  <c r="AB372" i="1" s="1"/>
  <c r="AF372" i="1" s="1"/>
  <c r="X364" i="1"/>
  <c r="AB364" i="1" s="1"/>
  <c r="AF364" i="1" s="1"/>
  <c r="X356" i="1"/>
  <c r="AB356" i="1" s="1"/>
  <c r="AF356" i="1" s="1"/>
  <c r="X348" i="1"/>
  <c r="X340" i="1"/>
  <c r="X332" i="1"/>
  <c r="X324" i="1"/>
  <c r="X316" i="1"/>
  <c r="X308" i="1"/>
  <c r="X300" i="1"/>
  <c r="X292" i="1"/>
  <c r="X284" i="1"/>
  <c r="X276" i="1"/>
  <c r="X268" i="1"/>
  <c r="X260" i="1"/>
  <c r="X252" i="1"/>
  <c r="X244" i="1"/>
  <c r="X236" i="1"/>
  <c r="X228" i="1"/>
  <c r="X220" i="1"/>
  <c r="X212" i="1"/>
  <c r="X204" i="1"/>
  <c r="X196" i="1"/>
  <c r="X188" i="1"/>
  <c r="X180" i="1"/>
  <c r="V779" i="1"/>
  <c r="Z779" i="1" s="1"/>
  <c r="AD779" i="1" s="1"/>
  <c r="U714" i="1"/>
  <c r="Y714" i="1" s="1"/>
  <c r="AC714" i="1" s="1"/>
  <c r="U682" i="1"/>
  <c r="Y682" i="1" s="1"/>
  <c r="AC682" i="1" s="1"/>
  <c r="U650" i="1"/>
  <c r="Y650" i="1" s="1"/>
  <c r="AC650" i="1" s="1"/>
  <c r="U622" i="1"/>
  <c r="Y622" i="1" s="1"/>
  <c r="AC622" i="1" s="1"/>
  <c r="U602" i="1"/>
  <c r="Y602" i="1" s="1"/>
  <c r="AC602" i="1" s="1"/>
  <c r="U578" i="1"/>
  <c r="Y578" i="1" s="1"/>
  <c r="AC578" i="1" s="1"/>
  <c r="U562" i="1"/>
  <c r="Y562" i="1" s="1"/>
  <c r="AC562" i="1" s="1"/>
  <c r="U546" i="1"/>
  <c r="Y546" i="1" s="1"/>
  <c r="AC546" i="1" s="1"/>
  <c r="U530" i="1"/>
  <c r="Y530" i="1" s="1"/>
  <c r="AC530" i="1" s="1"/>
  <c r="U514" i="1"/>
  <c r="Y514" i="1" s="1"/>
  <c r="AC514" i="1" s="1"/>
  <c r="U498" i="1"/>
  <c r="Y498" i="1" s="1"/>
  <c r="AC498" i="1" s="1"/>
  <c r="U482" i="1"/>
  <c r="Y482" i="1" s="1"/>
  <c r="AC482" i="1" s="1"/>
  <c r="U466" i="1"/>
  <c r="Y466" i="1" s="1"/>
  <c r="AC466" i="1" s="1"/>
  <c r="U450" i="1"/>
  <c r="Y450" i="1" s="1"/>
  <c r="AC450" i="1" s="1"/>
  <c r="W435" i="1"/>
  <c r="AA435" i="1" s="1"/>
  <c r="AE435" i="1" s="1"/>
  <c r="W431" i="1"/>
  <c r="AA431" i="1" s="1"/>
  <c r="AE431" i="1" s="1"/>
  <c r="W427" i="1"/>
  <c r="AA427" i="1" s="1"/>
  <c r="AE427" i="1" s="1"/>
  <c r="W423" i="1"/>
  <c r="AA423" i="1" s="1"/>
  <c r="AE423" i="1" s="1"/>
  <c r="W419" i="1"/>
  <c r="AA419" i="1" s="1"/>
  <c r="AE419" i="1" s="1"/>
  <c r="W415" i="1"/>
  <c r="AA415" i="1" s="1"/>
  <c r="AE415" i="1" s="1"/>
  <c r="W411" i="1"/>
  <c r="AA411" i="1" s="1"/>
  <c r="AE411" i="1" s="1"/>
  <c r="W407" i="1"/>
  <c r="W403" i="1"/>
  <c r="AA403" i="1" s="1"/>
  <c r="AE403" i="1" s="1"/>
  <c r="W399" i="1"/>
  <c r="AA399" i="1" s="1"/>
  <c r="AE399" i="1" s="1"/>
  <c r="W395" i="1"/>
  <c r="AA395" i="1" s="1"/>
  <c r="AE395" i="1" s="1"/>
  <c r="W391" i="1"/>
  <c r="AA391" i="1" s="1"/>
  <c r="AE391" i="1" s="1"/>
  <c r="W387" i="1"/>
  <c r="AA387" i="1" s="1"/>
  <c r="AE387" i="1" s="1"/>
  <c r="W383" i="1"/>
  <c r="AA383" i="1" s="1"/>
  <c r="AE383" i="1" s="1"/>
  <c r="W379" i="1"/>
  <c r="AA379" i="1" s="1"/>
  <c r="AE379" i="1" s="1"/>
  <c r="W375" i="1"/>
  <c r="AA375" i="1" s="1"/>
  <c r="AE375" i="1" s="1"/>
  <c r="W371" i="1"/>
  <c r="AA371" i="1" s="1"/>
  <c r="AE371" i="1" s="1"/>
  <c r="W367" i="1"/>
  <c r="AA367" i="1" s="1"/>
  <c r="AE367" i="1" s="1"/>
  <c r="W363" i="1"/>
  <c r="AA363" i="1" s="1"/>
  <c r="AE363" i="1" s="1"/>
  <c r="W359" i="1"/>
  <c r="AA359" i="1" s="1"/>
  <c r="AE359" i="1" s="1"/>
  <c r="W355" i="1"/>
  <c r="AA355" i="1" s="1"/>
  <c r="AE355" i="1" s="1"/>
  <c r="W351" i="1"/>
  <c r="AA351" i="1" s="1"/>
  <c r="AE351" i="1" s="1"/>
  <c r="W347" i="1"/>
  <c r="W343" i="1"/>
  <c r="W339" i="1"/>
  <c r="W335" i="1"/>
  <c r="W331" i="1"/>
  <c r="W327" i="1"/>
  <c r="W323" i="1"/>
  <c r="W319" i="1"/>
  <c r="W315" i="1"/>
  <c r="W311" i="1"/>
  <c r="W307" i="1"/>
  <c r="W303" i="1"/>
  <c r="W299" i="1"/>
  <c r="W295" i="1"/>
  <c r="W291" i="1"/>
  <c r="W287" i="1"/>
  <c r="W283" i="1"/>
  <c r="W279" i="1"/>
  <c r="W275" i="1"/>
  <c r="W271" i="1"/>
  <c r="W267" i="1"/>
  <c r="W263" i="1"/>
  <c r="W259" i="1"/>
  <c r="W255" i="1"/>
  <c r="W251" i="1"/>
  <c r="W247" i="1"/>
  <c r="W243" i="1"/>
  <c r="W239" i="1"/>
  <c r="W235" i="1"/>
  <c r="W231" i="1"/>
  <c r="W227" i="1"/>
  <c r="W223" i="1"/>
  <c r="W219" i="1"/>
  <c r="W215" i="1"/>
  <c r="W211" i="1"/>
  <c r="W207" i="1"/>
  <c r="W203" i="1"/>
  <c r="W199" i="1"/>
  <c r="W195" i="1"/>
  <c r="W191" i="1"/>
  <c r="W187" i="1"/>
  <c r="W183" i="1"/>
  <c r="W179" i="1"/>
  <c r="V759" i="1"/>
  <c r="Z759" i="1" s="1"/>
  <c r="AD759" i="1" s="1"/>
  <c r="U677" i="1"/>
  <c r="Y677" i="1" s="1"/>
  <c r="AC677" i="1" s="1"/>
  <c r="U613" i="1"/>
  <c r="Y613" i="1" s="1"/>
  <c r="AC613" i="1" s="1"/>
  <c r="U549" i="1"/>
  <c r="Y549" i="1" s="1"/>
  <c r="AC549" i="1" s="1"/>
  <c r="U485" i="1"/>
  <c r="Y485" i="1" s="1"/>
  <c r="AC485" i="1" s="1"/>
  <c r="V432" i="1"/>
  <c r="Z432" i="1" s="1"/>
  <c r="AD432" i="1" s="1"/>
  <c r="V416" i="1"/>
  <c r="Z416" i="1" s="1"/>
  <c r="AD416" i="1" s="1"/>
  <c r="V400" i="1"/>
  <c r="Z400" i="1" s="1"/>
  <c r="AD400" i="1" s="1"/>
  <c r="V384" i="1"/>
  <c r="Z384" i="1" s="1"/>
  <c r="AD384" i="1" s="1"/>
  <c r="V368" i="1"/>
  <c r="Z368" i="1" s="1"/>
  <c r="AD368" i="1" s="1"/>
  <c r="V352" i="1"/>
  <c r="Z352" i="1" s="1"/>
  <c r="AD352" i="1" s="1"/>
  <c r="V336" i="1"/>
  <c r="V320" i="1"/>
  <c r="V304" i="1"/>
  <c r="V288" i="1"/>
  <c r="V272" i="1"/>
  <c r="V256" i="1"/>
  <c r="V240" i="1"/>
  <c r="V224" i="1"/>
  <c r="V208" i="1"/>
  <c r="V195" i="1"/>
  <c r="V187" i="1"/>
  <c r="X179" i="1"/>
  <c r="V175" i="1"/>
  <c r="V171" i="1"/>
  <c r="V167" i="1"/>
  <c r="V163" i="1"/>
  <c r="V159" i="1"/>
  <c r="V155" i="1"/>
  <c r="V151" i="1"/>
  <c r="V147" i="1"/>
  <c r="V143" i="1"/>
  <c r="V139" i="1"/>
  <c r="V135" i="1"/>
  <c r="V131" i="1"/>
  <c r="V127" i="1"/>
  <c r="V123" i="1"/>
  <c r="V119" i="1"/>
  <c r="V115" i="1"/>
  <c r="V111" i="1"/>
  <c r="V107" i="1"/>
  <c r="V103" i="1"/>
  <c r="V99" i="1"/>
  <c r="V95" i="1"/>
  <c r="V91" i="1"/>
  <c r="V87" i="1"/>
  <c r="V83" i="1"/>
  <c r="V79" i="1"/>
  <c r="V75" i="1"/>
  <c r="V71" i="1"/>
  <c r="V67" i="1"/>
  <c r="V63" i="1"/>
  <c r="V59" i="1"/>
  <c r="V55" i="1"/>
  <c r="V51" i="1"/>
  <c r="V47" i="1"/>
  <c r="V5" i="1" s="1"/>
  <c r="DH19" i="1" s="1"/>
  <c r="V43" i="1"/>
  <c r="V39" i="1"/>
  <c r="V35" i="1"/>
  <c r="V31" i="1"/>
  <c r="V729" i="1"/>
  <c r="Z729" i="1" s="1"/>
  <c r="AD729" i="1" s="1"/>
  <c r="U601" i="1"/>
  <c r="Y601" i="1" s="1"/>
  <c r="AC601" i="1" s="1"/>
  <c r="U441" i="1"/>
  <c r="Y441" i="1" s="1"/>
  <c r="AC441" i="1" s="1"/>
  <c r="V389" i="1"/>
  <c r="Z389" i="1" s="1"/>
  <c r="AD389" i="1" s="1"/>
  <c r="V341" i="1"/>
  <c r="V285" i="1"/>
  <c r="V233" i="1"/>
  <c r="W173" i="1"/>
  <c r="W162" i="1"/>
  <c r="W149" i="1"/>
  <c r="W135" i="1"/>
  <c r="W122" i="1"/>
  <c r="W110" i="1"/>
  <c r="W96" i="1"/>
  <c r="W84" i="1"/>
  <c r="W71" i="1"/>
  <c r="W59" i="1"/>
  <c r="W46" i="1"/>
  <c r="W33" i="1"/>
  <c r="V743" i="1"/>
  <c r="Z743" i="1" s="1"/>
  <c r="AD743" i="1" s="1"/>
  <c r="U673" i="1"/>
  <c r="Y673" i="1" s="1"/>
  <c r="AC673" i="1" s="1"/>
  <c r="U609" i="1"/>
  <c r="Y609" i="1" s="1"/>
  <c r="AC609" i="1" s="1"/>
  <c r="U545" i="1"/>
  <c r="Y545" i="1" s="1"/>
  <c r="AC545" i="1" s="1"/>
  <c r="U481" i="1"/>
  <c r="Y481" i="1" s="1"/>
  <c r="AC481" i="1" s="1"/>
  <c r="V431" i="1"/>
  <c r="Z431" i="1" s="1"/>
  <c r="AD431" i="1" s="1"/>
  <c r="V415" i="1"/>
  <c r="Z415" i="1" s="1"/>
  <c r="AD415" i="1" s="1"/>
  <c r="V399" i="1"/>
  <c r="Z399" i="1" s="1"/>
  <c r="AD399" i="1" s="1"/>
  <c r="V383" i="1"/>
  <c r="Z383" i="1" s="1"/>
  <c r="AD383" i="1" s="1"/>
  <c r="V367" i="1"/>
  <c r="Z367" i="1" s="1"/>
  <c r="AD367" i="1" s="1"/>
  <c r="V351" i="1"/>
  <c r="Z351" i="1" s="1"/>
  <c r="AD351" i="1" s="1"/>
  <c r="V335" i="1"/>
  <c r="V319" i="1"/>
  <c r="V303" i="1"/>
  <c r="V287" i="1"/>
  <c r="V271" i="1"/>
  <c r="V255" i="1"/>
  <c r="V239" i="1"/>
  <c r="V223" i="1"/>
  <c r="V207" i="1"/>
  <c r="V179" i="1"/>
  <c r="U703" i="1"/>
  <c r="Y703" i="1" s="1"/>
  <c r="AC703" i="1" s="1"/>
  <c r="U639" i="1"/>
  <c r="Y639" i="1" s="1"/>
  <c r="AC639" i="1" s="1"/>
  <c r="U591" i="1"/>
  <c r="Y591" i="1" s="1"/>
  <c r="AC591" i="1" s="1"/>
  <c r="U559" i="1"/>
  <c r="Y559" i="1" s="1"/>
  <c r="AC559" i="1" s="1"/>
  <c r="U527" i="1"/>
  <c r="Y527" i="1" s="1"/>
  <c r="AC527" i="1" s="1"/>
  <c r="U495" i="1"/>
  <c r="Y495" i="1" s="1"/>
  <c r="AC495" i="1" s="1"/>
  <c r="U463" i="1"/>
  <c r="Y463" i="1" s="1"/>
  <c r="AC463" i="1" s="1"/>
  <c r="X434" i="1"/>
  <c r="AB434" i="1" s="1"/>
  <c r="AF434" i="1" s="1"/>
  <c r="X426" i="1"/>
  <c r="AB426" i="1" s="1"/>
  <c r="AF426" i="1" s="1"/>
  <c r="X418" i="1"/>
  <c r="AB418" i="1" s="1"/>
  <c r="AF418" i="1" s="1"/>
  <c r="X410" i="1"/>
  <c r="AB410" i="1" s="1"/>
  <c r="AF410" i="1" s="1"/>
  <c r="X402" i="1"/>
  <c r="AB402" i="1" s="1"/>
  <c r="AF402" i="1" s="1"/>
  <c r="X394" i="1"/>
  <c r="AB394" i="1" s="1"/>
  <c r="AF394" i="1" s="1"/>
  <c r="X386" i="1"/>
  <c r="X378" i="1"/>
  <c r="AB378" i="1" s="1"/>
  <c r="AF378" i="1" s="1"/>
  <c r="X370" i="1"/>
  <c r="AB370" i="1" s="1"/>
  <c r="AF370" i="1" s="1"/>
  <c r="X362" i="1"/>
  <c r="AB362" i="1" s="1"/>
  <c r="AF362" i="1" s="1"/>
  <c r="X354" i="1"/>
  <c r="AB354" i="1" s="1"/>
  <c r="AF354" i="1" s="1"/>
  <c r="X346" i="1"/>
  <c r="X338" i="1"/>
  <c r="X330" i="1"/>
  <c r="X322" i="1"/>
  <c r="X314" i="1"/>
  <c r="X306" i="1"/>
  <c r="X298" i="1"/>
  <c r="X290" i="1"/>
  <c r="X282" i="1"/>
  <c r="X274" i="1"/>
  <c r="X266" i="1"/>
  <c r="X258" i="1"/>
  <c r="X250" i="1"/>
  <c r="X242" i="1"/>
  <c r="X234" i="1"/>
  <c r="X226" i="1"/>
  <c r="X218" i="1"/>
  <c r="X210" i="1"/>
  <c r="X202" i="1"/>
  <c r="X194" i="1"/>
  <c r="X186" i="1"/>
  <c r="U917" i="1"/>
  <c r="Y917" i="1" s="1"/>
  <c r="AC917" i="1" s="1"/>
  <c r="V747" i="1"/>
  <c r="Z747" i="1" s="1"/>
  <c r="AD747" i="1" s="1"/>
  <c r="U706" i="1"/>
  <c r="Y706" i="1" s="1"/>
  <c r="AC706" i="1" s="1"/>
  <c r="U674" i="1"/>
  <c r="Y674" i="1" s="1"/>
  <c r="AC674" i="1" s="1"/>
  <c r="U642" i="1"/>
  <c r="Y642" i="1" s="1"/>
  <c r="AC642" i="1" s="1"/>
  <c r="U618" i="1"/>
  <c r="Y618" i="1" s="1"/>
  <c r="AC618" i="1" s="1"/>
  <c r="U594" i="1"/>
  <c r="Y594" i="1" s="1"/>
  <c r="AC594" i="1" s="1"/>
  <c r="U574" i="1"/>
  <c r="Y574" i="1" s="1"/>
  <c r="AC574" i="1" s="1"/>
  <c r="U558" i="1"/>
  <c r="Y558" i="1" s="1"/>
  <c r="AC558" i="1" s="1"/>
  <c r="U542" i="1"/>
  <c r="Y542" i="1" s="1"/>
  <c r="AC542" i="1" s="1"/>
  <c r="U526" i="1"/>
  <c r="Y526" i="1" s="1"/>
  <c r="AC526" i="1" s="1"/>
  <c r="U510" i="1"/>
  <c r="Y510" i="1" s="1"/>
  <c r="AC510" i="1" s="1"/>
  <c r="U494" i="1"/>
  <c r="Y494" i="1" s="1"/>
  <c r="AC494" i="1" s="1"/>
  <c r="U478" i="1"/>
  <c r="Y478" i="1" s="1"/>
  <c r="AC478" i="1" s="1"/>
  <c r="U462" i="1"/>
  <c r="Y462" i="1" s="1"/>
  <c r="AC462" i="1" s="1"/>
  <c r="U446" i="1"/>
  <c r="Y446" i="1" s="1"/>
  <c r="AC446" i="1" s="1"/>
  <c r="W434" i="1"/>
  <c r="AA434" i="1" s="1"/>
  <c r="AE434" i="1" s="1"/>
  <c r="W430" i="1"/>
  <c r="AA430" i="1" s="1"/>
  <c r="AE430" i="1" s="1"/>
  <c r="W426" i="1"/>
  <c r="AA426" i="1" s="1"/>
  <c r="AE426" i="1" s="1"/>
  <c r="W422" i="1"/>
  <c r="AA422" i="1" s="1"/>
  <c r="AE422" i="1" s="1"/>
  <c r="W418" i="1"/>
  <c r="AA418" i="1" s="1"/>
  <c r="AE418" i="1" s="1"/>
  <c r="W414" i="1"/>
  <c r="AA414" i="1" s="1"/>
  <c r="AE414" i="1" s="1"/>
  <c r="W410" i="1"/>
  <c r="AA410" i="1" s="1"/>
  <c r="AE410" i="1" s="1"/>
  <c r="W406" i="1"/>
  <c r="AA406" i="1" s="1"/>
  <c r="AE406" i="1" s="1"/>
  <c r="W402" i="1"/>
  <c r="AA402" i="1" s="1"/>
  <c r="AE402" i="1" s="1"/>
  <c r="W398" i="1"/>
  <c r="AA398" i="1" s="1"/>
  <c r="AE398" i="1" s="1"/>
  <c r="W394" i="1"/>
  <c r="AA394" i="1" s="1"/>
  <c r="AE394" i="1" s="1"/>
  <c r="W390" i="1"/>
  <c r="AA390" i="1" s="1"/>
  <c r="AE390" i="1" s="1"/>
  <c r="W386" i="1"/>
  <c r="W382" i="1"/>
  <c r="AA382" i="1" s="1"/>
  <c r="AE382" i="1" s="1"/>
  <c r="W378" i="1"/>
  <c r="AA378" i="1" s="1"/>
  <c r="AE378" i="1" s="1"/>
  <c r="W374" i="1"/>
  <c r="AA374" i="1" s="1"/>
  <c r="AE374" i="1" s="1"/>
  <c r="W370" i="1"/>
  <c r="AA370" i="1" s="1"/>
  <c r="AE370" i="1" s="1"/>
  <c r="W366" i="1"/>
  <c r="AA366" i="1" s="1"/>
  <c r="AE366" i="1" s="1"/>
  <c r="W362" i="1"/>
  <c r="AA362" i="1" s="1"/>
  <c r="AE362" i="1" s="1"/>
  <c r="W358" i="1"/>
  <c r="AA358" i="1" s="1"/>
  <c r="AE358" i="1" s="1"/>
  <c r="W354" i="1"/>
  <c r="AA354" i="1" s="1"/>
  <c r="AE354" i="1" s="1"/>
  <c r="W350" i="1"/>
  <c r="W346" i="1"/>
  <c r="W342" i="1"/>
  <c r="W338" i="1"/>
  <c r="W334" i="1"/>
  <c r="W330" i="1"/>
  <c r="W326" i="1"/>
  <c r="W322" i="1"/>
  <c r="W318" i="1"/>
  <c r="W314" i="1"/>
  <c r="W310" i="1"/>
  <c r="W306" i="1"/>
  <c r="W302" i="1"/>
  <c r="W298" i="1"/>
  <c r="W294" i="1"/>
  <c r="W290" i="1"/>
  <c r="W286" i="1"/>
  <c r="W282" i="1"/>
  <c r="W278" i="1"/>
  <c r="W274" i="1"/>
  <c r="W270" i="1"/>
  <c r="W266" i="1"/>
  <c r="W262" i="1"/>
  <c r="W258" i="1"/>
  <c r="W254" i="1"/>
  <c r="W250" i="1"/>
  <c r="W246" i="1"/>
  <c r="W242" i="1"/>
  <c r="W238" i="1"/>
  <c r="W234" i="1"/>
  <c r="W230" i="1"/>
  <c r="W226" i="1"/>
  <c r="W222" i="1"/>
  <c r="W218" i="1"/>
  <c r="W214" i="1"/>
  <c r="W210" i="1"/>
  <c r="W206" i="1"/>
  <c r="W202" i="1"/>
  <c r="W198" i="1"/>
  <c r="W194" i="1"/>
  <c r="W190" i="1"/>
  <c r="W186" i="1"/>
  <c r="W182" i="1"/>
  <c r="W178" i="1"/>
  <c r="U725" i="1"/>
  <c r="Y725" i="1" s="1"/>
  <c r="AC725" i="1" s="1"/>
  <c r="U661" i="1"/>
  <c r="Y661" i="1" s="1"/>
  <c r="AC661" i="1" s="1"/>
  <c r="U597" i="1"/>
  <c r="Y597" i="1" s="1"/>
  <c r="AC597" i="1" s="1"/>
  <c r="U533" i="1"/>
  <c r="Y533" i="1" s="1"/>
  <c r="AC533" i="1" s="1"/>
  <c r="U469" i="1"/>
  <c r="Y469" i="1" s="1"/>
  <c r="AC469" i="1" s="1"/>
  <c r="V428" i="1"/>
  <c r="Z428" i="1" s="1"/>
  <c r="AD428" i="1" s="1"/>
  <c r="V412" i="1"/>
  <c r="Z412" i="1" s="1"/>
  <c r="AD412" i="1" s="1"/>
  <c r="V396" i="1"/>
  <c r="Z396" i="1" s="1"/>
  <c r="AD396" i="1" s="1"/>
  <c r="V380" i="1"/>
  <c r="Z380" i="1" s="1"/>
  <c r="AD380" i="1" s="1"/>
  <c r="V364" i="1"/>
  <c r="Z364" i="1" s="1"/>
  <c r="AD364" i="1" s="1"/>
  <c r="V348" i="1"/>
  <c r="V332" i="1"/>
  <c r="V316" i="1"/>
  <c r="V300" i="1"/>
  <c r="V284" i="1"/>
  <c r="V268" i="1"/>
  <c r="V252" i="1"/>
  <c r="V236" i="1"/>
  <c r="V220" i="1"/>
  <c r="V204" i="1"/>
  <c r="V193" i="1"/>
  <c r="V185" i="1"/>
  <c r="V178" i="1"/>
  <c r="V174" i="1"/>
  <c r="V170" i="1"/>
  <c r="V166" i="1"/>
  <c r="V162" i="1"/>
  <c r="V158" i="1"/>
  <c r="V154" i="1"/>
  <c r="V150" i="1"/>
  <c r="V146" i="1"/>
  <c r="V142" i="1"/>
  <c r="V138" i="1"/>
  <c r="V134" i="1"/>
  <c r="V130" i="1"/>
  <c r="V126" i="1"/>
  <c r="V122" i="1"/>
  <c r="V118" i="1"/>
  <c r="V114" i="1"/>
  <c r="V110" i="1"/>
  <c r="V106" i="1"/>
  <c r="V102" i="1"/>
  <c r="V98" i="1"/>
  <c r="V94" i="1"/>
  <c r="V90" i="1"/>
  <c r="V86" i="1"/>
  <c r="V82" i="1"/>
  <c r="V78" i="1"/>
  <c r="V74" i="1"/>
  <c r="V70" i="1"/>
  <c r="V66" i="1"/>
  <c r="V62" i="1"/>
  <c r="V58" i="1"/>
  <c r="V54" i="1"/>
  <c r="V50" i="1"/>
  <c r="V46" i="1"/>
  <c r="V42" i="1"/>
  <c r="V38" i="1"/>
  <c r="V34" i="1"/>
  <c r="V30" i="1"/>
  <c r="U713" i="1"/>
  <c r="Y713" i="1" s="1"/>
  <c r="AC713" i="1" s="1"/>
  <c r="U569" i="1"/>
  <c r="Y569" i="1" s="1"/>
  <c r="AC569" i="1" s="1"/>
  <c r="V429" i="1"/>
  <c r="Z429" i="1" s="1"/>
  <c r="AD429" i="1" s="1"/>
  <c r="V377" i="1"/>
  <c r="Z377" i="1" s="1"/>
  <c r="AD377" i="1" s="1"/>
  <c r="V325" i="1"/>
  <c r="V273" i="1"/>
  <c r="V221" i="1"/>
  <c r="W170" i="1"/>
  <c r="W159" i="1"/>
  <c r="W145" i="1"/>
  <c r="W132" i="1"/>
  <c r="W119" i="1"/>
  <c r="W106" i="1"/>
  <c r="W93" i="1"/>
  <c r="W81" i="1"/>
  <c r="W68" i="1"/>
  <c r="W56" i="1"/>
  <c r="W42" i="1"/>
  <c r="W29" i="1"/>
  <c r="U721" i="1"/>
  <c r="Y721" i="1" s="1"/>
  <c r="AC721" i="1" s="1"/>
  <c r="U657" i="1"/>
  <c r="Y657" i="1" s="1"/>
  <c r="AC657" i="1" s="1"/>
  <c r="U593" i="1"/>
  <c r="Y593" i="1" s="1"/>
  <c r="AC593" i="1" s="1"/>
  <c r="U529" i="1"/>
  <c r="Y529" i="1" s="1"/>
  <c r="AC529" i="1" s="1"/>
  <c r="U465" i="1"/>
  <c r="Y465" i="1" s="1"/>
  <c r="AC465" i="1" s="1"/>
  <c r="V427" i="1"/>
  <c r="Z427" i="1" s="1"/>
  <c r="AD427" i="1" s="1"/>
  <c r="V411" i="1"/>
  <c r="Z411" i="1" s="1"/>
  <c r="AD411" i="1" s="1"/>
  <c r="V395" i="1"/>
  <c r="Z395" i="1" s="1"/>
  <c r="AD395" i="1" s="1"/>
  <c r="V379" i="1"/>
  <c r="Z379" i="1" s="1"/>
  <c r="AD379" i="1" s="1"/>
  <c r="V363" i="1"/>
  <c r="Z363" i="1" s="1"/>
  <c r="AD363" i="1" s="1"/>
  <c r="V347" i="1"/>
  <c r="V331" i="1"/>
  <c r="V315" i="1"/>
  <c r="V299" i="1"/>
  <c r="V283" i="1"/>
  <c r="V267" i="1"/>
  <c r="V251" i="1"/>
  <c r="V235" i="1"/>
  <c r="V219" i="1"/>
  <c r="V203" i="1"/>
  <c r="U521" i="1"/>
  <c r="Y521" i="1" s="1"/>
  <c r="AC521" i="1" s="1"/>
  <c r="V397" i="1"/>
  <c r="Z397" i="1" s="1"/>
  <c r="AD397" i="1" s="1"/>
  <c r="V345" i="1"/>
  <c r="V293" i="1"/>
  <c r="V241" i="1"/>
  <c r="W172" i="1"/>
  <c r="W157" i="1"/>
  <c r="W143" i="1"/>
  <c r="W130" i="1"/>
  <c r="W115" i="1"/>
  <c r="W101" i="1"/>
  <c r="W86" i="1"/>
  <c r="W73" i="1"/>
  <c r="W58" i="1"/>
  <c r="W44" i="1"/>
  <c r="W30" i="1"/>
  <c r="U717" i="1"/>
  <c r="Y717" i="1" s="1"/>
  <c r="AC717" i="1" s="1"/>
  <c r="U653" i="1"/>
  <c r="Y653" i="1" s="1"/>
  <c r="AC653" i="1" s="1"/>
  <c r="U589" i="1"/>
  <c r="Y589" i="1" s="1"/>
  <c r="AC589" i="1" s="1"/>
  <c r="U525" i="1"/>
  <c r="Y525" i="1" s="1"/>
  <c r="AC525" i="1" s="1"/>
  <c r="U461" i="1"/>
  <c r="Y461" i="1" s="1"/>
  <c r="AC461" i="1" s="1"/>
  <c r="V426" i="1"/>
  <c r="Z426" i="1" s="1"/>
  <c r="AD426" i="1" s="1"/>
  <c r="V410" i="1"/>
  <c r="Z410" i="1" s="1"/>
  <c r="AD410" i="1" s="1"/>
  <c r="V394" i="1"/>
  <c r="Z394" i="1" s="1"/>
  <c r="AD394" i="1" s="1"/>
  <c r="V378" i="1"/>
  <c r="Z378" i="1" s="1"/>
  <c r="AD378" i="1" s="1"/>
  <c r="V362" i="1"/>
  <c r="Z362" i="1" s="1"/>
  <c r="AD362" i="1" s="1"/>
  <c r="V346" i="1"/>
  <c r="V330" i="1"/>
  <c r="V314" i="1"/>
  <c r="V298" i="1"/>
  <c r="V282" i="1"/>
  <c r="V266" i="1"/>
  <c r="V250" i="1"/>
  <c r="V234" i="1"/>
  <c r="V218" i="1"/>
  <c r="V202" i="1"/>
  <c r="V192" i="1"/>
  <c r="V184" i="1"/>
  <c r="X177" i="1"/>
  <c r="X173" i="1"/>
  <c r="X169" i="1"/>
  <c r="X165" i="1"/>
  <c r="X161" i="1"/>
  <c r="X157" i="1"/>
  <c r="X153" i="1"/>
  <c r="X149" i="1"/>
  <c r="X145" i="1"/>
  <c r="X141" i="1"/>
  <c r="X137" i="1"/>
  <c r="X133" i="1"/>
  <c r="X129" i="1"/>
  <c r="X125" i="1"/>
  <c r="X121" i="1"/>
  <c r="X117" i="1"/>
  <c r="X113" i="1"/>
  <c r="X109" i="1"/>
  <c r="X105" i="1"/>
  <c r="U687" i="1"/>
  <c r="Y687" i="1" s="1"/>
  <c r="AC687" i="1" s="1"/>
  <c r="U623" i="1"/>
  <c r="Y623" i="1" s="1"/>
  <c r="AC623" i="1" s="1"/>
  <c r="U583" i="1"/>
  <c r="Y583" i="1" s="1"/>
  <c r="AC583" i="1" s="1"/>
  <c r="U551" i="1"/>
  <c r="Y551" i="1" s="1"/>
  <c r="AC551" i="1" s="1"/>
  <c r="U519" i="1"/>
  <c r="Y519" i="1" s="1"/>
  <c r="AC519" i="1" s="1"/>
  <c r="U487" i="1"/>
  <c r="Y487" i="1" s="1"/>
  <c r="AC487" i="1" s="1"/>
  <c r="U455" i="1"/>
  <c r="Y455" i="1" s="1"/>
  <c r="AC455" i="1" s="1"/>
  <c r="X432" i="1"/>
  <c r="AB432" i="1" s="1"/>
  <c r="AF432" i="1" s="1"/>
  <c r="X424" i="1"/>
  <c r="AB424" i="1" s="1"/>
  <c r="AF424" i="1" s="1"/>
  <c r="X416" i="1"/>
  <c r="AB416" i="1" s="1"/>
  <c r="AF416" i="1" s="1"/>
  <c r="X408" i="1"/>
  <c r="AB408" i="1" s="1"/>
  <c r="AF408" i="1" s="1"/>
  <c r="X400" i="1"/>
  <c r="AB400" i="1" s="1"/>
  <c r="AF400" i="1" s="1"/>
  <c r="X392" i="1"/>
  <c r="AB392" i="1" s="1"/>
  <c r="AF392" i="1" s="1"/>
  <c r="X384" i="1"/>
  <c r="AB384" i="1" s="1"/>
  <c r="AF384" i="1" s="1"/>
  <c r="X376" i="1"/>
  <c r="AB376" i="1" s="1"/>
  <c r="AF376" i="1" s="1"/>
  <c r="X368" i="1"/>
  <c r="AB368" i="1" s="1"/>
  <c r="AF368" i="1" s="1"/>
  <c r="X360" i="1"/>
  <c r="AB360" i="1" s="1"/>
  <c r="AF360" i="1" s="1"/>
  <c r="X352" i="1"/>
  <c r="AB352" i="1" s="1"/>
  <c r="AF352" i="1" s="1"/>
  <c r="X344" i="1"/>
  <c r="X336" i="1"/>
  <c r="X328" i="1"/>
  <c r="X320" i="1"/>
  <c r="X312" i="1"/>
  <c r="X304" i="1"/>
  <c r="X296" i="1"/>
  <c r="X288" i="1"/>
  <c r="X280" i="1"/>
  <c r="X272" i="1"/>
  <c r="X264" i="1"/>
  <c r="X256" i="1"/>
  <c r="X248" i="1"/>
  <c r="X240" i="1"/>
  <c r="X232" i="1"/>
  <c r="X224" i="1"/>
  <c r="X216" i="1"/>
  <c r="X208" i="1"/>
  <c r="X200" i="1"/>
  <c r="X192" i="1"/>
  <c r="X184" i="1"/>
  <c r="V843" i="1"/>
  <c r="Z843" i="1" s="1"/>
  <c r="AD843" i="1" s="1"/>
  <c r="X730" i="1"/>
  <c r="AB730" i="1" s="1"/>
  <c r="AF730" i="1" s="1"/>
  <c r="U698" i="1"/>
  <c r="Y698" i="1" s="1"/>
  <c r="AC698" i="1" s="1"/>
  <c r="U666" i="1"/>
  <c r="Y666" i="1" s="1"/>
  <c r="AC666" i="1" s="1"/>
  <c r="U634" i="1"/>
  <c r="Y634" i="1" s="1"/>
  <c r="AC634" i="1" s="1"/>
  <c r="U610" i="1"/>
  <c r="Y610" i="1" s="1"/>
  <c r="AC610" i="1" s="1"/>
  <c r="U590" i="1"/>
  <c r="Y590" i="1" s="1"/>
  <c r="AC590" i="1" s="1"/>
  <c r="U570" i="1"/>
  <c r="Y570" i="1" s="1"/>
  <c r="AC570" i="1" s="1"/>
  <c r="U554" i="1"/>
  <c r="Y554" i="1" s="1"/>
  <c r="AC554" i="1" s="1"/>
  <c r="U538" i="1"/>
  <c r="Y538" i="1" s="1"/>
  <c r="AC538" i="1" s="1"/>
  <c r="U522" i="1"/>
  <c r="Y522" i="1" s="1"/>
  <c r="AC522" i="1" s="1"/>
  <c r="U506" i="1"/>
  <c r="Y506" i="1" s="1"/>
  <c r="AC506" i="1" s="1"/>
  <c r="U490" i="1"/>
  <c r="Y490" i="1" s="1"/>
  <c r="AC490" i="1" s="1"/>
  <c r="U474" i="1"/>
  <c r="Y474" i="1" s="1"/>
  <c r="AC474" i="1" s="1"/>
  <c r="U458" i="1"/>
  <c r="Y458" i="1" s="1"/>
  <c r="AC458" i="1" s="1"/>
  <c r="U442" i="1"/>
  <c r="Y442" i="1" s="1"/>
  <c r="AC442" i="1" s="1"/>
  <c r="W433" i="1"/>
  <c r="W429" i="1"/>
  <c r="AA429" i="1" s="1"/>
  <c r="AE429" i="1" s="1"/>
  <c r="W425" i="1"/>
  <c r="AA425" i="1" s="1"/>
  <c r="AE425" i="1" s="1"/>
  <c r="W421" i="1"/>
  <c r="AA421" i="1" s="1"/>
  <c r="AE421" i="1" s="1"/>
  <c r="W417" i="1"/>
  <c r="AA417" i="1" s="1"/>
  <c r="AE417" i="1" s="1"/>
  <c r="W413" i="1"/>
  <c r="AA413" i="1" s="1"/>
  <c r="AE413" i="1" s="1"/>
  <c r="W409" i="1"/>
  <c r="AA409" i="1" s="1"/>
  <c r="AE409" i="1" s="1"/>
  <c r="W405" i="1"/>
  <c r="AA405" i="1" s="1"/>
  <c r="AE405" i="1" s="1"/>
  <c r="W401" i="1"/>
  <c r="AA401" i="1" s="1"/>
  <c r="AE401" i="1" s="1"/>
  <c r="W397" i="1"/>
  <c r="AA397" i="1" s="1"/>
  <c r="AE397" i="1" s="1"/>
  <c r="W393" i="1"/>
  <c r="AA393" i="1" s="1"/>
  <c r="AE393" i="1" s="1"/>
  <c r="W389" i="1"/>
  <c r="AA389" i="1" s="1"/>
  <c r="AE389" i="1" s="1"/>
  <c r="W385" i="1"/>
  <c r="AA385" i="1" s="1"/>
  <c r="AE385" i="1" s="1"/>
  <c r="W381" i="1"/>
  <c r="AA381" i="1" s="1"/>
  <c r="AE381" i="1" s="1"/>
  <c r="W377" i="1"/>
  <c r="AA377" i="1" s="1"/>
  <c r="AE377" i="1" s="1"/>
  <c r="W373" i="1"/>
  <c r="AA373" i="1" s="1"/>
  <c r="AE373" i="1" s="1"/>
  <c r="W369" i="1"/>
  <c r="AA369" i="1" s="1"/>
  <c r="AE369" i="1" s="1"/>
  <c r="W365" i="1"/>
  <c r="AA365" i="1" s="1"/>
  <c r="AE365" i="1" s="1"/>
  <c r="W361" i="1"/>
  <c r="AA361" i="1" s="1"/>
  <c r="AE361" i="1" s="1"/>
  <c r="W357" i="1"/>
  <c r="AA357" i="1" s="1"/>
  <c r="AE357" i="1" s="1"/>
  <c r="W353" i="1"/>
  <c r="W349" i="1"/>
  <c r="W345" i="1"/>
  <c r="W341" i="1"/>
  <c r="W337" i="1"/>
  <c r="W333" i="1"/>
  <c r="W329" i="1"/>
  <c r="W325" i="1"/>
  <c r="W321" i="1"/>
  <c r="W317" i="1"/>
  <c r="W313" i="1"/>
  <c r="W309" i="1"/>
  <c r="W305" i="1"/>
  <c r="W301" i="1"/>
  <c r="W297" i="1"/>
  <c r="W293" i="1"/>
  <c r="W289" i="1"/>
  <c r="W285" i="1"/>
  <c r="W281" i="1"/>
  <c r="W277" i="1"/>
  <c r="W273" i="1"/>
  <c r="W269" i="1"/>
  <c r="W265" i="1"/>
  <c r="W261" i="1"/>
  <c r="W257" i="1"/>
  <c r="W253" i="1"/>
  <c r="W249" i="1"/>
  <c r="W245" i="1"/>
  <c r="W241" i="1"/>
  <c r="W237" i="1"/>
  <c r="W233" i="1"/>
  <c r="W229" i="1"/>
  <c r="W225" i="1"/>
  <c r="W221" i="1"/>
  <c r="W217" i="1"/>
  <c r="W213" i="1"/>
  <c r="W209" i="1"/>
  <c r="W205" i="1"/>
  <c r="W201" i="1"/>
  <c r="W197" i="1"/>
  <c r="W193" i="1"/>
  <c r="W189" i="1"/>
  <c r="W185" i="1"/>
  <c r="W181" i="1"/>
  <c r="U965" i="1"/>
  <c r="Y965" i="1" s="1"/>
  <c r="AC965" i="1" s="1"/>
  <c r="U709" i="1"/>
  <c r="Y709" i="1" s="1"/>
  <c r="AC709" i="1" s="1"/>
  <c r="U645" i="1"/>
  <c r="Y645" i="1" s="1"/>
  <c r="AC645" i="1" s="1"/>
  <c r="U581" i="1"/>
  <c r="Y581" i="1" s="1"/>
  <c r="AC581" i="1" s="1"/>
  <c r="U517" i="1"/>
  <c r="Y517" i="1" s="1"/>
  <c r="AC517" i="1" s="1"/>
  <c r="U453" i="1"/>
  <c r="Y453" i="1" s="1"/>
  <c r="AC453" i="1" s="1"/>
  <c r="V424" i="1"/>
  <c r="Z424" i="1" s="1"/>
  <c r="AD424" i="1" s="1"/>
  <c r="V408" i="1"/>
  <c r="Z408" i="1" s="1"/>
  <c r="AD408" i="1" s="1"/>
  <c r="V392" i="1"/>
  <c r="Z392" i="1" s="1"/>
  <c r="AD392" i="1" s="1"/>
  <c r="V376" i="1"/>
  <c r="Z376" i="1" s="1"/>
  <c r="AD376" i="1" s="1"/>
  <c r="V360" i="1"/>
  <c r="Z360" i="1" s="1"/>
  <c r="AD360" i="1" s="1"/>
  <c r="V344" i="1"/>
  <c r="V328" i="1"/>
  <c r="V312" i="1"/>
  <c r="V296" i="1"/>
  <c r="V280" i="1"/>
  <c r="V264" i="1"/>
  <c r="V248" i="1"/>
  <c r="V232" i="1"/>
  <c r="V216" i="1"/>
  <c r="V200" i="1"/>
  <c r="V191" i="1"/>
  <c r="V183" i="1"/>
  <c r="V177" i="1"/>
  <c r="V173" i="1"/>
  <c r="V169" i="1"/>
  <c r="V165" i="1"/>
  <c r="V161" i="1"/>
  <c r="V157" i="1"/>
  <c r="V153" i="1"/>
  <c r="V149" i="1"/>
  <c r="V145" i="1"/>
  <c r="V141" i="1"/>
  <c r="V137" i="1"/>
  <c r="V133" i="1"/>
  <c r="V129" i="1"/>
  <c r="V125" i="1"/>
  <c r="V121" i="1"/>
  <c r="V117" i="1"/>
  <c r="V113" i="1"/>
  <c r="V109" i="1"/>
  <c r="V105" i="1"/>
  <c r="V101" i="1"/>
  <c r="V97" i="1"/>
  <c r="V93" i="1"/>
  <c r="V89" i="1"/>
  <c r="V85" i="1"/>
  <c r="V81" i="1"/>
  <c r="V77" i="1"/>
  <c r="V73" i="1"/>
  <c r="V69" i="1"/>
  <c r="V65" i="1"/>
  <c r="V61" i="1"/>
  <c r="V57" i="1"/>
  <c r="V53" i="1"/>
  <c r="V49" i="1"/>
  <c r="V45" i="1"/>
  <c r="V41" i="1"/>
  <c r="V37" i="1"/>
  <c r="V33" i="1"/>
  <c r="V29" i="1"/>
  <c r="U665" i="1"/>
  <c r="Y665" i="1" s="1"/>
  <c r="AC665" i="1" s="1"/>
  <c r="U537" i="1"/>
  <c r="Y537" i="1" s="1"/>
  <c r="AC537" i="1" s="1"/>
  <c r="V417" i="1"/>
  <c r="Z417" i="1" s="1"/>
  <c r="AD417" i="1" s="1"/>
  <c r="V365" i="1"/>
  <c r="Z365" i="1" s="1"/>
  <c r="AD365" i="1" s="1"/>
  <c r="V313" i="1"/>
  <c r="V261" i="1"/>
  <c r="V213" i="1"/>
  <c r="W167" i="1"/>
  <c r="W155" i="1"/>
  <c r="W142" i="1"/>
  <c r="W129" i="1"/>
  <c r="W116" i="1"/>
  <c r="W103" i="1"/>
  <c r="W91" i="1"/>
  <c r="W78" i="1"/>
  <c r="W64" i="1"/>
  <c r="W52" i="1"/>
  <c r="W39" i="1"/>
  <c r="U901" i="1"/>
  <c r="Y901" i="1" s="1"/>
  <c r="AC901" i="1" s="1"/>
  <c r="U705" i="1"/>
  <c r="Y705" i="1" s="1"/>
  <c r="AC705" i="1" s="1"/>
  <c r="U641" i="1"/>
  <c r="Y641" i="1" s="1"/>
  <c r="AC641" i="1" s="1"/>
  <c r="U577" i="1"/>
  <c r="Y577" i="1" s="1"/>
  <c r="AC577" i="1" s="1"/>
  <c r="U513" i="1"/>
  <c r="Y513" i="1" s="1"/>
  <c r="AC513" i="1" s="1"/>
  <c r="U449" i="1"/>
  <c r="Y449" i="1" s="1"/>
  <c r="AC449" i="1" s="1"/>
  <c r="V423" i="1"/>
  <c r="Z423" i="1" s="1"/>
  <c r="AD423" i="1" s="1"/>
  <c r="V407" i="1"/>
  <c r="V391" i="1"/>
  <c r="Z391" i="1" s="1"/>
  <c r="AD391" i="1" s="1"/>
  <c r="V375" i="1"/>
  <c r="Z375" i="1" s="1"/>
  <c r="AD375" i="1" s="1"/>
  <c r="V359" i="1"/>
  <c r="Z359" i="1" s="1"/>
  <c r="AD359" i="1" s="1"/>
  <c r="V343" i="1"/>
  <c r="V327" i="1"/>
  <c r="V311" i="1"/>
  <c r="V295" i="1"/>
  <c r="V279" i="1"/>
  <c r="V263" i="1"/>
  <c r="V247" i="1"/>
  <c r="V231" i="1"/>
  <c r="V215" i="1"/>
  <c r="V199" i="1"/>
  <c r="U671" i="1"/>
  <c r="Y671" i="1" s="1"/>
  <c r="AC671" i="1" s="1"/>
  <c r="U607" i="1"/>
  <c r="Y607" i="1" s="1"/>
  <c r="AC607" i="1" s="1"/>
  <c r="U575" i="1"/>
  <c r="Y575" i="1" s="1"/>
  <c r="AC575" i="1" s="1"/>
  <c r="U543" i="1"/>
  <c r="Y543" i="1" s="1"/>
  <c r="AC543" i="1" s="1"/>
  <c r="U511" i="1"/>
  <c r="Y511" i="1" s="1"/>
  <c r="AC511" i="1" s="1"/>
  <c r="U479" i="1"/>
  <c r="Y479" i="1" s="1"/>
  <c r="AC479" i="1" s="1"/>
  <c r="U447" i="1"/>
  <c r="Y447" i="1" s="1"/>
  <c r="AC447" i="1" s="1"/>
  <c r="X430" i="1"/>
  <c r="AB430" i="1" s="1"/>
  <c r="AF430" i="1" s="1"/>
  <c r="X422" i="1"/>
  <c r="AB422" i="1" s="1"/>
  <c r="AF422" i="1" s="1"/>
  <c r="X414" i="1"/>
  <c r="AB414" i="1" s="1"/>
  <c r="AF414" i="1" s="1"/>
  <c r="X406" i="1"/>
  <c r="AB406" i="1" s="1"/>
  <c r="AF406" i="1" s="1"/>
  <c r="X398" i="1"/>
  <c r="AB398" i="1" s="1"/>
  <c r="AF398" i="1" s="1"/>
  <c r="X390" i="1"/>
  <c r="AB390" i="1" s="1"/>
  <c r="AF390" i="1" s="1"/>
  <c r="X382" i="1"/>
  <c r="AB382" i="1" s="1"/>
  <c r="AF382" i="1" s="1"/>
  <c r="X374" i="1"/>
  <c r="AB374" i="1" s="1"/>
  <c r="AF374" i="1" s="1"/>
  <c r="X366" i="1"/>
  <c r="AB366" i="1" s="1"/>
  <c r="AF366" i="1" s="1"/>
  <c r="X358" i="1"/>
  <c r="AB358" i="1" s="1"/>
  <c r="AF358" i="1" s="1"/>
  <c r="X350" i="1"/>
  <c r="X342" i="1"/>
  <c r="X334" i="1"/>
  <c r="X326" i="1"/>
  <c r="X318" i="1"/>
  <c r="X310" i="1"/>
  <c r="X302" i="1"/>
  <c r="X294" i="1"/>
  <c r="X286" i="1"/>
  <c r="X278" i="1"/>
  <c r="X270" i="1"/>
  <c r="X262" i="1"/>
  <c r="X254" i="1"/>
  <c r="X246" i="1"/>
  <c r="X238" i="1"/>
  <c r="X230" i="1"/>
  <c r="X222" i="1"/>
  <c r="X214" i="1"/>
  <c r="X206" i="1"/>
  <c r="X198" i="1"/>
  <c r="X190" i="1"/>
  <c r="X182" i="1"/>
  <c r="V811" i="1"/>
  <c r="Z811" i="1" s="1"/>
  <c r="AD811" i="1" s="1"/>
  <c r="U722" i="1"/>
  <c r="Y722" i="1" s="1"/>
  <c r="AC722" i="1" s="1"/>
  <c r="U690" i="1"/>
  <c r="Y690" i="1" s="1"/>
  <c r="AC690" i="1" s="1"/>
  <c r="U658" i="1"/>
  <c r="Y658" i="1" s="1"/>
  <c r="AC658" i="1" s="1"/>
  <c r="U626" i="1"/>
  <c r="Y626" i="1" s="1"/>
  <c r="AC626" i="1" s="1"/>
  <c r="U606" i="1"/>
  <c r="Y606" i="1" s="1"/>
  <c r="AC606" i="1" s="1"/>
  <c r="U586" i="1"/>
  <c r="Y586" i="1" s="1"/>
  <c r="AC586" i="1" s="1"/>
  <c r="U566" i="1"/>
  <c r="Y566" i="1" s="1"/>
  <c r="AC566" i="1" s="1"/>
  <c r="U550" i="1"/>
  <c r="Y550" i="1" s="1"/>
  <c r="AC550" i="1" s="1"/>
  <c r="U534" i="1"/>
  <c r="Y534" i="1" s="1"/>
  <c r="AC534" i="1" s="1"/>
  <c r="U518" i="1"/>
  <c r="Y518" i="1" s="1"/>
  <c r="AC518" i="1" s="1"/>
  <c r="U502" i="1"/>
  <c r="Y502" i="1" s="1"/>
  <c r="AC502" i="1" s="1"/>
  <c r="U486" i="1"/>
  <c r="Y486" i="1" s="1"/>
  <c r="AC486" i="1" s="1"/>
  <c r="U470" i="1"/>
  <c r="Y470" i="1" s="1"/>
  <c r="AC470" i="1" s="1"/>
  <c r="U454" i="1"/>
  <c r="Y454" i="1" s="1"/>
  <c r="AC454" i="1" s="1"/>
  <c r="U438" i="1"/>
  <c r="Y438" i="1" s="1"/>
  <c r="AC438" i="1" s="1"/>
  <c r="W432" i="1"/>
  <c r="AA432" i="1" s="1"/>
  <c r="AE432" i="1" s="1"/>
  <c r="W428" i="1"/>
  <c r="AA428" i="1" s="1"/>
  <c r="AE428" i="1" s="1"/>
  <c r="W424" i="1"/>
  <c r="AA424" i="1" s="1"/>
  <c r="AE424" i="1" s="1"/>
  <c r="W420" i="1"/>
  <c r="AA420" i="1" s="1"/>
  <c r="AE420" i="1" s="1"/>
  <c r="W416" i="1"/>
  <c r="AA416" i="1" s="1"/>
  <c r="AE416" i="1" s="1"/>
  <c r="W412" i="1"/>
  <c r="AA412" i="1" s="1"/>
  <c r="AE412" i="1" s="1"/>
  <c r="W408" i="1"/>
  <c r="AA408" i="1" s="1"/>
  <c r="AE408" i="1" s="1"/>
  <c r="W404" i="1"/>
  <c r="AA404" i="1" s="1"/>
  <c r="AE404" i="1" s="1"/>
  <c r="W400" i="1"/>
  <c r="AA400" i="1" s="1"/>
  <c r="AE400" i="1" s="1"/>
  <c r="W396" i="1"/>
  <c r="AA396" i="1" s="1"/>
  <c r="AE396" i="1" s="1"/>
  <c r="W392" i="1"/>
  <c r="AA392" i="1" s="1"/>
  <c r="AE392" i="1" s="1"/>
  <c r="W388" i="1"/>
  <c r="AA388" i="1" s="1"/>
  <c r="AE388" i="1" s="1"/>
  <c r="W384" i="1"/>
  <c r="AA384" i="1" s="1"/>
  <c r="AE384" i="1" s="1"/>
  <c r="W380" i="1"/>
  <c r="AA380" i="1" s="1"/>
  <c r="AE380" i="1" s="1"/>
  <c r="W376" i="1"/>
  <c r="AA376" i="1" s="1"/>
  <c r="AE376" i="1" s="1"/>
  <c r="W372" i="1"/>
  <c r="AA372" i="1" s="1"/>
  <c r="AE372" i="1" s="1"/>
  <c r="W368" i="1"/>
  <c r="AA368" i="1" s="1"/>
  <c r="AE368" i="1" s="1"/>
  <c r="W364" i="1"/>
  <c r="AA364" i="1" s="1"/>
  <c r="AE364" i="1" s="1"/>
  <c r="W360" i="1"/>
  <c r="AA360" i="1" s="1"/>
  <c r="AE360" i="1" s="1"/>
  <c r="W356" i="1"/>
  <c r="AA356" i="1" s="1"/>
  <c r="AE356" i="1" s="1"/>
  <c r="W352" i="1"/>
  <c r="AA352" i="1" s="1"/>
  <c r="AE352" i="1" s="1"/>
  <c r="W348" i="1"/>
  <c r="W344" i="1"/>
  <c r="W340" i="1"/>
  <c r="W336" i="1"/>
  <c r="W332" i="1"/>
  <c r="W328" i="1"/>
  <c r="W324" i="1"/>
  <c r="W320" i="1"/>
  <c r="W316" i="1"/>
  <c r="W312" i="1"/>
  <c r="W308" i="1"/>
  <c r="W304" i="1"/>
  <c r="W300" i="1"/>
  <c r="W296" i="1"/>
  <c r="W292" i="1"/>
  <c r="W288" i="1"/>
  <c r="W284" i="1"/>
  <c r="W280" i="1"/>
  <c r="W276" i="1"/>
  <c r="W272" i="1"/>
  <c r="W268" i="1"/>
  <c r="W264" i="1"/>
  <c r="W260" i="1"/>
  <c r="W256" i="1"/>
  <c r="W252" i="1"/>
  <c r="W248" i="1"/>
  <c r="W244" i="1"/>
  <c r="W240" i="1"/>
  <c r="W236" i="1"/>
  <c r="W232" i="1"/>
  <c r="W228" i="1"/>
  <c r="W224" i="1"/>
  <c r="W220" i="1"/>
  <c r="W216" i="1"/>
  <c r="W212" i="1"/>
  <c r="W208" i="1"/>
  <c r="W204" i="1"/>
  <c r="W200" i="1"/>
  <c r="W196" i="1"/>
  <c r="W192" i="1"/>
  <c r="W188" i="1"/>
  <c r="W184" i="1"/>
  <c r="W180" i="1"/>
  <c r="V823" i="1"/>
  <c r="Z823" i="1" s="1"/>
  <c r="AD823" i="1" s="1"/>
  <c r="U693" i="1"/>
  <c r="Y693" i="1" s="1"/>
  <c r="AC693" i="1" s="1"/>
  <c r="U629" i="1"/>
  <c r="Y629" i="1" s="1"/>
  <c r="AC629" i="1" s="1"/>
  <c r="U565" i="1"/>
  <c r="Y565" i="1" s="1"/>
  <c r="AC565" i="1" s="1"/>
  <c r="U501" i="1"/>
  <c r="Y501" i="1" s="1"/>
  <c r="AC501" i="1" s="1"/>
  <c r="U437" i="1"/>
  <c r="Y437" i="1" s="1"/>
  <c r="AC437" i="1" s="1"/>
  <c r="V420" i="1"/>
  <c r="Z420" i="1" s="1"/>
  <c r="AD420" i="1" s="1"/>
  <c r="V404" i="1"/>
  <c r="Z404" i="1" s="1"/>
  <c r="AD404" i="1" s="1"/>
  <c r="V388" i="1"/>
  <c r="Z388" i="1" s="1"/>
  <c r="AD388" i="1" s="1"/>
  <c r="V372" i="1"/>
  <c r="Z372" i="1" s="1"/>
  <c r="AD372" i="1" s="1"/>
  <c r="V356" i="1"/>
  <c r="Z356" i="1" s="1"/>
  <c r="AD356" i="1" s="1"/>
  <c r="V340" i="1"/>
  <c r="V324" i="1"/>
  <c r="V308" i="1"/>
  <c r="V292" i="1"/>
  <c r="V276" i="1"/>
  <c r="V260" i="1"/>
  <c r="V244" i="1"/>
  <c r="V228" i="1"/>
  <c r="V212" i="1"/>
  <c r="V197" i="1"/>
  <c r="V189" i="1"/>
  <c r="V181" i="1"/>
  <c r="V176" i="1"/>
  <c r="V172" i="1"/>
  <c r="V168" i="1"/>
  <c r="V164" i="1"/>
  <c r="V160" i="1"/>
  <c r="V156" i="1"/>
  <c r="V152" i="1"/>
  <c r="V148" i="1"/>
  <c r="V144" i="1"/>
  <c r="V140" i="1"/>
  <c r="V136" i="1"/>
  <c r="V132" i="1"/>
  <c r="V128" i="1"/>
  <c r="V124" i="1"/>
  <c r="V120" i="1"/>
  <c r="V116" i="1"/>
  <c r="V112" i="1"/>
  <c r="V108" i="1"/>
  <c r="V104" i="1"/>
  <c r="V100" i="1"/>
  <c r="V96" i="1"/>
  <c r="V92" i="1"/>
  <c r="V88" i="1"/>
  <c r="V84" i="1"/>
  <c r="V80" i="1"/>
  <c r="V76" i="1"/>
  <c r="V72" i="1"/>
  <c r="V68" i="1"/>
  <c r="V64" i="1"/>
  <c r="V60" i="1"/>
  <c r="V56" i="1"/>
  <c r="V52" i="1"/>
  <c r="V48" i="1"/>
  <c r="V44" i="1"/>
  <c r="V40" i="1"/>
  <c r="V36" i="1"/>
  <c r="V32" i="1"/>
  <c r="U633" i="1"/>
  <c r="Y633" i="1" s="1"/>
  <c r="AC633" i="1" s="1"/>
  <c r="U489" i="1"/>
  <c r="Y489" i="1" s="1"/>
  <c r="AC489" i="1" s="1"/>
  <c r="V405" i="1"/>
  <c r="Z405" i="1" s="1"/>
  <c r="AD405" i="1" s="1"/>
  <c r="V353" i="1"/>
  <c r="V297" i="1"/>
  <c r="V249" i="1"/>
  <c r="V201" i="1"/>
  <c r="W176" i="1"/>
  <c r="W165" i="1"/>
  <c r="W152" i="1"/>
  <c r="W138" i="1"/>
  <c r="W125" i="1"/>
  <c r="W113" i="1"/>
  <c r="W99" i="1"/>
  <c r="W88" i="1"/>
  <c r="W75" i="1"/>
  <c r="W61" i="1"/>
  <c r="W49" i="1"/>
  <c r="W36" i="1"/>
  <c r="V807" i="1"/>
  <c r="Z807" i="1" s="1"/>
  <c r="AD807" i="1" s="1"/>
  <c r="U689" i="1"/>
  <c r="Y689" i="1" s="1"/>
  <c r="AC689" i="1" s="1"/>
  <c r="U625" i="1"/>
  <c r="Y625" i="1" s="1"/>
  <c r="AC625" i="1" s="1"/>
  <c r="U561" i="1"/>
  <c r="Y561" i="1" s="1"/>
  <c r="AC561" i="1" s="1"/>
  <c r="U497" i="1"/>
  <c r="Y497" i="1" s="1"/>
  <c r="AC497" i="1" s="1"/>
  <c r="V435" i="1"/>
  <c r="Z435" i="1" s="1"/>
  <c r="AD435" i="1" s="1"/>
  <c r="V419" i="1"/>
  <c r="Z419" i="1" s="1"/>
  <c r="AD419" i="1" s="1"/>
  <c r="V403" i="1"/>
  <c r="Z403" i="1" s="1"/>
  <c r="AD403" i="1" s="1"/>
  <c r="V387" i="1"/>
  <c r="Z387" i="1" s="1"/>
  <c r="AD387" i="1" s="1"/>
  <c r="V371" i="1"/>
  <c r="Z371" i="1" s="1"/>
  <c r="AD371" i="1" s="1"/>
  <c r="V355" i="1"/>
  <c r="Z355" i="1" s="1"/>
  <c r="AD355" i="1" s="1"/>
  <c r="V339" i="1"/>
  <c r="V323" i="1"/>
  <c r="V307" i="1"/>
  <c r="V291" i="1"/>
  <c r="V275" i="1"/>
  <c r="V259" i="1"/>
  <c r="V243" i="1"/>
  <c r="V227" i="1"/>
  <c r="V211" i="1"/>
  <c r="V425" i="1"/>
  <c r="Z425" i="1" s="1"/>
  <c r="AD425" i="1" s="1"/>
  <c r="V373" i="1"/>
  <c r="Z373" i="1" s="1"/>
  <c r="AD373" i="1" s="1"/>
  <c r="V317" i="1"/>
  <c r="V265" i="1"/>
  <c r="V209" i="1"/>
  <c r="X178" i="1"/>
  <c r="W164" i="1"/>
  <c r="W150" i="1"/>
  <c r="W137" i="1"/>
  <c r="W123" i="1"/>
  <c r="W108" i="1"/>
  <c r="W94" i="1"/>
  <c r="W79" i="1"/>
  <c r="W66" i="1"/>
  <c r="W50" i="1"/>
  <c r="W37" i="1"/>
  <c r="V791" i="1"/>
  <c r="Z791" i="1" s="1"/>
  <c r="AD791" i="1" s="1"/>
  <c r="U685" i="1"/>
  <c r="Y685" i="1" s="1"/>
  <c r="AC685" i="1" s="1"/>
  <c r="U621" i="1"/>
  <c r="Y621" i="1" s="1"/>
  <c r="AC621" i="1" s="1"/>
  <c r="U557" i="1"/>
  <c r="Y557" i="1" s="1"/>
  <c r="AC557" i="1" s="1"/>
  <c r="U493" i="1"/>
  <c r="Y493" i="1" s="1"/>
  <c r="AC493" i="1" s="1"/>
  <c r="V434" i="1"/>
  <c r="Z434" i="1" s="1"/>
  <c r="AD434" i="1" s="1"/>
  <c r="V418" i="1"/>
  <c r="Z418" i="1" s="1"/>
  <c r="AD418" i="1" s="1"/>
  <c r="V402" i="1"/>
  <c r="Z402" i="1" s="1"/>
  <c r="AD402" i="1" s="1"/>
  <c r="V386" i="1"/>
  <c r="V370" i="1"/>
  <c r="Z370" i="1" s="1"/>
  <c r="AD370" i="1" s="1"/>
  <c r="V354" i="1"/>
  <c r="Z354" i="1" s="1"/>
  <c r="AD354" i="1" s="1"/>
  <c r="V338" i="1"/>
  <c r="V322" i="1"/>
  <c r="V306" i="1"/>
  <c r="V290" i="1"/>
  <c r="V274" i="1"/>
  <c r="V258" i="1"/>
  <c r="V242" i="1"/>
  <c r="V226" i="1"/>
  <c r="V210" i="1"/>
  <c r="V196" i="1"/>
  <c r="V188" i="1"/>
  <c r="V180" i="1"/>
  <c r="X175" i="1"/>
  <c r="X171" i="1"/>
  <c r="X167" i="1"/>
  <c r="X163" i="1"/>
  <c r="X159" i="1"/>
  <c r="X155" i="1"/>
  <c r="X151" i="1"/>
  <c r="X147" i="1"/>
  <c r="X143" i="1"/>
  <c r="X139" i="1"/>
  <c r="X135" i="1"/>
  <c r="X131" i="1"/>
  <c r="X127" i="1"/>
  <c r="X123" i="1"/>
  <c r="X119" i="1"/>
  <c r="X115" i="1"/>
  <c r="X111" i="1"/>
  <c r="X107" i="1"/>
  <c r="X103" i="1"/>
  <c r="X99" i="1"/>
  <c r="X95" i="1"/>
  <c r="X91" i="1"/>
  <c r="X87" i="1"/>
  <c r="X83" i="1"/>
  <c r="X79" i="1"/>
  <c r="X75" i="1"/>
  <c r="X71" i="1"/>
  <c r="X67" i="1"/>
  <c r="X63" i="1"/>
  <c r="X59" i="1"/>
  <c r="X55" i="1"/>
  <c r="X51" i="1"/>
  <c r="X47" i="1"/>
  <c r="X43" i="1"/>
  <c r="X39" i="1"/>
  <c r="X35" i="1"/>
  <c r="X31" i="1"/>
  <c r="V839" i="1"/>
  <c r="Z839" i="1" s="1"/>
  <c r="AD839" i="1" s="1"/>
  <c r="U617" i="1"/>
  <c r="Y617" i="1" s="1"/>
  <c r="AC617" i="1" s="1"/>
  <c r="U457" i="1"/>
  <c r="Y457" i="1" s="1"/>
  <c r="AC457" i="1" s="1"/>
  <c r="V401" i="1"/>
  <c r="Z401" i="1" s="1"/>
  <c r="AD401" i="1" s="1"/>
  <c r="V357" i="1"/>
  <c r="Z357" i="1" s="1"/>
  <c r="AD357" i="1" s="1"/>
  <c r="V385" i="1"/>
  <c r="Z385" i="1" s="1"/>
  <c r="AD385" i="1" s="1"/>
  <c r="V277" i="1"/>
  <c r="W153" i="1"/>
  <c r="W127" i="1"/>
  <c r="W98" i="1"/>
  <c r="W69" i="1"/>
  <c r="W40" i="1"/>
  <c r="U701" i="1"/>
  <c r="Y701" i="1" s="1"/>
  <c r="AC701" i="1" s="1"/>
  <c r="U573" i="1"/>
  <c r="Y573" i="1" s="1"/>
  <c r="AC573" i="1" s="1"/>
  <c r="U445" i="1"/>
  <c r="Y445" i="1" s="1"/>
  <c r="AC445" i="1" s="1"/>
  <c r="V406" i="1"/>
  <c r="Z406" i="1" s="1"/>
  <c r="AD406" i="1" s="1"/>
  <c r="V374" i="1"/>
  <c r="Z374" i="1" s="1"/>
  <c r="AD374" i="1" s="1"/>
  <c r="V342" i="1"/>
  <c r="V310" i="1"/>
  <c r="V278" i="1"/>
  <c r="V246" i="1"/>
  <c r="V214" i="1"/>
  <c r="V190" i="1"/>
  <c r="X176" i="1"/>
  <c r="X168" i="1"/>
  <c r="X160" i="1"/>
  <c r="X152" i="1"/>
  <c r="X144" i="1"/>
  <c r="X136" i="1"/>
  <c r="X128" i="1"/>
  <c r="X120" i="1"/>
  <c r="X112" i="1"/>
  <c r="X104" i="1"/>
  <c r="X98" i="1"/>
  <c r="X93" i="1"/>
  <c r="X88" i="1"/>
  <c r="X82" i="1"/>
  <c r="X77" i="1"/>
  <c r="X72" i="1"/>
  <c r="X66" i="1"/>
  <c r="X61" i="1"/>
  <c r="X56" i="1"/>
  <c r="X50" i="1"/>
  <c r="X45" i="1"/>
  <c r="X40" i="1"/>
  <c r="X34" i="1"/>
  <c r="X29" i="1"/>
  <c r="U649" i="1"/>
  <c r="Y649" i="1" s="1"/>
  <c r="AC649" i="1" s="1"/>
  <c r="V433" i="1"/>
  <c r="V381" i="1"/>
  <c r="Z381" i="1" s="1"/>
  <c r="AD381" i="1" s="1"/>
  <c r="V329" i="1"/>
  <c r="V289" i="1"/>
  <c r="V245" i="1"/>
  <c r="V205" i="1"/>
  <c r="W169" i="1"/>
  <c r="W158" i="1"/>
  <c r="W148" i="1"/>
  <c r="W139" i="1"/>
  <c r="W128" i="1"/>
  <c r="W118" i="1"/>
  <c r="W109" i="1"/>
  <c r="W100" i="1"/>
  <c r="W90" i="1"/>
  <c r="W80" i="1"/>
  <c r="W70" i="1"/>
  <c r="W60" i="1"/>
  <c r="W51" i="1"/>
  <c r="W41" i="1"/>
  <c r="W31" i="1"/>
  <c r="V775" i="1"/>
  <c r="Z775" i="1" s="1"/>
  <c r="AD775" i="1" s="1"/>
  <c r="V361" i="1"/>
  <c r="Z361" i="1" s="1"/>
  <c r="AD361" i="1" s="1"/>
  <c r="V253" i="1"/>
  <c r="W175" i="1"/>
  <c r="W146" i="1"/>
  <c r="W120" i="1"/>
  <c r="W89" i="1"/>
  <c r="W62" i="1"/>
  <c r="W34" i="1"/>
  <c r="U669" i="1"/>
  <c r="Y669" i="1" s="1"/>
  <c r="AC669" i="1" s="1"/>
  <c r="U541" i="1"/>
  <c r="Y541" i="1" s="1"/>
  <c r="AC541" i="1" s="1"/>
  <c r="V430" i="1"/>
  <c r="Z430" i="1" s="1"/>
  <c r="AD430" i="1" s="1"/>
  <c r="V398" i="1"/>
  <c r="Z398" i="1" s="1"/>
  <c r="AD398" i="1" s="1"/>
  <c r="V366" i="1"/>
  <c r="Z366" i="1" s="1"/>
  <c r="AD366" i="1" s="1"/>
  <c r="V334" i="1"/>
  <c r="V302" i="1"/>
  <c r="V270" i="1"/>
  <c r="V238" i="1"/>
  <c r="V206" i="1"/>
  <c r="V186" i="1"/>
  <c r="X174" i="1"/>
  <c r="X166" i="1"/>
  <c r="X158" i="1"/>
  <c r="X150" i="1"/>
  <c r="X142" i="1"/>
  <c r="X134" i="1"/>
  <c r="X126" i="1"/>
  <c r="X118" i="1"/>
  <c r="X110" i="1"/>
  <c r="X102" i="1"/>
  <c r="X97" i="1"/>
  <c r="X92" i="1"/>
  <c r="X86" i="1"/>
  <c r="X81" i="1"/>
  <c r="X76" i="1"/>
  <c r="X70" i="1"/>
  <c r="X65" i="1"/>
  <c r="X60" i="1"/>
  <c r="X54" i="1"/>
  <c r="X49" i="1"/>
  <c r="X44" i="1"/>
  <c r="X38" i="1"/>
  <c r="X33" i="1"/>
  <c r="X28" i="1"/>
  <c r="U585" i="1"/>
  <c r="Y585" i="1" s="1"/>
  <c r="AC585" i="1" s="1"/>
  <c r="V421" i="1"/>
  <c r="Z421" i="1" s="1"/>
  <c r="AD421" i="1" s="1"/>
  <c r="V369" i="1"/>
  <c r="Z369" i="1" s="1"/>
  <c r="AD369" i="1" s="1"/>
  <c r="V321" i="1"/>
  <c r="V281" i="1"/>
  <c r="V237" i="1"/>
  <c r="W177" i="1"/>
  <c r="W166" i="1"/>
  <c r="W156" i="1"/>
  <c r="W147" i="1"/>
  <c r="W136" i="1"/>
  <c r="W126" i="1"/>
  <c r="W117" i="1"/>
  <c r="W107" i="1"/>
  <c r="W97" i="1"/>
  <c r="W87" i="1"/>
  <c r="W77" i="1"/>
  <c r="W67" i="1"/>
  <c r="W57" i="1"/>
  <c r="W48" i="1"/>
  <c r="W38" i="1"/>
  <c r="W28" i="1"/>
  <c r="U473" i="1"/>
  <c r="Y473" i="1" s="1"/>
  <c r="AC473" i="1" s="1"/>
  <c r="V333" i="1"/>
  <c r="V225" i="1"/>
  <c r="W168" i="1"/>
  <c r="W140" i="1"/>
  <c r="W111" i="1"/>
  <c r="W83" i="1"/>
  <c r="W54" i="1"/>
  <c r="V855" i="1"/>
  <c r="Z855" i="1" s="1"/>
  <c r="AD855" i="1" s="1"/>
  <c r="U637" i="1"/>
  <c r="Y637" i="1" s="1"/>
  <c r="AC637" i="1" s="1"/>
  <c r="U509" i="1"/>
  <c r="Y509" i="1" s="1"/>
  <c r="AC509" i="1" s="1"/>
  <c r="V422" i="1"/>
  <c r="Z422" i="1" s="1"/>
  <c r="AD422" i="1" s="1"/>
  <c r="V390" i="1"/>
  <c r="Z390" i="1" s="1"/>
  <c r="AD390" i="1" s="1"/>
  <c r="V358" i="1"/>
  <c r="Z358" i="1" s="1"/>
  <c r="AD358" i="1" s="1"/>
  <c r="V326" i="1"/>
  <c r="V294" i="1"/>
  <c r="V262" i="1"/>
  <c r="V230" i="1"/>
  <c r="V198" i="1"/>
  <c r="V182" i="1"/>
  <c r="X172" i="1"/>
  <c r="X164" i="1"/>
  <c r="X156" i="1"/>
  <c r="X148" i="1"/>
  <c r="X140" i="1"/>
  <c r="X132" i="1"/>
  <c r="X124" i="1"/>
  <c r="X116" i="1"/>
  <c r="X108" i="1"/>
  <c r="X101" i="1"/>
  <c r="X96" i="1"/>
  <c r="X90" i="1"/>
  <c r="X85" i="1"/>
  <c r="X80" i="1"/>
  <c r="X74" i="1"/>
  <c r="X69" i="1"/>
  <c r="X64" i="1"/>
  <c r="X58" i="1"/>
  <c r="X53" i="1"/>
  <c r="X48" i="1"/>
  <c r="X42" i="1"/>
  <c r="X37" i="1"/>
  <c r="X32" i="1"/>
  <c r="U697" i="1"/>
  <c r="Y697" i="1" s="1"/>
  <c r="AC697" i="1" s="1"/>
  <c r="U553" i="1"/>
  <c r="Y553" i="1" s="1"/>
  <c r="AC553" i="1" s="1"/>
  <c r="V409" i="1"/>
  <c r="Z409" i="1" s="1"/>
  <c r="AD409" i="1" s="1"/>
  <c r="V349" i="1"/>
  <c r="V309" i="1"/>
  <c r="V269" i="1"/>
  <c r="V229" i="1"/>
  <c r="W174" i="1"/>
  <c r="W163" i="1"/>
  <c r="W154" i="1"/>
  <c r="W144" i="1"/>
  <c r="W134" i="1"/>
  <c r="W124" i="1"/>
  <c r="W114" i="1"/>
  <c r="W105" i="1"/>
  <c r="W95" i="1"/>
  <c r="W85" i="1"/>
  <c r="W74" i="1"/>
  <c r="W65" i="1"/>
  <c r="W55" i="1"/>
  <c r="W45" i="1"/>
  <c r="W35" i="1"/>
  <c r="V413" i="1"/>
  <c r="Z413" i="1" s="1"/>
  <c r="AD413" i="1" s="1"/>
  <c r="V305" i="1"/>
  <c r="W160" i="1"/>
  <c r="W133" i="1"/>
  <c r="W104" i="1"/>
  <c r="W76" i="1"/>
  <c r="W47" i="1"/>
  <c r="W5" i="1" s="1"/>
  <c r="DH20" i="1" s="1"/>
  <c r="V735" i="1"/>
  <c r="Z735" i="1" s="1"/>
  <c r="AD735" i="1" s="1"/>
  <c r="U605" i="1"/>
  <c r="Y605" i="1" s="1"/>
  <c r="AC605" i="1" s="1"/>
  <c r="U477" i="1"/>
  <c r="Y477" i="1" s="1"/>
  <c r="AC477" i="1" s="1"/>
  <c r="V414" i="1"/>
  <c r="Z414" i="1" s="1"/>
  <c r="AD414" i="1" s="1"/>
  <c r="V382" i="1"/>
  <c r="Z382" i="1" s="1"/>
  <c r="AD382" i="1" s="1"/>
  <c r="V350" i="1"/>
  <c r="V318" i="1"/>
  <c r="V286" i="1"/>
  <c r="V254" i="1"/>
  <c r="V222" i="1"/>
  <c r="V194" i="1"/>
  <c r="X170" i="1"/>
  <c r="X162" i="1"/>
  <c r="X154" i="1"/>
  <c r="X146" i="1"/>
  <c r="X138" i="1"/>
  <c r="X130" i="1"/>
  <c r="X122" i="1"/>
  <c r="X114" i="1"/>
  <c r="X106" i="1"/>
  <c r="X100" i="1"/>
  <c r="X94" i="1"/>
  <c r="X89" i="1"/>
  <c r="X84" i="1"/>
  <c r="X78" i="1"/>
  <c r="X73" i="1"/>
  <c r="X68" i="1"/>
  <c r="X62" i="1"/>
  <c r="X57" i="1"/>
  <c r="X52" i="1"/>
  <c r="X46" i="1"/>
  <c r="X41" i="1"/>
  <c r="X36" i="1"/>
  <c r="X30" i="1"/>
  <c r="U681" i="1"/>
  <c r="Y681" i="1" s="1"/>
  <c r="AC681" i="1" s="1"/>
  <c r="U505" i="1"/>
  <c r="Y505" i="1" s="1"/>
  <c r="AC505" i="1" s="1"/>
  <c r="V393" i="1"/>
  <c r="Z393" i="1" s="1"/>
  <c r="AD393" i="1" s="1"/>
  <c r="V337" i="1"/>
  <c r="V301" i="1"/>
  <c r="V257" i="1"/>
  <c r="V217" i="1"/>
  <c r="W171" i="1"/>
  <c r="W161" i="1"/>
  <c r="W151" i="1"/>
  <c r="W141" i="1"/>
  <c r="W131" i="1"/>
  <c r="W121" i="1"/>
  <c r="W112" i="1"/>
  <c r="W102" i="1"/>
  <c r="W92" i="1"/>
  <c r="W82" i="1"/>
  <c r="W72" i="1"/>
  <c r="W63" i="1"/>
  <c r="W53" i="1"/>
  <c r="W43" i="1"/>
  <c r="W32" i="1"/>
  <c r="AV1002" i="1"/>
  <c r="AY1002" i="1" s="1"/>
  <c r="AT409" i="1"/>
  <c r="AW409" i="1" s="1"/>
  <c r="AT454" i="1"/>
  <c r="AW454" i="1" s="1"/>
  <c r="AT1107" i="1"/>
  <c r="AW1107" i="1" s="1"/>
  <c r="I10" i="4"/>
  <c r="I10" i="3"/>
  <c r="X5" i="1" l="1"/>
  <c r="DH21" i="1" s="1"/>
  <c r="BP5" i="1"/>
  <c r="BP15" i="1"/>
  <c r="BO14" i="1"/>
  <c r="BO13" i="1"/>
  <c r="BO9" i="1"/>
  <c r="BO15" i="1"/>
  <c r="AR5" i="1"/>
  <c r="AQ5" i="1"/>
  <c r="AS5" i="1"/>
  <c r="BQ14" i="1"/>
  <c r="D18" i="7"/>
  <c r="BQ12" i="1"/>
  <c r="X19" i="1"/>
  <c r="DH77" i="1" s="1"/>
  <c r="X14" i="1"/>
  <c r="DH57" i="1" s="1"/>
  <c r="BQ10" i="1"/>
  <c r="W15" i="1"/>
  <c r="DH60" i="1" s="1"/>
  <c r="W13" i="1"/>
  <c r="DH52" i="1" s="1"/>
  <c r="X15" i="1"/>
  <c r="DH61" i="1" s="1"/>
  <c r="V17" i="1"/>
  <c r="DH67" i="1" s="1"/>
  <c r="V19" i="1"/>
  <c r="DH75" i="1" s="1"/>
  <c r="W11" i="1"/>
  <c r="DH44" i="1" s="1"/>
  <c r="AS11" i="1"/>
  <c r="X16" i="1"/>
  <c r="DH65" i="1" s="1"/>
  <c r="X13" i="1"/>
  <c r="DH53" i="1" s="1"/>
  <c r="X18" i="1"/>
  <c r="DH73" i="1" s="1"/>
  <c r="V12" i="1"/>
  <c r="DH47" i="1" s="1"/>
  <c r="X12" i="1"/>
  <c r="DH49" i="1" s="1"/>
  <c r="AR14" i="1"/>
  <c r="W12" i="1"/>
  <c r="DH48" i="1" s="1"/>
  <c r="V14" i="1"/>
  <c r="DH55" i="1" s="1"/>
  <c r="AR7" i="1"/>
  <c r="W19" i="1"/>
  <c r="DH76" i="1" s="1"/>
  <c r="AR17" i="1"/>
  <c r="W14" i="1"/>
  <c r="DH56" i="1" s="1"/>
  <c r="AR11" i="1"/>
  <c r="AR19" i="1"/>
  <c r="AS15" i="1"/>
  <c r="AS9" i="1"/>
  <c r="AR8" i="1"/>
  <c r="AS14" i="1"/>
  <c r="AS16" i="1"/>
  <c r="AR6" i="1"/>
  <c r="AS12" i="1"/>
  <c r="AR12" i="1"/>
  <c r="AS18" i="1"/>
  <c r="AR18" i="1"/>
  <c r="V16" i="1"/>
  <c r="DH63" i="1" s="1"/>
  <c r="AR15" i="1"/>
  <c r="W16" i="1"/>
  <c r="DH64" i="1" s="1"/>
  <c r="W18" i="1"/>
  <c r="DH72" i="1" s="1"/>
  <c r="X11" i="1"/>
  <c r="DH45" i="1" s="1"/>
  <c r="W17" i="1"/>
  <c r="DH68" i="1" s="1"/>
  <c r="V15" i="1"/>
  <c r="DH59" i="1" s="1"/>
  <c r="BP19" i="1"/>
  <c r="BQ7" i="1"/>
  <c r="AS6" i="1"/>
  <c r="BP14" i="1"/>
  <c r="AS13" i="1"/>
  <c r="AR13" i="1"/>
  <c r="AS19" i="1"/>
  <c r="AS7" i="1"/>
  <c r="AR16" i="1"/>
  <c r="AS17" i="1"/>
  <c r="BP18" i="1"/>
  <c r="BO16" i="1"/>
  <c r="BP8" i="1"/>
  <c r="BQ15" i="1"/>
  <c r="BQ9" i="1"/>
  <c r="BO11" i="1"/>
  <c r="BQ18" i="1"/>
  <c r="BO8" i="1"/>
  <c r="BP9" i="1"/>
  <c r="BO10" i="1"/>
  <c r="BQ16" i="1"/>
  <c r="BQ17" i="1"/>
  <c r="BO18" i="1"/>
  <c r="BQ11" i="1"/>
  <c r="BP10" i="1"/>
  <c r="AS20" i="1"/>
  <c r="BO7" i="1"/>
  <c r="BP13" i="1"/>
  <c r="BQ13" i="1"/>
  <c r="BQ19" i="1"/>
  <c r="BP17" i="1"/>
  <c r="BP11" i="1"/>
  <c r="BP16" i="1"/>
  <c r="AQ17" i="1"/>
  <c r="BP12" i="1"/>
  <c r="BQ8" i="1"/>
  <c r="AU1354" i="1"/>
  <c r="AX1354" i="1" s="1"/>
  <c r="BS1354" i="1"/>
  <c r="BW1354" i="1" s="1"/>
  <c r="AU1367" i="1"/>
  <c r="AX1367" i="1" s="1"/>
  <c r="BS1367" i="1"/>
  <c r="BW1367" i="1" s="1"/>
  <c r="AT1359" i="1"/>
  <c r="AW1359" i="1" s="1"/>
  <c r="BR1359" i="1"/>
  <c r="BV1359" i="1" s="1"/>
  <c r="AT1364" i="1"/>
  <c r="AW1364" i="1" s="1"/>
  <c r="BR1364" i="1"/>
  <c r="BV1364" i="1" s="1"/>
  <c r="AT1368" i="1"/>
  <c r="AW1368" i="1" s="1"/>
  <c r="BR1368" i="1"/>
  <c r="BV1368" i="1" s="1"/>
  <c r="AU1368" i="1"/>
  <c r="AX1368" i="1" s="1"/>
  <c r="BS1368" i="1"/>
  <c r="BW1368" i="1" s="1"/>
  <c r="AT1367" i="1"/>
  <c r="AW1367" i="1" s="1"/>
  <c r="BR1367" i="1"/>
  <c r="BV1367" i="1" s="1"/>
  <c r="AT1369" i="1"/>
  <c r="AW1369" i="1" s="1"/>
  <c r="BR1369" i="1"/>
  <c r="BV1369" i="1" s="1"/>
  <c r="AU1356" i="1"/>
  <c r="AX1356" i="1" s="1"/>
  <c r="BS1356" i="1"/>
  <c r="BW1356" i="1" s="1"/>
  <c r="AU1355" i="1"/>
  <c r="AX1355" i="1" s="1"/>
  <c r="BS1355" i="1"/>
  <c r="BW1355" i="1" s="1"/>
  <c r="AV1355" i="1"/>
  <c r="AY1355" i="1" s="1"/>
  <c r="BT1355" i="1"/>
  <c r="BX1355" i="1" s="1"/>
  <c r="AV1368" i="1"/>
  <c r="AY1368" i="1" s="1"/>
  <c r="BT1368" i="1"/>
  <c r="BX1368" i="1" s="1"/>
  <c r="AV1367" i="1"/>
  <c r="AY1367" i="1" s="1"/>
  <c r="BT1367" i="1"/>
  <c r="BX1367" i="1" s="1"/>
  <c r="AT1361" i="1"/>
  <c r="AW1361" i="1" s="1"/>
  <c r="BR1361" i="1"/>
  <c r="BV1361" i="1" s="1"/>
  <c r="AU1357" i="1"/>
  <c r="AX1357" i="1" s="1"/>
  <c r="BS1357" i="1"/>
  <c r="BW1357" i="1" s="1"/>
  <c r="AV1359" i="1"/>
  <c r="AY1359" i="1" s="1"/>
  <c r="BT1359" i="1"/>
  <c r="BX1359" i="1" s="1"/>
  <c r="AV1361" i="1"/>
  <c r="AY1361" i="1" s="1"/>
  <c r="BT1361" i="1"/>
  <c r="BX1361" i="1" s="1"/>
  <c r="AV1354" i="1"/>
  <c r="AY1354" i="1" s="1"/>
  <c r="BT1354" i="1"/>
  <c r="BX1354" i="1" s="1"/>
  <c r="AT1354" i="1"/>
  <c r="AW1354" i="1" s="1"/>
  <c r="BR1354" i="1"/>
  <c r="BV1354" i="1" s="1"/>
  <c r="AT1366" i="1"/>
  <c r="AW1366" i="1" s="1"/>
  <c r="BR1366" i="1"/>
  <c r="BV1366" i="1" s="1"/>
  <c r="AU1358" i="1"/>
  <c r="AX1358" i="1" s="1"/>
  <c r="BS1358" i="1"/>
  <c r="BW1358" i="1" s="1"/>
  <c r="AU1364" i="1"/>
  <c r="AX1364" i="1" s="1"/>
  <c r="BS1364" i="1"/>
  <c r="BW1364" i="1" s="1"/>
  <c r="AT1356" i="1"/>
  <c r="AW1356" i="1" s="1"/>
  <c r="BR1356" i="1"/>
  <c r="BV1356" i="1" s="1"/>
  <c r="AV1369" i="1"/>
  <c r="AY1369" i="1" s="1"/>
  <c r="BT1369" i="1"/>
  <c r="BX1369" i="1" s="1"/>
  <c r="AU1363" i="1"/>
  <c r="AX1363" i="1" s="1"/>
  <c r="BS1363" i="1"/>
  <c r="BW1363" i="1" s="1"/>
  <c r="AV1365" i="1"/>
  <c r="AY1365" i="1" s="1"/>
  <c r="BT1365" i="1"/>
  <c r="BX1365" i="1" s="1"/>
  <c r="AR10" i="1"/>
  <c r="AT1362" i="1"/>
  <c r="AW1362" i="1" s="1"/>
  <c r="BR1362" i="1"/>
  <c r="BV1362" i="1" s="1"/>
  <c r="AV1356" i="1"/>
  <c r="AY1356" i="1" s="1"/>
  <c r="BT1356" i="1"/>
  <c r="BX1356" i="1" s="1"/>
  <c r="AT1357" i="1"/>
  <c r="AW1357" i="1" s="1"/>
  <c r="BR1357" i="1"/>
  <c r="BV1357" i="1" s="1"/>
  <c r="AU1362" i="1"/>
  <c r="AX1362" i="1" s="1"/>
  <c r="BS1362" i="1"/>
  <c r="BW1362" i="1" s="1"/>
  <c r="BR28" i="1"/>
  <c r="BV28" i="1" s="1"/>
  <c r="AU1360" i="1"/>
  <c r="AX1360" i="1" s="1"/>
  <c r="BS1360" i="1"/>
  <c r="BW1360" i="1" s="1"/>
  <c r="AV1358" i="1"/>
  <c r="AY1358" i="1" s="1"/>
  <c r="BT1358" i="1"/>
  <c r="BX1358" i="1" s="1"/>
  <c r="AV1362" i="1"/>
  <c r="AY1362" i="1" s="1"/>
  <c r="BT1362" i="1"/>
  <c r="BX1362" i="1" s="1"/>
  <c r="AV1360" i="1"/>
  <c r="AY1360" i="1" s="1"/>
  <c r="BT1360" i="1"/>
  <c r="BX1360" i="1" s="1"/>
  <c r="AT1360" i="1"/>
  <c r="AW1360" i="1" s="1"/>
  <c r="BR1360" i="1"/>
  <c r="BV1360" i="1" s="1"/>
  <c r="AV1366" i="1"/>
  <c r="AY1366" i="1" s="1"/>
  <c r="BT1366" i="1"/>
  <c r="BX1366" i="1" s="1"/>
  <c r="AV1363" i="1"/>
  <c r="AY1363" i="1" s="1"/>
  <c r="BT1363" i="1"/>
  <c r="BX1363" i="1" s="1"/>
  <c r="AV1357" i="1"/>
  <c r="AY1357" i="1" s="1"/>
  <c r="BT1357" i="1"/>
  <c r="BX1357" i="1" s="1"/>
  <c r="AU1369" i="1"/>
  <c r="AX1369" i="1" s="1"/>
  <c r="BS1369" i="1"/>
  <c r="BW1369" i="1" s="1"/>
  <c r="AT1365" i="1"/>
  <c r="AW1365" i="1" s="1"/>
  <c r="BR1365" i="1"/>
  <c r="BV1365" i="1" s="1"/>
  <c r="AU1366" i="1"/>
  <c r="AX1366" i="1" s="1"/>
  <c r="BS1366" i="1"/>
  <c r="BW1366" i="1" s="1"/>
  <c r="AU1365" i="1"/>
  <c r="AX1365" i="1" s="1"/>
  <c r="BS1365" i="1"/>
  <c r="BW1365" i="1" s="1"/>
  <c r="AU1359" i="1"/>
  <c r="AX1359" i="1" s="1"/>
  <c r="BS1359" i="1"/>
  <c r="BW1359" i="1" s="1"/>
  <c r="AT1363" i="1"/>
  <c r="AW1363" i="1" s="1"/>
  <c r="BR1363" i="1"/>
  <c r="BV1363" i="1" s="1"/>
  <c r="AV1364" i="1"/>
  <c r="AY1364" i="1" s="1"/>
  <c r="BT1364" i="1"/>
  <c r="BX1364" i="1" s="1"/>
  <c r="AU1361" i="1"/>
  <c r="AX1361" i="1" s="1"/>
  <c r="BS1361" i="1"/>
  <c r="BW1361" i="1" s="1"/>
  <c r="AT1358" i="1"/>
  <c r="AW1358" i="1" s="1"/>
  <c r="BR1358" i="1"/>
  <c r="BV1358" i="1" s="1"/>
  <c r="AT1355" i="1"/>
  <c r="AW1355" i="1" s="1"/>
  <c r="BR1355" i="1"/>
  <c r="BV1355" i="1" s="1"/>
  <c r="V11" i="1"/>
  <c r="DH43" i="1" s="1"/>
  <c r="AR9" i="1"/>
  <c r="BP7" i="1"/>
  <c r="BO6" i="1"/>
  <c r="BP6" i="1"/>
  <c r="AT766" i="1"/>
  <c r="AW766" i="1" s="1"/>
  <c r="AQ20" i="1"/>
  <c r="AQ10" i="1"/>
  <c r="AQ8" i="1"/>
  <c r="AQ18" i="1"/>
  <c r="AS8" i="1"/>
  <c r="AU766" i="1"/>
  <c r="AX766" i="1" s="1"/>
  <c r="AR20" i="1"/>
  <c r="AQ16" i="1"/>
  <c r="AQ9" i="1"/>
  <c r="AQ13" i="1"/>
  <c r="V13" i="1"/>
  <c r="DH51" i="1" s="1"/>
  <c r="V18" i="1"/>
  <c r="DH71" i="1" s="1"/>
  <c r="AQ11" i="1"/>
  <c r="AQ12" i="1"/>
  <c r="X17" i="1"/>
  <c r="DH69" i="1" s="1"/>
  <c r="AQ6" i="1"/>
  <c r="AQ15" i="1"/>
  <c r="Z766" i="1"/>
  <c r="AD766" i="1" s="1"/>
  <c r="V20" i="1"/>
  <c r="DH79" i="1" s="1"/>
  <c r="AS10" i="1"/>
  <c r="AQ14" i="1"/>
  <c r="Y766" i="1"/>
  <c r="AQ19" i="1"/>
  <c r="AB766" i="1"/>
  <c r="AF766" i="1" s="1"/>
  <c r="X20" i="1"/>
  <c r="DH81" i="1" s="1"/>
  <c r="AQ7" i="1"/>
  <c r="AA766" i="1"/>
  <c r="AE766" i="1" s="1"/>
  <c r="W20" i="1"/>
  <c r="DH80" i="1" s="1"/>
  <c r="V9" i="1"/>
  <c r="DH35" i="1" s="1"/>
  <c r="X7" i="1"/>
  <c r="DH29" i="1" s="1"/>
  <c r="V7" i="1"/>
  <c r="DH27" i="1" s="1"/>
  <c r="W6" i="1"/>
  <c r="DH24" i="1" s="1"/>
  <c r="V8" i="1"/>
  <c r="DH31" i="1" s="1"/>
  <c r="W8" i="1"/>
  <c r="DH32" i="1" s="1"/>
  <c r="X8" i="1"/>
  <c r="DH33" i="1" s="1"/>
  <c r="W10" i="1"/>
  <c r="DH40" i="1" s="1"/>
  <c r="X9" i="1"/>
  <c r="DH37" i="1" s="1"/>
  <c r="W9" i="1"/>
  <c r="DH36" i="1" s="1"/>
  <c r="X6" i="1"/>
  <c r="DH25" i="1" s="1"/>
  <c r="W7" i="1"/>
  <c r="DH28" i="1" s="1"/>
  <c r="V10" i="1"/>
  <c r="DH39" i="1" s="1"/>
  <c r="X10" i="1"/>
  <c r="DH41" i="1" s="1"/>
  <c r="V6" i="1"/>
  <c r="DH23" i="1" s="1"/>
  <c r="AB862" i="1"/>
  <c r="AF862" i="1" s="1"/>
  <c r="Z862" i="1"/>
  <c r="AD862" i="1" s="1"/>
  <c r="AU862" i="1"/>
  <c r="AX862" i="1" s="1"/>
  <c r="Y862" i="1"/>
  <c r="AA862" i="1"/>
  <c r="AE862" i="1" s="1"/>
  <c r="AT582" i="1"/>
  <c r="AW582" i="1" s="1"/>
  <c r="AV582" i="1"/>
  <c r="AY582" i="1" s="1"/>
  <c r="AB582" i="1"/>
  <c r="AF582" i="1" s="1"/>
  <c r="Z582" i="1"/>
  <c r="AD582" i="1" s="1"/>
  <c r="AA582" i="1"/>
  <c r="AE582" i="1" s="1"/>
  <c r="Y582" i="1"/>
  <c r="BT396" i="1"/>
  <c r="BX396" i="1" s="1"/>
  <c r="Y433" i="1"/>
  <c r="AC433" i="1" s="1"/>
  <c r="Z433" i="1"/>
  <c r="AD433" i="1" s="1"/>
  <c r="AU433" i="1"/>
  <c r="AX433" i="1" s="1"/>
  <c r="AT433" i="1"/>
  <c r="AW433" i="1" s="1"/>
  <c r="AA433" i="1"/>
  <c r="AE433" i="1" s="1"/>
  <c r="AB433" i="1"/>
  <c r="AF433" i="1" s="1"/>
  <c r="AV433" i="1"/>
  <c r="AY433" i="1" s="1"/>
  <c r="BR396" i="1"/>
  <c r="BV396" i="1" s="1"/>
  <c r="BS397" i="1"/>
  <c r="BW397" i="1" s="1"/>
  <c r="BS396" i="1"/>
  <c r="BW396" i="1" s="1"/>
  <c r="BR397" i="1"/>
  <c r="BV397" i="1" s="1"/>
  <c r="BT1045" i="1"/>
  <c r="BX1045" i="1" s="1"/>
  <c r="BR958" i="1"/>
  <c r="BV958" i="1" s="1"/>
  <c r="BT958" i="1"/>
  <c r="BX958" i="1" s="1"/>
  <c r="BT1014" i="1"/>
  <c r="BX1014" i="1" s="1"/>
  <c r="BS963" i="1"/>
  <c r="BW963" i="1" s="1"/>
  <c r="BS949" i="1"/>
  <c r="BW949" i="1" s="1"/>
  <c r="BT1016" i="1"/>
  <c r="BX1016" i="1" s="1"/>
  <c r="BS1214" i="1"/>
  <c r="BW1214" i="1" s="1"/>
  <c r="BR921" i="1"/>
  <c r="BV921" i="1" s="1"/>
  <c r="BT1015" i="1"/>
  <c r="BX1015" i="1" s="1"/>
  <c r="BR1033" i="1"/>
  <c r="BV1033" i="1" s="1"/>
  <c r="BR954" i="1"/>
  <c r="BV954" i="1" s="1"/>
  <c r="BS942" i="1"/>
  <c r="BW942" i="1" s="1"/>
  <c r="BS1022" i="1"/>
  <c r="BW1022" i="1" s="1"/>
  <c r="BT1060" i="1"/>
  <c r="BX1060" i="1" s="1"/>
  <c r="BR1163" i="1"/>
  <c r="BV1163" i="1" s="1"/>
  <c r="BS921" i="1"/>
  <c r="BW921" i="1" s="1"/>
  <c r="BT940" i="1"/>
  <c r="BX940" i="1" s="1"/>
  <c r="BT966" i="1"/>
  <c r="BX966" i="1" s="1"/>
  <c r="BS1202" i="1"/>
  <c r="BW1202" i="1" s="1"/>
  <c r="BR1213" i="1"/>
  <c r="BV1213" i="1" s="1"/>
  <c r="BT945" i="1"/>
  <c r="BX945" i="1" s="1"/>
  <c r="BT1155" i="1"/>
  <c r="BX1155" i="1" s="1"/>
  <c r="BT963" i="1"/>
  <c r="BX963" i="1" s="1"/>
  <c r="BT1019" i="1"/>
  <c r="BX1019" i="1" s="1"/>
  <c r="BT1050" i="1"/>
  <c r="BX1050" i="1" s="1"/>
  <c r="BT1027" i="1"/>
  <c r="BX1027" i="1" s="1"/>
  <c r="BR970" i="1"/>
  <c r="BV970" i="1" s="1"/>
  <c r="BR1010" i="1"/>
  <c r="BV1010" i="1" s="1"/>
  <c r="BT1002" i="1"/>
  <c r="BX1002" i="1" s="1"/>
  <c r="BR1056" i="1"/>
  <c r="BV1056" i="1" s="1"/>
  <c r="BT986" i="1"/>
  <c r="BX986" i="1" s="1"/>
  <c r="BT1203" i="1"/>
  <c r="BX1203" i="1" s="1"/>
  <c r="BR957" i="1"/>
  <c r="BV957" i="1" s="1"/>
  <c r="BT931" i="1"/>
  <c r="BX931" i="1" s="1"/>
  <c r="BT981" i="1"/>
  <c r="BX981" i="1" s="1"/>
  <c r="BS983" i="1"/>
  <c r="BW983" i="1" s="1"/>
  <c r="BS1045" i="1"/>
  <c r="BW1045" i="1" s="1"/>
  <c r="BR964" i="1"/>
  <c r="BV964" i="1" s="1"/>
  <c r="BS982" i="1"/>
  <c r="BW982" i="1" s="1"/>
  <c r="BT1175" i="1"/>
  <c r="BX1175" i="1" s="1"/>
  <c r="BT1314" i="1"/>
  <c r="BX1314" i="1" s="1"/>
  <c r="BR963" i="1"/>
  <c r="BV963" i="1" s="1"/>
  <c r="BS953" i="1"/>
  <c r="BW953" i="1" s="1"/>
  <c r="BS928" i="1"/>
  <c r="BW928" i="1" s="1"/>
  <c r="BS1157" i="1"/>
  <c r="BW1157" i="1" s="1"/>
  <c r="BS918" i="1"/>
  <c r="BW918" i="1" s="1"/>
  <c r="BR977" i="1"/>
  <c r="BV977" i="1" s="1"/>
  <c r="BR1027" i="1"/>
  <c r="BV1027" i="1" s="1"/>
  <c r="BT988" i="1"/>
  <c r="BX988" i="1" s="1"/>
  <c r="BS1036" i="1"/>
  <c r="BW1036" i="1" s="1"/>
  <c r="BS988" i="1"/>
  <c r="BW988" i="1" s="1"/>
  <c r="BR972" i="1"/>
  <c r="BV972" i="1" s="1"/>
  <c r="BR994" i="1"/>
  <c r="BV994" i="1" s="1"/>
  <c r="BS1186" i="1"/>
  <c r="BW1186" i="1" s="1"/>
  <c r="BT1274" i="1"/>
  <c r="BX1274" i="1" s="1"/>
  <c r="BS1190" i="1"/>
  <c r="BW1190" i="1" s="1"/>
  <c r="BS960" i="1"/>
  <c r="BW960" i="1" s="1"/>
  <c r="BT948" i="1"/>
  <c r="BX948" i="1" s="1"/>
  <c r="BR1121" i="1"/>
  <c r="BV1121" i="1" s="1"/>
  <c r="BT1099" i="1"/>
  <c r="BX1099" i="1" s="1"/>
  <c r="BS1017" i="1"/>
  <c r="BW1017" i="1" s="1"/>
  <c r="BT998" i="1"/>
  <c r="BX998" i="1" s="1"/>
  <c r="BS1007" i="1"/>
  <c r="BW1007" i="1" s="1"/>
  <c r="BT1044" i="1"/>
  <c r="BX1044" i="1" s="1"/>
  <c r="BT1052" i="1"/>
  <c r="BX1052" i="1" s="1"/>
  <c r="BR993" i="1"/>
  <c r="BV993" i="1" s="1"/>
  <c r="BR1037" i="1"/>
  <c r="BV1037" i="1" s="1"/>
  <c r="BR1008" i="1"/>
  <c r="BV1008" i="1" s="1"/>
  <c r="BT1003" i="1"/>
  <c r="BX1003" i="1" s="1"/>
  <c r="BR1003" i="1"/>
  <c r="BV1003" i="1" s="1"/>
  <c r="BR1002" i="1"/>
  <c r="BV1002" i="1" s="1"/>
  <c r="BT1061" i="1"/>
  <c r="BX1061" i="1" s="1"/>
  <c r="BR1185" i="1"/>
  <c r="BV1185" i="1" s="1"/>
  <c r="BR1189" i="1"/>
  <c r="BV1189" i="1" s="1"/>
  <c r="BS1174" i="1"/>
  <c r="BW1174" i="1" s="1"/>
  <c r="BR1237" i="1"/>
  <c r="BV1237" i="1" s="1"/>
  <c r="BS924" i="1"/>
  <c r="BW924" i="1" s="1"/>
  <c r="BR939" i="1"/>
  <c r="BV939" i="1" s="1"/>
  <c r="BS1145" i="1"/>
  <c r="BW1145" i="1" s="1"/>
  <c r="BT1353" i="1"/>
  <c r="BX1353" i="1" s="1"/>
  <c r="BR989" i="1"/>
  <c r="BV989" i="1" s="1"/>
  <c r="BS967" i="1"/>
  <c r="BW967" i="1" s="1"/>
  <c r="BR1041" i="1"/>
  <c r="BV1041" i="1" s="1"/>
  <c r="BS1031" i="1"/>
  <c r="BW1031" i="1" s="1"/>
  <c r="BS1046" i="1"/>
  <c r="BW1046" i="1" s="1"/>
  <c r="BT1008" i="1"/>
  <c r="BX1008" i="1" s="1"/>
  <c r="BR974" i="1"/>
  <c r="BV974" i="1" s="1"/>
  <c r="BR1026" i="1"/>
  <c r="BV1026" i="1" s="1"/>
  <c r="BT1011" i="1"/>
  <c r="BX1011" i="1" s="1"/>
  <c r="BR1058" i="1"/>
  <c r="BV1058" i="1" s="1"/>
  <c r="BS1262" i="1"/>
  <c r="BW1262" i="1" s="1"/>
  <c r="BR1252" i="1"/>
  <c r="BV1252" i="1" s="1"/>
  <c r="BS1156" i="1"/>
  <c r="BW1156" i="1" s="1"/>
  <c r="BS1028" i="1"/>
  <c r="BW1028" i="1" s="1"/>
  <c r="BT969" i="1"/>
  <c r="BX969" i="1" s="1"/>
  <c r="BR1249" i="1"/>
  <c r="BV1249" i="1" s="1"/>
  <c r="BT1037" i="1"/>
  <c r="BX1037" i="1" s="1"/>
  <c r="BR1055" i="1"/>
  <c r="BV1055" i="1" s="1"/>
  <c r="BR935" i="1"/>
  <c r="BV935" i="1" s="1"/>
  <c r="BR1052" i="1"/>
  <c r="BV1052" i="1" s="1"/>
  <c r="BS993" i="1"/>
  <c r="BW993" i="1" s="1"/>
  <c r="BT942" i="1"/>
  <c r="BX942" i="1" s="1"/>
  <c r="BR927" i="1"/>
  <c r="BV927" i="1" s="1"/>
  <c r="BR1011" i="1"/>
  <c r="BV1011" i="1" s="1"/>
  <c r="BS1246" i="1"/>
  <c r="BW1246" i="1" s="1"/>
  <c r="BT954" i="1"/>
  <c r="BX954" i="1" s="1"/>
  <c r="BS935" i="1"/>
  <c r="BW935" i="1" s="1"/>
  <c r="BR1120" i="1"/>
  <c r="BV1120" i="1" s="1"/>
  <c r="BR1137" i="1"/>
  <c r="BV1137" i="1" s="1"/>
  <c r="BT1234" i="1"/>
  <c r="BX1234" i="1" s="1"/>
  <c r="BT1046" i="1"/>
  <c r="BX1046" i="1" s="1"/>
  <c r="BR999" i="1"/>
  <c r="BV999" i="1" s="1"/>
  <c r="BR1005" i="1"/>
  <c r="BV1005" i="1" s="1"/>
  <c r="BT984" i="1"/>
  <c r="BX984" i="1" s="1"/>
  <c r="BT1144" i="1"/>
  <c r="BX1144" i="1" s="1"/>
  <c r="BT1230" i="1"/>
  <c r="BX1230" i="1" s="1"/>
  <c r="BT936" i="1"/>
  <c r="BX936" i="1" s="1"/>
  <c r="BR1186" i="1"/>
  <c r="BV1186" i="1" s="1"/>
  <c r="BR942" i="1"/>
  <c r="BV942" i="1" s="1"/>
  <c r="BS1023" i="1"/>
  <c r="BW1023" i="1" s="1"/>
  <c r="BT951" i="1"/>
  <c r="BX951" i="1" s="1"/>
  <c r="BS995" i="1"/>
  <c r="BW995" i="1" s="1"/>
  <c r="BT947" i="1"/>
  <c r="BX947" i="1" s="1"/>
  <c r="BS931" i="1"/>
  <c r="BW931" i="1" s="1"/>
  <c r="BR959" i="1"/>
  <c r="BV959" i="1" s="1"/>
  <c r="BR1012" i="1"/>
  <c r="BV1012" i="1" s="1"/>
  <c r="BT920" i="1"/>
  <c r="BX920" i="1" s="1"/>
  <c r="BT1075" i="1"/>
  <c r="BX1075" i="1" s="1"/>
  <c r="BS1183" i="1"/>
  <c r="BW1183" i="1" s="1"/>
  <c r="BT1192" i="1"/>
  <c r="BX1192" i="1" s="1"/>
  <c r="BR1336" i="1"/>
  <c r="BV1336" i="1" s="1"/>
  <c r="BR1226" i="1"/>
  <c r="BV1226" i="1" s="1"/>
  <c r="BS1051" i="1"/>
  <c r="BW1051" i="1" s="1"/>
  <c r="BR1043" i="1"/>
  <c r="BV1043" i="1" s="1"/>
  <c r="BS919" i="1"/>
  <c r="BW919" i="1" s="1"/>
  <c r="BS1212" i="1"/>
  <c r="BW1212" i="1" s="1"/>
  <c r="BR1329" i="1"/>
  <c r="BV1329" i="1" s="1"/>
  <c r="BR1242" i="1"/>
  <c r="BV1242" i="1" s="1"/>
  <c r="BS1027" i="1"/>
  <c r="BW1027" i="1" s="1"/>
  <c r="BR1154" i="1"/>
  <c r="BV1154" i="1" s="1"/>
  <c r="BT1069" i="1"/>
  <c r="BX1069" i="1" s="1"/>
  <c r="BR1333" i="1"/>
  <c r="BV1333" i="1" s="1"/>
  <c r="BT1191" i="1"/>
  <c r="BX1191" i="1" s="1"/>
  <c r="BT1157" i="1"/>
  <c r="BX1157" i="1" s="1"/>
  <c r="BS1253" i="1"/>
  <c r="BW1253" i="1" s="1"/>
  <c r="BT1252" i="1"/>
  <c r="BX1252" i="1" s="1"/>
  <c r="BT1179" i="1"/>
  <c r="BX1179" i="1" s="1"/>
  <c r="BR953" i="1"/>
  <c r="BV953" i="1" s="1"/>
  <c r="BR1106" i="1"/>
  <c r="BV1106" i="1" s="1"/>
  <c r="BS1287" i="1"/>
  <c r="BW1287" i="1" s="1"/>
  <c r="BT1187" i="1"/>
  <c r="BX1187" i="1" s="1"/>
  <c r="BS1171" i="1"/>
  <c r="BW1171" i="1" s="1"/>
  <c r="BT983" i="1"/>
  <c r="BX983" i="1" s="1"/>
  <c r="BR1057" i="1"/>
  <c r="BV1057" i="1" s="1"/>
  <c r="BT1065" i="1"/>
  <c r="BX1065" i="1" s="1"/>
  <c r="BR1070" i="1"/>
  <c r="BV1070" i="1" s="1"/>
  <c r="BS1304" i="1"/>
  <c r="BW1304" i="1" s="1"/>
  <c r="BS1012" i="1"/>
  <c r="BW1012" i="1" s="1"/>
  <c r="BT1231" i="1"/>
  <c r="BX1231" i="1" s="1"/>
  <c r="BS1032" i="1"/>
  <c r="BW1032" i="1" s="1"/>
  <c r="BS968" i="1"/>
  <c r="BW968" i="1" s="1"/>
  <c r="BT1161" i="1"/>
  <c r="BX1161" i="1" s="1"/>
  <c r="BR1039" i="1"/>
  <c r="BV1039" i="1" s="1"/>
  <c r="BR1350" i="1"/>
  <c r="BV1350" i="1" s="1"/>
  <c r="BT993" i="1"/>
  <c r="BX993" i="1" s="1"/>
  <c r="BS972" i="1"/>
  <c r="BW972" i="1" s="1"/>
  <c r="BT1145" i="1"/>
  <c r="BX1145" i="1" s="1"/>
  <c r="BS1136" i="1"/>
  <c r="BW1136" i="1" s="1"/>
  <c r="BT1147" i="1"/>
  <c r="BX1147" i="1" s="1"/>
  <c r="BR1318" i="1"/>
  <c r="BV1318" i="1" s="1"/>
  <c r="BT1250" i="1"/>
  <c r="BX1250" i="1" s="1"/>
  <c r="BS1169" i="1"/>
  <c r="BW1169" i="1" s="1"/>
  <c r="BT1056" i="1"/>
  <c r="BX1056" i="1" s="1"/>
  <c r="BV1284" i="1"/>
  <c r="BR1322" i="1"/>
  <c r="BV1322" i="1" s="1"/>
  <c r="BS1100" i="1"/>
  <c r="BW1100" i="1" s="1"/>
  <c r="BT923" i="1"/>
  <c r="BX923" i="1" s="1"/>
  <c r="BR1131" i="1"/>
  <c r="BV1131" i="1" s="1"/>
  <c r="BR1091" i="1"/>
  <c r="BV1091" i="1" s="1"/>
  <c r="BT1110" i="1"/>
  <c r="BX1110" i="1" s="1"/>
  <c r="BR1346" i="1"/>
  <c r="BV1346" i="1" s="1"/>
  <c r="BS1203" i="1"/>
  <c r="BW1203" i="1" s="1"/>
  <c r="BT1276" i="1"/>
  <c r="BX1276" i="1" s="1"/>
  <c r="BT1284" i="1"/>
  <c r="BX1284" i="1" s="1"/>
  <c r="BR1161" i="1"/>
  <c r="BV1161" i="1" s="1"/>
  <c r="BS1248" i="1"/>
  <c r="BW1248" i="1" s="1"/>
  <c r="BR1164" i="1"/>
  <c r="BV1164" i="1" s="1"/>
  <c r="BT979" i="1"/>
  <c r="BX979" i="1" s="1"/>
  <c r="BT1017" i="1"/>
  <c r="BX1017" i="1" s="1"/>
  <c r="BS1033" i="1"/>
  <c r="BW1033" i="1" s="1"/>
  <c r="BT1051" i="1"/>
  <c r="BX1051" i="1" s="1"/>
  <c r="BR1018" i="1"/>
  <c r="BV1018" i="1" s="1"/>
  <c r="BT1018" i="1"/>
  <c r="BX1018" i="1" s="1"/>
  <c r="BT1032" i="1"/>
  <c r="BX1032" i="1" s="1"/>
  <c r="BR1051" i="1"/>
  <c r="BV1051" i="1" s="1"/>
  <c r="BS1057" i="1"/>
  <c r="BW1057" i="1" s="1"/>
  <c r="BS1317" i="1"/>
  <c r="BW1317" i="1" s="1"/>
  <c r="BR1352" i="1"/>
  <c r="BV1352" i="1" s="1"/>
  <c r="BT950" i="1"/>
  <c r="BX950" i="1" s="1"/>
  <c r="BR941" i="1"/>
  <c r="BV941" i="1" s="1"/>
  <c r="BR931" i="1"/>
  <c r="BV931" i="1" s="1"/>
  <c r="BT919" i="1"/>
  <c r="BX919" i="1" s="1"/>
  <c r="BS1138" i="1"/>
  <c r="BW1138" i="1" s="1"/>
  <c r="BS934" i="1"/>
  <c r="BW934" i="1" s="1"/>
  <c r="BR1143" i="1"/>
  <c r="BV1143" i="1" s="1"/>
  <c r="BR1116" i="1"/>
  <c r="BV1116" i="1" s="1"/>
  <c r="BT1121" i="1"/>
  <c r="BX1121" i="1" s="1"/>
  <c r="BT1084" i="1"/>
  <c r="BX1084" i="1" s="1"/>
  <c r="BR1349" i="1"/>
  <c r="BV1349" i="1" s="1"/>
  <c r="BT1260" i="1"/>
  <c r="BX1260" i="1" s="1"/>
  <c r="BR1210" i="1"/>
  <c r="BV1210" i="1" s="1"/>
  <c r="BT1232" i="1"/>
  <c r="BX1232" i="1" s="1"/>
  <c r="BR1202" i="1"/>
  <c r="BV1202" i="1" s="1"/>
  <c r="BT989" i="1"/>
  <c r="BX989" i="1" s="1"/>
  <c r="BT973" i="1"/>
  <c r="BX973" i="1" s="1"/>
  <c r="BT1009" i="1"/>
  <c r="BX1009" i="1" s="1"/>
  <c r="BS964" i="1"/>
  <c r="BW964" i="1" s="1"/>
  <c r="BR1004" i="1"/>
  <c r="BV1004" i="1" s="1"/>
  <c r="BS1222" i="1"/>
  <c r="BW1222" i="1" s="1"/>
  <c r="BS1285" i="1"/>
  <c r="BW1285" i="1" s="1"/>
  <c r="BS956" i="1"/>
  <c r="BW956" i="1" s="1"/>
  <c r="BR945" i="1"/>
  <c r="BV945" i="1" s="1"/>
  <c r="BR1159" i="1"/>
  <c r="BV1159" i="1" s="1"/>
  <c r="BR948" i="1"/>
  <c r="BV948" i="1" s="1"/>
  <c r="BS1110" i="1"/>
  <c r="BW1110" i="1" s="1"/>
  <c r="BT937" i="1"/>
  <c r="BX937" i="1" s="1"/>
  <c r="BR946" i="1"/>
  <c r="BV946" i="1" s="1"/>
  <c r="BS937" i="1"/>
  <c r="BW937" i="1" s="1"/>
  <c r="BS930" i="1"/>
  <c r="BW930" i="1" s="1"/>
  <c r="BR960" i="1"/>
  <c r="BV960" i="1" s="1"/>
  <c r="BT941" i="1"/>
  <c r="BX941" i="1" s="1"/>
  <c r="BT926" i="1"/>
  <c r="BX926" i="1" s="1"/>
  <c r="BR1139" i="1"/>
  <c r="BV1139" i="1" s="1"/>
  <c r="BS1091" i="1"/>
  <c r="BW1091" i="1" s="1"/>
  <c r="BR1115" i="1"/>
  <c r="BV1115" i="1" s="1"/>
  <c r="BS1090" i="1"/>
  <c r="BW1090" i="1" s="1"/>
  <c r="BR1090" i="1"/>
  <c r="BV1090" i="1" s="1"/>
  <c r="BS1109" i="1"/>
  <c r="BW1109" i="1" s="1"/>
  <c r="BS1077" i="1"/>
  <c r="BW1077" i="1" s="1"/>
  <c r="BT1190" i="1"/>
  <c r="BX1190" i="1" s="1"/>
  <c r="BS1303" i="1"/>
  <c r="BW1303" i="1" s="1"/>
  <c r="BR1297" i="1"/>
  <c r="BV1297" i="1" s="1"/>
  <c r="BT1321" i="1"/>
  <c r="BX1321" i="1" s="1"/>
  <c r="BT1307" i="1"/>
  <c r="BX1307" i="1" s="1"/>
  <c r="BR1283" i="1"/>
  <c r="BV1283" i="1" s="1"/>
  <c r="BS1256" i="1"/>
  <c r="BW1256" i="1" s="1"/>
  <c r="BS1180" i="1"/>
  <c r="BW1180" i="1" s="1"/>
  <c r="BR1236" i="1"/>
  <c r="BV1236" i="1" s="1"/>
  <c r="BT1198" i="1"/>
  <c r="BX1198" i="1" s="1"/>
  <c r="BT971" i="1"/>
  <c r="BX971" i="1" s="1"/>
  <c r="BR1028" i="1"/>
  <c r="BV1028" i="1" s="1"/>
  <c r="BR1054" i="1"/>
  <c r="BV1054" i="1" s="1"/>
  <c r="BT1022" i="1"/>
  <c r="BX1022" i="1" s="1"/>
  <c r="BR1022" i="1"/>
  <c r="BV1022" i="1" s="1"/>
  <c r="BT1012" i="1"/>
  <c r="BX1012" i="1" s="1"/>
  <c r="BT1033" i="1"/>
  <c r="BX1033" i="1" s="1"/>
  <c r="BT1013" i="1"/>
  <c r="BX1013" i="1" s="1"/>
  <c r="BS1008" i="1"/>
  <c r="BW1008" i="1" s="1"/>
  <c r="BS999" i="1"/>
  <c r="BW999" i="1" s="1"/>
  <c r="BS1061" i="1"/>
  <c r="BW1061" i="1" s="1"/>
  <c r="BT1338" i="1"/>
  <c r="BX1338" i="1" s="1"/>
  <c r="BS1206" i="1"/>
  <c r="BW1206" i="1" s="1"/>
  <c r="BS1301" i="1"/>
  <c r="BW1301" i="1" s="1"/>
  <c r="BS1218" i="1"/>
  <c r="BW1218" i="1" s="1"/>
  <c r="BR1257" i="1"/>
  <c r="BV1257" i="1" s="1"/>
  <c r="BR1332" i="1"/>
  <c r="BV1332" i="1" s="1"/>
  <c r="BS1242" i="1"/>
  <c r="BW1242" i="1" s="1"/>
  <c r="BS951" i="1"/>
  <c r="BW951" i="1" s="1"/>
  <c r="BR1122" i="1"/>
  <c r="BV1122" i="1" s="1"/>
  <c r="BR932" i="1"/>
  <c r="BV932" i="1" s="1"/>
  <c r="BT1148" i="1"/>
  <c r="BX1148" i="1" s="1"/>
  <c r="BT1143" i="1"/>
  <c r="BX1143" i="1" s="1"/>
  <c r="BR930" i="1"/>
  <c r="BV930" i="1" s="1"/>
  <c r="BS920" i="1"/>
  <c r="BW920" i="1" s="1"/>
  <c r="BT1158" i="1"/>
  <c r="BX1158" i="1" s="1"/>
  <c r="BS1112" i="1"/>
  <c r="BW1112" i="1" s="1"/>
  <c r="BT924" i="1"/>
  <c r="BX924" i="1" s="1"/>
  <c r="BS959" i="1"/>
  <c r="BW959" i="1" s="1"/>
  <c r="BR1132" i="1"/>
  <c r="BV1132" i="1" s="1"/>
  <c r="BR1193" i="1"/>
  <c r="BV1193" i="1" s="1"/>
  <c r="BR1105" i="1"/>
  <c r="BV1105" i="1" s="1"/>
  <c r="BS1296" i="1"/>
  <c r="BW1296" i="1" s="1"/>
  <c r="BR1065" i="1"/>
  <c r="BV1065" i="1" s="1"/>
  <c r="BT1091" i="1"/>
  <c r="BX1091" i="1" s="1"/>
  <c r="BS1270" i="1"/>
  <c r="BW1270" i="1" s="1"/>
  <c r="BR1177" i="1"/>
  <c r="BV1177" i="1" s="1"/>
  <c r="BS1233" i="1"/>
  <c r="BW1233" i="1" s="1"/>
  <c r="BS1351" i="1"/>
  <c r="BW1351" i="1" s="1"/>
  <c r="BS1279" i="1"/>
  <c r="BW1279" i="1" s="1"/>
  <c r="BS1350" i="1"/>
  <c r="BW1350" i="1" s="1"/>
  <c r="BR1281" i="1"/>
  <c r="BV1281" i="1" s="1"/>
  <c r="BS1236" i="1"/>
  <c r="BW1236" i="1" s="1"/>
  <c r="BS1307" i="1"/>
  <c r="BW1307" i="1" s="1"/>
  <c r="BR1231" i="1"/>
  <c r="BV1231" i="1" s="1"/>
  <c r="BT1164" i="1"/>
  <c r="BX1164" i="1" s="1"/>
  <c r="BR1235" i="1"/>
  <c r="BV1235" i="1" s="1"/>
  <c r="BR1217" i="1"/>
  <c r="BV1217" i="1" s="1"/>
  <c r="BR1167" i="1"/>
  <c r="BV1167" i="1" s="1"/>
  <c r="BR1023" i="1"/>
  <c r="BV1023" i="1" s="1"/>
  <c r="BS975" i="1"/>
  <c r="BW975" i="1" s="1"/>
  <c r="BS969" i="1"/>
  <c r="BW969" i="1" s="1"/>
  <c r="BR985" i="1"/>
  <c r="BV985" i="1" s="1"/>
  <c r="BS1041" i="1"/>
  <c r="BW1041" i="1" s="1"/>
  <c r="BT1047" i="1"/>
  <c r="BX1047" i="1" s="1"/>
  <c r="BR1009" i="1"/>
  <c r="BV1009" i="1" s="1"/>
  <c r="BS1038" i="1"/>
  <c r="BW1038" i="1" s="1"/>
  <c r="BR995" i="1"/>
  <c r="BV995" i="1" s="1"/>
  <c r="BR990" i="1"/>
  <c r="BV990" i="1" s="1"/>
  <c r="BR988" i="1"/>
  <c r="BV988" i="1" s="1"/>
  <c r="BS1042" i="1"/>
  <c r="BW1042" i="1" s="1"/>
  <c r="BS978" i="1"/>
  <c r="BW978" i="1" s="1"/>
  <c r="BS994" i="1"/>
  <c r="BW994" i="1" s="1"/>
  <c r="BR980" i="1"/>
  <c r="BV980" i="1" s="1"/>
  <c r="BS990" i="1"/>
  <c r="BW990" i="1" s="1"/>
  <c r="BR1042" i="1"/>
  <c r="BV1042" i="1" s="1"/>
  <c r="BS1056" i="1"/>
  <c r="BW1056" i="1" s="1"/>
  <c r="BR1059" i="1"/>
  <c r="BV1059" i="1" s="1"/>
  <c r="BT1322" i="1"/>
  <c r="BX1322" i="1" s="1"/>
  <c r="BR1253" i="1"/>
  <c r="BV1253" i="1" s="1"/>
  <c r="BS947" i="1"/>
  <c r="BW947" i="1" s="1"/>
  <c r="BS1153" i="1"/>
  <c r="BW1153" i="1" s="1"/>
  <c r="BS1152" i="1"/>
  <c r="BW1152" i="1" s="1"/>
  <c r="BR926" i="1"/>
  <c r="BV926" i="1" s="1"/>
  <c r="BT1127" i="1"/>
  <c r="BX1127" i="1" s="1"/>
  <c r="BR1148" i="1"/>
  <c r="BV1148" i="1" s="1"/>
  <c r="BR1134" i="1"/>
  <c r="BV1134" i="1" s="1"/>
  <c r="BS1107" i="1"/>
  <c r="BW1107" i="1" s="1"/>
  <c r="BR1092" i="1"/>
  <c r="BV1092" i="1" s="1"/>
  <c r="BS1065" i="1"/>
  <c r="BW1065" i="1" s="1"/>
  <c r="BT1123" i="1"/>
  <c r="BX1123" i="1" s="1"/>
  <c r="BR1074" i="1"/>
  <c r="BV1074" i="1" s="1"/>
  <c r="BS1119" i="1"/>
  <c r="BW1119" i="1" s="1"/>
  <c r="BT1094" i="1"/>
  <c r="BX1094" i="1" s="1"/>
  <c r="BR1079" i="1"/>
  <c r="BV1079" i="1" s="1"/>
  <c r="BR1286" i="1"/>
  <c r="BV1286" i="1" s="1"/>
  <c r="BT1208" i="1"/>
  <c r="BX1208" i="1" s="1"/>
  <c r="BR1331" i="1"/>
  <c r="BV1331" i="1" s="1"/>
  <c r="BR1179" i="1"/>
  <c r="BV1179" i="1" s="1"/>
  <c r="BR1194" i="1"/>
  <c r="BV1194" i="1" s="1"/>
  <c r="BR1313" i="1"/>
  <c r="BV1313" i="1" s="1"/>
  <c r="BR1259" i="1"/>
  <c r="BV1259" i="1" s="1"/>
  <c r="BR1290" i="1"/>
  <c r="BV1290" i="1" s="1"/>
  <c r="BR1191" i="1"/>
  <c r="BV1191" i="1" s="1"/>
  <c r="BR1343" i="1"/>
  <c r="BV1343" i="1" s="1"/>
  <c r="BT1259" i="1"/>
  <c r="BX1259" i="1" s="1"/>
  <c r="BR1220" i="1"/>
  <c r="BV1220" i="1" s="1"/>
  <c r="BR1172" i="1"/>
  <c r="BV1172" i="1" s="1"/>
  <c r="BR1295" i="1"/>
  <c r="BV1295" i="1" s="1"/>
  <c r="BS1199" i="1"/>
  <c r="BW1199" i="1" s="1"/>
  <c r="BT1162" i="1"/>
  <c r="BX1162" i="1" s="1"/>
  <c r="BT1244" i="1"/>
  <c r="BX1244" i="1" s="1"/>
  <c r="BR969" i="1"/>
  <c r="BV969" i="1" s="1"/>
  <c r="BS965" i="1"/>
  <c r="BW965" i="1" s="1"/>
  <c r="BR975" i="1"/>
  <c r="BV975" i="1" s="1"/>
  <c r="BS1006" i="1"/>
  <c r="BW1006" i="1" s="1"/>
  <c r="BT995" i="1"/>
  <c r="BX995" i="1" s="1"/>
  <c r="BS1294" i="1"/>
  <c r="BW1294" i="1" s="1"/>
  <c r="BT1038" i="1"/>
  <c r="BX1038" i="1" s="1"/>
  <c r="BT1057" i="1"/>
  <c r="BX1057" i="1" s="1"/>
  <c r="BR1316" i="1"/>
  <c r="BV1316" i="1" s="1"/>
  <c r="BS1349" i="1"/>
  <c r="BW1349" i="1" s="1"/>
  <c r="BS1273" i="1"/>
  <c r="BW1273" i="1" s="1"/>
  <c r="BR956" i="1"/>
  <c r="BV956" i="1" s="1"/>
  <c r="BT953" i="1"/>
  <c r="BX953" i="1" s="1"/>
  <c r="BT1139" i="1"/>
  <c r="BX1139" i="1" s="1"/>
  <c r="BR961" i="1"/>
  <c r="BV961" i="1" s="1"/>
  <c r="BT1081" i="1"/>
  <c r="BX1081" i="1" s="1"/>
  <c r="BS1158" i="1"/>
  <c r="BW1158" i="1" s="1"/>
  <c r="BR1130" i="1"/>
  <c r="BV1130" i="1" s="1"/>
  <c r="BR1067" i="1"/>
  <c r="BV1067" i="1" s="1"/>
  <c r="BT1273" i="1"/>
  <c r="BX1273" i="1" s="1"/>
  <c r="BR1082" i="1"/>
  <c r="BV1082" i="1" s="1"/>
  <c r="BS1121" i="1"/>
  <c r="BW1121" i="1" s="1"/>
  <c r="BT1083" i="1"/>
  <c r="BX1083" i="1" s="1"/>
  <c r="BS1328" i="1"/>
  <c r="BW1328" i="1" s="1"/>
  <c r="BT1300" i="1"/>
  <c r="BX1300" i="1" s="1"/>
  <c r="BT1349" i="1"/>
  <c r="BX1349" i="1" s="1"/>
  <c r="BT1188" i="1"/>
  <c r="BX1188" i="1" s="1"/>
  <c r="BS1204" i="1"/>
  <c r="BW1204" i="1" s="1"/>
  <c r="BS1332" i="1"/>
  <c r="BW1332" i="1" s="1"/>
  <c r="BT1261" i="1"/>
  <c r="BX1261" i="1" s="1"/>
  <c r="BS1217" i="1"/>
  <c r="BW1217" i="1" s="1"/>
  <c r="BR1301" i="1"/>
  <c r="BV1301" i="1" s="1"/>
  <c r="BT1229" i="1"/>
  <c r="BX1229" i="1" s="1"/>
  <c r="BS1289" i="1"/>
  <c r="BW1289" i="1" s="1"/>
  <c r="BR1232" i="1"/>
  <c r="BV1232" i="1" s="1"/>
  <c r="BT1178" i="1"/>
  <c r="BX1178" i="1" s="1"/>
  <c r="BT1301" i="1"/>
  <c r="BX1301" i="1" s="1"/>
  <c r="BT1258" i="1"/>
  <c r="BX1258" i="1" s="1"/>
  <c r="BS1205" i="1"/>
  <c r="BW1205" i="1" s="1"/>
  <c r="BS1167" i="1"/>
  <c r="BW1167" i="1" s="1"/>
  <c r="BT1246" i="1"/>
  <c r="BX1246" i="1" s="1"/>
  <c r="BT1228" i="1"/>
  <c r="BX1228" i="1" s="1"/>
  <c r="BT1182" i="1"/>
  <c r="BX1182" i="1" s="1"/>
  <c r="BS1160" i="1"/>
  <c r="BW1160" i="1" s="1"/>
  <c r="BS979" i="1"/>
  <c r="BW979" i="1" s="1"/>
  <c r="BT1028" i="1"/>
  <c r="BX1028" i="1" s="1"/>
  <c r="BS1048" i="1"/>
  <c r="BW1048" i="1" s="1"/>
  <c r="BS966" i="1"/>
  <c r="BW966" i="1" s="1"/>
  <c r="BS1039" i="1"/>
  <c r="BW1039" i="1" s="1"/>
  <c r="BR1053" i="1"/>
  <c r="BV1053" i="1" s="1"/>
  <c r="BS1323" i="1"/>
  <c r="BW1323" i="1" s="1"/>
  <c r="BS1353" i="1"/>
  <c r="BW1353" i="1" s="1"/>
  <c r="BT1266" i="1"/>
  <c r="BX1266" i="1" s="1"/>
  <c r="BR1197" i="1"/>
  <c r="BV1197" i="1" s="1"/>
  <c r="BR1151" i="1"/>
  <c r="BV1151" i="1" s="1"/>
  <c r="BR1140" i="1"/>
  <c r="BV1140" i="1" s="1"/>
  <c r="BR1095" i="1"/>
  <c r="BV1095" i="1" s="1"/>
  <c r="BR1118" i="1"/>
  <c r="BV1118" i="1" s="1"/>
  <c r="BS1063" i="1"/>
  <c r="BW1063" i="1" s="1"/>
  <c r="BT1076" i="1"/>
  <c r="BX1076" i="1" s="1"/>
  <c r="BT1289" i="1"/>
  <c r="BX1289" i="1" s="1"/>
  <c r="BT1268" i="1"/>
  <c r="BX1268" i="1" s="1"/>
  <c r="BR1341" i="1"/>
  <c r="BV1341" i="1" s="1"/>
  <c r="BS1224" i="1"/>
  <c r="BW1224" i="1" s="1"/>
  <c r="BR1207" i="1"/>
  <c r="BV1207" i="1" s="1"/>
  <c r="BT1257" i="1"/>
  <c r="BX1257" i="1" s="1"/>
  <c r="BT1062" i="1"/>
  <c r="BX1062" i="1" s="1"/>
  <c r="BR1291" i="1"/>
  <c r="BV1291" i="1" s="1"/>
  <c r="BS1333" i="1"/>
  <c r="BW1333" i="1" s="1"/>
  <c r="BS950" i="1"/>
  <c r="BW950" i="1" s="1"/>
  <c r="BS944" i="1"/>
  <c r="BW944" i="1" s="1"/>
  <c r="BR1086" i="1"/>
  <c r="BV1086" i="1" s="1"/>
  <c r="BS1125" i="1"/>
  <c r="BW1125" i="1" s="1"/>
  <c r="BR1104" i="1"/>
  <c r="BV1104" i="1" s="1"/>
  <c r="BT1254" i="1"/>
  <c r="BX1254" i="1" s="1"/>
  <c r="BS1078" i="1"/>
  <c r="BW1078" i="1" s="1"/>
  <c r="BR1072" i="1"/>
  <c r="BV1072" i="1" s="1"/>
  <c r="BT1344" i="1"/>
  <c r="BX1344" i="1" s="1"/>
  <c r="BT1222" i="1"/>
  <c r="BX1222" i="1" s="1"/>
  <c r="BR1288" i="1"/>
  <c r="BV1288" i="1" s="1"/>
  <c r="BS1311" i="1"/>
  <c r="BW1311" i="1" s="1"/>
  <c r="BT1279" i="1"/>
  <c r="BX1279" i="1" s="1"/>
  <c r="BS1243" i="1"/>
  <c r="BW1243" i="1" s="1"/>
  <c r="BR1198" i="1"/>
  <c r="BV1198" i="1" s="1"/>
  <c r="BS1185" i="1"/>
  <c r="BW1185" i="1" s="1"/>
  <c r="BR1254" i="1"/>
  <c r="BV1254" i="1" s="1"/>
  <c r="BS1176" i="1"/>
  <c r="BW1176" i="1" s="1"/>
  <c r="BS1232" i="1"/>
  <c r="BW1232" i="1" s="1"/>
  <c r="BS1220" i="1"/>
  <c r="BW1220" i="1" s="1"/>
  <c r="BR1204" i="1"/>
  <c r="BV1204" i="1" s="1"/>
  <c r="BR973" i="1"/>
  <c r="BV973" i="1" s="1"/>
  <c r="BR1025" i="1"/>
  <c r="BV1025" i="1" s="1"/>
  <c r="BR1035" i="1"/>
  <c r="BV1035" i="1" s="1"/>
  <c r="BS1055" i="1"/>
  <c r="BW1055" i="1" s="1"/>
  <c r="BS1030" i="1"/>
  <c r="BW1030" i="1" s="1"/>
  <c r="BS1024" i="1"/>
  <c r="BW1024" i="1" s="1"/>
  <c r="BS998" i="1"/>
  <c r="BW998" i="1" s="1"/>
  <c r="BS1029" i="1"/>
  <c r="BW1029" i="1" s="1"/>
  <c r="BR1001" i="1"/>
  <c r="BV1001" i="1" s="1"/>
  <c r="BT1041" i="1"/>
  <c r="BX1041" i="1" s="1"/>
  <c r="BT980" i="1"/>
  <c r="BX980" i="1" s="1"/>
  <c r="BS1043" i="1"/>
  <c r="BW1043" i="1" s="1"/>
  <c r="BS1009" i="1"/>
  <c r="BW1009" i="1" s="1"/>
  <c r="BS991" i="1"/>
  <c r="BW991" i="1" s="1"/>
  <c r="BT1334" i="1"/>
  <c r="BX1334" i="1" s="1"/>
  <c r="BR1296" i="1"/>
  <c r="BV1296" i="1" s="1"/>
  <c r="BR1225" i="1"/>
  <c r="BV1225" i="1" s="1"/>
  <c r="BR1280" i="1"/>
  <c r="BV1280" i="1" s="1"/>
  <c r="BS1226" i="1"/>
  <c r="BW1226" i="1" s="1"/>
  <c r="BT1247" i="1"/>
  <c r="BX1247" i="1" s="1"/>
  <c r="BT929" i="1"/>
  <c r="BX929" i="1" s="1"/>
  <c r="BT1082" i="1"/>
  <c r="BX1082" i="1" s="1"/>
  <c r="BS1139" i="1"/>
  <c r="BW1139" i="1" s="1"/>
  <c r="BR1124" i="1"/>
  <c r="BV1124" i="1" s="1"/>
  <c r="BR1085" i="1"/>
  <c r="BV1085" i="1" s="1"/>
  <c r="BR928" i="1"/>
  <c r="BV928" i="1" s="1"/>
  <c r="BR1112" i="1"/>
  <c r="BV1112" i="1" s="1"/>
  <c r="BR1098" i="1"/>
  <c r="BV1098" i="1" s="1"/>
  <c r="BR1076" i="1"/>
  <c r="BV1076" i="1" s="1"/>
  <c r="BT1078" i="1"/>
  <c r="BX1078" i="1" s="1"/>
  <c r="BS1122" i="1"/>
  <c r="BW1122" i="1" s="1"/>
  <c r="BT1116" i="1"/>
  <c r="BX1116" i="1" s="1"/>
  <c r="BT1102" i="1"/>
  <c r="BX1102" i="1" s="1"/>
  <c r="BT1067" i="1"/>
  <c r="BX1067" i="1" s="1"/>
  <c r="BT1163" i="1"/>
  <c r="BX1163" i="1" s="1"/>
  <c r="BR1299" i="1"/>
  <c r="BV1299" i="1" s="1"/>
  <c r="BS1215" i="1"/>
  <c r="BW1215" i="1" s="1"/>
  <c r="BT1340" i="1"/>
  <c r="BX1340" i="1" s="1"/>
  <c r="BR1298" i="1"/>
  <c r="BV1298" i="1" s="1"/>
  <c r="BS1342" i="1"/>
  <c r="BW1342" i="1" s="1"/>
  <c r="BS1268" i="1"/>
  <c r="BW1268" i="1" s="1"/>
  <c r="BT1166" i="1"/>
  <c r="BX1166" i="1" s="1"/>
  <c r="BT1204" i="1"/>
  <c r="BX1204" i="1" s="1"/>
  <c r="BS1164" i="1"/>
  <c r="BW1164" i="1" s="1"/>
  <c r="BT1339" i="1"/>
  <c r="BX1339" i="1" s="1"/>
  <c r="BS1310" i="1"/>
  <c r="BW1310" i="1" s="1"/>
  <c r="BS1290" i="1"/>
  <c r="BW1290" i="1" s="1"/>
  <c r="BS1274" i="1"/>
  <c r="BW1274" i="1" s="1"/>
  <c r="BT1194" i="1"/>
  <c r="BX1194" i="1" s="1"/>
  <c r="BS1201" i="1"/>
  <c r="BW1201" i="1" s="1"/>
  <c r="BR1250" i="1"/>
  <c r="BV1250" i="1" s="1"/>
  <c r="BR1243" i="1"/>
  <c r="BV1243" i="1" s="1"/>
  <c r="BR1015" i="1"/>
  <c r="BV1015" i="1" s="1"/>
  <c r="BS1052" i="1"/>
  <c r="BW1052" i="1" s="1"/>
  <c r="BR1020" i="1"/>
  <c r="BV1020" i="1" s="1"/>
  <c r="BR1024" i="1"/>
  <c r="BV1024" i="1" s="1"/>
  <c r="BT1034" i="1"/>
  <c r="BX1034" i="1" s="1"/>
  <c r="BS1047" i="1"/>
  <c r="BW1047" i="1" s="1"/>
  <c r="BT974" i="1"/>
  <c r="BX974" i="1" s="1"/>
  <c r="BT1035" i="1"/>
  <c r="BX1035" i="1" s="1"/>
  <c r="BR996" i="1"/>
  <c r="BV996" i="1" s="1"/>
  <c r="BS1058" i="1"/>
  <c r="BW1058" i="1" s="1"/>
  <c r="BS1170" i="1"/>
  <c r="BW1170" i="1" s="1"/>
  <c r="BR1165" i="1"/>
  <c r="BV1165" i="1" s="1"/>
  <c r="BT1195" i="1"/>
  <c r="BX1195" i="1" s="1"/>
  <c r="BR944" i="1"/>
  <c r="BV944" i="1" s="1"/>
  <c r="BT955" i="1"/>
  <c r="BX955" i="1" s="1"/>
  <c r="BR1069" i="1"/>
  <c r="BV1069" i="1" s="1"/>
  <c r="BT938" i="1"/>
  <c r="BX938" i="1" s="1"/>
  <c r="BR951" i="1"/>
  <c r="BV951" i="1" s="1"/>
  <c r="BT922" i="1"/>
  <c r="BX922" i="1" s="1"/>
  <c r="BS1102" i="1"/>
  <c r="BW1102" i="1" s="1"/>
  <c r="BR923" i="1"/>
  <c r="BV923" i="1" s="1"/>
  <c r="BT1133" i="1"/>
  <c r="BX1133" i="1" s="1"/>
  <c r="BR1101" i="1"/>
  <c r="BV1101" i="1" s="1"/>
  <c r="BR937" i="1"/>
  <c r="BV937" i="1" s="1"/>
  <c r="BS1142" i="1"/>
  <c r="BW1142" i="1" s="1"/>
  <c r="BS933" i="1"/>
  <c r="BW933" i="1" s="1"/>
  <c r="BS926" i="1"/>
  <c r="BW926" i="1" s="1"/>
  <c r="BR1149" i="1"/>
  <c r="BV1149" i="1" s="1"/>
  <c r="BT1086" i="1"/>
  <c r="BX1086" i="1" s="1"/>
  <c r="BS1072" i="1"/>
  <c r="BW1072" i="1" s="1"/>
  <c r="BT1267" i="1"/>
  <c r="BX1267" i="1" s="1"/>
  <c r="BS1338" i="1"/>
  <c r="BW1338" i="1" s="1"/>
  <c r="BR1238" i="1"/>
  <c r="BV1238" i="1" s="1"/>
  <c r="BT1308" i="1"/>
  <c r="BX1308" i="1" s="1"/>
  <c r="BT1325" i="1"/>
  <c r="BX1325" i="1" s="1"/>
  <c r="BT1277" i="1"/>
  <c r="BX1277" i="1" s="1"/>
  <c r="BT1207" i="1"/>
  <c r="BX1207" i="1" s="1"/>
  <c r="BS1327" i="1"/>
  <c r="BW1327" i="1" s="1"/>
  <c r="BS1252" i="1"/>
  <c r="BW1252" i="1" s="1"/>
  <c r="BS1187" i="1"/>
  <c r="BW1187" i="1" s="1"/>
  <c r="BT1324" i="1"/>
  <c r="BX1324" i="1" s="1"/>
  <c r="BR1274" i="1"/>
  <c r="BV1274" i="1" s="1"/>
  <c r="BR1166" i="1"/>
  <c r="BV1166" i="1" s="1"/>
  <c r="BR1234" i="1"/>
  <c r="BV1234" i="1" s="1"/>
  <c r="BS1223" i="1"/>
  <c r="BW1223" i="1" s="1"/>
  <c r="BT1205" i="1"/>
  <c r="BX1205" i="1" s="1"/>
  <c r="BS1184" i="1"/>
  <c r="BW1184" i="1" s="1"/>
  <c r="BT965" i="1"/>
  <c r="BX965" i="1" s="1"/>
  <c r="BR1017" i="1"/>
  <c r="BV1017" i="1" s="1"/>
  <c r="BT977" i="1"/>
  <c r="BX977" i="1" s="1"/>
  <c r="BS981" i="1"/>
  <c r="BW981" i="1" s="1"/>
  <c r="BR991" i="1"/>
  <c r="BV991" i="1" s="1"/>
  <c r="BR1050" i="1"/>
  <c r="BV1050" i="1" s="1"/>
  <c r="BT1004" i="1"/>
  <c r="BX1004" i="1" s="1"/>
  <c r="BT968" i="1"/>
  <c r="BX968" i="1" s="1"/>
  <c r="BT1029" i="1"/>
  <c r="BX1029" i="1" s="1"/>
  <c r="BT1005" i="1"/>
  <c r="BX1005" i="1" s="1"/>
  <c r="BT1000" i="1"/>
  <c r="BX1000" i="1" s="1"/>
  <c r="BS984" i="1"/>
  <c r="BW984" i="1" s="1"/>
  <c r="BS1010" i="1"/>
  <c r="BW1010" i="1" s="1"/>
  <c r="BR986" i="1"/>
  <c r="BV986" i="1" s="1"/>
  <c r="BR1034" i="1"/>
  <c r="BV1034" i="1" s="1"/>
  <c r="BT1326" i="1"/>
  <c r="BX1326" i="1" s="1"/>
  <c r="BR1221" i="1"/>
  <c r="BV1221" i="1" s="1"/>
  <c r="BS1094" i="1"/>
  <c r="BW1094" i="1" s="1"/>
  <c r="BT1129" i="1"/>
  <c r="BX1129" i="1" s="1"/>
  <c r="BS1141" i="1"/>
  <c r="BW1141" i="1" s="1"/>
  <c r="BR962" i="1"/>
  <c r="BV962" i="1" s="1"/>
  <c r="BS1339" i="1"/>
  <c r="BW1339" i="1" s="1"/>
  <c r="BT1118" i="1"/>
  <c r="BX1118" i="1" s="1"/>
  <c r="BS1103" i="1"/>
  <c r="BW1103" i="1" s="1"/>
  <c r="BR1311" i="1"/>
  <c r="BV1311" i="1" s="1"/>
  <c r="BS1271" i="1"/>
  <c r="BW1271" i="1" s="1"/>
  <c r="BS1060" i="1"/>
  <c r="BW1060" i="1" s="1"/>
  <c r="BS1344" i="1"/>
  <c r="BW1344" i="1" s="1"/>
  <c r="BT1097" i="1"/>
  <c r="BX1097" i="1" s="1"/>
  <c r="BT1170" i="1"/>
  <c r="BX1170" i="1" s="1"/>
  <c r="BR1228" i="1"/>
  <c r="BV1228" i="1" s="1"/>
  <c r="BR1102" i="1"/>
  <c r="BV1102" i="1" s="1"/>
  <c r="BS1281" i="1"/>
  <c r="BW1281" i="1" s="1"/>
  <c r="BS1238" i="1"/>
  <c r="BW1238" i="1" s="1"/>
  <c r="BS1321" i="1"/>
  <c r="BW1321" i="1" s="1"/>
  <c r="BR1150" i="1"/>
  <c r="BV1150" i="1" s="1"/>
  <c r="BS943" i="1"/>
  <c r="BW943" i="1" s="1"/>
  <c r="BS1155" i="1"/>
  <c r="BW1155" i="1" s="1"/>
  <c r="BT1132" i="1"/>
  <c r="BX1132" i="1" s="1"/>
  <c r="BR1117" i="1"/>
  <c r="BV1117" i="1" s="1"/>
  <c r="BT1159" i="1"/>
  <c r="BX1159" i="1" s="1"/>
  <c r="BS1140" i="1"/>
  <c r="BW1140" i="1" s="1"/>
  <c r="BS1135" i="1"/>
  <c r="BW1135" i="1" s="1"/>
  <c r="BS1116" i="1"/>
  <c r="BW1116" i="1" s="1"/>
  <c r="BS1159" i="1"/>
  <c r="BW1159" i="1" s="1"/>
  <c r="BR1119" i="1"/>
  <c r="BV1119" i="1" s="1"/>
  <c r="BT1073" i="1"/>
  <c r="BX1073" i="1" s="1"/>
  <c r="BT1109" i="1"/>
  <c r="BX1109" i="1" s="1"/>
  <c r="BS1079" i="1"/>
  <c r="BW1079" i="1" s="1"/>
  <c r="BT1070" i="1"/>
  <c r="BX1070" i="1" s="1"/>
  <c r="BT1312" i="1"/>
  <c r="BX1312" i="1" s="1"/>
  <c r="BT1100" i="1"/>
  <c r="BX1100" i="1" s="1"/>
  <c r="BS1093" i="1"/>
  <c r="BW1093" i="1" s="1"/>
  <c r="BT1342" i="1"/>
  <c r="BX1342" i="1" s="1"/>
  <c r="BT1294" i="1"/>
  <c r="BX1294" i="1" s="1"/>
  <c r="BS1173" i="1"/>
  <c r="BW1173" i="1" s="1"/>
  <c r="BS1345" i="1"/>
  <c r="BW1345" i="1" s="1"/>
  <c r="BS1258" i="1"/>
  <c r="BW1258" i="1" s="1"/>
  <c r="BR1330" i="1"/>
  <c r="BV1330" i="1" s="1"/>
  <c r="BT1347" i="1"/>
  <c r="BX1347" i="1" s="1"/>
  <c r="BR1323" i="1"/>
  <c r="BV1323" i="1" s="1"/>
  <c r="BT1280" i="1"/>
  <c r="BX1280" i="1" s="1"/>
  <c r="BR1345" i="1"/>
  <c r="BV1345" i="1" s="1"/>
  <c r="BR1285" i="1"/>
  <c r="BV1285" i="1" s="1"/>
  <c r="BR1347" i="1"/>
  <c r="BV1347" i="1" s="1"/>
  <c r="BR1338" i="1"/>
  <c r="BV1338" i="1" s="1"/>
  <c r="BT1285" i="1"/>
  <c r="BX1285" i="1" s="1"/>
  <c r="BT1299" i="1"/>
  <c r="BX1299" i="1" s="1"/>
  <c r="BR1216" i="1"/>
  <c r="BV1216" i="1" s="1"/>
  <c r="BT1225" i="1"/>
  <c r="BX1225" i="1" s="1"/>
  <c r="BT1212" i="1"/>
  <c r="BX1212" i="1" s="1"/>
  <c r="BT1172" i="1"/>
  <c r="BX1172" i="1" s="1"/>
  <c r="BS1161" i="1"/>
  <c r="BW1161" i="1" s="1"/>
  <c r="BS1044" i="1"/>
  <c r="BW1044" i="1" s="1"/>
  <c r="BT1036" i="1"/>
  <c r="BX1036" i="1" s="1"/>
  <c r="BR976" i="1"/>
  <c r="BV976" i="1" s="1"/>
  <c r="BR1030" i="1"/>
  <c r="BV1030" i="1" s="1"/>
  <c r="BT1253" i="1"/>
  <c r="BX1253" i="1" s="1"/>
  <c r="BR1310" i="1"/>
  <c r="BV1310" i="1" s="1"/>
  <c r="BT1291" i="1"/>
  <c r="BX1291" i="1" s="1"/>
  <c r="BS1254" i="1"/>
  <c r="BW1254" i="1" s="1"/>
  <c r="BS1098" i="1"/>
  <c r="BW1098" i="1" s="1"/>
  <c r="BT1089" i="1"/>
  <c r="BX1089" i="1" s="1"/>
  <c r="BS1067" i="1"/>
  <c r="BW1067" i="1" s="1"/>
  <c r="BR1127" i="1"/>
  <c r="BV1127" i="1" s="1"/>
  <c r="BT1104" i="1"/>
  <c r="BX1104" i="1" s="1"/>
  <c r="BT1092" i="1"/>
  <c r="BX1092" i="1" s="1"/>
  <c r="BS1189" i="1"/>
  <c r="BW1189" i="1" s="1"/>
  <c r="BT1311" i="1"/>
  <c r="BX1311" i="1" s="1"/>
  <c r="BS1188" i="1"/>
  <c r="BW1188" i="1" s="1"/>
  <c r="BR1006" i="1"/>
  <c r="BV1006" i="1" s="1"/>
  <c r="BR1348" i="1"/>
  <c r="BV1348" i="1" s="1"/>
  <c r="BS1118" i="1"/>
  <c r="BW1118" i="1" s="1"/>
  <c r="BT1130" i="1"/>
  <c r="BX1130" i="1" s="1"/>
  <c r="BT1101" i="1"/>
  <c r="BX1101" i="1" s="1"/>
  <c r="BS1278" i="1"/>
  <c r="BW1278" i="1" s="1"/>
  <c r="BR1314" i="1"/>
  <c r="BV1314" i="1" s="1"/>
  <c r="BT1215" i="1"/>
  <c r="BX1215" i="1" s="1"/>
  <c r="BT1021" i="1"/>
  <c r="BX1021" i="1" s="1"/>
  <c r="BS1000" i="1"/>
  <c r="BW1000" i="1" s="1"/>
  <c r="BS940" i="1"/>
  <c r="BW940" i="1" s="1"/>
  <c r="BT985" i="1"/>
  <c r="BX985" i="1" s="1"/>
  <c r="BS976" i="1"/>
  <c r="BW976" i="1" s="1"/>
  <c r="BT1350" i="1"/>
  <c r="BX1350" i="1" s="1"/>
  <c r="BT1318" i="1"/>
  <c r="BX1318" i="1" s="1"/>
  <c r="BT1286" i="1"/>
  <c r="BX1286" i="1" s="1"/>
  <c r="BR1272" i="1"/>
  <c r="BV1272" i="1" s="1"/>
  <c r="BT1238" i="1"/>
  <c r="BX1238" i="1" s="1"/>
  <c r="BS1172" i="1"/>
  <c r="BW1172" i="1" s="1"/>
  <c r="BT1113" i="1"/>
  <c r="BX1113" i="1" s="1"/>
  <c r="BT1351" i="1"/>
  <c r="BX1351" i="1" s="1"/>
  <c r="BS1346" i="1"/>
  <c r="BW1346" i="1" s="1"/>
  <c r="BT1335" i="1"/>
  <c r="BX1335" i="1" s="1"/>
  <c r="BR1325" i="1"/>
  <c r="BV1325" i="1" s="1"/>
  <c r="BT1319" i="1"/>
  <c r="BX1319" i="1" s="1"/>
  <c r="BS1314" i="1"/>
  <c r="BW1314" i="1" s="1"/>
  <c r="BR1309" i="1"/>
  <c r="BV1309" i="1" s="1"/>
  <c r="BT1303" i="1"/>
  <c r="BX1303" i="1" s="1"/>
  <c r="BS1298" i="1"/>
  <c r="BW1298" i="1" s="1"/>
  <c r="BR1293" i="1"/>
  <c r="BV1293" i="1" s="1"/>
  <c r="BS1282" i="1"/>
  <c r="BW1282" i="1" s="1"/>
  <c r="BR1277" i="1"/>
  <c r="BV1277" i="1" s="1"/>
  <c r="BT1271" i="1"/>
  <c r="BX1271" i="1" s="1"/>
  <c r="BT1255" i="1"/>
  <c r="BX1255" i="1" s="1"/>
  <c r="BS1250" i="1"/>
  <c r="BW1250" i="1" s="1"/>
  <c r="BR1245" i="1"/>
  <c r="BV1245" i="1" s="1"/>
  <c r="BT1239" i="1"/>
  <c r="BX1239" i="1" s="1"/>
  <c r="BS1234" i="1"/>
  <c r="BW1234" i="1" s="1"/>
  <c r="BR1229" i="1"/>
  <c r="BV1229" i="1" s="1"/>
  <c r="BT1223" i="1"/>
  <c r="BX1223" i="1" s="1"/>
  <c r="BT1213" i="1"/>
  <c r="BX1213" i="1" s="1"/>
  <c r="BR1107" i="1"/>
  <c r="BV1107" i="1" s="1"/>
  <c r="BT1085" i="1"/>
  <c r="BX1085" i="1" s="1"/>
  <c r="BS1064" i="1"/>
  <c r="BW1064" i="1" s="1"/>
  <c r="BR979" i="1"/>
  <c r="BV979" i="1" s="1"/>
  <c r="BS1341" i="1"/>
  <c r="BW1341" i="1" s="1"/>
  <c r="BS1325" i="1"/>
  <c r="BW1325" i="1" s="1"/>
  <c r="BS1309" i="1"/>
  <c r="BW1309" i="1" s="1"/>
  <c r="BS1277" i="1"/>
  <c r="BW1277" i="1" s="1"/>
  <c r="BS1245" i="1"/>
  <c r="BW1245" i="1" s="1"/>
  <c r="BT1193" i="1"/>
  <c r="BX1193" i="1" s="1"/>
  <c r="BR1071" i="1"/>
  <c r="BV1071" i="1" s="1"/>
  <c r="BT1352" i="1"/>
  <c r="BX1352" i="1" s="1"/>
  <c r="BS1347" i="1"/>
  <c r="BW1347" i="1" s="1"/>
  <c r="BR1342" i="1"/>
  <c r="BV1342" i="1" s="1"/>
  <c r="BT1336" i="1"/>
  <c r="BX1336" i="1" s="1"/>
  <c r="BS1315" i="1"/>
  <c r="BW1315" i="1" s="1"/>
  <c r="BS1299" i="1"/>
  <c r="BW1299" i="1" s="1"/>
  <c r="BR1278" i="1"/>
  <c r="BV1278" i="1" s="1"/>
  <c r="BT1272" i="1"/>
  <c r="BX1272" i="1" s="1"/>
  <c r="BR1262" i="1"/>
  <c r="BV1262" i="1" s="1"/>
  <c r="BT1256" i="1"/>
  <c r="BX1256" i="1" s="1"/>
  <c r="BS1251" i="1"/>
  <c r="BW1251" i="1" s="1"/>
  <c r="BS1235" i="1"/>
  <c r="BW1235" i="1" s="1"/>
  <c r="BT1224" i="1"/>
  <c r="BX1224" i="1" s="1"/>
  <c r="BT1217" i="1"/>
  <c r="BX1217" i="1" s="1"/>
  <c r="BS1196" i="1"/>
  <c r="BW1196" i="1" s="1"/>
  <c r="BR1175" i="1"/>
  <c r="BV1175" i="1" s="1"/>
  <c r="BT1153" i="1"/>
  <c r="BX1153" i="1" s="1"/>
  <c r="BS1132" i="1"/>
  <c r="BW1132" i="1" s="1"/>
  <c r="BR1047" i="1"/>
  <c r="BV1047" i="1" s="1"/>
  <c r="BS1004" i="1"/>
  <c r="BW1004" i="1" s="1"/>
  <c r="BR983" i="1"/>
  <c r="BV983" i="1" s="1"/>
  <c r="BR1340" i="1"/>
  <c r="BV1340" i="1" s="1"/>
  <c r="BR1324" i="1"/>
  <c r="BV1324" i="1" s="1"/>
  <c r="BR1276" i="1"/>
  <c r="BV1276" i="1" s="1"/>
  <c r="BS1108" i="1"/>
  <c r="BW1108" i="1" s="1"/>
  <c r="BT1049" i="1"/>
  <c r="BX1049" i="1" s="1"/>
  <c r="BR1351" i="1"/>
  <c r="BV1351" i="1" s="1"/>
  <c r="BS1340" i="1"/>
  <c r="BW1340" i="1" s="1"/>
  <c r="BT1329" i="1"/>
  <c r="BX1329" i="1" s="1"/>
  <c r="BR1319" i="1"/>
  <c r="BV1319" i="1" s="1"/>
  <c r="BR1303" i="1"/>
  <c r="BV1303" i="1" s="1"/>
  <c r="BT1297" i="1"/>
  <c r="BX1297" i="1" s="1"/>
  <c r="BS1292" i="1"/>
  <c r="BW1292" i="1" s="1"/>
  <c r="BR1287" i="1"/>
  <c r="BV1287" i="1" s="1"/>
  <c r="BS1260" i="1"/>
  <c r="BW1260" i="1" s="1"/>
  <c r="BR1255" i="1"/>
  <c r="BV1255" i="1" s="1"/>
  <c r="BR1239" i="1"/>
  <c r="BV1239" i="1" s="1"/>
  <c r="BS1228" i="1"/>
  <c r="BW1228" i="1" s="1"/>
  <c r="BR1223" i="1"/>
  <c r="BV1223" i="1" s="1"/>
  <c r="BR1211" i="1"/>
  <c r="BV1211" i="1" s="1"/>
  <c r="BT1189" i="1"/>
  <c r="BX1189" i="1" s="1"/>
  <c r="BS1168" i="1"/>
  <c r="BW1168" i="1" s="1"/>
  <c r="BR1147" i="1"/>
  <c r="BV1147" i="1" s="1"/>
  <c r="BT1125" i="1"/>
  <c r="BX1125" i="1" s="1"/>
  <c r="BS1104" i="1"/>
  <c r="BW1104" i="1" s="1"/>
  <c r="BR1083" i="1"/>
  <c r="BV1083" i="1" s="1"/>
  <c r="BS1040" i="1"/>
  <c r="BW1040" i="1" s="1"/>
  <c r="BR1019" i="1"/>
  <c r="BV1019" i="1" s="1"/>
  <c r="BT997" i="1"/>
  <c r="BX997" i="1" s="1"/>
  <c r="BR955" i="1"/>
  <c r="BV955" i="1" s="1"/>
  <c r="BT933" i="1"/>
  <c r="BX933" i="1" s="1"/>
  <c r="BT1218" i="1"/>
  <c r="BX1218" i="1" s="1"/>
  <c r="BR1208" i="1"/>
  <c r="BV1208" i="1" s="1"/>
  <c r="BT1202" i="1"/>
  <c r="BX1202" i="1" s="1"/>
  <c r="BS1197" i="1"/>
  <c r="BW1197" i="1" s="1"/>
  <c r="BS1181" i="1"/>
  <c r="BW1181" i="1" s="1"/>
  <c r="BT1154" i="1"/>
  <c r="BX1154" i="1" s="1"/>
  <c r="BT1138" i="1"/>
  <c r="BX1138" i="1" s="1"/>
  <c r="BS1133" i="1"/>
  <c r="BW1133" i="1" s="1"/>
  <c r="BT1122" i="1"/>
  <c r="BX1122" i="1" s="1"/>
  <c r="BS1117" i="1"/>
  <c r="BW1117" i="1" s="1"/>
  <c r="BS1085" i="1"/>
  <c r="BW1085" i="1" s="1"/>
  <c r="BR1080" i="1"/>
  <c r="BV1080" i="1" s="1"/>
  <c r="BT1074" i="1"/>
  <c r="BX1074" i="1" s="1"/>
  <c r="BS1069" i="1"/>
  <c r="BW1069" i="1" s="1"/>
  <c r="BR1064" i="1"/>
  <c r="BV1064" i="1" s="1"/>
  <c r="BT1058" i="1"/>
  <c r="BX1058" i="1" s="1"/>
  <c r="BS1053" i="1"/>
  <c r="BW1053" i="1" s="1"/>
  <c r="BR1048" i="1"/>
  <c r="BV1048" i="1" s="1"/>
  <c r="BT1042" i="1"/>
  <c r="BX1042" i="1" s="1"/>
  <c r="BS1037" i="1"/>
  <c r="BW1037" i="1" s="1"/>
  <c r="BR1032" i="1"/>
  <c r="BV1032" i="1" s="1"/>
  <c r="BT1026" i="1"/>
  <c r="BX1026" i="1" s="1"/>
  <c r="BS1021" i="1"/>
  <c r="BW1021" i="1" s="1"/>
  <c r="BR1016" i="1"/>
  <c r="BV1016" i="1" s="1"/>
  <c r="BS1005" i="1"/>
  <c r="BW1005" i="1" s="1"/>
  <c r="BR1000" i="1"/>
  <c r="BV1000" i="1" s="1"/>
  <c r="BT994" i="1"/>
  <c r="BX994" i="1" s="1"/>
  <c r="BS989" i="1"/>
  <c r="BW989" i="1" s="1"/>
  <c r="BR984" i="1"/>
  <c r="BV984" i="1" s="1"/>
  <c r="BT978" i="1"/>
  <c r="BX978" i="1" s="1"/>
  <c r="BS973" i="1"/>
  <c r="BW973" i="1" s="1"/>
  <c r="BT962" i="1"/>
  <c r="BX962" i="1" s="1"/>
  <c r="BT946" i="1"/>
  <c r="BX946" i="1" s="1"/>
  <c r="BS941" i="1"/>
  <c r="BW941" i="1" s="1"/>
  <c r="BR936" i="1"/>
  <c r="BV936" i="1" s="1"/>
  <c r="BT930" i="1"/>
  <c r="BX930" i="1" s="1"/>
  <c r="BS925" i="1"/>
  <c r="BW925" i="1" s="1"/>
  <c r="BR920" i="1"/>
  <c r="BV920" i="1" s="1"/>
  <c r="BS1210" i="1"/>
  <c r="BW1210" i="1" s="1"/>
  <c r="BR1205" i="1"/>
  <c r="BV1205" i="1" s="1"/>
  <c r="BT1183" i="1"/>
  <c r="BX1183" i="1" s="1"/>
  <c r="BS1178" i="1"/>
  <c r="BW1178" i="1" s="1"/>
  <c r="BR1173" i="1"/>
  <c r="BV1173" i="1" s="1"/>
  <c r="BT1167" i="1"/>
  <c r="BX1167" i="1" s="1"/>
  <c r="BR1157" i="1"/>
  <c r="BV1157" i="1" s="1"/>
  <c r="BR1141" i="1"/>
  <c r="BV1141" i="1" s="1"/>
  <c r="BT1135" i="1"/>
  <c r="BX1135" i="1" s="1"/>
  <c r="BS1130" i="1"/>
  <c r="BW1130" i="1" s="1"/>
  <c r="BR1125" i="1"/>
  <c r="BV1125" i="1" s="1"/>
  <c r="BS1114" i="1"/>
  <c r="BW1114" i="1" s="1"/>
  <c r="BR1109" i="1"/>
  <c r="BV1109" i="1" s="1"/>
  <c r="BT1103" i="1"/>
  <c r="BX1103" i="1" s="1"/>
  <c r="BR1093" i="1"/>
  <c r="BV1093" i="1" s="1"/>
  <c r="BS1082" i="1"/>
  <c r="BW1082" i="1" s="1"/>
  <c r="BR1077" i="1"/>
  <c r="BV1077" i="1" s="1"/>
  <c r="BT1071" i="1"/>
  <c r="BX1071" i="1" s="1"/>
  <c r="BT1055" i="1"/>
  <c r="BX1055" i="1" s="1"/>
  <c r="BS1050" i="1"/>
  <c r="BW1050" i="1" s="1"/>
  <c r="BS1034" i="1"/>
  <c r="BW1034" i="1" s="1"/>
  <c r="BR1029" i="1"/>
  <c r="BV1029" i="1" s="1"/>
  <c r="BT1023" i="1"/>
  <c r="BX1023" i="1" s="1"/>
  <c r="BR1013" i="1"/>
  <c r="BV1013" i="1" s="1"/>
  <c r="BR997" i="1"/>
  <c r="BV997" i="1" s="1"/>
  <c r="BT991" i="1"/>
  <c r="BX991" i="1" s="1"/>
  <c r="BS986" i="1"/>
  <c r="BW986" i="1" s="1"/>
  <c r="BT975" i="1"/>
  <c r="BX975" i="1" s="1"/>
  <c r="BS970" i="1"/>
  <c r="BW970" i="1" s="1"/>
  <c r="BR965" i="1"/>
  <c r="BV965" i="1" s="1"/>
  <c r="BT959" i="1"/>
  <c r="BX959" i="1" s="1"/>
  <c r="BS954" i="1"/>
  <c r="BW954" i="1" s="1"/>
  <c r="BR949" i="1"/>
  <c r="BV949" i="1" s="1"/>
  <c r="BT943" i="1"/>
  <c r="BX943" i="1" s="1"/>
  <c r="BS938" i="1"/>
  <c r="BW938" i="1" s="1"/>
  <c r="BR933" i="1"/>
  <c r="BV933" i="1" s="1"/>
  <c r="BT927" i="1"/>
  <c r="BX927" i="1" s="1"/>
  <c r="BS922" i="1"/>
  <c r="BW922" i="1" s="1"/>
  <c r="BT1216" i="1"/>
  <c r="BX1216" i="1" s="1"/>
  <c r="BS1211" i="1"/>
  <c r="BW1211" i="1" s="1"/>
  <c r="BR1206" i="1"/>
  <c r="BV1206" i="1" s="1"/>
  <c r="BT1200" i="1"/>
  <c r="BX1200" i="1" s="1"/>
  <c r="BS1195" i="1"/>
  <c r="BW1195" i="1" s="1"/>
  <c r="BS1179" i="1"/>
  <c r="BW1179" i="1" s="1"/>
  <c r="BR1174" i="1"/>
  <c r="BV1174" i="1" s="1"/>
  <c r="BR1158" i="1"/>
  <c r="BV1158" i="1" s="1"/>
  <c r="BS1147" i="1"/>
  <c r="BW1147" i="1" s="1"/>
  <c r="BR1126" i="1"/>
  <c r="BV1126" i="1" s="1"/>
  <c r="BT1120" i="1"/>
  <c r="BX1120" i="1" s="1"/>
  <c r="BS1115" i="1"/>
  <c r="BW1115" i="1" s="1"/>
  <c r="BT1088" i="1"/>
  <c r="BX1088" i="1" s="1"/>
  <c r="BS1083" i="1"/>
  <c r="BW1083" i="1" s="1"/>
  <c r="BR1078" i="1"/>
  <c r="BV1078" i="1" s="1"/>
  <c r="BT1072" i="1"/>
  <c r="BX1072" i="1" s="1"/>
  <c r="BR1046" i="1"/>
  <c r="BV1046" i="1" s="1"/>
  <c r="BT1040" i="1"/>
  <c r="BX1040" i="1" s="1"/>
  <c r="BS1019" i="1"/>
  <c r="BW1019" i="1" s="1"/>
  <c r="BR1014" i="1"/>
  <c r="BV1014" i="1" s="1"/>
  <c r="BS1003" i="1"/>
  <c r="BW1003" i="1" s="1"/>
  <c r="BR998" i="1"/>
  <c r="BV998" i="1" s="1"/>
  <c r="BT976" i="1"/>
  <c r="BX976" i="1" s="1"/>
  <c r="BS971" i="1"/>
  <c r="BW971" i="1" s="1"/>
  <c r="BR966" i="1"/>
  <c r="BV966" i="1" s="1"/>
  <c r="BT960" i="1"/>
  <c r="BX960" i="1" s="1"/>
  <c r="BS955" i="1"/>
  <c r="BW955" i="1" s="1"/>
  <c r="BR950" i="1"/>
  <c r="BV950" i="1" s="1"/>
  <c r="BT944" i="1"/>
  <c r="BX944" i="1" s="1"/>
  <c r="BS939" i="1"/>
  <c r="BW939" i="1" s="1"/>
  <c r="BR934" i="1"/>
  <c r="BV934" i="1" s="1"/>
  <c r="BT928" i="1"/>
  <c r="BX928" i="1" s="1"/>
  <c r="BS923" i="1"/>
  <c r="BW923" i="1" s="1"/>
  <c r="BR918" i="1"/>
  <c r="BV918" i="1" s="1"/>
  <c r="BR1233" i="1"/>
  <c r="BV1233" i="1" s="1"/>
  <c r="BT1251" i="1"/>
  <c r="BX1251" i="1" s="1"/>
  <c r="BR1181" i="1"/>
  <c r="BV1181" i="1" s="1"/>
  <c r="BT961" i="1"/>
  <c r="BX961" i="1" s="1"/>
  <c r="BT1134" i="1"/>
  <c r="BX1134" i="1" s="1"/>
  <c r="BR1146" i="1"/>
  <c r="BV1146" i="1" s="1"/>
  <c r="BR1081" i="1"/>
  <c r="BV1081" i="1" s="1"/>
  <c r="BT1112" i="1"/>
  <c r="BX1112" i="1" s="1"/>
  <c r="BT1242" i="1"/>
  <c r="BX1242" i="1" s="1"/>
  <c r="BR1251" i="1"/>
  <c r="BV1251" i="1" s="1"/>
  <c r="BR1275" i="1"/>
  <c r="BV1275" i="1" s="1"/>
  <c r="BT1331" i="1"/>
  <c r="BX1331" i="1" s="1"/>
  <c r="BS1276" i="1"/>
  <c r="BW1276" i="1" s="1"/>
  <c r="BS980" i="1"/>
  <c r="BW980" i="1" s="1"/>
  <c r="BT1039" i="1"/>
  <c r="BX1039" i="1" s="1"/>
  <c r="BS1337" i="1"/>
  <c r="BW1337" i="1" s="1"/>
  <c r="BT949" i="1"/>
  <c r="BX949" i="1" s="1"/>
  <c r="BR924" i="1"/>
  <c r="BV924" i="1" s="1"/>
  <c r="BS1154" i="1"/>
  <c r="BW1154" i="1" s="1"/>
  <c r="BS1105" i="1"/>
  <c r="BW1105" i="1" s="1"/>
  <c r="BT925" i="1"/>
  <c r="BX925" i="1" s="1"/>
  <c r="BR919" i="1"/>
  <c r="BV919" i="1" s="1"/>
  <c r="BS1150" i="1"/>
  <c r="BW1150" i="1" s="1"/>
  <c r="BR1096" i="1"/>
  <c r="BV1096" i="1" s="1"/>
  <c r="BS1089" i="1"/>
  <c r="BW1089" i="1" s="1"/>
  <c r="BS1088" i="1"/>
  <c r="BW1088" i="1" s="1"/>
  <c r="BR1337" i="1"/>
  <c r="BV1337" i="1" s="1"/>
  <c r="BT1337" i="1"/>
  <c r="BX1337" i="1" s="1"/>
  <c r="BT1288" i="1"/>
  <c r="BX1288" i="1" s="1"/>
  <c r="BS1162" i="1"/>
  <c r="BW1162" i="1" s="1"/>
  <c r="BT1323" i="1"/>
  <c r="BX1323" i="1" s="1"/>
  <c r="BT1275" i="1"/>
  <c r="BX1275" i="1" s="1"/>
  <c r="BS1219" i="1"/>
  <c r="BW1219" i="1" s="1"/>
  <c r="BS1352" i="1"/>
  <c r="BW1352" i="1" s="1"/>
  <c r="BR1182" i="1"/>
  <c r="BV1182" i="1" s="1"/>
  <c r="BS1213" i="1"/>
  <c r="BW1213" i="1" s="1"/>
  <c r="BR1201" i="1"/>
  <c r="BV1201" i="1" s="1"/>
  <c r="BR971" i="1"/>
  <c r="BV971" i="1" s="1"/>
  <c r="BT1054" i="1"/>
  <c r="BX1054" i="1" s="1"/>
  <c r="BR1007" i="1"/>
  <c r="BV1007" i="1" s="1"/>
  <c r="BT1020" i="1"/>
  <c r="BX1020" i="1" s="1"/>
  <c r="BS1018" i="1"/>
  <c r="BW1018" i="1" s="1"/>
  <c r="BS1020" i="1"/>
  <c r="BW1020" i="1" s="1"/>
  <c r="BR968" i="1"/>
  <c r="BV968" i="1" s="1"/>
  <c r="BR992" i="1"/>
  <c r="BV992" i="1" s="1"/>
  <c r="BR1040" i="1"/>
  <c r="BV1040" i="1" s="1"/>
  <c r="BT921" i="1"/>
  <c r="BX921" i="1" s="1"/>
  <c r="BR940" i="1"/>
  <c r="BV940" i="1" s="1"/>
  <c r="BR929" i="1"/>
  <c r="BV929" i="1" s="1"/>
  <c r="BR1136" i="1"/>
  <c r="BV1136" i="1" s="1"/>
  <c r="BT1220" i="1"/>
  <c r="BX1220" i="1" s="1"/>
  <c r="BT1068" i="1"/>
  <c r="BX1068" i="1" s="1"/>
  <c r="BT1332" i="1"/>
  <c r="BX1332" i="1" s="1"/>
  <c r="BR1200" i="1"/>
  <c r="BV1200" i="1" s="1"/>
  <c r="BT1305" i="1"/>
  <c r="BX1305" i="1" s="1"/>
  <c r="BT1173" i="1"/>
  <c r="BX1173" i="1" s="1"/>
  <c r="BT1248" i="1"/>
  <c r="BX1248" i="1" s="1"/>
  <c r="BR1326" i="1"/>
  <c r="BV1326" i="1" s="1"/>
  <c r="BS1306" i="1"/>
  <c r="BW1306" i="1" s="1"/>
  <c r="BS1267" i="1"/>
  <c r="BW1267" i="1" s="1"/>
  <c r="BT1237" i="1"/>
  <c r="BX1237" i="1" s="1"/>
  <c r="BT1043" i="1"/>
  <c r="BX1043" i="1" s="1"/>
  <c r="BR1049" i="1"/>
  <c r="BV1049" i="1" s="1"/>
  <c r="BS974" i="1"/>
  <c r="BW974" i="1" s="1"/>
  <c r="BS1049" i="1"/>
  <c r="BW1049" i="1" s="1"/>
  <c r="BT397" i="1"/>
  <c r="BX397" i="1" s="1"/>
  <c r="BR1260" i="1"/>
  <c r="BV1260" i="1" s="1"/>
  <c r="BR1292" i="1"/>
  <c r="BV1292" i="1" s="1"/>
  <c r="BR1328" i="1"/>
  <c r="BV1328" i="1" s="1"/>
  <c r="BR1312" i="1"/>
  <c r="BV1312" i="1" s="1"/>
  <c r="BT1235" i="1"/>
  <c r="BX1235" i="1" s="1"/>
  <c r="BR947" i="1"/>
  <c r="BV947" i="1" s="1"/>
  <c r="BS1106" i="1"/>
  <c r="BW1106" i="1" s="1"/>
  <c r="BS957" i="1"/>
  <c r="BW957" i="1" s="1"/>
  <c r="BT952" i="1"/>
  <c r="BX952" i="1" s="1"/>
  <c r="BT935" i="1"/>
  <c r="BX935" i="1" s="1"/>
  <c r="BS929" i="1"/>
  <c r="BW929" i="1" s="1"/>
  <c r="BR1153" i="1"/>
  <c r="BV1153" i="1" s="1"/>
  <c r="BT1146" i="1"/>
  <c r="BX1146" i="1" s="1"/>
  <c r="BT1142" i="1"/>
  <c r="BX1142" i="1" s="1"/>
  <c r="BR938" i="1"/>
  <c r="BV938" i="1" s="1"/>
  <c r="BT934" i="1"/>
  <c r="BX934" i="1" s="1"/>
  <c r="BR922" i="1"/>
  <c r="BV922" i="1" s="1"/>
  <c r="BT918" i="1"/>
  <c r="BX918" i="1" s="1"/>
  <c r="BT1151" i="1"/>
  <c r="BX1151" i="1" s="1"/>
  <c r="BS1128" i="1"/>
  <c r="BW1128" i="1" s="1"/>
  <c r="BS1280" i="1"/>
  <c r="BW1280" i="1" s="1"/>
  <c r="BR1144" i="1"/>
  <c r="BV1144" i="1" s="1"/>
  <c r="BR1111" i="1"/>
  <c r="BV1111" i="1" s="1"/>
  <c r="BT1066" i="1"/>
  <c r="BX1066" i="1" s="1"/>
  <c r="BS1081" i="1"/>
  <c r="BW1081" i="1" s="1"/>
  <c r="BS1073" i="1"/>
  <c r="BW1073" i="1" s="1"/>
  <c r="BS1066" i="1"/>
  <c r="BW1066" i="1" s="1"/>
  <c r="BT1119" i="1"/>
  <c r="BX1119" i="1" s="1"/>
  <c r="BT1095" i="1"/>
  <c r="BX1095" i="1" s="1"/>
  <c r="BS1080" i="1"/>
  <c r="BW1080" i="1" s="1"/>
  <c r="BR1073" i="1"/>
  <c r="BV1073" i="1" s="1"/>
  <c r="BT1290" i="1"/>
  <c r="BX1290" i="1" s="1"/>
  <c r="BS1120" i="1"/>
  <c r="BW1120" i="1" s="1"/>
  <c r="BT1201" i="1"/>
  <c r="BX1201" i="1" s="1"/>
  <c r="BS1326" i="1"/>
  <c r="BW1326" i="1" s="1"/>
  <c r="BS1272" i="1"/>
  <c r="BW1272" i="1" s="1"/>
  <c r="BR1160" i="1"/>
  <c r="BV1160" i="1" s="1"/>
  <c r="BR1263" i="1"/>
  <c r="BV1263" i="1" s="1"/>
  <c r="BR1214" i="1"/>
  <c r="BV1214" i="1" s="1"/>
  <c r="BR1344" i="1"/>
  <c r="BV1344" i="1" s="1"/>
  <c r="BS1335" i="1"/>
  <c r="BW1335" i="1" s="1"/>
  <c r="BR1212" i="1"/>
  <c r="BV1212" i="1" s="1"/>
  <c r="BT1180" i="1"/>
  <c r="BX1180" i="1" s="1"/>
  <c r="BR1339" i="1"/>
  <c r="BV1339" i="1" s="1"/>
  <c r="BS1266" i="1"/>
  <c r="BW1266" i="1" s="1"/>
  <c r="BT1341" i="1"/>
  <c r="BX1341" i="1" s="1"/>
  <c r="BR1224" i="1"/>
  <c r="BV1224" i="1" s="1"/>
  <c r="BS1209" i="1"/>
  <c r="BW1209" i="1" s="1"/>
  <c r="BT1296" i="1"/>
  <c r="BX1296" i="1" s="1"/>
  <c r="BT1281" i="1"/>
  <c r="BX1281" i="1" s="1"/>
  <c r="BT1263" i="1"/>
  <c r="BX1263" i="1" s="1"/>
  <c r="BR1256" i="1"/>
  <c r="BV1256" i="1" s="1"/>
  <c r="BT1236" i="1"/>
  <c r="BX1236" i="1" s="1"/>
  <c r="BR1218" i="1"/>
  <c r="BV1218" i="1" s="1"/>
  <c r="BR1168" i="1"/>
  <c r="BV1168" i="1" s="1"/>
  <c r="BT1210" i="1"/>
  <c r="BX1210" i="1" s="1"/>
  <c r="BR1203" i="1"/>
  <c r="BV1203" i="1" s="1"/>
  <c r="BR1188" i="1"/>
  <c r="BV1188" i="1" s="1"/>
  <c r="BR1178" i="1"/>
  <c r="BV1178" i="1" s="1"/>
  <c r="BS1165" i="1"/>
  <c r="BW1165" i="1" s="1"/>
  <c r="BT1185" i="1"/>
  <c r="BX1185" i="1" s="1"/>
  <c r="BS977" i="1"/>
  <c r="BW977" i="1" s="1"/>
  <c r="BR987" i="1"/>
  <c r="BV987" i="1" s="1"/>
  <c r="BT967" i="1"/>
  <c r="BX967" i="1" s="1"/>
  <c r="BS1013" i="1"/>
  <c r="BW1013" i="1" s="1"/>
  <c r="BS997" i="1"/>
  <c r="BW997" i="1" s="1"/>
  <c r="BS1001" i="1"/>
  <c r="BW1001" i="1" s="1"/>
  <c r="BT990" i="1"/>
  <c r="BX990" i="1" s="1"/>
  <c r="BS1002" i="1"/>
  <c r="BW1002" i="1" s="1"/>
  <c r="BS1016" i="1"/>
  <c r="BW1016" i="1" s="1"/>
  <c r="BS992" i="1"/>
  <c r="BW992" i="1" s="1"/>
  <c r="BT1006" i="1"/>
  <c r="BX1006" i="1" s="1"/>
  <c r="BT1030" i="1"/>
  <c r="BX1030" i="1" s="1"/>
  <c r="BT1031" i="1"/>
  <c r="BX1031" i="1" s="1"/>
  <c r="BS1059" i="1"/>
  <c r="BW1059" i="1" s="1"/>
  <c r="BT1059" i="1"/>
  <c r="BX1059" i="1" s="1"/>
  <c r="BS1265" i="1"/>
  <c r="BW1265" i="1" s="1"/>
  <c r="BR1300" i="1"/>
  <c r="BV1300" i="1" s="1"/>
  <c r="BR1169" i="1"/>
  <c r="BV1169" i="1" s="1"/>
  <c r="BT1243" i="1"/>
  <c r="BX1243" i="1" s="1"/>
  <c r="BT1262" i="1"/>
  <c r="BX1262" i="1" s="1"/>
  <c r="BR1304" i="1"/>
  <c r="BV1304" i="1" s="1"/>
  <c r="BR1241" i="1"/>
  <c r="BV1241" i="1" s="1"/>
  <c r="BS1269" i="1"/>
  <c r="BW1269" i="1" s="1"/>
  <c r="BS1297" i="1"/>
  <c r="BW1297" i="1" s="1"/>
  <c r="BS952" i="1"/>
  <c r="BW952" i="1" s="1"/>
  <c r="BS948" i="1"/>
  <c r="BW948" i="1" s="1"/>
  <c r="BS932" i="1"/>
  <c r="BW932" i="1" s="1"/>
  <c r="BR952" i="1"/>
  <c r="BV952" i="1" s="1"/>
  <c r="BT957" i="1"/>
  <c r="BX957" i="1" s="1"/>
  <c r="BS946" i="1"/>
  <c r="BW946" i="1" s="1"/>
  <c r="BT1090" i="1"/>
  <c r="BX1090" i="1" s="1"/>
  <c r="BT956" i="1"/>
  <c r="BX956" i="1" s="1"/>
  <c r="BS945" i="1"/>
  <c r="BW945" i="1" s="1"/>
  <c r="BT1156" i="1"/>
  <c r="BX1156" i="1" s="1"/>
  <c r="BT1149" i="1"/>
  <c r="BX1149" i="1" s="1"/>
  <c r="BT1141" i="1"/>
  <c r="BX1141" i="1" s="1"/>
  <c r="BT1137" i="1"/>
  <c r="BX1137" i="1" s="1"/>
  <c r="BS1097" i="1"/>
  <c r="BW1097" i="1" s="1"/>
  <c r="BS927" i="1"/>
  <c r="BW927" i="1" s="1"/>
  <c r="BT1150" i="1"/>
  <c r="BX1150" i="1" s="1"/>
  <c r="BS1127" i="1"/>
  <c r="BW1127" i="1" s="1"/>
  <c r="BR943" i="1"/>
  <c r="BV943" i="1" s="1"/>
  <c r="BT939" i="1"/>
  <c r="BX939" i="1" s="1"/>
  <c r="BS958" i="1"/>
  <c r="BW958" i="1" s="1"/>
  <c r="BR1156" i="1"/>
  <c r="BV1156" i="1" s="1"/>
  <c r="BR1133" i="1"/>
  <c r="BV1133" i="1" s="1"/>
  <c r="BR1129" i="1"/>
  <c r="BV1129" i="1" s="1"/>
  <c r="BT1343" i="1"/>
  <c r="BX1343" i="1" s="1"/>
  <c r="BR1099" i="1"/>
  <c r="BV1099" i="1" s="1"/>
  <c r="BT1087" i="1"/>
  <c r="BX1087" i="1" s="1"/>
  <c r="BT1080" i="1"/>
  <c r="BX1080" i="1" s="1"/>
  <c r="BR1066" i="1"/>
  <c r="BV1066" i="1" s="1"/>
  <c r="BS1123" i="1"/>
  <c r="BW1123" i="1" s="1"/>
  <c r="BT1115" i="1"/>
  <c r="BX1115" i="1" s="1"/>
  <c r="BR1088" i="1"/>
  <c r="BV1088" i="1" s="1"/>
  <c r="BS1166" i="1"/>
  <c r="BW1166" i="1" s="1"/>
  <c r="BR1266" i="1"/>
  <c r="BV1266" i="1" s="1"/>
  <c r="BR1294" i="1"/>
  <c r="BV1294" i="1" s="1"/>
  <c r="BR1353" i="1"/>
  <c r="BV1353" i="1" s="1"/>
  <c r="BS1320" i="1"/>
  <c r="BW1320" i="1" s="1"/>
  <c r="BT1226" i="1"/>
  <c r="BX1226" i="1" s="1"/>
  <c r="BT1171" i="1"/>
  <c r="BX1171" i="1" s="1"/>
  <c r="BT1298" i="1"/>
  <c r="BX1298" i="1" s="1"/>
  <c r="BS1263" i="1"/>
  <c r="BW1263" i="1" s="1"/>
  <c r="BR1327" i="1"/>
  <c r="BV1327" i="1" s="1"/>
  <c r="BR1199" i="1"/>
  <c r="BV1199" i="1" s="1"/>
  <c r="BS1175" i="1"/>
  <c r="BW1175" i="1" s="1"/>
  <c r="BT1317" i="1"/>
  <c r="BX1317" i="1" s="1"/>
  <c r="BR1289" i="1"/>
  <c r="BV1289" i="1" s="1"/>
  <c r="BR1180" i="1"/>
  <c r="BV1180" i="1" s="1"/>
  <c r="BR1219" i="1"/>
  <c r="BV1219" i="1" s="1"/>
  <c r="BR1209" i="1"/>
  <c r="BV1209" i="1" s="1"/>
  <c r="BT1186" i="1"/>
  <c r="BX1186" i="1" s="1"/>
  <c r="BR1227" i="1"/>
  <c r="BV1227" i="1" s="1"/>
  <c r="BT1176" i="1"/>
  <c r="BX1176" i="1" s="1"/>
  <c r="BS1015" i="1"/>
  <c r="BW1015" i="1" s="1"/>
  <c r="BS987" i="1"/>
  <c r="BW987" i="1" s="1"/>
  <c r="BR981" i="1"/>
  <c r="BV981" i="1" s="1"/>
  <c r="BR1021" i="1"/>
  <c r="BV1021" i="1" s="1"/>
  <c r="BR967" i="1"/>
  <c r="BV967" i="1" s="1"/>
  <c r="BS1054" i="1"/>
  <c r="BW1054" i="1" s="1"/>
  <c r="BR1031" i="1"/>
  <c r="BV1031" i="1" s="1"/>
  <c r="BT982" i="1"/>
  <c r="BX982" i="1" s="1"/>
  <c r="BT1048" i="1"/>
  <c r="BX1048" i="1" s="1"/>
  <c r="BS1011" i="1"/>
  <c r="BW1011" i="1" s="1"/>
  <c r="BR982" i="1"/>
  <c r="BV982" i="1" s="1"/>
  <c r="BT1001" i="1"/>
  <c r="BX1001" i="1" s="1"/>
  <c r="BT1025" i="1"/>
  <c r="BX1025" i="1" s="1"/>
  <c r="BS996" i="1"/>
  <c r="BW996" i="1" s="1"/>
  <c r="BR1038" i="1"/>
  <c r="BV1038" i="1" s="1"/>
  <c r="BS1026" i="1"/>
  <c r="BW1026" i="1" s="1"/>
  <c r="BT999" i="1"/>
  <c r="BX999" i="1" s="1"/>
  <c r="BS1014" i="1"/>
  <c r="BW1014" i="1" s="1"/>
  <c r="BR1036" i="1"/>
  <c r="BV1036" i="1" s="1"/>
  <c r="BT970" i="1"/>
  <c r="BX970" i="1" s="1"/>
  <c r="BS1025" i="1"/>
  <c r="BW1025" i="1" s="1"/>
  <c r="BR1045" i="1"/>
  <c r="BV1045" i="1" s="1"/>
  <c r="BR1061" i="1"/>
  <c r="BV1061" i="1" s="1"/>
  <c r="BR1060" i="1"/>
  <c r="BV1060" i="1" s="1"/>
  <c r="BS1198" i="1"/>
  <c r="BW1198" i="1" s="1"/>
  <c r="BT1227" i="1"/>
  <c r="BX1227" i="1" s="1"/>
  <c r="BS1194" i="1"/>
  <c r="BW1194" i="1" s="1"/>
  <c r="BT1211" i="1"/>
  <c r="BX1211" i="1" s="1"/>
  <c r="BS1305" i="1"/>
  <c r="BW1305" i="1" s="1"/>
  <c r="BR925" i="1"/>
  <c r="BV925" i="1" s="1"/>
  <c r="BS1062" i="1"/>
  <c r="BW1062" i="1" s="1"/>
  <c r="BS961" i="1"/>
  <c r="BW961" i="1" s="1"/>
  <c r="BT1140" i="1"/>
  <c r="BX1140" i="1" s="1"/>
  <c r="BT1131" i="1"/>
  <c r="BX1131" i="1" s="1"/>
  <c r="BT1126" i="1"/>
  <c r="BX1126" i="1" s="1"/>
  <c r="BS1068" i="1"/>
  <c r="BW1068" i="1" s="1"/>
  <c r="BS936" i="1"/>
  <c r="BW936" i="1" s="1"/>
  <c r="BS962" i="1"/>
  <c r="BW962" i="1" s="1"/>
  <c r="BR1155" i="1"/>
  <c r="BV1155" i="1" s="1"/>
  <c r="BS1148" i="1"/>
  <c r="BW1148" i="1" s="1"/>
  <c r="BS1131" i="1"/>
  <c r="BW1131" i="1" s="1"/>
  <c r="BS1126" i="1"/>
  <c r="BW1126" i="1" s="1"/>
  <c r="BT932" i="1"/>
  <c r="BX932" i="1" s="1"/>
  <c r="BR1142" i="1"/>
  <c r="BV1142" i="1" s="1"/>
  <c r="BR1128" i="1"/>
  <c r="BV1128" i="1" s="1"/>
  <c r="BR1103" i="1"/>
  <c r="BV1103" i="1" s="1"/>
  <c r="BR1113" i="1"/>
  <c r="BV1113" i="1" s="1"/>
  <c r="BT1079" i="1"/>
  <c r="BX1079" i="1" s="1"/>
  <c r="BR1062" i="1"/>
  <c r="BV1062" i="1" s="1"/>
  <c r="BR1089" i="1"/>
  <c r="BV1089" i="1" s="1"/>
  <c r="BS1071" i="1"/>
  <c r="BW1071" i="1" s="1"/>
  <c r="BS1334" i="1"/>
  <c r="BW1334" i="1" s="1"/>
  <c r="BT1108" i="1"/>
  <c r="BX1108" i="1" s="1"/>
  <c r="BR1087" i="1"/>
  <c r="BV1087" i="1" s="1"/>
  <c r="BR1261" i="1"/>
  <c r="BV1261" i="1" s="1"/>
  <c r="BT1306" i="1"/>
  <c r="BX1306" i="1" s="1"/>
  <c r="BS1284" i="1"/>
  <c r="BW1284" i="1" s="1"/>
  <c r="BS1259" i="1"/>
  <c r="BW1259" i="1" s="1"/>
  <c r="BS1348" i="1"/>
  <c r="BW1348" i="1" s="1"/>
  <c r="BS1275" i="1"/>
  <c r="BW1275" i="1" s="1"/>
  <c r="BT1328" i="1"/>
  <c r="BX1328" i="1" s="1"/>
  <c r="BS1291" i="1"/>
  <c r="BW1291" i="1" s="1"/>
  <c r="BR1265" i="1"/>
  <c r="BV1265" i="1" s="1"/>
  <c r="BR1222" i="1"/>
  <c r="BV1222" i="1" s="1"/>
  <c r="BS1343" i="1"/>
  <c r="BW1343" i="1" s="1"/>
  <c r="BT1295" i="1"/>
  <c r="BX1295" i="1" s="1"/>
  <c r="BT1177" i="1"/>
  <c r="BX1177" i="1" s="1"/>
  <c r="BS1283" i="1"/>
  <c r="BW1283" i="1" s="1"/>
  <c r="BS1216" i="1"/>
  <c r="BW1216" i="1" s="1"/>
  <c r="BT1327" i="1"/>
  <c r="BX1327" i="1" s="1"/>
  <c r="BS1316" i="1"/>
  <c r="BW1316" i="1" s="1"/>
  <c r="BT1293" i="1"/>
  <c r="BX1293" i="1" s="1"/>
  <c r="BR1269" i="1"/>
  <c r="BV1269" i="1" s="1"/>
  <c r="BT1249" i="1"/>
  <c r="BX1249" i="1" s="1"/>
  <c r="BS1227" i="1"/>
  <c r="BW1227" i="1" s="1"/>
  <c r="BR1190" i="1"/>
  <c r="BV1190" i="1" s="1"/>
  <c r="BS1249" i="1"/>
  <c r="BW1249" i="1" s="1"/>
  <c r="BS1207" i="1"/>
  <c r="BW1207" i="1" s="1"/>
  <c r="BS1182" i="1"/>
  <c r="BW1182" i="1" s="1"/>
  <c r="BS1255" i="1"/>
  <c r="BW1255" i="1" s="1"/>
  <c r="BS1241" i="1"/>
  <c r="BW1241" i="1" s="1"/>
  <c r="BS1225" i="1"/>
  <c r="BW1225" i="1" s="1"/>
  <c r="BT1209" i="1"/>
  <c r="BX1209" i="1" s="1"/>
  <c r="BT1165" i="1"/>
  <c r="BX1165" i="1" s="1"/>
  <c r="BS985" i="1"/>
  <c r="BW985" i="1" s="1"/>
  <c r="BT987" i="1"/>
  <c r="BX987" i="1" s="1"/>
  <c r="BT1024" i="1"/>
  <c r="BX1024" i="1" s="1"/>
  <c r="BR1044" i="1"/>
  <c r="BV1044" i="1" s="1"/>
  <c r="BT1053" i="1"/>
  <c r="BX1053" i="1" s="1"/>
  <c r="BS1035" i="1"/>
  <c r="BW1035" i="1" s="1"/>
  <c r="BT1010" i="1"/>
  <c r="BX1010" i="1" s="1"/>
  <c r="BT996" i="1"/>
  <c r="BX996" i="1" s="1"/>
  <c r="BR978" i="1"/>
  <c r="BV978" i="1" s="1"/>
  <c r="BT972" i="1"/>
  <c r="BX972" i="1" s="1"/>
  <c r="BT1007" i="1"/>
  <c r="BX1007" i="1" s="1"/>
  <c r="BT964" i="1"/>
  <c r="BX964" i="1" s="1"/>
  <c r="BT992" i="1"/>
  <c r="BX992" i="1" s="1"/>
  <c r="BS1092" i="1"/>
  <c r="BW1092" i="1" s="1"/>
  <c r="BR1138" i="1"/>
  <c r="BV1138" i="1" s="1"/>
  <c r="BR1110" i="1"/>
  <c r="BV1110" i="1" s="1"/>
  <c r="BT1063" i="1"/>
  <c r="BX1063" i="1" s="1"/>
  <c r="BS1288" i="1"/>
  <c r="BW1288" i="1" s="1"/>
  <c r="BS1264" i="1"/>
  <c r="BW1264" i="1" s="1"/>
  <c r="BT1333" i="1"/>
  <c r="BX1333" i="1" s="1"/>
  <c r="BR1247" i="1"/>
  <c r="BV1247" i="1" s="1"/>
  <c r="BS1329" i="1"/>
  <c r="BW1329" i="1" s="1"/>
  <c r="BS1113" i="1"/>
  <c r="BW1113" i="1" s="1"/>
  <c r="BS1144" i="1"/>
  <c r="BW1144" i="1" s="1"/>
  <c r="BR1094" i="1"/>
  <c r="BV1094" i="1" s="1"/>
  <c r="BR1270" i="1"/>
  <c r="BV1270" i="1" s="1"/>
  <c r="BT1320" i="1"/>
  <c r="BX1320" i="1" s="1"/>
  <c r="BR1306" i="1"/>
  <c r="BV1306" i="1" s="1"/>
  <c r="BT1206" i="1"/>
  <c r="BX1206" i="1" s="1"/>
  <c r="BT1287" i="1"/>
  <c r="BX1287" i="1" s="1"/>
  <c r="BR1183" i="1"/>
  <c r="BV1183" i="1" s="1"/>
  <c r="BT1160" i="1"/>
  <c r="BX1160" i="1" s="1"/>
  <c r="BS1099" i="1"/>
  <c r="BW1099" i="1" s="1"/>
  <c r="BT1105" i="1"/>
  <c r="BX1105" i="1" s="1"/>
  <c r="BS1101" i="1"/>
  <c r="BW1101" i="1" s="1"/>
  <c r="BS1229" i="1"/>
  <c r="BW1229" i="1" s="1"/>
  <c r="BS1318" i="1"/>
  <c r="BW1318" i="1" s="1"/>
  <c r="BT1283" i="1"/>
  <c r="BX1283" i="1" s="1"/>
  <c r="BT1292" i="1"/>
  <c r="BX1292" i="1" s="1"/>
  <c r="BR1282" i="1"/>
  <c r="BV1282" i="1" s="1"/>
  <c r="BS1331" i="1"/>
  <c r="BW1331" i="1" s="1"/>
  <c r="BS1324" i="1"/>
  <c r="BW1324" i="1" s="1"/>
  <c r="BS1237" i="1"/>
  <c r="BW1237" i="1" s="1"/>
  <c r="BS1192" i="1"/>
  <c r="BW1192" i="1" s="1"/>
  <c r="BR1268" i="1"/>
  <c r="BV1268" i="1" s="1"/>
  <c r="BS1163" i="1"/>
  <c r="BW1163" i="1" s="1"/>
  <c r="BS1230" i="1"/>
  <c r="BW1230" i="1" s="1"/>
  <c r="BT1136" i="1"/>
  <c r="BX1136" i="1" s="1"/>
  <c r="BT1128" i="1"/>
  <c r="BX1128" i="1" s="1"/>
  <c r="BS1124" i="1"/>
  <c r="BW1124" i="1" s="1"/>
  <c r="BS1075" i="1"/>
  <c r="BW1075" i="1" s="1"/>
  <c r="BS1143" i="1"/>
  <c r="BW1143" i="1" s="1"/>
  <c r="BR1145" i="1"/>
  <c r="BV1145" i="1" s="1"/>
  <c r="BR1114" i="1"/>
  <c r="BV1114" i="1" s="1"/>
  <c r="BR1108" i="1"/>
  <c r="BV1108" i="1" s="1"/>
  <c r="BT1117" i="1"/>
  <c r="BX1117" i="1" s="1"/>
  <c r="BT1096" i="1"/>
  <c r="BX1096" i="1" s="1"/>
  <c r="BS1086" i="1"/>
  <c r="BW1086" i="1" s="1"/>
  <c r="BS1070" i="1"/>
  <c r="BW1070" i="1" s="1"/>
  <c r="BT1181" i="1"/>
  <c r="BX1181" i="1" s="1"/>
  <c r="BR1305" i="1"/>
  <c r="BV1305" i="1" s="1"/>
  <c r="BT1302" i="1"/>
  <c r="BX1302" i="1" s="1"/>
  <c r="BS1330" i="1"/>
  <c r="BW1330" i="1" s="1"/>
  <c r="BS1247" i="1"/>
  <c r="BW1247" i="1" s="1"/>
  <c r="BT1348" i="1"/>
  <c r="BX1348" i="1" s="1"/>
  <c r="BS1336" i="1"/>
  <c r="BW1336" i="1" s="1"/>
  <c r="BS1319" i="1"/>
  <c r="BW1319" i="1" s="1"/>
  <c r="BS1295" i="1"/>
  <c r="BW1295" i="1" s="1"/>
  <c r="BR1279" i="1"/>
  <c r="BV1279" i="1" s="1"/>
  <c r="BT1269" i="1"/>
  <c r="BX1269" i="1" s="1"/>
  <c r="BR1321" i="1"/>
  <c r="BV1321" i="1" s="1"/>
  <c r="BT1304" i="1"/>
  <c r="BX1304" i="1" s="1"/>
  <c r="BS1286" i="1"/>
  <c r="BW1286" i="1" s="1"/>
  <c r="BT1265" i="1"/>
  <c r="BX1265" i="1" s="1"/>
  <c r="BR1246" i="1"/>
  <c r="BV1246" i="1" s="1"/>
  <c r="BT1233" i="1"/>
  <c r="BX1233" i="1" s="1"/>
  <c r="BT1221" i="1"/>
  <c r="BX1221" i="1" s="1"/>
  <c r="BS1200" i="1"/>
  <c r="BW1200" i="1" s="1"/>
  <c r="BS1244" i="1"/>
  <c r="BW1244" i="1" s="1"/>
  <c r="BS1193" i="1"/>
  <c r="BW1193" i="1" s="1"/>
  <c r="BT1184" i="1"/>
  <c r="BX1184" i="1" s="1"/>
  <c r="BS1257" i="1"/>
  <c r="BW1257" i="1" s="1"/>
  <c r="BT1214" i="1"/>
  <c r="BX1214" i="1" s="1"/>
  <c r="BS1208" i="1"/>
  <c r="BW1208" i="1" s="1"/>
  <c r="BT1196" i="1"/>
  <c r="BX1196" i="1" s="1"/>
  <c r="BR1170" i="1"/>
  <c r="BV1170" i="1" s="1"/>
  <c r="AU407" i="1"/>
  <c r="AX407" i="1" s="1"/>
  <c r="BT1270" i="1"/>
  <c r="BX1270" i="1" s="1"/>
  <c r="BS1261" i="1"/>
  <c r="BW1261" i="1" s="1"/>
  <c r="BT1282" i="1"/>
  <c r="BX1282" i="1" s="1"/>
  <c r="BT1330" i="1"/>
  <c r="BX1330" i="1" s="1"/>
  <c r="BT1124" i="1"/>
  <c r="BX1124" i="1" s="1"/>
  <c r="BS1146" i="1"/>
  <c r="BW1146" i="1" s="1"/>
  <c r="BS1134" i="1"/>
  <c r="BW1134" i="1" s="1"/>
  <c r="BT1152" i="1"/>
  <c r="BX1152" i="1" s="1"/>
  <c r="BR1123" i="1"/>
  <c r="BV1123" i="1" s="1"/>
  <c r="BR1097" i="1"/>
  <c r="BV1097" i="1" s="1"/>
  <c r="BR1075" i="1"/>
  <c r="BV1075" i="1" s="1"/>
  <c r="BT1111" i="1"/>
  <c r="BX1111" i="1" s="1"/>
  <c r="BS1111" i="1"/>
  <c r="BW1111" i="1" s="1"/>
  <c r="BT1107" i="1"/>
  <c r="BX1107" i="1" s="1"/>
  <c r="BS1095" i="1"/>
  <c r="BW1095" i="1" s="1"/>
  <c r="BR1063" i="1"/>
  <c r="BV1063" i="1" s="1"/>
  <c r="BR1307" i="1"/>
  <c r="BV1307" i="1" s="1"/>
  <c r="BR1248" i="1"/>
  <c r="BV1248" i="1" s="1"/>
  <c r="BT1310" i="1"/>
  <c r="BX1310" i="1" s="1"/>
  <c r="BS1300" i="1"/>
  <c r="BW1300" i="1" s="1"/>
  <c r="BR1176" i="1"/>
  <c r="BV1176" i="1" s="1"/>
  <c r="BS1312" i="1"/>
  <c r="BW1312" i="1" s="1"/>
  <c r="BT1241" i="1"/>
  <c r="BX1241" i="1" s="1"/>
  <c r="BR1334" i="1"/>
  <c r="BV1334" i="1" s="1"/>
  <c r="BR1317" i="1"/>
  <c r="BV1317" i="1" s="1"/>
  <c r="BT1309" i="1"/>
  <c r="BX1309" i="1" s="1"/>
  <c r="BR1302" i="1"/>
  <c r="BV1302" i="1" s="1"/>
  <c r="BR1267" i="1"/>
  <c r="BV1267" i="1" s="1"/>
  <c r="BR1258" i="1"/>
  <c r="BV1258" i="1" s="1"/>
  <c r="BR1196" i="1"/>
  <c r="BV1196" i="1" s="1"/>
  <c r="BR1335" i="1"/>
  <c r="BV1335" i="1" s="1"/>
  <c r="BR1320" i="1"/>
  <c r="BV1320" i="1" s="1"/>
  <c r="BR1315" i="1"/>
  <c r="BV1315" i="1" s="1"/>
  <c r="BR1271" i="1"/>
  <c r="BV1271" i="1" s="1"/>
  <c r="BS1177" i="1"/>
  <c r="BW1177" i="1" s="1"/>
  <c r="BR1215" i="1"/>
  <c r="BV1215" i="1" s="1"/>
  <c r="BS1191" i="1"/>
  <c r="BW1191" i="1" s="1"/>
  <c r="BT1174" i="1"/>
  <c r="BX1174" i="1" s="1"/>
  <c r="BR1195" i="1"/>
  <c r="BV1195" i="1" s="1"/>
  <c r="BT1168" i="1"/>
  <c r="BX1168" i="1" s="1"/>
  <c r="AV407" i="1"/>
  <c r="AY407" i="1" s="1"/>
  <c r="AT407" i="1"/>
  <c r="AW407" i="1" s="1"/>
  <c r="BR1308" i="1"/>
  <c r="BV1308" i="1" s="1"/>
  <c r="BS1293" i="1"/>
  <c r="BW1293" i="1" s="1"/>
  <c r="BR1162" i="1"/>
  <c r="BV1162" i="1" s="1"/>
  <c r="BT1278" i="1"/>
  <c r="BX1278" i="1" s="1"/>
  <c r="BS1313" i="1"/>
  <c r="BW1313" i="1" s="1"/>
  <c r="BT1219" i="1"/>
  <c r="BX1219" i="1" s="1"/>
  <c r="BR1264" i="1"/>
  <c r="BV1264" i="1" s="1"/>
  <c r="BT1346" i="1"/>
  <c r="BX1346" i="1" s="1"/>
  <c r="BS1076" i="1"/>
  <c r="BW1076" i="1" s="1"/>
  <c r="BR1152" i="1"/>
  <c r="BV1152" i="1" s="1"/>
  <c r="BS1302" i="1"/>
  <c r="BW1302" i="1" s="1"/>
  <c r="BS1149" i="1"/>
  <c r="BW1149" i="1" s="1"/>
  <c r="BS1137" i="1"/>
  <c r="BW1137" i="1" s="1"/>
  <c r="BS1129" i="1"/>
  <c r="BW1129" i="1" s="1"/>
  <c r="BS1096" i="1"/>
  <c r="BW1096" i="1" s="1"/>
  <c r="BS1231" i="1"/>
  <c r="BW1231" i="1" s="1"/>
  <c r="BS1151" i="1"/>
  <c r="BW1151" i="1" s="1"/>
  <c r="BR1135" i="1"/>
  <c r="BV1135" i="1" s="1"/>
  <c r="BS1084" i="1"/>
  <c r="BW1084" i="1" s="1"/>
  <c r="BR1100" i="1"/>
  <c r="BV1100" i="1" s="1"/>
  <c r="BR1084" i="1"/>
  <c r="BV1084" i="1" s="1"/>
  <c r="BS1074" i="1"/>
  <c r="BW1074" i="1" s="1"/>
  <c r="BR1068" i="1"/>
  <c r="BV1068" i="1" s="1"/>
  <c r="BT1064" i="1"/>
  <c r="BX1064" i="1" s="1"/>
  <c r="BR1184" i="1"/>
  <c r="BV1184" i="1" s="1"/>
  <c r="BT1093" i="1"/>
  <c r="BX1093" i="1" s="1"/>
  <c r="BS1087" i="1"/>
  <c r="BW1087" i="1" s="1"/>
  <c r="BT1077" i="1"/>
  <c r="BX1077" i="1" s="1"/>
  <c r="BT1114" i="1"/>
  <c r="BX1114" i="1" s="1"/>
  <c r="BT1106" i="1"/>
  <c r="BX1106" i="1" s="1"/>
  <c r="BT1098" i="1"/>
  <c r="BX1098" i="1" s="1"/>
  <c r="BT1316" i="1"/>
  <c r="BX1316" i="1" s="1"/>
  <c r="BT1245" i="1"/>
  <c r="BX1245" i="1" s="1"/>
  <c r="BS1308" i="1"/>
  <c r="BW1308" i="1" s="1"/>
  <c r="BR1244" i="1"/>
  <c r="BV1244" i="1" s="1"/>
  <c r="BR1273" i="1"/>
  <c r="BV1273" i="1" s="1"/>
  <c r="BT1169" i="1"/>
  <c r="BX1169" i="1" s="1"/>
  <c r="BT1345" i="1"/>
  <c r="BX1345" i="1" s="1"/>
  <c r="BS1322" i="1"/>
  <c r="BW1322" i="1" s="1"/>
  <c r="BT1315" i="1"/>
  <c r="BX1315" i="1" s="1"/>
  <c r="BT1264" i="1"/>
  <c r="BX1264" i="1" s="1"/>
  <c r="BT1240" i="1"/>
  <c r="BX1240" i="1" s="1"/>
  <c r="BR1192" i="1"/>
  <c r="BV1192" i="1" s="1"/>
  <c r="BT1313" i="1"/>
  <c r="BX1313" i="1" s="1"/>
  <c r="BS1240" i="1"/>
  <c r="BW1240" i="1" s="1"/>
  <c r="BR1240" i="1"/>
  <c r="BV1240" i="1" s="1"/>
  <c r="BR1230" i="1"/>
  <c r="BV1230" i="1" s="1"/>
  <c r="BS1221" i="1"/>
  <c r="BW1221" i="1" s="1"/>
  <c r="BT1197" i="1"/>
  <c r="BX1197" i="1" s="1"/>
  <c r="BR1171" i="1"/>
  <c r="BV1171" i="1" s="1"/>
  <c r="BS1239" i="1"/>
  <c r="BW1239" i="1" s="1"/>
  <c r="BT1199" i="1"/>
  <c r="BX1199" i="1" s="1"/>
  <c r="BR1187" i="1"/>
  <c r="BV1187" i="1" s="1"/>
  <c r="Y407" i="1"/>
  <c r="AC407" i="1" s="1"/>
  <c r="Z407" i="1"/>
  <c r="AD407" i="1" s="1"/>
  <c r="AA407" i="1"/>
  <c r="AE407" i="1" s="1"/>
  <c r="AB407" i="1"/>
  <c r="AF407" i="1" s="1"/>
  <c r="BT834" i="1"/>
  <c r="BX834" i="1" s="1"/>
  <c r="BR796" i="1"/>
  <c r="BV796" i="1" s="1"/>
  <c r="BR826" i="1"/>
  <c r="BV826" i="1" s="1"/>
  <c r="BR814" i="1"/>
  <c r="BV814" i="1" s="1"/>
  <c r="BT812" i="1"/>
  <c r="BX812" i="1" s="1"/>
  <c r="BT806" i="1"/>
  <c r="BX806" i="1" s="1"/>
  <c r="BS845" i="1"/>
  <c r="BW845" i="1" s="1"/>
  <c r="BS818" i="1"/>
  <c r="BW818" i="1" s="1"/>
  <c r="BR804" i="1"/>
  <c r="BV804" i="1" s="1"/>
  <c r="BS829" i="1"/>
  <c r="BW829" i="1" s="1"/>
  <c r="BS814" i="1"/>
  <c r="BW814" i="1" s="1"/>
  <c r="BS800" i="1"/>
  <c r="BW800" i="1" s="1"/>
  <c r="BT818" i="1"/>
  <c r="BX818" i="1" s="1"/>
  <c r="BT796" i="1"/>
  <c r="BX796" i="1" s="1"/>
  <c r="BR800" i="1"/>
  <c r="BV800" i="1" s="1"/>
  <c r="BS791" i="1"/>
  <c r="BW791" i="1" s="1"/>
  <c r="BT858" i="1"/>
  <c r="BX858" i="1" s="1"/>
  <c r="BS777" i="1"/>
  <c r="BW777" i="1" s="1"/>
  <c r="BR841" i="1"/>
  <c r="BV841" i="1" s="1"/>
  <c r="BT833" i="1"/>
  <c r="BX833" i="1" s="1"/>
  <c r="BR773" i="1"/>
  <c r="BV773" i="1" s="1"/>
  <c r="BS769" i="1"/>
  <c r="BW769" i="1" s="1"/>
  <c r="BS823" i="1"/>
  <c r="BW823" i="1" s="1"/>
  <c r="BT847" i="1"/>
  <c r="BX847" i="1" s="1"/>
  <c r="BS782" i="1"/>
  <c r="BW782" i="1" s="1"/>
  <c r="BR849" i="1"/>
  <c r="BV849" i="1" s="1"/>
  <c r="BR794" i="1"/>
  <c r="BV794" i="1" s="1"/>
  <c r="BR835" i="1"/>
  <c r="BV835" i="1" s="1"/>
  <c r="BR788" i="1"/>
  <c r="BV788" i="1" s="1"/>
  <c r="BS819" i="1"/>
  <c r="BW819" i="1" s="1"/>
  <c r="BT777" i="1"/>
  <c r="BX777" i="1" s="1"/>
  <c r="BT857" i="1"/>
  <c r="BX857" i="1" s="1"/>
  <c r="BS856" i="1"/>
  <c r="BW856" i="1" s="1"/>
  <c r="BT851" i="1"/>
  <c r="BX851" i="1" s="1"/>
  <c r="BS853" i="1"/>
  <c r="BW853" i="1" s="1"/>
  <c r="BT809" i="1"/>
  <c r="BX809" i="1" s="1"/>
  <c r="BR793" i="1"/>
  <c r="BV793" i="1" s="1"/>
  <c r="BS792" i="1"/>
  <c r="BW792" i="1" s="1"/>
  <c r="BS820" i="1"/>
  <c r="BW820" i="1" s="1"/>
  <c r="BS788" i="1"/>
  <c r="BW788" i="1" s="1"/>
  <c r="BS773" i="1"/>
  <c r="BW773" i="1" s="1"/>
  <c r="BT783" i="1"/>
  <c r="BX783" i="1" s="1"/>
  <c r="BT843" i="1"/>
  <c r="BX843" i="1" s="1"/>
  <c r="BT784" i="1"/>
  <c r="BX784" i="1" s="1"/>
  <c r="BR857" i="1"/>
  <c r="BV857" i="1" s="1"/>
  <c r="BR828" i="1"/>
  <c r="BV828" i="1" s="1"/>
  <c r="BT838" i="1"/>
  <c r="BX838" i="1" s="1"/>
  <c r="BS809" i="1"/>
  <c r="BW809" i="1" s="1"/>
  <c r="BS811" i="1"/>
  <c r="BW811" i="1" s="1"/>
  <c r="BS835" i="1"/>
  <c r="BW835" i="1" s="1"/>
  <c r="BT819" i="1"/>
  <c r="BX819" i="1" s="1"/>
  <c r="BS774" i="1"/>
  <c r="BW774" i="1" s="1"/>
  <c r="BR790" i="1"/>
  <c r="BV790" i="1" s="1"/>
  <c r="BT773" i="1"/>
  <c r="BX773" i="1" s="1"/>
  <c r="BS859" i="1"/>
  <c r="BW859" i="1" s="1"/>
  <c r="BT835" i="1"/>
  <c r="BX835" i="1" s="1"/>
  <c r="BR807" i="1"/>
  <c r="BV807" i="1" s="1"/>
  <c r="BT817" i="1"/>
  <c r="BX817" i="1" s="1"/>
  <c r="BS841" i="1"/>
  <c r="BW841" i="1" s="1"/>
  <c r="BS817" i="1"/>
  <c r="BW817" i="1" s="1"/>
  <c r="BR797" i="1"/>
  <c r="BV797" i="1" s="1"/>
  <c r="BS803" i="1"/>
  <c r="BW803" i="1" s="1"/>
  <c r="BT805" i="1"/>
  <c r="BX805" i="1" s="1"/>
  <c r="BR770" i="1"/>
  <c r="BV770" i="1" s="1"/>
  <c r="BT789" i="1"/>
  <c r="BX789" i="1" s="1"/>
  <c r="BR772" i="1"/>
  <c r="BV772" i="1" s="1"/>
  <c r="BS836" i="1"/>
  <c r="BW836" i="1" s="1"/>
  <c r="BR862" i="1"/>
  <c r="BT825" i="1"/>
  <c r="BX825" i="1" s="1"/>
  <c r="BS861" i="1"/>
  <c r="BW861" i="1" s="1"/>
  <c r="BT865" i="1"/>
  <c r="BX865" i="1" s="1"/>
  <c r="BT860" i="1"/>
  <c r="BX860" i="1" s="1"/>
  <c r="BR831" i="1"/>
  <c r="BV831" i="1" s="1"/>
  <c r="BR834" i="1"/>
  <c r="BV834" i="1" s="1"/>
  <c r="BR842" i="1"/>
  <c r="BV842" i="1" s="1"/>
  <c r="BT842" i="1"/>
  <c r="BX842" i="1" s="1"/>
  <c r="BS802" i="1"/>
  <c r="BW802" i="1" s="1"/>
  <c r="BT804" i="1"/>
  <c r="BX804" i="1" s="1"/>
  <c r="BS837" i="1"/>
  <c r="BW837" i="1" s="1"/>
  <c r="BR818" i="1"/>
  <c r="BV818" i="1" s="1"/>
  <c r="BT837" i="1"/>
  <c r="BX837" i="1" s="1"/>
  <c r="BS821" i="1"/>
  <c r="BW821" i="1" s="1"/>
  <c r="BT816" i="1"/>
  <c r="BX816" i="1" s="1"/>
  <c r="BR845" i="1"/>
  <c r="BV845" i="1" s="1"/>
  <c r="BR816" i="1"/>
  <c r="BV816" i="1" s="1"/>
  <c r="BT802" i="1"/>
  <c r="BX802" i="1" s="1"/>
  <c r="BT810" i="1"/>
  <c r="BX810" i="1" s="1"/>
  <c r="BS798" i="1"/>
  <c r="BW798" i="1" s="1"/>
  <c r="BR791" i="1"/>
  <c r="BV791" i="1" s="1"/>
  <c r="BS827" i="1"/>
  <c r="BW827" i="1" s="1"/>
  <c r="BS789" i="1"/>
  <c r="BW789" i="1" s="1"/>
  <c r="BR771" i="1"/>
  <c r="BV771" i="1" s="1"/>
  <c r="BR858" i="1"/>
  <c r="BV858" i="1" s="1"/>
  <c r="BR776" i="1"/>
  <c r="BV776" i="1" s="1"/>
  <c r="BT856" i="1"/>
  <c r="BX856" i="1" s="1"/>
  <c r="BS807" i="1"/>
  <c r="BW807" i="1" s="1"/>
  <c r="BS813" i="1"/>
  <c r="BW813" i="1" s="1"/>
  <c r="BS857" i="1"/>
  <c r="BW857" i="1" s="1"/>
  <c r="BS780" i="1"/>
  <c r="BW780" i="1" s="1"/>
  <c r="BR855" i="1"/>
  <c r="BV855" i="1" s="1"/>
  <c r="BR843" i="1"/>
  <c r="BV843" i="1" s="1"/>
  <c r="BR769" i="1"/>
  <c r="BV769" i="1" s="1"/>
  <c r="BT807" i="1"/>
  <c r="BX807" i="1" s="1"/>
  <c r="BT769" i="1"/>
  <c r="BX769" i="1" s="1"/>
  <c r="BS839" i="1"/>
  <c r="BW839" i="1" s="1"/>
  <c r="BS851" i="1"/>
  <c r="BW851" i="1" s="1"/>
  <c r="BR819" i="1"/>
  <c r="BV819" i="1" s="1"/>
  <c r="BR840" i="1"/>
  <c r="BV840" i="1" s="1"/>
  <c r="BR839" i="1"/>
  <c r="BV839" i="1" s="1"/>
  <c r="BT780" i="1"/>
  <c r="BX780" i="1" s="1"/>
  <c r="BR782" i="1"/>
  <c r="BV782" i="1" s="1"/>
  <c r="BS795" i="1"/>
  <c r="BW795" i="1" s="1"/>
  <c r="BS770" i="1"/>
  <c r="BW770" i="1" s="1"/>
  <c r="BT770" i="1"/>
  <c r="BX770" i="1" s="1"/>
  <c r="BT778" i="1"/>
  <c r="BX778" i="1" s="1"/>
  <c r="BS830" i="1"/>
  <c r="BW830" i="1" s="1"/>
  <c r="BS772" i="1"/>
  <c r="BW772" i="1" s="1"/>
  <c r="BS852" i="1"/>
  <c r="BW852" i="1" s="1"/>
  <c r="BR805" i="1"/>
  <c r="BV805" i="1" s="1"/>
  <c r="BS787" i="1"/>
  <c r="BW787" i="1" s="1"/>
  <c r="BT801" i="1"/>
  <c r="BX801" i="1" s="1"/>
  <c r="BS797" i="1"/>
  <c r="BW797" i="1" s="1"/>
  <c r="BT793" i="1"/>
  <c r="BX793" i="1" s="1"/>
  <c r="BT803" i="1"/>
  <c r="BX803" i="1" s="1"/>
  <c r="BS768" i="1"/>
  <c r="BW768" i="1" s="1"/>
  <c r="BR813" i="1"/>
  <c r="BV813" i="1" s="1"/>
  <c r="BT853" i="1"/>
  <c r="BX853" i="1" s="1"/>
  <c r="BR838" i="1"/>
  <c r="BV838" i="1" s="1"/>
  <c r="BT830" i="1"/>
  <c r="BX830" i="1" s="1"/>
  <c r="BR827" i="1"/>
  <c r="BV827" i="1" s="1"/>
  <c r="BS858" i="1"/>
  <c r="BW858" i="1" s="1"/>
  <c r="BR822" i="1"/>
  <c r="BV822" i="1" s="1"/>
  <c r="BR851" i="1"/>
  <c r="BV851" i="1" s="1"/>
  <c r="BR778" i="1"/>
  <c r="BV778" i="1" s="1"/>
  <c r="BT775" i="1"/>
  <c r="BX775" i="1" s="1"/>
  <c r="BT794" i="1"/>
  <c r="BX794" i="1" s="1"/>
  <c r="BR768" i="1"/>
  <c r="BV768" i="1" s="1"/>
  <c r="BS771" i="1"/>
  <c r="BW771" i="1" s="1"/>
  <c r="BS828" i="1"/>
  <c r="BW828" i="1" s="1"/>
  <c r="BR809" i="1"/>
  <c r="BV809" i="1" s="1"/>
  <c r="BR863" i="1"/>
  <c r="BV863" i="1" s="1"/>
  <c r="BS840" i="1"/>
  <c r="BW840" i="1" s="1"/>
  <c r="BS862" i="1"/>
  <c r="BS832" i="1"/>
  <c r="BW832" i="1" s="1"/>
  <c r="BT861" i="1"/>
  <c r="BX861" i="1" s="1"/>
  <c r="BT849" i="1"/>
  <c r="BX849" i="1" s="1"/>
  <c r="BS826" i="1"/>
  <c r="BW826" i="1" s="1"/>
  <c r="BT850" i="1"/>
  <c r="BX850" i="1" s="1"/>
  <c r="BS834" i="1"/>
  <c r="BW834" i="1" s="1"/>
  <c r="BR806" i="1"/>
  <c r="BV806" i="1" s="1"/>
  <c r="BT845" i="1"/>
  <c r="BX845" i="1" s="1"/>
  <c r="BR812" i="1"/>
  <c r="BV812" i="1" s="1"/>
  <c r="BR810" i="1"/>
  <c r="BV810" i="1" s="1"/>
  <c r="BT821" i="1"/>
  <c r="BX821" i="1" s="1"/>
  <c r="BR808" i="1"/>
  <c r="BV808" i="1" s="1"/>
  <c r="BT808" i="1"/>
  <c r="BX808" i="1" s="1"/>
  <c r="BR829" i="1"/>
  <c r="BV829" i="1" s="1"/>
  <c r="BT798" i="1"/>
  <c r="BX798" i="1" s="1"/>
  <c r="BS806" i="1"/>
  <c r="BW806" i="1" s="1"/>
  <c r="BS796" i="1"/>
  <c r="BW796" i="1" s="1"/>
  <c r="BT829" i="1"/>
  <c r="BX829" i="1" s="1"/>
  <c r="BS838" i="1"/>
  <c r="BW838" i="1" s="1"/>
  <c r="BR836" i="1"/>
  <c r="BV836" i="1" s="1"/>
  <c r="BS801" i="1"/>
  <c r="BW801" i="1" s="1"/>
  <c r="BR832" i="1"/>
  <c r="BV832" i="1" s="1"/>
  <c r="BS781" i="1"/>
  <c r="BW781" i="1" s="1"/>
  <c r="BR792" i="1"/>
  <c r="BV792" i="1" s="1"/>
  <c r="BR825" i="1"/>
  <c r="BV825" i="1" s="1"/>
  <c r="BT811" i="1"/>
  <c r="BX811" i="1" s="1"/>
  <c r="BR817" i="1"/>
  <c r="BV817" i="1" s="1"/>
  <c r="BT772" i="1"/>
  <c r="BX772" i="1" s="1"/>
  <c r="BT827" i="1"/>
  <c r="BX827" i="1" s="1"/>
  <c r="BT840" i="1"/>
  <c r="BX840" i="1" s="1"/>
  <c r="BT822" i="1"/>
  <c r="BX822" i="1" s="1"/>
  <c r="BR854" i="1"/>
  <c r="BV854" i="1" s="1"/>
  <c r="BR786" i="1"/>
  <c r="BV786" i="1" s="1"/>
  <c r="BT852" i="1"/>
  <c r="BX852" i="1" s="1"/>
  <c r="BS831" i="1"/>
  <c r="BW831" i="1" s="1"/>
  <c r="BT848" i="1"/>
  <c r="BX848" i="1" s="1"/>
  <c r="BS805" i="1"/>
  <c r="BW805" i="1" s="1"/>
  <c r="BR830" i="1"/>
  <c r="BV830" i="1" s="1"/>
  <c r="BT824" i="1"/>
  <c r="BX824" i="1" s="1"/>
  <c r="BT799" i="1"/>
  <c r="BX799" i="1" s="1"/>
  <c r="BS779" i="1"/>
  <c r="BW779" i="1" s="1"/>
  <c r="BR789" i="1"/>
  <c r="BV789" i="1" s="1"/>
  <c r="BR799" i="1"/>
  <c r="BV799" i="1" s="1"/>
  <c r="BR801" i="1"/>
  <c r="BV801" i="1" s="1"/>
  <c r="BT813" i="1"/>
  <c r="BX813" i="1" s="1"/>
  <c r="BS799" i="1"/>
  <c r="BW799" i="1" s="1"/>
  <c r="BS783" i="1"/>
  <c r="BW783" i="1" s="1"/>
  <c r="BR848" i="1"/>
  <c r="BV848" i="1" s="1"/>
  <c r="BT855" i="1"/>
  <c r="BX855" i="1" s="1"/>
  <c r="BS833" i="1"/>
  <c r="BW833" i="1" s="1"/>
  <c r="BR783" i="1"/>
  <c r="BV783" i="1" s="1"/>
  <c r="BR781" i="1"/>
  <c r="BV781" i="1" s="1"/>
  <c r="BS784" i="1"/>
  <c r="BW784" i="1" s="1"/>
  <c r="BS790" i="1"/>
  <c r="BW790" i="1" s="1"/>
  <c r="BT785" i="1"/>
  <c r="BX785" i="1" s="1"/>
  <c r="BT792" i="1"/>
  <c r="BX792" i="1" s="1"/>
  <c r="BR846" i="1"/>
  <c r="BV846" i="1" s="1"/>
  <c r="BT832" i="1"/>
  <c r="BX832" i="1" s="1"/>
  <c r="BR853" i="1"/>
  <c r="BV853" i="1" s="1"/>
  <c r="BR823" i="1"/>
  <c r="BV823" i="1" s="1"/>
  <c r="BT854" i="1"/>
  <c r="BX854" i="1" s="1"/>
  <c r="BT815" i="1"/>
  <c r="BX815" i="1" s="1"/>
  <c r="BR833" i="1"/>
  <c r="BV833" i="1" s="1"/>
  <c r="BS775" i="1"/>
  <c r="BW775" i="1" s="1"/>
  <c r="BT768" i="1"/>
  <c r="BX768" i="1" s="1"/>
  <c r="BR780" i="1"/>
  <c r="BV780" i="1" s="1"/>
  <c r="BR787" i="1"/>
  <c r="BV787" i="1" s="1"/>
  <c r="BS785" i="1"/>
  <c r="BW785" i="1" s="1"/>
  <c r="BR861" i="1"/>
  <c r="BV861" i="1" s="1"/>
  <c r="BR811" i="1"/>
  <c r="BV811" i="1" s="1"/>
  <c r="BS864" i="1"/>
  <c r="BW864" i="1" s="1"/>
  <c r="BR860" i="1"/>
  <c r="BV860" i="1" s="1"/>
  <c r="BS863" i="1"/>
  <c r="BW863" i="1" s="1"/>
  <c r="BT841" i="1"/>
  <c r="BX841" i="1" s="1"/>
  <c r="BT862" i="1"/>
  <c r="BR864" i="1"/>
  <c r="BV864" i="1" s="1"/>
  <c r="BT790" i="1"/>
  <c r="BX790" i="1" s="1"/>
  <c r="BS842" i="1"/>
  <c r="BW842" i="1" s="1"/>
  <c r="BS850" i="1"/>
  <c r="BW850" i="1" s="1"/>
  <c r="BT826" i="1"/>
  <c r="BX826" i="1" s="1"/>
  <c r="BR850" i="1"/>
  <c r="BV850" i="1" s="1"/>
  <c r="BR798" i="1"/>
  <c r="BV798" i="1" s="1"/>
  <c r="BS808" i="1"/>
  <c r="BW808" i="1" s="1"/>
  <c r="BR837" i="1"/>
  <c r="BV837" i="1" s="1"/>
  <c r="BR802" i="1"/>
  <c r="BV802" i="1" s="1"/>
  <c r="BS804" i="1"/>
  <c r="BW804" i="1" s="1"/>
  <c r="BR821" i="1"/>
  <c r="BV821" i="1" s="1"/>
  <c r="BT800" i="1"/>
  <c r="BX800" i="1" s="1"/>
  <c r="BS816" i="1"/>
  <c r="BW816" i="1" s="1"/>
  <c r="BS810" i="1"/>
  <c r="BW810" i="1" s="1"/>
  <c r="BS812" i="1"/>
  <c r="BW812" i="1" s="1"/>
  <c r="BT814" i="1"/>
  <c r="BX814" i="1" s="1"/>
  <c r="BT791" i="1"/>
  <c r="BX791" i="1" s="1"/>
  <c r="BS843" i="1"/>
  <c r="BW843" i="1" s="1"/>
  <c r="BT786" i="1"/>
  <c r="BX786" i="1" s="1"/>
  <c r="BS855" i="1"/>
  <c r="BW855" i="1" s="1"/>
  <c r="BR852" i="1"/>
  <c r="BV852" i="1" s="1"/>
  <c r="BR784" i="1"/>
  <c r="BV784" i="1" s="1"/>
  <c r="BT797" i="1"/>
  <c r="BX797" i="1" s="1"/>
  <c r="BR779" i="1"/>
  <c r="BV779" i="1" s="1"/>
  <c r="BR844" i="1"/>
  <c r="BV844" i="1" s="1"/>
  <c r="BS793" i="1"/>
  <c r="BW793" i="1" s="1"/>
  <c r="BT823" i="1"/>
  <c r="BX823" i="1" s="1"/>
  <c r="BT788" i="1"/>
  <c r="BX788" i="1" s="1"/>
  <c r="BT844" i="1"/>
  <c r="BX844" i="1" s="1"/>
  <c r="BS844" i="1"/>
  <c r="BW844" i="1" s="1"/>
  <c r="BT831" i="1"/>
  <c r="BX831" i="1" s="1"/>
  <c r="BS776" i="1"/>
  <c r="BW776" i="1" s="1"/>
  <c r="BT828" i="1"/>
  <c r="BX828" i="1" s="1"/>
  <c r="BR859" i="1"/>
  <c r="BV859" i="1" s="1"/>
  <c r="BT859" i="1"/>
  <c r="BX859" i="1" s="1"/>
  <c r="BR856" i="1"/>
  <c r="BV856" i="1" s="1"/>
  <c r="BR824" i="1"/>
  <c r="BV824" i="1" s="1"/>
  <c r="BR803" i="1"/>
  <c r="BV803" i="1" s="1"/>
  <c r="BT795" i="1"/>
  <c r="BX795" i="1" s="1"/>
  <c r="BT776" i="1"/>
  <c r="BX776" i="1" s="1"/>
  <c r="BR785" i="1"/>
  <c r="BV785" i="1" s="1"/>
  <c r="BR777" i="1"/>
  <c r="BV777" i="1" s="1"/>
  <c r="BR795" i="1"/>
  <c r="BV795" i="1" s="1"/>
  <c r="BT839" i="1"/>
  <c r="BX839" i="1" s="1"/>
  <c r="BS822" i="1"/>
  <c r="BW822" i="1" s="1"/>
  <c r="BR775" i="1"/>
  <c r="BV775" i="1" s="1"/>
  <c r="BT846" i="1"/>
  <c r="BX846" i="1" s="1"/>
  <c r="BT820" i="1"/>
  <c r="BX820" i="1" s="1"/>
  <c r="BS815" i="1"/>
  <c r="BW815" i="1" s="1"/>
  <c r="BS825" i="1"/>
  <c r="BW825" i="1" s="1"/>
  <c r="BS778" i="1"/>
  <c r="BW778" i="1" s="1"/>
  <c r="BT774" i="1"/>
  <c r="BX774" i="1" s="1"/>
  <c r="BS794" i="1"/>
  <c r="BW794" i="1" s="1"/>
  <c r="BT782" i="1"/>
  <c r="BX782" i="1" s="1"/>
  <c r="BT781" i="1"/>
  <c r="BX781" i="1" s="1"/>
  <c r="BT836" i="1"/>
  <c r="BX836" i="1" s="1"/>
  <c r="BS847" i="1"/>
  <c r="BW847" i="1" s="1"/>
  <c r="BS846" i="1"/>
  <c r="BW846" i="1" s="1"/>
  <c r="BR820" i="1"/>
  <c r="BV820" i="1" s="1"/>
  <c r="BS848" i="1"/>
  <c r="BW848" i="1" s="1"/>
  <c r="BR847" i="1"/>
  <c r="BV847" i="1" s="1"/>
  <c r="BR815" i="1"/>
  <c r="BV815" i="1" s="1"/>
  <c r="BT779" i="1"/>
  <c r="BX779" i="1" s="1"/>
  <c r="BT787" i="1"/>
  <c r="BX787" i="1" s="1"/>
  <c r="BR774" i="1"/>
  <c r="BV774" i="1" s="1"/>
  <c r="BS786" i="1"/>
  <c r="BW786" i="1" s="1"/>
  <c r="BT771" i="1"/>
  <c r="BX771" i="1" s="1"/>
  <c r="BS824" i="1"/>
  <c r="BW824" i="1" s="1"/>
  <c r="BS854" i="1"/>
  <c r="BW854" i="1" s="1"/>
  <c r="BS865" i="1"/>
  <c r="BW865" i="1" s="1"/>
  <c r="BS860" i="1"/>
  <c r="BW860" i="1" s="1"/>
  <c r="BT864" i="1"/>
  <c r="BX864" i="1" s="1"/>
  <c r="BS849" i="1"/>
  <c r="BW849" i="1" s="1"/>
  <c r="BT863" i="1"/>
  <c r="BX863" i="1" s="1"/>
  <c r="BR865" i="1"/>
  <c r="BV865" i="1" s="1"/>
  <c r="BR766" i="1"/>
  <c r="BT869" i="1"/>
  <c r="BX869" i="1" s="1"/>
  <c r="BR758" i="1"/>
  <c r="BV758" i="1" s="1"/>
  <c r="BT737" i="1"/>
  <c r="BX737" i="1" s="1"/>
  <c r="BT714" i="1"/>
  <c r="BX714" i="1" s="1"/>
  <c r="BS681" i="1"/>
  <c r="BW681" i="1" s="1"/>
  <c r="BR662" i="1"/>
  <c r="BV662" i="1" s="1"/>
  <c r="BT640" i="1"/>
  <c r="BX640" i="1" s="1"/>
  <c r="BT613" i="1"/>
  <c r="BX613" i="1" s="1"/>
  <c r="BR760" i="1"/>
  <c r="BV760" i="1" s="1"/>
  <c r="BS716" i="1"/>
  <c r="BW716" i="1" s="1"/>
  <c r="BR696" i="1"/>
  <c r="BV696" i="1" s="1"/>
  <c r="BT674" i="1"/>
  <c r="BX674" i="1" s="1"/>
  <c r="BS638" i="1"/>
  <c r="BW638" i="1" s="1"/>
  <c r="BT619" i="1"/>
  <c r="BX619" i="1" s="1"/>
  <c r="BR598" i="1"/>
  <c r="BV598" i="1" s="1"/>
  <c r="BT578" i="1"/>
  <c r="BX578" i="1" s="1"/>
  <c r="BT560" i="1"/>
  <c r="BX560" i="1" s="1"/>
  <c r="BT544" i="1"/>
  <c r="BX544" i="1" s="1"/>
  <c r="BR523" i="1"/>
  <c r="BV523" i="1" s="1"/>
  <c r="BR505" i="1"/>
  <c r="BV505" i="1" s="1"/>
  <c r="BR484" i="1"/>
  <c r="BV484" i="1" s="1"/>
  <c r="BR750" i="1"/>
  <c r="BV750" i="1" s="1"/>
  <c r="BR720" i="1"/>
  <c r="BV720" i="1" s="1"/>
  <c r="BS702" i="1"/>
  <c r="BW702" i="1" s="1"/>
  <c r="BR678" i="1"/>
  <c r="BV678" i="1" s="1"/>
  <c r="BT662" i="1"/>
  <c r="BX662" i="1" s="1"/>
  <c r="BS642" i="1"/>
  <c r="BW642" i="1" s="1"/>
  <c r="BS620" i="1"/>
  <c r="BW620" i="1" s="1"/>
  <c r="BR579" i="1"/>
  <c r="BV579" i="1" s="1"/>
  <c r="BS552" i="1"/>
  <c r="BW552" i="1" s="1"/>
  <c r="BR518" i="1"/>
  <c r="BV518" i="1" s="1"/>
  <c r="BR554" i="1"/>
  <c r="BV554" i="1" s="1"/>
  <c r="BS757" i="1"/>
  <c r="BW757" i="1" s="1"/>
  <c r="BR735" i="1"/>
  <c r="BV735" i="1" s="1"/>
  <c r="BT708" i="1"/>
  <c r="BX708" i="1" s="1"/>
  <c r="BR673" i="1"/>
  <c r="BV673" i="1" s="1"/>
  <c r="BT657" i="1"/>
  <c r="BX657" i="1" s="1"/>
  <c r="BS634" i="1"/>
  <c r="BW634" i="1" s="1"/>
  <c r="BS607" i="1"/>
  <c r="BW607" i="1" s="1"/>
  <c r="BT746" i="1"/>
  <c r="BX746" i="1" s="1"/>
  <c r="BS719" i="1"/>
  <c r="BW719" i="1" s="1"/>
  <c r="BT700" i="1"/>
  <c r="BX700" i="1" s="1"/>
  <c r="BS678" i="1"/>
  <c r="BW678" i="1" s="1"/>
  <c r="BT642" i="1"/>
  <c r="BX642" i="1" s="1"/>
  <c r="BT622" i="1"/>
  <c r="BX622" i="1" s="1"/>
  <c r="BR602" i="1"/>
  <c r="BV602" i="1" s="1"/>
  <c r="BS581" i="1"/>
  <c r="BW581" i="1" s="1"/>
  <c r="BR563" i="1"/>
  <c r="BV563" i="1" s="1"/>
  <c r="BT547" i="1"/>
  <c r="BX547" i="1" s="1"/>
  <c r="BR526" i="1"/>
  <c r="BV526" i="1" s="1"/>
  <c r="BT509" i="1"/>
  <c r="BX509" i="1" s="1"/>
  <c r="BR491" i="1"/>
  <c r="BV491" i="1" s="1"/>
  <c r="BR748" i="1"/>
  <c r="BV748" i="1" s="1"/>
  <c r="BR719" i="1"/>
  <c r="BV719" i="1" s="1"/>
  <c r="BS701" i="1"/>
  <c r="BW701" i="1" s="1"/>
  <c r="BS677" i="1"/>
  <c r="BW677" i="1" s="1"/>
  <c r="BR661" i="1"/>
  <c r="BV661" i="1" s="1"/>
  <c r="BR640" i="1"/>
  <c r="BV640" i="1" s="1"/>
  <c r="BS619" i="1"/>
  <c r="BW619" i="1" s="1"/>
  <c r="BS578" i="1"/>
  <c r="BW578" i="1" s="1"/>
  <c r="BS551" i="1"/>
  <c r="BW551" i="1" s="1"/>
  <c r="BS517" i="1"/>
  <c r="BW517" i="1" s="1"/>
  <c r="BR546" i="1"/>
  <c r="BV546" i="1" s="1"/>
  <c r="BR764" i="1"/>
  <c r="BV764" i="1" s="1"/>
  <c r="BS736" i="1"/>
  <c r="BW736" i="1" s="1"/>
  <c r="BT767" i="1"/>
  <c r="BX767" i="1" s="1"/>
  <c r="BT692" i="1"/>
  <c r="BX692" i="1" s="1"/>
  <c r="BR668" i="1"/>
  <c r="BV668" i="1" s="1"/>
  <c r="BR651" i="1"/>
  <c r="BV651" i="1" s="1"/>
  <c r="BS628" i="1"/>
  <c r="BW628" i="1" s="1"/>
  <c r="BS602" i="1"/>
  <c r="BW602" i="1" s="1"/>
  <c r="BT718" i="1"/>
  <c r="BX718" i="1" s="1"/>
  <c r="BT699" i="1"/>
  <c r="BX699" i="1" s="1"/>
  <c r="BT677" i="1"/>
  <c r="BX677" i="1" s="1"/>
  <c r="BS640" i="1"/>
  <c r="BW640" i="1" s="1"/>
  <c r="BT621" i="1"/>
  <c r="BX621" i="1" s="1"/>
  <c r="BS601" i="1"/>
  <c r="BW601" i="1" s="1"/>
  <c r="BS580" i="1"/>
  <c r="BW580" i="1" s="1"/>
  <c r="BR562" i="1"/>
  <c r="BV562" i="1" s="1"/>
  <c r="BT546" i="1"/>
  <c r="BX546" i="1" s="1"/>
  <c r="BR525" i="1"/>
  <c r="BV525" i="1" s="1"/>
  <c r="BR507" i="1"/>
  <c r="BV507" i="1" s="1"/>
  <c r="BT490" i="1"/>
  <c r="BX490" i="1" s="1"/>
  <c r="BR753" i="1"/>
  <c r="BV753" i="1" s="1"/>
  <c r="BS718" i="1"/>
  <c r="BW718" i="1" s="1"/>
  <c r="BS700" i="1"/>
  <c r="BW700" i="1" s="1"/>
  <c r="BT676" i="1"/>
  <c r="BX676" i="1" s="1"/>
  <c r="BR660" i="1"/>
  <c r="BV660" i="1" s="1"/>
  <c r="BR639" i="1"/>
  <c r="BV639" i="1" s="1"/>
  <c r="BR615" i="1"/>
  <c r="BV615" i="1" s="1"/>
  <c r="BS577" i="1"/>
  <c r="BW577" i="1" s="1"/>
  <c r="BS550" i="1"/>
  <c r="BW550" i="1" s="1"/>
  <c r="BT516" i="1"/>
  <c r="BX516" i="1" s="1"/>
  <c r="BR538" i="1"/>
  <c r="BV538" i="1" s="1"/>
  <c r="BS755" i="1"/>
  <c r="BW755" i="1" s="1"/>
  <c r="BT748" i="1"/>
  <c r="BX748" i="1" s="1"/>
  <c r="BS710" i="1"/>
  <c r="BW710" i="1" s="1"/>
  <c r="BT678" i="1"/>
  <c r="BX678" i="1" s="1"/>
  <c r="BT659" i="1"/>
  <c r="BX659" i="1" s="1"/>
  <c r="BT637" i="1"/>
  <c r="BX637" i="1" s="1"/>
  <c r="BT610" i="1"/>
  <c r="BX610" i="1" s="1"/>
  <c r="BS749" i="1"/>
  <c r="BW749" i="1" s="1"/>
  <c r="BT717" i="1"/>
  <c r="BX717" i="1" s="1"/>
  <c r="BR697" i="1"/>
  <c r="BV697" i="1" s="1"/>
  <c r="BS675" i="1"/>
  <c r="BW675" i="1" s="1"/>
  <c r="BS639" i="1"/>
  <c r="BW639" i="1" s="1"/>
  <c r="BT620" i="1"/>
  <c r="BX620" i="1" s="1"/>
  <c r="BT600" i="1"/>
  <c r="BX600" i="1" s="1"/>
  <c r="BS579" i="1"/>
  <c r="BW579" i="1" s="1"/>
  <c r="BR561" i="1"/>
  <c r="BV561" i="1" s="1"/>
  <c r="BT545" i="1"/>
  <c r="BX545" i="1" s="1"/>
  <c r="BR524" i="1"/>
  <c r="BV524" i="1" s="1"/>
  <c r="BR506" i="1"/>
  <c r="BV506" i="1" s="1"/>
  <c r="BT488" i="1"/>
  <c r="BX488" i="1" s="1"/>
  <c r="BS752" i="1"/>
  <c r="BW752" i="1" s="1"/>
  <c r="BS717" i="1"/>
  <c r="BW717" i="1" s="1"/>
  <c r="BS699" i="1"/>
  <c r="BW699" i="1" s="1"/>
  <c r="BR675" i="1"/>
  <c r="BV675" i="1" s="1"/>
  <c r="BR659" i="1"/>
  <c r="BV659" i="1" s="1"/>
  <c r="BR638" i="1"/>
  <c r="BV638" i="1" s="1"/>
  <c r="BR614" i="1"/>
  <c r="BV614" i="1" s="1"/>
  <c r="BR570" i="1"/>
  <c r="BV570" i="1" s="1"/>
  <c r="BS549" i="1"/>
  <c r="BW549" i="1" s="1"/>
  <c r="BT760" i="1"/>
  <c r="BX760" i="1" s="1"/>
  <c r="BT529" i="1"/>
  <c r="BX529" i="1" s="1"/>
  <c r="BT697" i="1"/>
  <c r="BX697" i="1" s="1"/>
  <c r="BR619" i="1"/>
  <c r="BV619" i="1" s="1"/>
  <c r="BT580" i="1"/>
  <c r="BX580" i="1" s="1"/>
  <c r="BR540" i="1"/>
  <c r="BV540" i="1" s="1"/>
  <c r="BS505" i="1"/>
  <c r="BW505" i="1" s="1"/>
  <c r="BR461" i="1"/>
  <c r="BV461" i="1" s="1"/>
  <c r="BS416" i="1"/>
  <c r="BW416" i="1" s="1"/>
  <c r="BS883" i="1"/>
  <c r="BW883" i="1" s="1"/>
  <c r="BS910" i="1"/>
  <c r="BW910" i="1" s="1"/>
  <c r="BS530" i="1"/>
  <c r="BW530" i="1" s="1"/>
  <c r="BR472" i="1"/>
  <c r="BV472" i="1" s="1"/>
  <c r="BS670" i="1"/>
  <c r="BW670" i="1" s="1"/>
  <c r="BS595" i="1"/>
  <c r="BW595" i="1" s="1"/>
  <c r="BT562" i="1"/>
  <c r="BX562" i="1" s="1"/>
  <c r="BR509" i="1"/>
  <c r="BV509" i="1" s="1"/>
  <c r="BS477" i="1"/>
  <c r="BW477" i="1" s="1"/>
  <c r="BR429" i="1"/>
  <c r="BV429" i="1" s="1"/>
  <c r="BT877" i="1"/>
  <c r="BX877" i="1" s="1"/>
  <c r="BT898" i="1"/>
  <c r="BX898" i="1" s="1"/>
  <c r="BT710" i="1"/>
  <c r="BX710" i="1" s="1"/>
  <c r="BS594" i="1"/>
  <c r="BW594" i="1" s="1"/>
  <c r="BR497" i="1"/>
  <c r="BV497" i="1" s="1"/>
  <c r="BR707" i="1"/>
  <c r="BV707" i="1" s="1"/>
  <c r="BT649" i="1"/>
  <c r="BX649" i="1" s="1"/>
  <c r="BR586" i="1"/>
  <c r="BV586" i="1" s="1"/>
  <c r="BR545" i="1"/>
  <c r="BV545" i="1" s="1"/>
  <c r="BS513" i="1"/>
  <c r="BW513" i="1" s="1"/>
  <c r="BS481" i="1"/>
  <c r="BW481" i="1" s="1"/>
  <c r="BR441" i="1"/>
  <c r="BV441" i="1" s="1"/>
  <c r="BR867" i="1"/>
  <c r="BV867" i="1" s="1"/>
  <c r="BT906" i="1"/>
  <c r="BX906" i="1" s="1"/>
  <c r="BR512" i="1"/>
  <c r="BV512" i="1" s="1"/>
  <c r="BT428" i="1"/>
  <c r="BX428" i="1" s="1"/>
  <c r="BS484" i="1"/>
  <c r="BW484" i="1" s="1"/>
  <c r="BT423" i="1"/>
  <c r="BX423" i="1" s="1"/>
  <c r="BS461" i="1"/>
  <c r="BW461" i="1" s="1"/>
  <c r="BR872" i="1"/>
  <c r="BV872" i="1" s="1"/>
  <c r="BS409" i="1"/>
  <c r="BW409" i="1" s="1"/>
  <c r="BR886" i="1"/>
  <c r="BV886" i="1" s="1"/>
  <c r="BT399" i="1"/>
  <c r="BX399" i="1" s="1"/>
  <c r="BS907" i="1"/>
  <c r="BW907" i="1" s="1"/>
  <c r="BT413" i="1"/>
  <c r="BX413" i="1" s="1"/>
  <c r="BS885" i="1"/>
  <c r="BW885" i="1" s="1"/>
  <c r="BT914" i="1"/>
  <c r="BX914" i="1" s="1"/>
  <c r="BS526" i="1"/>
  <c r="BW526" i="1" s="1"/>
  <c r="BT470" i="1"/>
  <c r="BX470" i="1" s="1"/>
  <c r="BS666" i="1"/>
  <c r="BW666" i="1" s="1"/>
  <c r="BS593" i="1"/>
  <c r="BW593" i="1" s="1"/>
  <c r="BS541" i="1"/>
  <c r="BW541" i="1" s="1"/>
  <c r="BT507" i="1"/>
  <c r="BX507" i="1" s="1"/>
  <c r="BT472" i="1"/>
  <c r="BX472" i="1" s="1"/>
  <c r="BS428" i="1"/>
  <c r="BW428" i="1" s="1"/>
  <c r="BR878" i="1"/>
  <c r="BV878" i="1" s="1"/>
  <c r="BS902" i="1"/>
  <c r="BW902" i="1" s="1"/>
  <c r="BR700" i="1"/>
  <c r="BV700" i="1" s="1"/>
  <c r="BS590" i="1"/>
  <c r="BW590" i="1" s="1"/>
  <c r="BS494" i="1"/>
  <c r="BW494" i="1" s="1"/>
  <c r="BS706" i="1"/>
  <c r="BW706" i="1" s="1"/>
  <c r="BR648" i="1"/>
  <c r="BV648" i="1" s="1"/>
  <c r="BT583" i="1"/>
  <c r="BX583" i="1" s="1"/>
  <c r="BR543" i="1"/>
  <c r="BV543" i="1" s="1"/>
  <c r="BR511" i="1"/>
  <c r="BV511" i="1" s="1"/>
  <c r="BR480" i="1"/>
  <c r="BV480" i="1" s="1"/>
  <c r="BS440" i="1"/>
  <c r="BW440" i="1" s="1"/>
  <c r="BR869" i="1"/>
  <c r="BV869" i="1" s="1"/>
  <c r="BR907" i="1"/>
  <c r="BV907" i="1" s="1"/>
  <c r="BR502" i="1"/>
  <c r="BV502" i="1" s="1"/>
  <c r="BR426" i="1"/>
  <c r="BV426" i="1" s="1"/>
  <c r="BR483" i="1"/>
  <c r="BV483" i="1" s="1"/>
  <c r="BS418" i="1"/>
  <c r="BW418" i="1" s="1"/>
  <c r="BS453" i="1"/>
  <c r="BW453" i="1" s="1"/>
  <c r="BR448" i="1"/>
  <c r="BV448" i="1" s="1"/>
  <c r="BS901" i="1"/>
  <c r="BW901" i="1" s="1"/>
  <c r="BS888" i="1"/>
  <c r="BW888" i="1" s="1"/>
  <c r="BT873" i="1"/>
  <c r="BX873" i="1" s="1"/>
  <c r="BR699" i="1"/>
  <c r="BV699" i="1" s="1"/>
  <c r="BT631" i="1"/>
  <c r="BX631" i="1" s="1"/>
  <c r="BT584" i="1"/>
  <c r="BX584" i="1" s="1"/>
  <c r="BR544" i="1"/>
  <c r="BV544" i="1" s="1"/>
  <c r="BR508" i="1"/>
  <c r="BV508" i="1" s="1"/>
  <c r="BT467" i="1"/>
  <c r="BX467" i="1" s="1"/>
  <c r="BT421" i="1"/>
  <c r="BX421" i="1" s="1"/>
  <c r="BT878" i="1"/>
  <c r="BX878" i="1" s="1"/>
  <c r="BS909" i="1"/>
  <c r="BW909" i="1" s="1"/>
  <c r="BS524" i="1"/>
  <c r="BW524" i="1" s="1"/>
  <c r="BS462" i="1"/>
  <c r="BW462" i="1" s="1"/>
  <c r="BT630" i="1"/>
  <c r="BX630" i="1" s="1"/>
  <c r="BS584" i="1"/>
  <c r="BW584" i="1" s="1"/>
  <c r="BS531" i="1"/>
  <c r="BW531" i="1" s="1"/>
  <c r="BR499" i="1"/>
  <c r="BV499" i="1" s="1"/>
  <c r="BT455" i="1"/>
  <c r="BX455" i="1" s="1"/>
  <c r="BR415" i="1"/>
  <c r="BV415" i="1" s="1"/>
  <c r="BT882" i="1"/>
  <c r="BX882" i="1" s="1"/>
  <c r="BS908" i="1"/>
  <c r="BW908" i="1" s="1"/>
  <c r="BT628" i="1"/>
  <c r="BX628" i="1" s="1"/>
  <c r="BS522" i="1"/>
  <c r="BW522" i="1" s="1"/>
  <c r="BS732" i="1"/>
  <c r="BW732" i="1" s="1"/>
  <c r="BR674" i="1"/>
  <c r="BV674" i="1" s="1"/>
  <c r="BT598" i="1"/>
  <c r="BX598" i="1" s="1"/>
  <c r="BR557" i="1"/>
  <c r="BV557" i="1" s="1"/>
  <c r="BT526" i="1"/>
  <c r="BX526" i="1" s="1"/>
  <c r="BS493" i="1"/>
  <c r="BW493" i="1" s="1"/>
  <c r="BT460" i="1"/>
  <c r="BX460" i="1" s="1"/>
  <c r="BR413" i="1"/>
  <c r="BV413" i="1" s="1"/>
  <c r="BR903" i="1"/>
  <c r="BV903" i="1" s="1"/>
  <c r="BR490" i="1"/>
  <c r="BV490" i="1" s="1"/>
  <c r="BR425" i="1"/>
  <c r="BV425" i="1" s="1"/>
  <c r="BS476" i="1"/>
  <c r="BW476" i="1" s="1"/>
  <c r="BR412" i="1"/>
  <c r="BV412" i="1" s="1"/>
  <c r="BS451" i="1"/>
  <c r="BW451" i="1" s="1"/>
  <c r="BR898" i="1"/>
  <c r="BV898" i="1" s="1"/>
  <c r="BR885" i="1"/>
  <c r="BV885" i="1" s="1"/>
  <c r="BR874" i="1"/>
  <c r="BV874" i="1" s="1"/>
  <c r="BR420" i="1"/>
  <c r="BV420" i="1" s="1"/>
  <c r="BR911" i="1"/>
  <c r="BV911" i="1" s="1"/>
  <c r="BT679" i="1"/>
  <c r="BX679" i="1" s="1"/>
  <c r="BS612" i="1"/>
  <c r="BW612" i="1" s="1"/>
  <c r="BT573" i="1"/>
  <c r="BX573" i="1" s="1"/>
  <c r="BT533" i="1"/>
  <c r="BX533" i="1" s="1"/>
  <c r="BS495" i="1"/>
  <c r="BW495" i="1" s="1"/>
  <c r="BR453" i="1"/>
  <c r="BV453" i="1" s="1"/>
  <c r="BS408" i="1"/>
  <c r="BW408" i="1" s="1"/>
  <c r="BT888" i="1"/>
  <c r="BX888" i="1" s="1"/>
  <c r="BR916" i="1"/>
  <c r="BV916" i="1" s="1"/>
  <c r="BS520" i="1"/>
  <c r="BW520" i="1" s="1"/>
  <c r="BS459" i="1"/>
  <c r="BW459" i="1" s="1"/>
  <c r="BS651" i="1"/>
  <c r="BW651" i="1" s="1"/>
  <c r="BT589" i="1"/>
  <c r="BX589" i="1" s="1"/>
  <c r="BS537" i="1"/>
  <c r="BW537" i="1" s="1"/>
  <c r="BT503" i="1"/>
  <c r="BX503" i="1" s="1"/>
  <c r="BS467" i="1"/>
  <c r="BW467" i="1" s="1"/>
  <c r="BR423" i="1"/>
  <c r="BV423" i="1" s="1"/>
  <c r="BS879" i="1"/>
  <c r="BW879" i="1" s="1"/>
  <c r="BS906" i="1"/>
  <c r="BW906" i="1" s="1"/>
  <c r="BR647" i="1"/>
  <c r="BV647" i="1" s="1"/>
  <c r="BS538" i="1"/>
  <c r="BW538" i="1" s="1"/>
  <c r="BR762" i="1"/>
  <c r="BV762" i="1" s="1"/>
  <c r="BR686" i="1"/>
  <c r="BV686" i="1" s="1"/>
  <c r="BR611" i="1"/>
  <c r="BV611" i="1" s="1"/>
  <c r="BS564" i="1"/>
  <c r="BW564" i="1" s="1"/>
  <c r="BT532" i="1"/>
  <c r="BX532" i="1" s="1"/>
  <c r="BR500" i="1"/>
  <c r="BV500" i="1" s="1"/>
  <c r="BR465" i="1"/>
  <c r="BV465" i="1" s="1"/>
  <c r="BR421" i="1"/>
  <c r="BV421" i="1" s="1"/>
  <c r="BR882" i="1"/>
  <c r="BV882" i="1" s="1"/>
  <c r="BT915" i="1"/>
  <c r="BX915" i="1" s="1"/>
  <c r="BS458" i="1"/>
  <c r="BW458" i="1" s="1"/>
  <c r="BS401" i="1"/>
  <c r="BW401" i="1" s="1"/>
  <c r="BT424" i="1"/>
  <c r="BX424" i="1" s="1"/>
  <c r="BR464" i="1"/>
  <c r="BV464" i="1" s="1"/>
  <c r="BS870" i="1"/>
  <c r="BW870" i="1" s="1"/>
  <c r="BS410" i="1"/>
  <c r="BW410" i="1" s="1"/>
  <c r="BR404" i="1"/>
  <c r="BV404" i="1" s="1"/>
  <c r="BS438" i="1"/>
  <c r="BW438" i="1" s="1"/>
  <c r="BS900" i="1"/>
  <c r="BW900" i="1" s="1"/>
  <c r="BS405" i="1"/>
  <c r="BW405" i="1" s="1"/>
  <c r="BT892" i="1"/>
  <c r="BX892" i="1" s="1"/>
  <c r="BT883" i="1"/>
  <c r="BX883" i="1" s="1"/>
  <c r="BS413" i="1"/>
  <c r="BW413" i="1" s="1"/>
  <c r="BR450" i="1"/>
  <c r="BV450" i="1" s="1"/>
  <c r="BR406" i="1"/>
  <c r="BV406" i="1" s="1"/>
  <c r="BT448" i="1"/>
  <c r="BX448" i="1" s="1"/>
  <c r="BS911" i="1"/>
  <c r="BW911" i="1" s="1"/>
  <c r="BT705" i="1"/>
  <c r="BX705" i="1" s="1"/>
  <c r="BR749" i="1"/>
  <c r="BV749" i="1" s="1"/>
  <c r="BR471" i="1"/>
  <c r="BV471" i="1" s="1"/>
  <c r="BT900" i="1"/>
  <c r="BX900" i="1" s="1"/>
  <c r="BS474" i="1"/>
  <c r="BW474" i="1" s="1"/>
  <c r="BR690" i="1"/>
  <c r="BV690" i="1" s="1"/>
  <c r="BT761" i="1"/>
  <c r="BX761" i="1" s="1"/>
  <c r="BR914" i="1"/>
  <c r="BV914" i="1" s="1"/>
  <c r="BR889" i="1"/>
  <c r="BV889" i="1" s="1"/>
  <c r="BT402" i="1"/>
  <c r="BX402" i="1" s="1"/>
  <c r="BT418" i="1"/>
  <c r="BX418" i="1" s="1"/>
  <c r="BS433" i="1"/>
  <c r="BS447" i="1"/>
  <c r="BW447" i="1" s="1"/>
  <c r="BS463" i="1"/>
  <c r="BW463" i="1" s="1"/>
  <c r="BT491" i="1"/>
  <c r="BX491" i="1" s="1"/>
  <c r="BS627" i="1"/>
  <c r="BW627" i="1" s="1"/>
  <c r="BS737" i="1"/>
  <c r="BW737" i="1" s="1"/>
  <c r="BT612" i="1"/>
  <c r="BX612" i="1" s="1"/>
  <c r="BR691" i="1"/>
  <c r="BV691" i="1" s="1"/>
  <c r="BS735" i="1"/>
  <c r="BW735" i="1" s="1"/>
  <c r="BR724" i="1"/>
  <c r="BV724" i="1" s="1"/>
  <c r="BS739" i="1"/>
  <c r="BW739" i="1" s="1"/>
  <c r="BR726" i="1"/>
  <c r="BV726" i="1" s="1"/>
  <c r="BS733" i="1"/>
  <c r="BW733" i="1" s="1"/>
  <c r="BS742" i="1"/>
  <c r="BW742" i="1" s="1"/>
  <c r="BS750" i="1"/>
  <c r="BW750" i="1" s="1"/>
  <c r="BT765" i="1"/>
  <c r="BX765" i="1" s="1"/>
  <c r="BS725" i="1"/>
  <c r="BW725" i="1" s="1"/>
  <c r="BR743" i="1"/>
  <c r="BV743" i="1" s="1"/>
  <c r="BT751" i="1"/>
  <c r="BX751" i="1" s="1"/>
  <c r="BS745" i="1"/>
  <c r="BW745" i="1" s="1"/>
  <c r="BT763" i="1"/>
  <c r="BX763" i="1" s="1"/>
  <c r="BR761" i="1"/>
  <c r="BV761" i="1" s="1"/>
  <c r="BS709" i="1"/>
  <c r="BW709" i="1" s="1"/>
  <c r="BT675" i="1"/>
  <c r="BX675" i="1" s="1"/>
  <c r="BT658" i="1"/>
  <c r="BX658" i="1" s="1"/>
  <c r="BR635" i="1"/>
  <c r="BV635" i="1" s="1"/>
  <c r="BS608" i="1"/>
  <c r="BW608" i="1" s="1"/>
  <c r="BS728" i="1"/>
  <c r="BW728" i="1" s="1"/>
  <c r="BT712" i="1"/>
  <c r="BX712" i="1" s="1"/>
  <c r="BT689" i="1"/>
  <c r="BX689" i="1" s="1"/>
  <c r="BS657" i="1"/>
  <c r="BW657" i="1" s="1"/>
  <c r="BT633" i="1"/>
  <c r="BX633" i="1" s="1"/>
  <c r="BS614" i="1"/>
  <c r="BW614" i="1" s="1"/>
  <c r="BR594" i="1"/>
  <c r="BV594" i="1" s="1"/>
  <c r="BR573" i="1"/>
  <c r="BV573" i="1" s="1"/>
  <c r="BT556" i="1"/>
  <c r="BX556" i="1" s="1"/>
  <c r="BR535" i="1"/>
  <c r="BV535" i="1" s="1"/>
  <c r="BS519" i="1"/>
  <c r="BW519" i="1" s="1"/>
  <c r="BT501" i="1"/>
  <c r="BX501" i="1" s="1"/>
  <c r="BS475" i="1"/>
  <c r="BW475" i="1" s="1"/>
  <c r="BR733" i="1"/>
  <c r="BV733" i="1" s="1"/>
  <c r="BR716" i="1"/>
  <c r="BV716" i="1" s="1"/>
  <c r="BT698" i="1"/>
  <c r="BX698" i="1" s="1"/>
  <c r="BS674" i="1"/>
  <c r="BW674" i="1" s="1"/>
  <c r="BR658" i="1"/>
  <c r="BV658" i="1" s="1"/>
  <c r="BR637" i="1"/>
  <c r="BV637" i="1" s="1"/>
  <c r="BR613" i="1"/>
  <c r="BV613" i="1" s="1"/>
  <c r="BR569" i="1"/>
  <c r="BV569" i="1" s="1"/>
  <c r="BS548" i="1"/>
  <c r="BW548" i="1" s="1"/>
  <c r="BT521" i="1"/>
  <c r="BX521" i="1" s="1"/>
  <c r="BR752" i="1"/>
  <c r="BV752" i="1" s="1"/>
  <c r="BS722" i="1"/>
  <c r="BW722" i="1" s="1"/>
  <c r="BS696" i="1"/>
  <c r="BW696" i="1" s="1"/>
  <c r="BR669" i="1"/>
  <c r="BV669" i="1" s="1"/>
  <c r="BR652" i="1"/>
  <c r="BV652" i="1" s="1"/>
  <c r="BS629" i="1"/>
  <c r="BW629" i="1" s="1"/>
  <c r="BS603" i="1"/>
  <c r="BW603" i="1" s="1"/>
  <c r="BT740" i="1"/>
  <c r="BX740" i="1" s="1"/>
  <c r="BS715" i="1"/>
  <c r="BW715" i="1" s="1"/>
  <c r="BS693" i="1"/>
  <c r="BW693" i="1" s="1"/>
  <c r="BS660" i="1"/>
  <c r="BW660" i="1" s="1"/>
  <c r="BS637" i="1"/>
  <c r="BW637" i="1" s="1"/>
  <c r="BR617" i="1"/>
  <c r="BV617" i="1" s="1"/>
  <c r="BR597" i="1"/>
  <c r="BV597" i="1" s="1"/>
  <c r="BT577" i="1"/>
  <c r="BX577" i="1" s="1"/>
  <c r="BT559" i="1"/>
  <c r="BX559" i="1" s="1"/>
  <c r="BT543" i="1"/>
  <c r="BX543" i="1" s="1"/>
  <c r="BR522" i="1"/>
  <c r="BV522" i="1" s="1"/>
  <c r="BR504" i="1"/>
  <c r="BV504" i="1" s="1"/>
  <c r="BS483" i="1"/>
  <c r="BW483" i="1" s="1"/>
  <c r="BS730" i="1"/>
  <c r="BW730" i="1" s="1"/>
  <c r="BR715" i="1"/>
  <c r="BV715" i="1" s="1"/>
  <c r="BS695" i="1"/>
  <c r="BW695" i="1" s="1"/>
  <c r="BT673" i="1"/>
  <c r="BX673" i="1" s="1"/>
  <c r="BR657" i="1"/>
  <c r="BV657" i="1" s="1"/>
  <c r="BS636" i="1"/>
  <c r="BW636" i="1" s="1"/>
  <c r="BR610" i="1"/>
  <c r="BV610" i="1" s="1"/>
  <c r="BR568" i="1"/>
  <c r="BV568" i="1" s="1"/>
  <c r="BS547" i="1"/>
  <c r="BW547" i="1" s="1"/>
  <c r="BR703" i="1"/>
  <c r="BV703" i="1" s="1"/>
  <c r="BS509" i="1"/>
  <c r="BW509" i="1" s="1"/>
  <c r="BS760" i="1"/>
  <c r="BW760" i="1" s="1"/>
  <c r="BR729" i="1"/>
  <c r="BV729" i="1" s="1"/>
  <c r="BT766" i="1"/>
  <c r="BT750" i="1"/>
  <c r="BX750" i="1" s="1"/>
  <c r="BT719" i="1"/>
  <c r="BX719" i="1" s="1"/>
  <c r="BT683" i="1"/>
  <c r="BX683" i="1" s="1"/>
  <c r="BR664" i="1"/>
  <c r="BV664" i="1" s="1"/>
  <c r="BT644" i="1"/>
  <c r="BX644" i="1" s="1"/>
  <c r="BS616" i="1"/>
  <c r="BW616" i="1" s="1"/>
  <c r="BS738" i="1"/>
  <c r="BW738" i="1" s="1"/>
  <c r="BS714" i="1"/>
  <c r="BW714" i="1" s="1"/>
  <c r="BS692" i="1"/>
  <c r="BW692" i="1" s="1"/>
  <c r="BS659" i="1"/>
  <c r="BW659" i="1" s="1"/>
  <c r="BT636" i="1"/>
  <c r="BX636" i="1" s="1"/>
  <c r="BR616" i="1"/>
  <c r="BV616" i="1" s="1"/>
  <c r="BR596" i="1"/>
  <c r="BV596" i="1" s="1"/>
  <c r="BR575" i="1"/>
  <c r="BV575" i="1" s="1"/>
  <c r="BT558" i="1"/>
  <c r="BX558" i="1" s="1"/>
  <c r="BT542" i="1"/>
  <c r="BX542" i="1" s="1"/>
  <c r="BR521" i="1"/>
  <c r="BV521" i="1" s="1"/>
  <c r="BR503" i="1"/>
  <c r="BV503" i="1" s="1"/>
  <c r="BT480" i="1"/>
  <c r="BX480" i="1" s="1"/>
  <c r="BT742" i="1"/>
  <c r="BX742" i="1" s="1"/>
  <c r="BR714" i="1"/>
  <c r="BV714" i="1" s="1"/>
  <c r="BT694" i="1"/>
  <c r="BX694" i="1" s="1"/>
  <c r="BT672" i="1"/>
  <c r="BX672" i="1" s="1"/>
  <c r="BR656" i="1"/>
  <c r="BV656" i="1" s="1"/>
  <c r="BT635" i="1"/>
  <c r="BX635" i="1" s="1"/>
  <c r="BS609" i="1"/>
  <c r="BW609" i="1" s="1"/>
  <c r="BR567" i="1"/>
  <c r="BV567" i="1" s="1"/>
  <c r="BS546" i="1"/>
  <c r="BW546" i="1" s="1"/>
  <c r="BR695" i="1"/>
  <c r="BV695" i="1" s="1"/>
  <c r="BS499" i="1"/>
  <c r="BW499" i="1" s="1"/>
  <c r="BT739" i="1"/>
  <c r="BX739" i="1" s="1"/>
  <c r="BR698" i="1"/>
  <c r="BV698" i="1" s="1"/>
  <c r="BR671" i="1"/>
  <c r="BV671" i="1" s="1"/>
  <c r="BT655" i="1"/>
  <c r="BX655" i="1" s="1"/>
  <c r="BS631" i="1"/>
  <c r="BW631" i="1" s="1"/>
  <c r="BS605" i="1"/>
  <c r="BW605" i="1" s="1"/>
  <c r="BT744" i="1"/>
  <c r="BX744" i="1" s="1"/>
  <c r="BS713" i="1"/>
  <c r="BW713" i="1" s="1"/>
  <c r="BS690" i="1"/>
  <c r="BW690" i="1" s="1"/>
  <c r="BS658" i="1"/>
  <c r="BW658" i="1" s="1"/>
  <c r="BR634" i="1"/>
  <c r="BV634" i="1" s="1"/>
  <c r="BS615" i="1"/>
  <c r="BW615" i="1" s="1"/>
  <c r="BR595" i="1"/>
  <c r="BV595" i="1" s="1"/>
  <c r="BR574" i="1"/>
  <c r="BV574" i="1" s="1"/>
  <c r="BT557" i="1"/>
  <c r="BX557" i="1" s="1"/>
  <c r="BR536" i="1"/>
  <c r="BV536" i="1" s="1"/>
  <c r="BR520" i="1"/>
  <c r="BV520" i="1" s="1"/>
  <c r="BS502" i="1"/>
  <c r="BW502" i="1" s="1"/>
  <c r="BR476" i="1"/>
  <c r="BV476" i="1" s="1"/>
  <c r="BS734" i="1"/>
  <c r="BW734" i="1" s="1"/>
  <c r="BR713" i="1"/>
  <c r="BV713" i="1" s="1"/>
  <c r="BR693" i="1"/>
  <c r="BV693" i="1" s="1"/>
  <c r="BT671" i="1"/>
  <c r="BX671" i="1" s="1"/>
  <c r="BR655" i="1"/>
  <c r="BV655" i="1" s="1"/>
  <c r="BS633" i="1"/>
  <c r="BW633" i="1" s="1"/>
  <c r="BR601" i="1"/>
  <c r="BV601" i="1" s="1"/>
  <c r="BS566" i="1"/>
  <c r="BW566" i="1" s="1"/>
  <c r="BS545" i="1"/>
  <c r="BW545" i="1" s="1"/>
  <c r="BS667" i="1"/>
  <c r="BW667" i="1" s="1"/>
  <c r="BS488" i="1"/>
  <c r="BW488" i="1" s="1"/>
  <c r="BS671" i="1"/>
  <c r="BW671" i="1" s="1"/>
  <c r="BT611" i="1"/>
  <c r="BX611" i="1" s="1"/>
  <c r="BS565" i="1"/>
  <c r="BW565" i="1" s="1"/>
  <c r="BT531" i="1"/>
  <c r="BX531" i="1" s="1"/>
  <c r="BR494" i="1"/>
  <c r="BV494" i="1" s="1"/>
  <c r="BS452" i="1"/>
  <c r="BW452" i="1" s="1"/>
  <c r="BT405" i="1"/>
  <c r="BX405" i="1" s="1"/>
  <c r="BT891" i="1"/>
  <c r="BX891" i="1" s="1"/>
  <c r="BS916" i="1"/>
  <c r="BW916" i="1" s="1"/>
  <c r="BR516" i="1"/>
  <c r="BV516" i="1" s="1"/>
  <c r="BS751" i="1"/>
  <c r="BW751" i="1" s="1"/>
  <c r="BR643" i="1"/>
  <c r="BV643" i="1" s="1"/>
  <c r="BS588" i="1"/>
  <c r="BW588" i="1" s="1"/>
  <c r="BS535" i="1"/>
  <c r="BW535" i="1" s="1"/>
  <c r="BT502" i="1"/>
  <c r="BX502" i="1" s="1"/>
  <c r="BT463" i="1"/>
  <c r="BX463" i="1" s="1"/>
  <c r="BS422" i="1"/>
  <c r="BW422" i="1" s="1"/>
  <c r="BR880" i="1"/>
  <c r="BV880" i="1" s="1"/>
  <c r="BT907" i="1"/>
  <c r="BX907" i="1" s="1"/>
  <c r="BS664" i="1"/>
  <c r="BW664" i="1" s="1"/>
  <c r="BS574" i="1"/>
  <c r="BW574" i="1" s="1"/>
  <c r="BS473" i="1"/>
  <c r="BW473" i="1" s="1"/>
  <c r="BT690" i="1"/>
  <c r="BX690" i="1" s="1"/>
  <c r="BT629" i="1"/>
  <c r="BX629" i="1" s="1"/>
  <c r="BT576" i="1"/>
  <c r="BX576" i="1" s="1"/>
  <c r="BR537" i="1"/>
  <c r="BV537" i="1" s="1"/>
  <c r="BT504" i="1"/>
  <c r="BX504" i="1" s="1"/>
  <c r="BS472" i="1"/>
  <c r="BW472" i="1" s="1"/>
  <c r="BT431" i="1"/>
  <c r="BX431" i="1" s="1"/>
  <c r="BT874" i="1"/>
  <c r="BX874" i="1" s="1"/>
  <c r="BS912" i="1"/>
  <c r="BW912" i="1" s="1"/>
  <c r="BT479" i="1"/>
  <c r="BX479" i="1" s="1"/>
  <c r="BT408" i="1"/>
  <c r="BX408" i="1" s="1"/>
  <c r="BT452" i="1"/>
  <c r="BX452" i="1" s="1"/>
  <c r="BT414" i="1"/>
  <c r="BX414" i="1" s="1"/>
  <c r="BS454" i="1"/>
  <c r="BW454" i="1" s="1"/>
  <c r="BR893" i="1"/>
  <c r="BV893" i="1" s="1"/>
  <c r="BS891" i="1"/>
  <c r="BW891" i="1" s="1"/>
  <c r="BT905" i="1"/>
  <c r="BX905" i="1" s="1"/>
  <c r="BS871" i="1"/>
  <c r="BW871" i="1" s="1"/>
  <c r="BT449" i="1"/>
  <c r="BX449" i="1" s="1"/>
  <c r="BR401" i="1"/>
  <c r="BV401" i="1" s="1"/>
  <c r="BS893" i="1"/>
  <c r="BW893" i="1" s="1"/>
  <c r="BS596" i="1"/>
  <c r="BW596" i="1" s="1"/>
  <c r="BS514" i="1"/>
  <c r="BW514" i="1" s="1"/>
  <c r="BS741" i="1"/>
  <c r="BW741" i="1" s="1"/>
  <c r="BT641" i="1"/>
  <c r="BX641" i="1" s="1"/>
  <c r="BS586" i="1"/>
  <c r="BW586" i="1" s="1"/>
  <c r="BS533" i="1"/>
  <c r="BW533" i="1" s="1"/>
  <c r="BS500" i="1"/>
  <c r="BW500" i="1" s="1"/>
  <c r="BR458" i="1"/>
  <c r="BV458" i="1" s="1"/>
  <c r="BT419" i="1"/>
  <c r="BX419" i="1" s="1"/>
  <c r="BT881" i="1"/>
  <c r="BX881" i="1" s="1"/>
  <c r="BR908" i="1"/>
  <c r="BV908" i="1" s="1"/>
  <c r="BS653" i="1"/>
  <c r="BW653" i="1" s="1"/>
  <c r="BT568" i="1"/>
  <c r="BX568" i="1" s="1"/>
  <c r="BR463" i="1"/>
  <c r="BV463" i="1" s="1"/>
  <c r="BR689" i="1"/>
  <c r="BV689" i="1" s="1"/>
  <c r="BR625" i="1"/>
  <c r="BV625" i="1" s="1"/>
  <c r="BT574" i="1"/>
  <c r="BX574" i="1" s="1"/>
  <c r="BT536" i="1"/>
  <c r="BX536" i="1" s="1"/>
  <c r="BS503" i="1"/>
  <c r="BW503" i="1" s="1"/>
  <c r="BT469" i="1"/>
  <c r="BX469" i="1" s="1"/>
  <c r="BR427" i="1"/>
  <c r="BV427" i="1" s="1"/>
  <c r="BS880" i="1"/>
  <c r="BW880" i="1" s="1"/>
  <c r="BS913" i="1"/>
  <c r="BW913" i="1" s="1"/>
  <c r="BT475" i="1"/>
  <c r="BX475" i="1" s="1"/>
  <c r="BT407" i="1"/>
  <c r="BT451" i="1"/>
  <c r="BX451" i="1" s="1"/>
  <c r="BR408" i="1"/>
  <c r="BV408" i="1" s="1"/>
  <c r="BR430" i="1"/>
  <c r="BV430" i="1" s="1"/>
  <c r="BR418" i="1"/>
  <c r="BV418" i="1" s="1"/>
  <c r="BT436" i="1"/>
  <c r="BX436" i="1" s="1"/>
  <c r="BR909" i="1"/>
  <c r="BV909" i="1" s="1"/>
  <c r="BT899" i="1"/>
  <c r="BX899" i="1" s="1"/>
  <c r="BS694" i="1"/>
  <c r="BW694" i="1" s="1"/>
  <c r="BT617" i="1"/>
  <c r="BX617" i="1" s="1"/>
  <c r="BT575" i="1"/>
  <c r="BX575" i="1" s="1"/>
  <c r="BT535" i="1"/>
  <c r="BX535" i="1" s="1"/>
  <c r="BR498" i="1"/>
  <c r="BV498" i="1" s="1"/>
  <c r="BT457" i="1"/>
  <c r="BX457" i="1" s="1"/>
  <c r="BR409" i="1"/>
  <c r="BV409" i="1" s="1"/>
  <c r="BS886" i="1"/>
  <c r="BW886" i="1" s="1"/>
  <c r="BS592" i="1"/>
  <c r="BW592" i="1" s="1"/>
  <c r="BT510" i="1"/>
  <c r="BX510" i="1" s="1"/>
  <c r="BR702" i="1"/>
  <c r="BV702" i="1" s="1"/>
  <c r="BR608" i="1"/>
  <c r="BV608" i="1" s="1"/>
  <c r="BS573" i="1"/>
  <c r="BW573" i="1" s="1"/>
  <c r="BS523" i="1"/>
  <c r="BW523" i="1" s="1"/>
  <c r="BT489" i="1"/>
  <c r="BX489" i="1" s="1"/>
  <c r="BR443" i="1"/>
  <c r="BV443" i="1" s="1"/>
  <c r="BS406" i="1"/>
  <c r="BW406" i="1" s="1"/>
  <c r="BR891" i="1"/>
  <c r="BV891" i="1" s="1"/>
  <c r="BT604" i="1"/>
  <c r="BX604" i="1" s="1"/>
  <c r="BT505" i="1"/>
  <c r="BX505" i="1" s="1"/>
  <c r="BS654" i="1"/>
  <c r="BW654" i="1" s="1"/>
  <c r="BT590" i="1"/>
  <c r="BX590" i="1" s="1"/>
  <c r="BR549" i="1"/>
  <c r="BV549" i="1" s="1"/>
  <c r="BS516" i="1"/>
  <c r="BW516" i="1" s="1"/>
  <c r="BR486" i="1"/>
  <c r="BV486" i="1" s="1"/>
  <c r="BS448" i="1"/>
  <c r="BW448" i="1" s="1"/>
  <c r="BS404" i="1"/>
  <c r="BW404" i="1" s="1"/>
  <c r="BT911" i="1"/>
  <c r="BX911" i="1" s="1"/>
  <c r="BR473" i="1"/>
  <c r="BV473" i="1" s="1"/>
  <c r="BS402" i="1"/>
  <c r="BW402" i="1" s="1"/>
  <c r="BS446" i="1"/>
  <c r="BW446" i="1" s="1"/>
  <c r="BS867" i="1"/>
  <c r="BW867" i="1" s="1"/>
  <c r="BT415" i="1"/>
  <c r="BX415" i="1" s="1"/>
  <c r="BR444" i="1"/>
  <c r="BV444" i="1" s="1"/>
  <c r="BT901" i="1"/>
  <c r="BX901" i="1" s="1"/>
  <c r="BR902" i="1"/>
  <c r="BV902" i="1" s="1"/>
  <c r="BT868" i="1"/>
  <c r="BX868" i="1" s="1"/>
  <c r="BR723" i="1"/>
  <c r="BV723" i="1" s="1"/>
  <c r="BS652" i="1"/>
  <c r="BW652" i="1" s="1"/>
  <c r="BT603" i="1"/>
  <c r="BX603" i="1" s="1"/>
  <c r="BR558" i="1"/>
  <c r="BV558" i="1" s="1"/>
  <c r="BT525" i="1"/>
  <c r="BX525" i="1" s="1"/>
  <c r="BT486" i="1"/>
  <c r="BX486" i="1" s="1"/>
  <c r="BS444" i="1"/>
  <c r="BW444" i="1" s="1"/>
  <c r="BS398" i="1"/>
  <c r="BW398" i="1" s="1"/>
  <c r="BT894" i="1"/>
  <c r="BX894" i="1" s="1"/>
  <c r="BS583" i="1"/>
  <c r="BW583" i="1" s="1"/>
  <c r="BS504" i="1"/>
  <c r="BW504" i="1" s="1"/>
  <c r="BR626" i="1"/>
  <c r="BV626" i="1" s="1"/>
  <c r="BS582" i="1"/>
  <c r="BS529" i="1"/>
  <c r="BW529" i="1" s="1"/>
  <c r="BS496" i="1"/>
  <c r="BW496" i="1" s="1"/>
  <c r="BR451" i="1"/>
  <c r="BV451" i="1" s="1"/>
  <c r="BS414" i="1"/>
  <c r="BW414" i="1" s="1"/>
  <c r="BT885" i="1"/>
  <c r="BX885" i="1" s="1"/>
  <c r="BT910" i="1"/>
  <c r="BX910" i="1" s="1"/>
  <c r="BR624" i="1"/>
  <c r="BV624" i="1" s="1"/>
  <c r="BT518" i="1"/>
  <c r="BX518" i="1" s="1"/>
  <c r="BT727" i="1"/>
  <c r="BX727" i="1" s="1"/>
  <c r="BS673" i="1"/>
  <c r="BW673" i="1" s="1"/>
  <c r="BT596" i="1"/>
  <c r="BX596" i="1" s="1"/>
  <c r="BR555" i="1"/>
  <c r="BV555" i="1" s="1"/>
  <c r="BT524" i="1"/>
  <c r="BX524" i="1" s="1"/>
  <c r="BS492" i="1"/>
  <c r="BW492" i="1" s="1"/>
  <c r="BS456" i="1"/>
  <c r="BW456" i="1" s="1"/>
  <c r="BS412" i="1"/>
  <c r="BW412" i="1" s="1"/>
  <c r="BS896" i="1"/>
  <c r="BW896" i="1" s="1"/>
  <c r="BR452" i="1"/>
  <c r="BV452" i="1" s="1"/>
  <c r="BR876" i="1"/>
  <c r="BV876" i="1" s="1"/>
  <c r="BS415" i="1"/>
  <c r="BW415" i="1" s="1"/>
  <c r="BS457" i="1"/>
  <c r="BW457" i="1" s="1"/>
  <c r="BS890" i="1"/>
  <c r="BW890" i="1" s="1"/>
  <c r="BT887" i="1"/>
  <c r="BX887" i="1" s="1"/>
  <c r="BS878" i="1"/>
  <c r="BW878" i="1" s="1"/>
  <c r="BR416" i="1"/>
  <c r="BV416" i="1" s="1"/>
  <c r="BS899" i="1"/>
  <c r="BW899" i="1" s="1"/>
  <c r="BT412" i="1"/>
  <c r="BX412" i="1" s="1"/>
  <c r="BS449" i="1"/>
  <c r="BW449" i="1" s="1"/>
  <c r="BS435" i="1"/>
  <c r="BW435" i="1" s="1"/>
  <c r="BS421" i="1"/>
  <c r="BW421" i="1" s="1"/>
  <c r="BT879" i="1"/>
  <c r="BX879" i="1" s="1"/>
  <c r="BR422" i="1"/>
  <c r="BV422" i="1" s="1"/>
  <c r="BT420" i="1"/>
  <c r="BX420" i="1" s="1"/>
  <c r="BR728" i="1"/>
  <c r="BV728" i="1" s="1"/>
  <c r="BT904" i="1"/>
  <c r="BX904" i="1" s="1"/>
  <c r="BR485" i="1"/>
  <c r="BV485" i="1" s="1"/>
  <c r="BT720" i="1"/>
  <c r="BX720" i="1" s="1"/>
  <c r="BR754" i="1"/>
  <c r="BV754" i="1" s="1"/>
  <c r="BR477" i="1"/>
  <c r="BV477" i="1" s="1"/>
  <c r="BT875" i="1"/>
  <c r="BX875" i="1" s="1"/>
  <c r="BT487" i="1"/>
  <c r="BX487" i="1" s="1"/>
  <c r="BS708" i="1"/>
  <c r="BW708" i="1" s="1"/>
  <c r="BR457" i="1"/>
  <c r="BV457" i="1" s="1"/>
  <c r="BT912" i="1"/>
  <c r="BX912" i="1" s="1"/>
  <c r="BS887" i="1"/>
  <c r="BW887" i="1" s="1"/>
  <c r="BS403" i="1"/>
  <c r="BW403" i="1" s="1"/>
  <c r="BS419" i="1"/>
  <c r="BW419" i="1" s="1"/>
  <c r="BT438" i="1"/>
  <c r="BX438" i="1" s="1"/>
  <c r="BT454" i="1"/>
  <c r="BX454" i="1" s="1"/>
  <c r="BT473" i="1"/>
  <c r="BX473" i="1" s="1"/>
  <c r="BR519" i="1"/>
  <c r="BV519" i="1" s="1"/>
  <c r="BS644" i="1"/>
  <c r="BW644" i="1" s="1"/>
  <c r="BT736" i="1"/>
  <c r="BX736" i="1" s="1"/>
  <c r="BT618" i="1"/>
  <c r="BX618" i="1" s="1"/>
  <c r="BR694" i="1"/>
  <c r="BV694" i="1" s="1"/>
  <c r="BT726" i="1"/>
  <c r="BX726" i="1" s="1"/>
  <c r="BR741" i="1"/>
  <c r="BV741" i="1" s="1"/>
  <c r="BS729" i="1"/>
  <c r="BW729" i="1" s="1"/>
  <c r="BS758" i="1"/>
  <c r="BW758" i="1" s="1"/>
  <c r="BT728" i="1"/>
  <c r="BX728" i="1" s="1"/>
  <c r="BR736" i="1"/>
  <c r="BV736" i="1" s="1"/>
  <c r="BS744" i="1"/>
  <c r="BW744" i="1" s="1"/>
  <c r="BT753" i="1"/>
  <c r="BX753" i="1" s="1"/>
  <c r="BR767" i="1"/>
  <c r="BV767" i="1" s="1"/>
  <c r="BS727" i="1"/>
  <c r="BW727" i="1" s="1"/>
  <c r="BS746" i="1"/>
  <c r="BW746" i="1" s="1"/>
  <c r="BR755" i="1"/>
  <c r="BV755" i="1" s="1"/>
  <c r="BR870" i="1"/>
  <c r="BV870" i="1" s="1"/>
  <c r="BR888" i="1"/>
  <c r="BV888" i="1" s="1"/>
  <c r="BT735" i="1"/>
  <c r="BX735" i="1" s="1"/>
  <c r="BS753" i="1"/>
  <c r="BW753" i="1" s="1"/>
  <c r="BR765" i="1"/>
  <c r="BV765" i="1" s="1"/>
  <c r="BS697" i="1"/>
  <c r="BW697" i="1" s="1"/>
  <c r="BR670" i="1"/>
  <c r="BV670" i="1" s="1"/>
  <c r="BR653" i="1"/>
  <c r="BV653" i="1" s="1"/>
  <c r="BS630" i="1"/>
  <c r="BW630" i="1" s="1"/>
  <c r="BS604" i="1"/>
  <c r="BW604" i="1" s="1"/>
  <c r="BS705" i="1"/>
  <c r="BW705" i="1" s="1"/>
  <c r="BS684" i="1"/>
  <c r="BW684" i="1" s="1"/>
  <c r="BR649" i="1"/>
  <c r="BV649" i="1" s="1"/>
  <c r="BR628" i="1"/>
  <c r="BV628" i="1" s="1"/>
  <c r="BR607" i="1"/>
  <c r="BV607" i="1" s="1"/>
  <c r="BR590" i="1"/>
  <c r="BV590" i="1" s="1"/>
  <c r="BS569" i="1"/>
  <c r="BW569" i="1" s="1"/>
  <c r="BT552" i="1"/>
  <c r="BX552" i="1" s="1"/>
  <c r="BR531" i="1"/>
  <c r="BV531" i="1" s="1"/>
  <c r="BR514" i="1"/>
  <c r="BV514" i="1" s="1"/>
  <c r="BT497" i="1"/>
  <c r="BX497" i="1" s="1"/>
  <c r="BR467" i="1"/>
  <c r="BV467" i="1" s="1"/>
  <c r="BS724" i="1"/>
  <c r="BW724" i="1" s="1"/>
  <c r="BS712" i="1"/>
  <c r="BW712" i="1" s="1"/>
  <c r="BR692" i="1"/>
  <c r="BV692" i="1" s="1"/>
  <c r="BT670" i="1"/>
  <c r="BX670" i="1" s="1"/>
  <c r="BT653" i="1"/>
  <c r="BX653" i="1" s="1"/>
  <c r="BT632" i="1"/>
  <c r="BX632" i="1" s="1"/>
  <c r="BS600" i="1"/>
  <c r="BW600" i="1" s="1"/>
  <c r="BS560" i="1"/>
  <c r="BW560" i="1" s="1"/>
  <c r="BS544" i="1"/>
  <c r="BW544" i="1" s="1"/>
  <c r="BR636" i="1"/>
  <c r="BV636" i="1" s="1"/>
  <c r="BS479" i="1"/>
  <c r="BW479" i="1" s="1"/>
  <c r="BR737" i="1"/>
  <c r="BV737" i="1" s="1"/>
  <c r="BS759" i="1"/>
  <c r="BW759" i="1" s="1"/>
  <c r="BR756" i="1"/>
  <c r="BV756" i="1" s="1"/>
  <c r="BR721" i="1"/>
  <c r="BV721" i="1" s="1"/>
  <c r="BT684" i="1"/>
  <c r="BX684" i="1" s="1"/>
  <c r="BR665" i="1"/>
  <c r="BV665" i="1" s="1"/>
  <c r="BS645" i="1"/>
  <c r="BW645" i="1" s="1"/>
  <c r="BS617" i="1"/>
  <c r="BW617" i="1" s="1"/>
  <c r="BT762" i="1"/>
  <c r="BX762" i="1" s="1"/>
  <c r="BR727" i="1"/>
  <c r="BV727" i="1" s="1"/>
  <c r="BR710" i="1"/>
  <c r="BV710" i="1" s="1"/>
  <c r="BS687" i="1"/>
  <c r="BW687" i="1" s="1"/>
  <c r="BS656" i="1"/>
  <c r="BW656" i="1" s="1"/>
  <c r="BR631" i="1"/>
  <c r="BV631" i="1" s="1"/>
  <c r="BS613" i="1"/>
  <c r="BW613" i="1" s="1"/>
  <c r="BR593" i="1"/>
  <c r="BV593" i="1" s="1"/>
  <c r="BR572" i="1"/>
  <c r="BV572" i="1" s="1"/>
  <c r="BT555" i="1"/>
  <c r="BX555" i="1" s="1"/>
  <c r="BR534" i="1"/>
  <c r="BV534" i="1" s="1"/>
  <c r="BS518" i="1"/>
  <c r="BW518" i="1" s="1"/>
  <c r="BT500" i="1"/>
  <c r="BX500" i="1" s="1"/>
  <c r="BR470" i="1"/>
  <c r="BV470" i="1" s="1"/>
  <c r="BT711" i="1"/>
  <c r="BX711" i="1" s="1"/>
  <c r="BT691" i="1"/>
  <c r="BX691" i="1" s="1"/>
  <c r="BT669" i="1"/>
  <c r="BX669" i="1" s="1"/>
  <c r="BT652" i="1"/>
  <c r="BX652" i="1" s="1"/>
  <c r="BR627" i="1"/>
  <c r="BV627" i="1" s="1"/>
  <c r="BT599" i="1"/>
  <c r="BX599" i="1" s="1"/>
  <c r="BS559" i="1"/>
  <c r="BW559" i="1" s="1"/>
  <c r="BS543" i="1"/>
  <c r="BW543" i="1" s="1"/>
  <c r="BS632" i="1"/>
  <c r="BW632" i="1" s="1"/>
  <c r="BS470" i="1"/>
  <c r="BW470" i="1" s="1"/>
  <c r="BS756" i="1"/>
  <c r="BW756" i="1" s="1"/>
  <c r="BT758" i="1"/>
  <c r="BX758" i="1" s="1"/>
  <c r="BT733" i="1"/>
  <c r="BX733" i="1" s="1"/>
  <c r="BR711" i="1"/>
  <c r="BV711" i="1" s="1"/>
  <c r="BS679" i="1"/>
  <c r="BW679" i="1" s="1"/>
  <c r="BT660" i="1"/>
  <c r="BX660" i="1" s="1"/>
  <c r="BT638" i="1"/>
  <c r="BX638" i="1" s="1"/>
  <c r="BS611" i="1"/>
  <c r="BW611" i="1" s="1"/>
  <c r="BT725" i="1"/>
  <c r="BX725" i="1" s="1"/>
  <c r="BR709" i="1"/>
  <c r="BV709" i="1" s="1"/>
  <c r="BT686" i="1"/>
  <c r="BX686" i="1" s="1"/>
  <c r="BS655" i="1"/>
  <c r="BW655" i="1" s="1"/>
  <c r="BR630" i="1"/>
  <c r="BV630" i="1" s="1"/>
  <c r="BS610" i="1"/>
  <c r="BW610" i="1" s="1"/>
  <c r="BR592" i="1"/>
  <c r="BV592" i="1" s="1"/>
  <c r="BS571" i="1"/>
  <c r="BW571" i="1" s="1"/>
  <c r="BT554" i="1"/>
  <c r="BX554" i="1" s="1"/>
  <c r="BR533" i="1"/>
  <c r="BV533" i="1" s="1"/>
  <c r="BT517" i="1"/>
  <c r="BX517" i="1" s="1"/>
  <c r="BT499" i="1"/>
  <c r="BX499" i="1" s="1"/>
  <c r="BR469" i="1"/>
  <c r="BV469" i="1" s="1"/>
  <c r="BR708" i="1"/>
  <c r="BV708" i="1" s="1"/>
  <c r="BS689" i="1"/>
  <c r="BW689" i="1" s="1"/>
  <c r="BT668" i="1"/>
  <c r="BX668" i="1" s="1"/>
  <c r="BT651" i="1"/>
  <c r="BX651" i="1" s="1"/>
  <c r="BS626" i="1"/>
  <c r="BW626" i="1" s="1"/>
  <c r="BT588" i="1"/>
  <c r="BX588" i="1" s="1"/>
  <c r="BS558" i="1"/>
  <c r="BW558" i="1" s="1"/>
  <c r="BS542" i="1"/>
  <c r="BW542" i="1" s="1"/>
  <c r="BS618" i="1"/>
  <c r="BW618" i="1" s="1"/>
  <c r="BR459" i="1"/>
  <c r="BV459" i="1" s="1"/>
  <c r="BT729" i="1"/>
  <c r="BX729" i="1" s="1"/>
  <c r="BR688" i="1"/>
  <c r="BV688" i="1" s="1"/>
  <c r="BR667" i="1"/>
  <c r="BV667" i="1" s="1"/>
  <c r="BR650" i="1"/>
  <c r="BV650" i="1" s="1"/>
  <c r="BT627" i="1"/>
  <c r="BX627" i="1" s="1"/>
  <c r="BT601" i="1"/>
  <c r="BX601" i="1" s="1"/>
  <c r="BT723" i="1"/>
  <c r="BX723" i="1" s="1"/>
  <c r="BT707" i="1"/>
  <c r="BX707" i="1" s="1"/>
  <c r="BR685" i="1"/>
  <c r="BV685" i="1" s="1"/>
  <c r="BT654" i="1"/>
  <c r="BX654" i="1" s="1"/>
  <c r="BR629" i="1"/>
  <c r="BV629" i="1" s="1"/>
  <c r="BT609" i="1"/>
  <c r="BX609" i="1" s="1"/>
  <c r="BR591" i="1"/>
  <c r="BV591" i="1" s="1"/>
  <c r="BS570" i="1"/>
  <c r="BW570" i="1" s="1"/>
  <c r="BT553" i="1"/>
  <c r="BX553" i="1" s="1"/>
  <c r="BR532" i="1"/>
  <c r="BV532" i="1" s="1"/>
  <c r="BR515" i="1"/>
  <c r="BV515" i="1" s="1"/>
  <c r="BT498" i="1"/>
  <c r="BX498" i="1" s="1"/>
  <c r="BS468" i="1"/>
  <c r="BW468" i="1" s="1"/>
  <c r="BS707" i="1"/>
  <c r="BW707" i="1" s="1"/>
  <c r="BR687" i="1"/>
  <c r="BV687" i="1" s="1"/>
  <c r="BT667" i="1"/>
  <c r="BX667" i="1" s="1"/>
  <c r="BT650" i="1"/>
  <c r="BX650" i="1" s="1"/>
  <c r="BS625" i="1"/>
  <c r="BW625" i="1" s="1"/>
  <c r="BT587" i="1"/>
  <c r="BX587" i="1" s="1"/>
  <c r="BS557" i="1"/>
  <c r="BW557" i="1" s="1"/>
  <c r="BT541" i="1"/>
  <c r="BX541" i="1" s="1"/>
  <c r="BR609" i="1"/>
  <c r="BV609" i="1" s="1"/>
  <c r="BR646" i="1"/>
  <c r="BV646" i="1" s="1"/>
  <c r="BT597" i="1"/>
  <c r="BX597" i="1" s="1"/>
  <c r="BR556" i="1"/>
  <c r="BV556" i="1" s="1"/>
  <c r="BT523" i="1"/>
  <c r="BX523" i="1" s="1"/>
  <c r="BS485" i="1"/>
  <c r="BW485" i="1" s="1"/>
  <c r="BT441" i="1"/>
  <c r="BX441" i="1" s="1"/>
  <c r="BS869" i="1"/>
  <c r="BW869" i="1" s="1"/>
  <c r="BT895" i="1"/>
  <c r="BX895" i="1" s="1"/>
  <c r="BS576" i="1"/>
  <c r="BW576" i="1" s="1"/>
  <c r="BS498" i="1"/>
  <c r="BW498" i="1" s="1"/>
  <c r="BR622" i="1"/>
  <c r="BV622" i="1" s="1"/>
  <c r="BR577" i="1"/>
  <c r="BV577" i="1" s="1"/>
  <c r="BS527" i="1"/>
  <c r="BW527" i="1" s="1"/>
  <c r="BR495" i="1"/>
  <c r="BV495" i="1" s="1"/>
  <c r="BS450" i="1"/>
  <c r="BW450" i="1" s="1"/>
  <c r="BT411" i="1"/>
  <c r="BX411" i="1" s="1"/>
  <c r="BT886" i="1"/>
  <c r="BX886" i="1" s="1"/>
  <c r="BR913" i="1"/>
  <c r="BV913" i="1" s="1"/>
  <c r="BT645" i="1"/>
  <c r="BX645" i="1" s="1"/>
  <c r="BS534" i="1"/>
  <c r="BW534" i="1" s="1"/>
  <c r="BR744" i="1"/>
  <c r="BV744" i="1" s="1"/>
  <c r="BS682" i="1"/>
  <c r="BW682" i="1" s="1"/>
  <c r="BT605" i="1"/>
  <c r="BX605" i="1" s="1"/>
  <c r="BS562" i="1"/>
  <c r="BW562" i="1" s="1"/>
  <c r="BT530" i="1"/>
  <c r="BX530" i="1" s="1"/>
  <c r="BS497" i="1"/>
  <c r="BW497" i="1" s="1"/>
  <c r="BS464" i="1"/>
  <c r="BW464" i="1" s="1"/>
  <c r="BS420" i="1"/>
  <c r="BW420" i="1" s="1"/>
  <c r="BR884" i="1"/>
  <c r="BV884" i="1" s="1"/>
  <c r="BS917" i="1"/>
  <c r="BW917" i="1" s="1"/>
  <c r="BR456" i="1"/>
  <c r="BV456" i="1" s="1"/>
  <c r="BS399" i="1"/>
  <c r="BW399" i="1" s="1"/>
  <c r="BS443" i="1"/>
  <c r="BW443" i="1" s="1"/>
  <c r="BR410" i="1"/>
  <c r="BV410" i="1" s="1"/>
  <c r="BR434" i="1"/>
  <c r="BV434" i="1" s="1"/>
  <c r="BR906" i="1"/>
  <c r="BV906" i="1" s="1"/>
  <c r="BT443" i="1"/>
  <c r="BX443" i="1" s="1"/>
  <c r="BT450" i="1"/>
  <c r="BX450" i="1" s="1"/>
  <c r="BS875" i="1"/>
  <c r="BW875" i="1" s="1"/>
  <c r="BT435" i="1"/>
  <c r="BX435" i="1" s="1"/>
  <c r="BS872" i="1"/>
  <c r="BW872" i="1" s="1"/>
  <c r="BR897" i="1"/>
  <c r="BV897" i="1" s="1"/>
  <c r="BS572" i="1"/>
  <c r="BW572" i="1" s="1"/>
  <c r="BR493" i="1"/>
  <c r="BV493" i="1" s="1"/>
  <c r="BR717" i="1"/>
  <c r="BV717" i="1" s="1"/>
  <c r="BT616" i="1"/>
  <c r="BX616" i="1" s="1"/>
  <c r="BS575" i="1"/>
  <c r="BW575" i="1" s="1"/>
  <c r="BS525" i="1"/>
  <c r="BW525" i="1" s="1"/>
  <c r="BT492" i="1"/>
  <c r="BX492" i="1" s="1"/>
  <c r="BT447" i="1"/>
  <c r="BX447" i="1" s="1"/>
  <c r="BR407" i="1"/>
  <c r="BT890" i="1"/>
  <c r="BX890" i="1" s="1"/>
  <c r="BR917" i="1"/>
  <c r="BV917" i="1" s="1"/>
  <c r="BR641" i="1"/>
  <c r="BV641" i="1" s="1"/>
  <c r="BS528" i="1"/>
  <c r="BW528" i="1" s="1"/>
  <c r="BR740" i="1"/>
  <c r="BV740" i="1" s="1"/>
  <c r="BT681" i="1"/>
  <c r="BX681" i="1" s="1"/>
  <c r="BR599" i="1"/>
  <c r="BV599" i="1" s="1"/>
  <c r="BR559" i="1"/>
  <c r="BV559" i="1" s="1"/>
  <c r="BT528" i="1"/>
  <c r="BX528" i="1" s="1"/>
  <c r="BR496" i="1"/>
  <c r="BV496" i="1" s="1"/>
  <c r="BT461" i="1"/>
  <c r="BX461" i="1" s="1"/>
  <c r="BT417" i="1"/>
  <c r="BX417" i="1" s="1"/>
  <c r="BR890" i="1"/>
  <c r="BV890" i="1" s="1"/>
  <c r="BT917" i="1"/>
  <c r="BX917" i="1" s="1"/>
  <c r="BR455" i="1"/>
  <c r="BV455" i="1" s="1"/>
  <c r="BR866" i="1"/>
  <c r="BV866" i="1" s="1"/>
  <c r="BT442" i="1"/>
  <c r="BX442" i="1" s="1"/>
  <c r="BR468" i="1"/>
  <c r="BV468" i="1" s="1"/>
  <c r="BR877" i="1"/>
  <c r="BV877" i="1" s="1"/>
  <c r="BS407" i="1"/>
  <c r="BS423" i="1"/>
  <c r="BW423" i="1" s="1"/>
  <c r="BR446" i="1"/>
  <c r="BV446" i="1" s="1"/>
  <c r="BR910" i="1"/>
  <c r="BV910" i="1" s="1"/>
  <c r="BS663" i="1"/>
  <c r="BW663" i="1" s="1"/>
  <c r="BT607" i="1"/>
  <c r="BX607" i="1" s="1"/>
  <c r="BS561" i="1"/>
  <c r="BW561" i="1" s="1"/>
  <c r="BT527" i="1"/>
  <c r="BX527" i="1" s="1"/>
  <c r="BR487" i="1"/>
  <c r="BV487" i="1" s="1"/>
  <c r="BR445" i="1"/>
  <c r="BV445" i="1" s="1"/>
  <c r="BS400" i="1"/>
  <c r="BW400" i="1" s="1"/>
  <c r="BT893" i="1"/>
  <c r="BX893" i="1" s="1"/>
  <c r="BT570" i="1"/>
  <c r="BX570" i="1" s="1"/>
  <c r="BR492" i="1"/>
  <c r="BV492" i="1" s="1"/>
  <c r="BR677" i="1"/>
  <c r="BV677" i="1" s="1"/>
  <c r="BS599" i="1"/>
  <c r="BW599" i="1" s="1"/>
  <c r="BR565" i="1"/>
  <c r="BV565" i="1" s="1"/>
  <c r="BT512" i="1"/>
  <c r="BX512" i="1" s="1"/>
  <c r="BR479" i="1"/>
  <c r="BV479" i="1" s="1"/>
  <c r="BS436" i="1"/>
  <c r="BW436" i="1" s="1"/>
  <c r="BR868" i="1"/>
  <c r="BV868" i="1" s="1"/>
  <c r="BS897" i="1"/>
  <c r="BW897" i="1" s="1"/>
  <c r="BT680" i="1"/>
  <c r="BX680" i="1" s="1"/>
  <c r="BS587" i="1"/>
  <c r="BW587" i="1" s="1"/>
  <c r="BS490" i="1"/>
  <c r="BW490" i="1" s="1"/>
  <c r="BR701" i="1"/>
  <c r="BV701" i="1" s="1"/>
  <c r="BT646" i="1"/>
  <c r="BX646" i="1" s="1"/>
  <c r="BT581" i="1"/>
  <c r="BX581" i="1" s="1"/>
  <c r="BR541" i="1"/>
  <c r="BV541" i="1" s="1"/>
  <c r="BT508" i="1"/>
  <c r="BX508" i="1" s="1"/>
  <c r="BS478" i="1"/>
  <c r="BW478" i="1" s="1"/>
  <c r="BR435" i="1"/>
  <c r="BV435" i="1" s="1"/>
  <c r="BT880" i="1"/>
  <c r="BX880" i="1" s="1"/>
  <c r="BT913" i="1"/>
  <c r="BX913" i="1" s="1"/>
  <c r="BR454" i="1"/>
  <c r="BV454" i="1" s="1"/>
  <c r="BS866" i="1"/>
  <c r="BW866" i="1" s="1"/>
  <c r="BR440" i="1"/>
  <c r="BV440" i="1" s="1"/>
  <c r="BT466" i="1"/>
  <c r="BX466" i="1" s="1"/>
  <c r="BT400" i="1"/>
  <c r="BX400" i="1" s="1"/>
  <c r="BT416" i="1"/>
  <c r="BX416" i="1" s="1"/>
  <c r="BR432" i="1"/>
  <c r="BV432" i="1" s="1"/>
  <c r="BS914" i="1"/>
  <c r="BW914" i="1" s="1"/>
  <c r="BS882" i="1"/>
  <c r="BW882" i="1" s="1"/>
  <c r="BR718" i="1"/>
  <c r="BV718" i="1" s="1"/>
  <c r="BT634" i="1"/>
  <c r="BX634" i="1" s="1"/>
  <c r="BT591" i="1"/>
  <c r="BX591" i="1" s="1"/>
  <c r="BR550" i="1"/>
  <c r="BV550" i="1" s="1"/>
  <c r="BS515" i="1"/>
  <c r="BW515" i="1" s="1"/>
  <c r="BR474" i="1"/>
  <c r="BV474" i="1" s="1"/>
  <c r="BS430" i="1"/>
  <c r="BW430" i="1" s="1"/>
  <c r="BS876" i="1"/>
  <c r="BW876" i="1" s="1"/>
  <c r="BR899" i="1"/>
  <c r="BV899" i="1" s="1"/>
  <c r="BT565" i="1"/>
  <c r="BX565" i="1" s="1"/>
  <c r="BS487" i="1"/>
  <c r="BW487" i="1" s="1"/>
  <c r="BT696" i="1"/>
  <c r="BX696" i="1" s="1"/>
  <c r="BT606" i="1"/>
  <c r="BX606" i="1" s="1"/>
  <c r="BT571" i="1"/>
  <c r="BX571" i="1" s="1"/>
  <c r="BS521" i="1"/>
  <c r="BW521" i="1" s="1"/>
  <c r="BR488" i="1"/>
  <c r="BV488" i="1" s="1"/>
  <c r="BS442" i="1"/>
  <c r="BW442" i="1" s="1"/>
  <c r="BT403" i="1"/>
  <c r="BX403" i="1" s="1"/>
  <c r="BR892" i="1"/>
  <c r="BV892" i="1" s="1"/>
  <c r="BR712" i="1"/>
  <c r="BV712" i="1" s="1"/>
  <c r="BS598" i="1"/>
  <c r="BW598" i="1" s="1"/>
  <c r="BR501" i="1"/>
  <c r="BV501" i="1" s="1"/>
  <c r="BS721" i="1"/>
  <c r="BW721" i="1" s="1"/>
  <c r="BS650" i="1"/>
  <c r="BW650" i="1" s="1"/>
  <c r="BR588" i="1"/>
  <c r="BV588" i="1" s="1"/>
  <c r="BR547" i="1"/>
  <c r="BV547" i="1" s="1"/>
  <c r="BT514" i="1"/>
  <c r="BX514" i="1" s="1"/>
  <c r="BT484" i="1"/>
  <c r="BX484" i="1" s="1"/>
  <c r="BT445" i="1"/>
  <c r="BX445" i="1" s="1"/>
  <c r="BT401" i="1"/>
  <c r="BX401" i="1" s="1"/>
  <c r="BR905" i="1"/>
  <c r="BV905" i="1" s="1"/>
  <c r="BR578" i="1"/>
  <c r="BV578" i="1" s="1"/>
  <c r="BS429" i="1"/>
  <c r="BW429" i="1" s="1"/>
  <c r="BR475" i="1"/>
  <c r="BV475" i="1" s="1"/>
  <c r="BR411" i="1"/>
  <c r="BV411" i="1" s="1"/>
  <c r="BR447" i="1"/>
  <c r="BV447" i="1" s="1"/>
  <c r="BS903" i="1"/>
  <c r="BW903" i="1" s="1"/>
  <c r="BR462" i="1"/>
  <c r="BV462" i="1" s="1"/>
  <c r="BS905" i="1"/>
  <c r="BW905" i="1" s="1"/>
  <c r="BR871" i="1"/>
  <c r="BV871" i="1" s="1"/>
  <c r="BR873" i="1"/>
  <c r="BV873" i="1" s="1"/>
  <c r="BR414" i="1"/>
  <c r="BV414" i="1" s="1"/>
  <c r="BT456" i="1"/>
  <c r="BX456" i="1" s="1"/>
  <c r="BT440" i="1"/>
  <c r="BX440" i="1" s="1"/>
  <c r="BT426" i="1"/>
  <c r="BX426" i="1" s="1"/>
  <c r="BT434" i="1"/>
  <c r="BX434" i="1" s="1"/>
  <c r="BS427" i="1"/>
  <c r="BW427" i="1" s="1"/>
  <c r="BT916" i="1"/>
  <c r="BX916" i="1" s="1"/>
  <c r="BS874" i="1"/>
  <c r="BW874" i="1" s="1"/>
  <c r="BT615" i="1"/>
  <c r="BX615" i="1" s="1"/>
  <c r="BT722" i="1"/>
  <c r="BX722" i="1" s="1"/>
  <c r="BT464" i="1"/>
  <c r="BX464" i="1" s="1"/>
  <c r="BT481" i="1"/>
  <c r="BX481" i="1" s="1"/>
  <c r="BT871" i="1"/>
  <c r="BX871" i="1" s="1"/>
  <c r="BR560" i="1"/>
  <c r="BV560" i="1" s="1"/>
  <c r="BR738" i="1"/>
  <c r="BV738" i="1" s="1"/>
  <c r="BR466" i="1"/>
  <c r="BV466" i="1" s="1"/>
  <c r="BT896" i="1"/>
  <c r="BX896" i="1" s="1"/>
  <c r="BT410" i="1"/>
  <c r="BX410" i="1" s="1"/>
  <c r="BS425" i="1"/>
  <c r="BW425" i="1" s="1"/>
  <c r="BS439" i="1"/>
  <c r="BW439" i="1" s="1"/>
  <c r="BS455" i="1"/>
  <c r="BW455" i="1" s="1"/>
  <c r="BS482" i="1"/>
  <c r="BW482" i="1" s="1"/>
  <c r="BR571" i="1"/>
  <c r="BV571" i="1" s="1"/>
  <c r="BT693" i="1"/>
  <c r="BX693" i="1" s="1"/>
  <c r="BT747" i="1"/>
  <c r="BX747" i="1" s="1"/>
  <c r="BR676" i="1"/>
  <c r="BV676" i="1" s="1"/>
  <c r="BR706" i="1"/>
  <c r="BV706" i="1" s="1"/>
  <c r="BS731" i="1"/>
  <c r="BW731" i="1" s="1"/>
  <c r="BR751" i="1"/>
  <c r="BV751" i="1" s="1"/>
  <c r="BR730" i="1"/>
  <c r="BV730" i="1" s="1"/>
  <c r="BS723" i="1"/>
  <c r="BW723" i="1" s="1"/>
  <c r="BT730" i="1"/>
  <c r="BX730" i="1" s="1"/>
  <c r="BT738" i="1"/>
  <c r="BX738" i="1" s="1"/>
  <c r="BR745" i="1"/>
  <c r="BV745" i="1" s="1"/>
  <c r="BS754" i="1"/>
  <c r="BW754" i="1" s="1"/>
  <c r="BS766" i="1"/>
  <c r="BT734" i="1"/>
  <c r="BX734" i="1" s="1"/>
  <c r="BS748" i="1"/>
  <c r="BW748" i="1" s="1"/>
  <c r="BR759" i="1"/>
  <c r="BV759" i="1" s="1"/>
  <c r="BT754" i="1"/>
  <c r="BX754" i="1" s="1"/>
  <c r="BS868" i="1"/>
  <c r="BW868" i="1" s="1"/>
  <c r="BS889" i="1"/>
  <c r="BW889" i="1" s="1"/>
  <c r="BR739" i="1"/>
  <c r="BV739" i="1" s="1"/>
  <c r="BT752" i="1"/>
  <c r="BX752" i="1" s="1"/>
  <c r="BS685" i="1"/>
  <c r="BW685" i="1" s="1"/>
  <c r="BR666" i="1"/>
  <c r="BV666" i="1" s="1"/>
  <c r="BS646" i="1"/>
  <c r="BW646" i="1" s="1"/>
  <c r="BR618" i="1"/>
  <c r="BV618" i="1" s="1"/>
  <c r="BS764" i="1"/>
  <c r="BW764" i="1" s="1"/>
  <c r="BS720" i="1"/>
  <c r="BW720" i="1" s="1"/>
  <c r="BT701" i="1"/>
  <c r="BX701" i="1" s="1"/>
  <c r="BR679" i="1"/>
  <c r="BV679" i="1" s="1"/>
  <c r="BT643" i="1"/>
  <c r="BX643" i="1" s="1"/>
  <c r="BT623" i="1"/>
  <c r="BX623" i="1" s="1"/>
  <c r="BR603" i="1"/>
  <c r="BV603" i="1" s="1"/>
  <c r="BR582" i="1"/>
  <c r="BR564" i="1"/>
  <c r="BV564" i="1" s="1"/>
  <c r="BT548" i="1"/>
  <c r="BX548" i="1" s="1"/>
  <c r="BR527" i="1"/>
  <c r="BV527" i="1" s="1"/>
  <c r="BS510" i="1"/>
  <c r="BW510" i="1" s="1"/>
  <c r="BT493" i="1"/>
  <c r="BX493" i="1" s="1"/>
  <c r="BT756" i="1"/>
  <c r="BX756" i="1" s="1"/>
  <c r="BT706" i="1"/>
  <c r="BX706" i="1" s="1"/>
  <c r="BS686" i="1"/>
  <c r="BW686" i="1" s="1"/>
  <c r="BT666" i="1"/>
  <c r="BX666" i="1" s="1"/>
  <c r="BS648" i="1"/>
  <c r="BW648" i="1" s="1"/>
  <c r="BS624" i="1"/>
  <c r="BW624" i="1" s="1"/>
  <c r="BT586" i="1"/>
  <c r="BX586" i="1" s="1"/>
  <c r="BS556" i="1"/>
  <c r="BW556" i="1" s="1"/>
  <c r="BT540" i="1"/>
  <c r="BX540" i="1" s="1"/>
  <c r="BT595" i="1"/>
  <c r="BX595" i="1" s="1"/>
  <c r="BS765" i="1"/>
  <c r="BW765" i="1" s="1"/>
  <c r="BR731" i="1"/>
  <c r="BV731" i="1" s="1"/>
  <c r="BS743" i="1"/>
  <c r="BW743" i="1" s="1"/>
  <c r="BR742" i="1"/>
  <c r="BV742" i="1" s="1"/>
  <c r="BT713" i="1"/>
  <c r="BX713" i="1" s="1"/>
  <c r="BS680" i="1"/>
  <c r="BW680" i="1" s="1"/>
  <c r="BT661" i="1"/>
  <c r="BX661" i="1" s="1"/>
  <c r="BT639" i="1"/>
  <c r="BX639" i="1" s="1"/>
  <c r="BR612" i="1"/>
  <c r="BV612" i="1" s="1"/>
  <c r="BT755" i="1"/>
  <c r="BX755" i="1" s="1"/>
  <c r="BS704" i="1"/>
  <c r="BW704" i="1" s="1"/>
  <c r="BS683" i="1"/>
  <c r="BW683" i="1" s="1"/>
  <c r="BT648" i="1"/>
  <c r="BX648" i="1" s="1"/>
  <c r="BT626" i="1"/>
  <c r="BX626" i="1" s="1"/>
  <c r="BR606" i="1"/>
  <c r="BV606" i="1" s="1"/>
  <c r="BS589" i="1"/>
  <c r="BW589" i="1" s="1"/>
  <c r="BS568" i="1"/>
  <c r="BW568" i="1" s="1"/>
  <c r="BT551" i="1"/>
  <c r="BX551" i="1" s="1"/>
  <c r="BR530" i="1"/>
  <c r="BV530" i="1" s="1"/>
  <c r="BR513" i="1"/>
  <c r="BV513" i="1" s="1"/>
  <c r="BT496" i="1"/>
  <c r="BX496" i="1" s="1"/>
  <c r="BS466" i="1"/>
  <c r="BW466" i="1" s="1"/>
  <c r="BR705" i="1"/>
  <c r="BV705" i="1" s="1"/>
  <c r="BR684" i="1"/>
  <c r="BV684" i="1" s="1"/>
  <c r="BT665" i="1"/>
  <c r="BX665" i="1" s="1"/>
  <c r="BS647" i="1"/>
  <c r="BW647" i="1" s="1"/>
  <c r="BS623" i="1"/>
  <c r="BW623" i="1" s="1"/>
  <c r="BT585" i="1"/>
  <c r="BX585" i="1" s="1"/>
  <c r="BS555" i="1"/>
  <c r="BW555" i="1" s="1"/>
  <c r="BT539" i="1"/>
  <c r="BX539" i="1" s="1"/>
  <c r="BR585" i="1"/>
  <c r="BV585" i="1" s="1"/>
  <c r="BS767" i="1"/>
  <c r="BW767" i="1" s="1"/>
  <c r="BS747" i="1"/>
  <c r="BW747" i="1" s="1"/>
  <c r="BT731" i="1"/>
  <c r="BX731" i="1" s="1"/>
  <c r="BT704" i="1"/>
  <c r="BX704" i="1" s="1"/>
  <c r="BR672" i="1"/>
  <c r="BV672" i="1" s="1"/>
  <c r="BT656" i="1"/>
  <c r="BX656" i="1" s="1"/>
  <c r="BR632" i="1"/>
  <c r="BV632" i="1" s="1"/>
  <c r="BS606" i="1"/>
  <c r="BW606" i="1" s="1"/>
  <c r="BT703" i="1"/>
  <c r="BX703" i="1" s="1"/>
  <c r="BR681" i="1"/>
  <c r="BV681" i="1" s="1"/>
  <c r="BT647" i="1"/>
  <c r="BX647" i="1" s="1"/>
  <c r="BT625" i="1"/>
  <c r="BX625" i="1" s="1"/>
  <c r="BR605" i="1"/>
  <c r="BV605" i="1" s="1"/>
  <c r="BR584" i="1"/>
  <c r="BV584" i="1" s="1"/>
  <c r="BS567" i="1"/>
  <c r="BW567" i="1" s="1"/>
  <c r="BT550" i="1"/>
  <c r="BX550" i="1" s="1"/>
  <c r="BR529" i="1"/>
  <c r="BV529" i="1" s="1"/>
  <c r="BS512" i="1"/>
  <c r="BW512" i="1" s="1"/>
  <c r="BT495" i="1"/>
  <c r="BX495" i="1" s="1"/>
  <c r="BT759" i="1"/>
  <c r="BX759" i="1" s="1"/>
  <c r="BR704" i="1"/>
  <c r="BV704" i="1" s="1"/>
  <c r="BR683" i="1"/>
  <c r="BV683" i="1" s="1"/>
  <c r="BT664" i="1"/>
  <c r="BX664" i="1" s="1"/>
  <c r="BR644" i="1"/>
  <c r="BV644" i="1" s="1"/>
  <c r="BS622" i="1"/>
  <c r="BW622" i="1" s="1"/>
  <c r="BR581" i="1"/>
  <c r="BV581" i="1" s="1"/>
  <c r="BS554" i="1"/>
  <c r="BW554" i="1" s="1"/>
  <c r="BT538" i="1"/>
  <c r="BX538" i="1" s="1"/>
  <c r="BR576" i="1"/>
  <c r="BV576" i="1" s="1"/>
  <c r="BS726" i="1"/>
  <c r="BW726" i="1" s="1"/>
  <c r="BT764" i="1"/>
  <c r="BX764" i="1" s="1"/>
  <c r="BS763" i="1"/>
  <c r="BW763" i="1" s="1"/>
  <c r="BT715" i="1"/>
  <c r="BX715" i="1" s="1"/>
  <c r="BR682" i="1"/>
  <c r="BV682" i="1" s="1"/>
  <c r="BR663" i="1"/>
  <c r="BV663" i="1" s="1"/>
  <c r="BS641" i="1"/>
  <c r="BW641" i="1" s="1"/>
  <c r="BT614" i="1"/>
  <c r="BX614" i="1" s="1"/>
  <c r="BS761" i="1"/>
  <c r="BW761" i="1" s="1"/>
  <c r="BT702" i="1"/>
  <c r="BX702" i="1" s="1"/>
  <c r="BR680" i="1"/>
  <c r="BV680" i="1" s="1"/>
  <c r="BR645" i="1"/>
  <c r="BV645" i="1" s="1"/>
  <c r="BT624" i="1"/>
  <c r="BX624" i="1" s="1"/>
  <c r="BR604" i="1"/>
  <c r="BV604" i="1" s="1"/>
  <c r="BR583" i="1"/>
  <c r="BV583" i="1" s="1"/>
  <c r="BT566" i="1"/>
  <c r="BX566" i="1" s="1"/>
  <c r="BT549" i="1"/>
  <c r="BX549" i="1" s="1"/>
  <c r="BR528" i="1"/>
  <c r="BV528" i="1" s="1"/>
  <c r="BS511" i="1"/>
  <c r="BW511" i="1" s="1"/>
  <c r="BT494" i="1"/>
  <c r="BX494" i="1" s="1"/>
  <c r="BR757" i="1"/>
  <c r="BV757" i="1" s="1"/>
  <c r="BT721" i="1"/>
  <c r="BX721" i="1" s="1"/>
  <c r="BS703" i="1"/>
  <c r="BW703" i="1" s="1"/>
  <c r="BT682" i="1"/>
  <c r="BX682" i="1" s="1"/>
  <c r="BT663" i="1"/>
  <c r="BX663" i="1" s="1"/>
  <c r="BS643" i="1"/>
  <c r="BW643" i="1" s="1"/>
  <c r="BS621" i="1"/>
  <c r="BW621" i="1" s="1"/>
  <c r="BR580" i="1"/>
  <c r="BV580" i="1" s="1"/>
  <c r="BS553" i="1"/>
  <c r="BW553" i="1" s="1"/>
  <c r="BT537" i="1"/>
  <c r="BX537" i="1" s="1"/>
  <c r="BS563" i="1"/>
  <c r="BW563" i="1" s="1"/>
  <c r="BT709" i="1"/>
  <c r="BX709" i="1" s="1"/>
  <c r="BR633" i="1"/>
  <c r="BV633" i="1" s="1"/>
  <c r="BR587" i="1"/>
  <c r="BV587" i="1" s="1"/>
  <c r="BR548" i="1"/>
  <c r="BV548" i="1" s="1"/>
  <c r="BT511" i="1"/>
  <c r="BX511" i="1" s="1"/>
  <c r="BT471" i="1"/>
  <c r="BX471" i="1" s="1"/>
  <c r="BT427" i="1"/>
  <c r="BX427" i="1" s="1"/>
  <c r="BT876" i="1"/>
  <c r="BX876" i="1" s="1"/>
  <c r="BR904" i="1"/>
  <c r="BV904" i="1" s="1"/>
  <c r="BT561" i="1"/>
  <c r="BX561" i="1" s="1"/>
  <c r="BT485" i="1"/>
  <c r="BX485" i="1" s="1"/>
  <c r="BS691" i="1"/>
  <c r="BW691" i="1" s="1"/>
  <c r="BT602" i="1"/>
  <c r="BX602" i="1" s="1"/>
  <c r="BT569" i="1"/>
  <c r="BX569" i="1" s="1"/>
  <c r="BT519" i="1"/>
  <c r="BX519" i="1" s="1"/>
  <c r="BS486" i="1"/>
  <c r="BW486" i="1" s="1"/>
  <c r="BT439" i="1"/>
  <c r="BX439" i="1" s="1"/>
  <c r="BR399" i="1"/>
  <c r="BV399" i="1" s="1"/>
  <c r="BS892" i="1"/>
  <c r="BW892" i="1" s="1"/>
  <c r="BR746" i="1"/>
  <c r="BV746" i="1" s="1"/>
  <c r="BR620" i="1"/>
  <c r="BV620" i="1" s="1"/>
  <c r="BT515" i="1"/>
  <c r="BX515" i="1" s="1"/>
  <c r="BR725" i="1"/>
  <c r="BV725" i="1" s="1"/>
  <c r="BS669" i="1"/>
  <c r="BW669" i="1" s="1"/>
  <c r="BT594" i="1"/>
  <c r="BX594" i="1" s="1"/>
  <c r="BR553" i="1"/>
  <c r="BV553" i="1" s="1"/>
  <c r="BT522" i="1"/>
  <c r="BX522" i="1" s="1"/>
  <c r="BS491" i="1"/>
  <c r="BW491" i="1" s="1"/>
  <c r="BT453" i="1"/>
  <c r="BX453" i="1" s="1"/>
  <c r="BT409" i="1"/>
  <c r="BX409" i="1" s="1"/>
  <c r="BR901" i="1"/>
  <c r="BV901" i="1" s="1"/>
  <c r="BS711" i="1"/>
  <c r="BW711" i="1" s="1"/>
  <c r="BT437" i="1"/>
  <c r="BX437" i="1" s="1"/>
  <c r="BR881" i="1"/>
  <c r="BV881" i="1" s="1"/>
  <c r="BR439" i="1"/>
  <c r="BV439" i="1" s="1"/>
  <c r="BS469" i="1"/>
  <c r="BW469" i="1" s="1"/>
  <c r="BR402" i="1"/>
  <c r="BV402" i="1" s="1"/>
  <c r="BT422" i="1"/>
  <c r="BX422" i="1" s="1"/>
  <c r="BR400" i="1"/>
  <c r="BV400" i="1" s="1"/>
  <c r="BS437" i="1"/>
  <c r="BW437" i="1" s="1"/>
  <c r="BS894" i="1"/>
  <c r="BW894" i="1" s="1"/>
  <c r="BS424" i="1"/>
  <c r="BW424" i="1" s="1"/>
  <c r="BS877" i="1"/>
  <c r="BW877" i="1" s="1"/>
  <c r="BS904" i="1"/>
  <c r="BW904" i="1" s="1"/>
  <c r="BS540" i="1"/>
  <c r="BW540" i="1" s="1"/>
  <c r="BR482" i="1"/>
  <c r="BV482" i="1" s="1"/>
  <c r="BT685" i="1"/>
  <c r="BX685" i="1" s="1"/>
  <c r="BR600" i="1"/>
  <c r="BV600" i="1" s="1"/>
  <c r="BT567" i="1"/>
  <c r="BX567" i="1" s="1"/>
  <c r="BT513" i="1"/>
  <c r="BX513" i="1" s="1"/>
  <c r="BT482" i="1"/>
  <c r="BX482" i="1" s="1"/>
  <c r="BR437" i="1"/>
  <c r="BV437" i="1" s="1"/>
  <c r="BR398" i="1"/>
  <c r="BV398" i="1" s="1"/>
  <c r="BR895" i="1"/>
  <c r="BV895" i="1" s="1"/>
  <c r="BT608" i="1"/>
  <c r="BX608" i="1" s="1"/>
  <c r="BS508" i="1"/>
  <c r="BW508" i="1" s="1"/>
  <c r="BS665" i="1"/>
  <c r="BW665" i="1" s="1"/>
  <c r="BT592" i="1"/>
  <c r="BX592" i="1" s="1"/>
  <c r="BR551" i="1"/>
  <c r="BV551" i="1" s="1"/>
  <c r="BT520" i="1"/>
  <c r="BX520" i="1" s="1"/>
  <c r="BS489" i="1"/>
  <c r="BW489" i="1" s="1"/>
  <c r="BR449" i="1"/>
  <c r="BV449" i="1" s="1"/>
  <c r="BR405" i="1"/>
  <c r="BV405" i="1" s="1"/>
  <c r="BT902" i="1"/>
  <c r="BX902" i="1" s="1"/>
  <c r="BS668" i="1"/>
  <c r="BW668" i="1" s="1"/>
  <c r="BS432" i="1"/>
  <c r="BW432" i="1" s="1"/>
  <c r="BR883" i="1"/>
  <c r="BV883" i="1" s="1"/>
  <c r="BR438" i="1"/>
  <c r="BV438" i="1" s="1"/>
  <c r="BR460" i="1"/>
  <c r="BV460" i="1" s="1"/>
  <c r="BS895" i="1"/>
  <c r="BW895" i="1" s="1"/>
  <c r="BT884" i="1"/>
  <c r="BX884" i="1" s="1"/>
  <c r="BT398" i="1"/>
  <c r="BX398" i="1" s="1"/>
  <c r="BR433" i="1"/>
  <c r="BS635" i="1"/>
  <c r="BW635" i="1" s="1"/>
  <c r="BT593" i="1"/>
  <c r="BX593" i="1" s="1"/>
  <c r="BR552" i="1"/>
  <c r="BV552" i="1" s="1"/>
  <c r="BR517" i="1"/>
  <c r="BV517" i="1" s="1"/>
  <c r="BT477" i="1"/>
  <c r="BX477" i="1" s="1"/>
  <c r="BR431" i="1"/>
  <c r="BV431" i="1" s="1"/>
  <c r="BT872" i="1"/>
  <c r="BX872" i="1" s="1"/>
  <c r="BS898" i="1"/>
  <c r="BW898" i="1" s="1"/>
  <c r="BS536" i="1"/>
  <c r="BW536" i="1" s="1"/>
  <c r="BR478" i="1"/>
  <c r="BV478" i="1" s="1"/>
  <c r="BS662" i="1"/>
  <c r="BW662" i="1" s="1"/>
  <c r="BS591" i="1"/>
  <c r="BW591" i="1" s="1"/>
  <c r="BS539" i="1"/>
  <c r="BW539" i="1" s="1"/>
  <c r="BS506" i="1"/>
  <c r="BW506" i="1" s="1"/>
  <c r="BS471" i="1"/>
  <c r="BW471" i="1" s="1"/>
  <c r="BT425" i="1"/>
  <c r="BX425" i="1" s="1"/>
  <c r="BR879" i="1"/>
  <c r="BV879" i="1" s="1"/>
  <c r="BT903" i="1"/>
  <c r="BX903" i="1" s="1"/>
  <c r="BS649" i="1"/>
  <c r="BW649" i="1" s="1"/>
  <c r="BT563" i="1"/>
  <c r="BX563" i="1" s="1"/>
  <c r="BS460" i="1"/>
  <c r="BW460" i="1" s="1"/>
  <c r="BS688" i="1"/>
  <c r="BW688" i="1" s="1"/>
  <c r="BR621" i="1"/>
  <c r="BV621" i="1" s="1"/>
  <c r="BT572" i="1"/>
  <c r="BX572" i="1" s="1"/>
  <c r="BT534" i="1"/>
  <c r="BX534" i="1" s="1"/>
  <c r="BS501" i="1"/>
  <c r="BW501" i="1" s="1"/>
  <c r="BT468" i="1"/>
  <c r="BX468" i="1" s="1"/>
  <c r="BS426" i="1"/>
  <c r="BW426" i="1" s="1"/>
  <c r="BR896" i="1"/>
  <c r="BV896" i="1" s="1"/>
  <c r="BR654" i="1"/>
  <c r="BV654" i="1" s="1"/>
  <c r="BS431" i="1"/>
  <c r="BW431" i="1" s="1"/>
  <c r="BS884" i="1"/>
  <c r="BW884" i="1" s="1"/>
  <c r="BS417" i="1"/>
  <c r="BW417" i="1" s="1"/>
  <c r="BT458" i="1"/>
  <c r="BX458" i="1" s="1"/>
  <c r="BT889" i="1"/>
  <c r="BX889" i="1" s="1"/>
  <c r="BR403" i="1"/>
  <c r="BV403" i="1" s="1"/>
  <c r="BR419" i="1"/>
  <c r="BV419" i="1" s="1"/>
  <c r="BT444" i="1"/>
  <c r="BX444" i="1" s="1"/>
  <c r="BR900" i="1"/>
  <c r="BV900" i="1" s="1"/>
  <c r="BS698" i="1"/>
  <c r="BW698" i="1" s="1"/>
  <c r="BR623" i="1"/>
  <c r="BV623" i="1" s="1"/>
  <c r="BT582" i="1"/>
  <c r="BR542" i="1"/>
  <c r="BV542" i="1" s="1"/>
  <c r="BT506" i="1"/>
  <c r="BX506" i="1" s="1"/>
  <c r="BT465" i="1"/>
  <c r="BX465" i="1" s="1"/>
  <c r="BR417" i="1"/>
  <c r="BV417" i="1" s="1"/>
  <c r="BS881" i="1"/>
  <c r="BW881" i="1" s="1"/>
  <c r="BT909" i="1"/>
  <c r="BX909" i="1" s="1"/>
  <c r="BS532" i="1"/>
  <c r="BW532" i="1" s="1"/>
  <c r="BT476" i="1"/>
  <c r="BX476" i="1" s="1"/>
  <c r="BS676" i="1"/>
  <c r="BW676" i="1" s="1"/>
  <c r="BS597" i="1"/>
  <c r="BW597" i="1" s="1"/>
  <c r="BT564" i="1"/>
  <c r="BX564" i="1" s="1"/>
  <c r="BR510" i="1"/>
  <c r="BV510" i="1" s="1"/>
  <c r="BT478" i="1"/>
  <c r="BX478" i="1" s="1"/>
  <c r="BT433" i="1"/>
  <c r="BT870" i="1"/>
  <c r="BX870" i="1" s="1"/>
  <c r="BT897" i="1"/>
  <c r="BX897" i="1" s="1"/>
  <c r="BS672" i="1"/>
  <c r="BW672" i="1" s="1"/>
  <c r="BS585" i="1"/>
  <c r="BW585" i="1" s="1"/>
  <c r="BR489" i="1"/>
  <c r="BV489" i="1" s="1"/>
  <c r="BT695" i="1"/>
  <c r="BX695" i="1" s="1"/>
  <c r="BR642" i="1"/>
  <c r="BV642" i="1" s="1"/>
  <c r="BT579" i="1"/>
  <c r="BX579" i="1" s="1"/>
  <c r="BR539" i="1"/>
  <c r="BV539" i="1" s="1"/>
  <c r="BS507" i="1"/>
  <c r="BW507" i="1" s="1"/>
  <c r="BT474" i="1"/>
  <c r="BX474" i="1" s="1"/>
  <c r="BS434" i="1"/>
  <c r="BW434" i="1" s="1"/>
  <c r="BS873" i="1"/>
  <c r="BW873" i="1" s="1"/>
  <c r="BR912" i="1"/>
  <c r="BV912" i="1" s="1"/>
  <c r="BR481" i="1"/>
  <c r="BV481" i="1" s="1"/>
  <c r="BR424" i="1"/>
  <c r="BV424" i="1" s="1"/>
  <c r="BS445" i="1"/>
  <c r="BW445" i="1" s="1"/>
  <c r="BT867" i="1"/>
  <c r="BX867" i="1" s="1"/>
  <c r="BT406" i="1"/>
  <c r="BX406" i="1" s="1"/>
  <c r="BT429" i="1"/>
  <c r="BX429" i="1" s="1"/>
  <c r="BT430" i="1"/>
  <c r="BX430" i="1" s="1"/>
  <c r="BR915" i="1"/>
  <c r="BV915" i="1" s="1"/>
  <c r="BR875" i="1"/>
  <c r="BV875" i="1" s="1"/>
  <c r="BT908" i="1"/>
  <c r="BX908" i="1" s="1"/>
  <c r="BR887" i="1"/>
  <c r="BV887" i="1" s="1"/>
  <c r="BR442" i="1"/>
  <c r="BV442" i="1" s="1"/>
  <c r="BR428" i="1"/>
  <c r="BV428" i="1" s="1"/>
  <c r="BT404" i="1"/>
  <c r="BX404" i="1" s="1"/>
  <c r="BS441" i="1"/>
  <c r="BW441" i="1" s="1"/>
  <c r="BR436" i="1"/>
  <c r="BV436" i="1" s="1"/>
  <c r="BS915" i="1"/>
  <c r="BW915" i="1" s="1"/>
  <c r="BT687" i="1"/>
  <c r="BX687" i="1" s="1"/>
  <c r="BT745" i="1"/>
  <c r="BX745" i="1" s="1"/>
  <c r="BS465" i="1"/>
  <c r="BW465" i="1" s="1"/>
  <c r="BR566" i="1"/>
  <c r="BV566" i="1" s="1"/>
  <c r="BT866" i="1"/>
  <c r="BX866" i="1" s="1"/>
  <c r="BT459" i="1"/>
  <c r="BX459" i="1" s="1"/>
  <c r="BS661" i="1"/>
  <c r="BW661" i="1" s="1"/>
  <c r="BT743" i="1"/>
  <c r="BX743" i="1" s="1"/>
  <c r="BS480" i="1"/>
  <c r="BW480" i="1" s="1"/>
  <c r="BR894" i="1"/>
  <c r="BV894" i="1" s="1"/>
  <c r="BS411" i="1"/>
  <c r="BW411" i="1" s="1"/>
  <c r="BT432" i="1"/>
  <c r="BX432" i="1" s="1"/>
  <c r="BT446" i="1"/>
  <c r="BX446" i="1" s="1"/>
  <c r="BT462" i="1"/>
  <c r="BX462" i="1" s="1"/>
  <c r="BT483" i="1"/>
  <c r="BX483" i="1" s="1"/>
  <c r="BR589" i="1"/>
  <c r="BV589" i="1" s="1"/>
  <c r="BT716" i="1"/>
  <c r="BX716" i="1" s="1"/>
  <c r="BR763" i="1"/>
  <c r="BV763" i="1" s="1"/>
  <c r="BT688" i="1"/>
  <c r="BX688" i="1" s="1"/>
  <c r="BR732" i="1"/>
  <c r="BV732" i="1" s="1"/>
  <c r="BR734" i="1"/>
  <c r="BV734" i="1" s="1"/>
  <c r="BT724" i="1"/>
  <c r="BX724" i="1" s="1"/>
  <c r="BT732" i="1"/>
  <c r="BX732" i="1" s="1"/>
  <c r="BS740" i="1"/>
  <c r="BW740" i="1" s="1"/>
  <c r="BR747" i="1"/>
  <c r="BV747" i="1" s="1"/>
  <c r="BT757" i="1"/>
  <c r="BX757" i="1" s="1"/>
  <c r="BR722" i="1"/>
  <c r="BV722" i="1" s="1"/>
  <c r="BT741" i="1"/>
  <c r="BX741" i="1" s="1"/>
  <c r="BT749" i="1"/>
  <c r="BX749" i="1" s="1"/>
  <c r="BS762" i="1"/>
  <c r="BW762" i="1" s="1"/>
  <c r="AA386" i="1"/>
  <c r="AE386" i="1" s="1"/>
  <c r="AB386" i="1"/>
  <c r="AF386" i="1" s="1"/>
  <c r="Z386" i="1"/>
  <c r="AD386" i="1" s="1"/>
  <c r="AU351" i="1"/>
  <c r="AX351" i="1" s="1"/>
  <c r="BS351" i="1"/>
  <c r="BW351" i="1" s="1"/>
  <c r="AT376" i="1"/>
  <c r="AW376" i="1" s="1"/>
  <c r="BR376" i="1"/>
  <c r="BV376" i="1" s="1"/>
  <c r="AT360" i="1"/>
  <c r="AW360" i="1" s="1"/>
  <c r="BR360" i="1"/>
  <c r="BV360" i="1" s="1"/>
  <c r="AT359" i="1"/>
  <c r="AW359" i="1" s="1"/>
  <c r="BR359" i="1"/>
  <c r="BV359" i="1" s="1"/>
  <c r="AT391" i="1"/>
  <c r="AW391" i="1" s="1"/>
  <c r="BR391" i="1"/>
  <c r="BV391" i="1" s="1"/>
  <c r="AT370" i="1"/>
  <c r="AW370" i="1" s="1"/>
  <c r="BR370" i="1"/>
  <c r="BV370" i="1" s="1"/>
  <c r="AU391" i="1"/>
  <c r="AX391" i="1" s="1"/>
  <c r="BS391" i="1"/>
  <c r="BW391" i="1" s="1"/>
  <c r="AU382" i="1"/>
  <c r="AX382" i="1" s="1"/>
  <c r="BS382" i="1"/>
  <c r="BW382" i="1" s="1"/>
  <c r="AU393" i="1"/>
  <c r="AX393" i="1" s="1"/>
  <c r="BS393" i="1"/>
  <c r="BW393" i="1" s="1"/>
  <c r="AV378" i="1"/>
  <c r="AY378" i="1" s="1"/>
  <c r="BT378" i="1"/>
  <c r="BX378" i="1" s="1"/>
  <c r="AV377" i="1"/>
  <c r="AY377" i="1" s="1"/>
  <c r="BT377" i="1"/>
  <c r="BX377" i="1" s="1"/>
  <c r="AV360" i="1"/>
  <c r="AY360" i="1" s="1"/>
  <c r="BT360" i="1"/>
  <c r="BX360" i="1" s="1"/>
  <c r="AT382" i="1"/>
  <c r="AW382" i="1" s="1"/>
  <c r="BR382" i="1"/>
  <c r="BV382" i="1" s="1"/>
  <c r="AU354" i="1"/>
  <c r="AX354" i="1" s="1"/>
  <c r="BS354" i="1"/>
  <c r="BW354" i="1" s="1"/>
  <c r="AT380" i="1"/>
  <c r="AW380" i="1" s="1"/>
  <c r="BR380" i="1"/>
  <c r="BV380" i="1" s="1"/>
  <c r="AV362" i="1"/>
  <c r="AY362" i="1" s="1"/>
  <c r="BT362" i="1"/>
  <c r="BX362" i="1" s="1"/>
  <c r="AT363" i="1"/>
  <c r="AW363" i="1" s="1"/>
  <c r="BR363" i="1"/>
  <c r="BV363" i="1" s="1"/>
  <c r="AT395" i="1"/>
  <c r="AW395" i="1" s="1"/>
  <c r="BR395" i="1"/>
  <c r="BV395" i="1" s="1"/>
  <c r="AV372" i="1"/>
  <c r="AY372" i="1" s="1"/>
  <c r="BT372" i="1"/>
  <c r="BX372" i="1" s="1"/>
  <c r="AT394" i="1"/>
  <c r="AW394" i="1" s="1"/>
  <c r="BR394" i="1"/>
  <c r="BV394" i="1" s="1"/>
  <c r="AU390" i="1"/>
  <c r="AX390" i="1" s="1"/>
  <c r="BS390" i="1"/>
  <c r="BW390" i="1" s="1"/>
  <c r="AU397" i="1"/>
  <c r="AX397" i="1" s="1"/>
  <c r="AT388" i="1"/>
  <c r="AW388" i="1" s="1"/>
  <c r="BR388" i="1"/>
  <c r="BV388" i="1" s="1"/>
  <c r="AV381" i="1"/>
  <c r="AY381" i="1" s="1"/>
  <c r="BT381" i="1"/>
  <c r="BX381" i="1" s="1"/>
  <c r="AU363" i="1"/>
  <c r="AX363" i="1" s="1"/>
  <c r="BS363" i="1"/>
  <c r="BW363" i="1" s="1"/>
  <c r="AV384" i="1"/>
  <c r="AY384" i="1" s="1"/>
  <c r="BT384" i="1"/>
  <c r="BX384" i="1" s="1"/>
  <c r="AT361" i="1"/>
  <c r="AW361" i="1" s="1"/>
  <c r="BR361" i="1"/>
  <c r="BV361" i="1" s="1"/>
  <c r="AV355" i="1"/>
  <c r="AY355" i="1" s="1"/>
  <c r="BT355" i="1"/>
  <c r="BX355" i="1" s="1"/>
  <c r="AU356" i="1"/>
  <c r="AX356" i="1" s="1"/>
  <c r="BS356" i="1"/>
  <c r="BW356" i="1" s="1"/>
  <c r="AU396" i="1"/>
  <c r="AX396" i="1" s="1"/>
  <c r="AT373" i="1"/>
  <c r="AW373" i="1" s="1"/>
  <c r="BR373" i="1"/>
  <c r="BV373" i="1" s="1"/>
  <c r="AT377" i="1"/>
  <c r="AW377" i="1" s="1"/>
  <c r="BR377" i="1"/>
  <c r="BV377" i="1" s="1"/>
  <c r="AV383" i="1"/>
  <c r="AY383" i="1" s="1"/>
  <c r="BT383" i="1"/>
  <c r="BX383" i="1" s="1"/>
  <c r="AU388" i="1"/>
  <c r="AX388" i="1" s="1"/>
  <c r="BS388" i="1"/>
  <c r="BW388" i="1" s="1"/>
  <c r="AT393" i="1"/>
  <c r="AW393" i="1" s="1"/>
  <c r="BR393" i="1"/>
  <c r="BV393" i="1" s="1"/>
  <c r="AV351" i="1"/>
  <c r="AY351" i="1" s="1"/>
  <c r="BT351" i="1"/>
  <c r="BX351" i="1" s="1"/>
  <c r="AU362" i="1"/>
  <c r="AX362" i="1" s="1"/>
  <c r="BS362" i="1"/>
  <c r="BW362" i="1" s="1"/>
  <c r="AT384" i="1"/>
  <c r="AW384" i="1" s="1"/>
  <c r="BR384" i="1"/>
  <c r="BV384" i="1" s="1"/>
  <c r="AU365" i="1"/>
  <c r="AX365" i="1" s="1"/>
  <c r="BS365" i="1"/>
  <c r="BW365" i="1" s="1"/>
  <c r="AT367" i="1"/>
  <c r="AW367" i="1" s="1"/>
  <c r="BR367" i="1"/>
  <c r="BV367" i="1" s="1"/>
  <c r="AV353" i="1"/>
  <c r="AY353" i="1" s="1"/>
  <c r="BT353" i="1"/>
  <c r="AU375" i="1"/>
  <c r="AX375" i="1" s="1"/>
  <c r="BS375" i="1"/>
  <c r="BW375" i="1" s="1"/>
  <c r="AV396" i="1"/>
  <c r="AY396" i="1" s="1"/>
  <c r="AV366" i="1"/>
  <c r="AY366" i="1" s="1"/>
  <c r="BT366" i="1"/>
  <c r="BX366" i="1" s="1"/>
  <c r="AT356" i="1"/>
  <c r="AW356" i="1" s="1"/>
  <c r="BR356" i="1"/>
  <c r="BV356" i="1" s="1"/>
  <c r="AU353" i="1"/>
  <c r="AX353" i="1" s="1"/>
  <c r="BS353" i="1"/>
  <c r="AV385" i="1"/>
  <c r="AY385" i="1" s="1"/>
  <c r="BT385" i="1"/>
  <c r="BX385" i="1" s="1"/>
  <c r="AT366" i="1"/>
  <c r="AW366" i="1" s="1"/>
  <c r="BR366" i="1"/>
  <c r="BV366" i="1" s="1"/>
  <c r="AU387" i="1"/>
  <c r="AX387" i="1" s="1"/>
  <c r="BS387" i="1"/>
  <c r="BW387" i="1" s="1"/>
  <c r="AU370" i="1"/>
  <c r="AX370" i="1" s="1"/>
  <c r="BS370" i="1"/>
  <c r="BW370" i="1" s="1"/>
  <c r="AV386" i="1"/>
  <c r="AY386" i="1" s="1"/>
  <c r="BT386" i="1"/>
  <c r="AU369" i="1"/>
  <c r="AX369" i="1" s="1"/>
  <c r="BS369" i="1"/>
  <c r="BW369" i="1" s="1"/>
  <c r="AT371" i="1"/>
  <c r="AW371" i="1" s="1"/>
  <c r="BR371" i="1"/>
  <c r="BV371" i="1" s="1"/>
  <c r="AV356" i="1"/>
  <c r="AY356" i="1" s="1"/>
  <c r="BT356" i="1"/>
  <c r="BX356" i="1" s="1"/>
  <c r="AT378" i="1"/>
  <c r="AW378" i="1" s="1"/>
  <c r="BR378" i="1"/>
  <c r="BV378" i="1" s="1"/>
  <c r="AT396" i="1"/>
  <c r="AW396" i="1" s="1"/>
  <c r="AU373" i="1"/>
  <c r="AX373" i="1" s="1"/>
  <c r="BS373" i="1"/>
  <c r="BW373" i="1" s="1"/>
  <c r="AV358" i="1"/>
  <c r="AY358" i="1" s="1"/>
  <c r="BT358" i="1"/>
  <c r="BX358" i="1" s="1"/>
  <c r="AV357" i="1"/>
  <c r="AY357" i="1" s="1"/>
  <c r="BT357" i="1"/>
  <c r="BX357" i="1" s="1"/>
  <c r="AV389" i="1"/>
  <c r="AY389" i="1" s="1"/>
  <c r="BT389" i="1"/>
  <c r="BX389" i="1" s="1"/>
  <c r="AV368" i="1"/>
  <c r="AY368" i="1" s="1"/>
  <c r="BT368" i="1"/>
  <c r="BX368" i="1" s="1"/>
  <c r="AT390" i="1"/>
  <c r="AW390" i="1" s="1"/>
  <c r="BR390" i="1"/>
  <c r="BV390" i="1" s="1"/>
  <c r="AU364" i="1"/>
  <c r="AX364" i="1" s="1"/>
  <c r="BS364" i="1"/>
  <c r="BW364" i="1" s="1"/>
  <c r="AT365" i="1"/>
  <c r="AW365" i="1" s="1"/>
  <c r="BR365" i="1"/>
  <c r="BV365" i="1" s="1"/>
  <c r="AV359" i="1"/>
  <c r="AY359" i="1" s="1"/>
  <c r="BT359" i="1"/>
  <c r="BX359" i="1" s="1"/>
  <c r="AT357" i="1"/>
  <c r="AW357" i="1" s="1"/>
  <c r="BR357" i="1"/>
  <c r="BV357" i="1" s="1"/>
  <c r="AT397" i="1"/>
  <c r="AW397" i="1" s="1"/>
  <c r="AV379" i="1"/>
  <c r="AY379" i="1" s="1"/>
  <c r="BT379" i="1"/>
  <c r="BX379" i="1" s="1"/>
  <c r="AU384" i="1"/>
  <c r="AX384" i="1" s="1"/>
  <c r="BS384" i="1"/>
  <c r="BW384" i="1" s="1"/>
  <c r="AT389" i="1"/>
  <c r="AW389" i="1" s="1"/>
  <c r="BR389" i="1"/>
  <c r="BV389" i="1" s="1"/>
  <c r="AV395" i="1"/>
  <c r="AY395" i="1" s="1"/>
  <c r="BT395" i="1"/>
  <c r="BX395" i="1" s="1"/>
  <c r="AT351" i="1"/>
  <c r="AW351" i="1" s="1"/>
  <c r="BR351" i="1"/>
  <c r="BV351" i="1" s="1"/>
  <c r="AU378" i="1"/>
  <c r="AX378" i="1" s="1"/>
  <c r="BS378" i="1"/>
  <c r="BW378" i="1" s="1"/>
  <c r="AV390" i="1"/>
  <c r="AY390" i="1" s="1"/>
  <c r="BT390" i="1"/>
  <c r="BX390" i="1" s="1"/>
  <c r="AV374" i="1"/>
  <c r="AY374" i="1" s="1"/>
  <c r="BT374" i="1"/>
  <c r="BX374" i="1" s="1"/>
  <c r="AT375" i="1"/>
  <c r="AW375" i="1" s="1"/>
  <c r="BR375" i="1"/>
  <c r="BV375" i="1" s="1"/>
  <c r="AU359" i="1"/>
  <c r="AX359" i="1" s="1"/>
  <c r="BS359" i="1"/>
  <c r="BW359" i="1" s="1"/>
  <c r="AV380" i="1"/>
  <c r="AY380" i="1" s="1"/>
  <c r="BT380" i="1"/>
  <c r="BX380" i="1" s="1"/>
  <c r="AV352" i="1"/>
  <c r="AY352" i="1" s="1"/>
  <c r="BT352" i="1"/>
  <c r="BX352" i="1" s="1"/>
  <c r="AU377" i="1"/>
  <c r="AX377" i="1" s="1"/>
  <c r="BS377" i="1"/>
  <c r="BW377" i="1" s="1"/>
  <c r="AU361" i="1"/>
  <c r="AX361" i="1" s="1"/>
  <c r="BS361" i="1"/>
  <c r="BW361" i="1" s="1"/>
  <c r="AV361" i="1"/>
  <c r="AY361" i="1" s="1"/>
  <c r="BT361" i="1"/>
  <c r="BX361" i="1" s="1"/>
  <c r="AV393" i="1"/>
  <c r="AY393" i="1" s="1"/>
  <c r="BT393" i="1"/>
  <c r="BX393" i="1" s="1"/>
  <c r="AU371" i="1"/>
  <c r="AX371" i="1" s="1"/>
  <c r="BS371" i="1"/>
  <c r="BW371" i="1" s="1"/>
  <c r="AV392" i="1"/>
  <c r="AY392" i="1" s="1"/>
  <c r="BT392" i="1"/>
  <c r="BX392" i="1" s="1"/>
  <c r="AU386" i="1"/>
  <c r="AX386" i="1" s="1"/>
  <c r="BS386" i="1"/>
  <c r="AV394" i="1"/>
  <c r="AY394" i="1" s="1"/>
  <c r="BT394" i="1"/>
  <c r="BX394" i="1" s="1"/>
  <c r="AV382" i="1"/>
  <c r="AY382" i="1" s="1"/>
  <c r="BT382" i="1"/>
  <c r="BX382" i="1" s="1"/>
  <c r="AT379" i="1"/>
  <c r="AW379" i="1" s="1"/>
  <c r="BR379" i="1"/>
  <c r="BV379" i="1" s="1"/>
  <c r="AT362" i="1"/>
  <c r="AW362" i="1" s="1"/>
  <c r="BR362" i="1"/>
  <c r="BV362" i="1" s="1"/>
  <c r="AU383" i="1"/>
  <c r="AX383" i="1" s="1"/>
  <c r="BS383" i="1"/>
  <c r="BW383" i="1" s="1"/>
  <c r="AU358" i="1"/>
  <c r="AX358" i="1" s="1"/>
  <c r="BS358" i="1"/>
  <c r="BW358" i="1" s="1"/>
  <c r="AU381" i="1"/>
  <c r="AX381" i="1" s="1"/>
  <c r="BS381" i="1"/>
  <c r="BW381" i="1" s="1"/>
  <c r="AT364" i="1"/>
  <c r="AW364" i="1" s="1"/>
  <c r="BR364" i="1"/>
  <c r="BV364" i="1" s="1"/>
  <c r="AV365" i="1"/>
  <c r="AY365" i="1" s="1"/>
  <c r="BT365" i="1"/>
  <c r="BX365" i="1" s="1"/>
  <c r="AV397" i="1"/>
  <c r="AY397" i="1" s="1"/>
  <c r="AT374" i="1"/>
  <c r="AW374" i="1" s="1"/>
  <c r="BR374" i="1"/>
  <c r="BV374" i="1" s="1"/>
  <c r="AU395" i="1"/>
  <c r="AX395" i="1" s="1"/>
  <c r="BS395" i="1"/>
  <c r="BW395" i="1" s="1"/>
  <c r="AV367" i="1"/>
  <c r="AY367" i="1" s="1"/>
  <c r="BT367" i="1"/>
  <c r="BX367" i="1" s="1"/>
  <c r="AU368" i="1"/>
  <c r="AX368" i="1" s="1"/>
  <c r="BS368" i="1"/>
  <c r="BW368" i="1" s="1"/>
  <c r="AT369" i="1"/>
  <c r="AW369" i="1" s="1"/>
  <c r="BR369" i="1"/>
  <c r="BV369" i="1" s="1"/>
  <c r="AU360" i="1"/>
  <c r="AX360" i="1" s="1"/>
  <c r="BS360" i="1"/>
  <c r="BW360" i="1" s="1"/>
  <c r="AV375" i="1"/>
  <c r="AY375" i="1" s="1"/>
  <c r="BT375" i="1"/>
  <c r="BX375" i="1" s="1"/>
  <c r="AU380" i="1"/>
  <c r="AX380" i="1" s="1"/>
  <c r="BS380" i="1"/>
  <c r="BW380" i="1" s="1"/>
  <c r="AT385" i="1"/>
  <c r="AW385" i="1" s="1"/>
  <c r="BR385" i="1"/>
  <c r="BV385" i="1" s="1"/>
  <c r="AV391" i="1"/>
  <c r="AY391" i="1" s="1"/>
  <c r="BT391" i="1"/>
  <c r="BX391" i="1" s="1"/>
  <c r="AT354" i="1"/>
  <c r="AW354" i="1" s="1"/>
  <c r="BR354" i="1"/>
  <c r="BV354" i="1" s="1"/>
  <c r="AU394" i="1"/>
  <c r="AX394" i="1" s="1"/>
  <c r="BS394" i="1"/>
  <c r="BW394" i="1" s="1"/>
  <c r="AV354" i="1"/>
  <c r="AY354" i="1" s="1"/>
  <c r="BT354" i="1"/>
  <c r="BX354" i="1" s="1"/>
  <c r="AT352" i="1"/>
  <c r="AW352" i="1" s="1"/>
  <c r="BR352" i="1"/>
  <c r="BV352" i="1" s="1"/>
  <c r="AT383" i="1"/>
  <c r="AW383" i="1" s="1"/>
  <c r="BR383" i="1"/>
  <c r="BV383" i="1" s="1"/>
  <c r="AV364" i="1"/>
  <c r="AY364" i="1" s="1"/>
  <c r="BT364" i="1"/>
  <c r="BX364" i="1" s="1"/>
  <c r="AT386" i="1"/>
  <c r="AW386" i="1" s="1"/>
  <c r="BR386" i="1"/>
  <c r="AU366" i="1"/>
  <c r="AX366" i="1" s="1"/>
  <c r="BS366" i="1"/>
  <c r="BW366" i="1" s="1"/>
  <c r="AU385" i="1"/>
  <c r="AX385" i="1" s="1"/>
  <c r="BS385" i="1"/>
  <c r="BW385" i="1" s="1"/>
  <c r="AT368" i="1"/>
  <c r="AW368" i="1" s="1"/>
  <c r="BR368" i="1"/>
  <c r="BV368" i="1" s="1"/>
  <c r="AV369" i="1"/>
  <c r="AY369" i="1" s="1"/>
  <c r="BT369" i="1"/>
  <c r="BX369" i="1" s="1"/>
  <c r="AU355" i="1"/>
  <c r="AX355" i="1" s="1"/>
  <c r="BS355" i="1"/>
  <c r="BW355" i="1" s="1"/>
  <c r="AV376" i="1"/>
  <c r="AY376" i="1" s="1"/>
  <c r="BT376" i="1"/>
  <c r="BX376" i="1" s="1"/>
  <c r="AT392" i="1"/>
  <c r="AW392" i="1" s="1"/>
  <c r="BR392" i="1"/>
  <c r="BV392" i="1" s="1"/>
  <c r="AT372" i="1"/>
  <c r="AW372" i="1" s="1"/>
  <c r="BR372" i="1"/>
  <c r="BV372" i="1" s="1"/>
  <c r="AU357" i="1"/>
  <c r="AX357" i="1" s="1"/>
  <c r="BS357" i="1"/>
  <c r="BW357" i="1" s="1"/>
  <c r="AT355" i="1"/>
  <c r="AW355" i="1" s="1"/>
  <c r="BR355" i="1"/>
  <c r="BV355" i="1" s="1"/>
  <c r="AT387" i="1"/>
  <c r="AW387" i="1" s="1"/>
  <c r="BR387" i="1"/>
  <c r="BV387" i="1" s="1"/>
  <c r="AU367" i="1"/>
  <c r="AX367" i="1" s="1"/>
  <c r="BS367" i="1"/>
  <c r="BW367" i="1" s="1"/>
  <c r="AV388" i="1"/>
  <c r="AY388" i="1" s="1"/>
  <c r="BT388" i="1"/>
  <c r="BX388" i="1" s="1"/>
  <c r="AU374" i="1"/>
  <c r="AX374" i="1" s="1"/>
  <c r="BS374" i="1"/>
  <c r="BW374" i="1" s="1"/>
  <c r="AU389" i="1"/>
  <c r="AX389" i="1" s="1"/>
  <c r="BS389" i="1"/>
  <c r="BW389" i="1" s="1"/>
  <c r="AV370" i="1"/>
  <c r="AY370" i="1" s="1"/>
  <c r="BT370" i="1"/>
  <c r="BX370" i="1" s="1"/>
  <c r="AV373" i="1"/>
  <c r="AY373" i="1" s="1"/>
  <c r="BT373" i="1"/>
  <c r="BX373" i="1" s="1"/>
  <c r="AT358" i="1"/>
  <c r="AW358" i="1" s="1"/>
  <c r="BR358" i="1"/>
  <c r="BV358" i="1" s="1"/>
  <c r="AU379" i="1"/>
  <c r="AX379" i="1" s="1"/>
  <c r="BS379" i="1"/>
  <c r="BW379" i="1" s="1"/>
  <c r="AT353" i="1"/>
  <c r="AW353" i="1" s="1"/>
  <c r="BR353" i="1"/>
  <c r="AU352" i="1"/>
  <c r="AX352" i="1" s="1"/>
  <c r="BS352" i="1"/>
  <c r="BW352" i="1" s="1"/>
  <c r="AV371" i="1"/>
  <c r="AY371" i="1" s="1"/>
  <c r="BT371" i="1"/>
  <c r="BX371" i="1" s="1"/>
  <c r="AU372" i="1"/>
  <c r="AX372" i="1" s="1"/>
  <c r="BS372" i="1"/>
  <c r="BW372" i="1" s="1"/>
  <c r="AV363" i="1"/>
  <c r="AY363" i="1" s="1"/>
  <c r="BT363" i="1"/>
  <c r="BX363" i="1" s="1"/>
  <c r="AU376" i="1"/>
  <c r="AX376" i="1" s="1"/>
  <c r="BS376" i="1"/>
  <c r="BW376" i="1" s="1"/>
  <c r="AT381" i="1"/>
  <c r="AW381" i="1" s="1"/>
  <c r="BR381" i="1"/>
  <c r="BV381" i="1" s="1"/>
  <c r="AV387" i="1"/>
  <c r="AY387" i="1" s="1"/>
  <c r="BT387" i="1"/>
  <c r="BX387" i="1" s="1"/>
  <c r="AU392" i="1"/>
  <c r="AX392" i="1" s="1"/>
  <c r="BS392" i="1"/>
  <c r="BW392" i="1" s="1"/>
  <c r="AA353" i="1"/>
  <c r="AE353" i="1" s="1"/>
  <c r="Z353" i="1"/>
  <c r="AD353" i="1" s="1"/>
  <c r="AB353" i="1"/>
  <c r="AF353" i="1" s="1"/>
  <c r="I10" i="6"/>
  <c r="D11" i="4"/>
  <c r="D10" i="4"/>
  <c r="I11" i="4"/>
  <c r="D10" i="3"/>
  <c r="D11" i="3"/>
  <c r="I11" i="3"/>
  <c r="I11" i="6"/>
  <c r="D10" i="6"/>
  <c r="D11" i="6"/>
  <c r="BC7" i="1" l="1"/>
  <c r="DP29" i="1" s="1"/>
  <c r="BC6" i="1"/>
  <c r="DP25" i="1" s="1"/>
  <c r="BC9" i="1"/>
  <c r="DP37" i="1" s="1"/>
  <c r="BC5" i="1"/>
  <c r="DP21" i="1" s="1"/>
  <c r="BC401" i="1"/>
  <c r="BC11" i="1"/>
  <c r="DP45" i="1" s="1"/>
  <c r="BC14" i="1"/>
  <c r="DP57" i="1" s="1"/>
  <c r="BC13" i="1"/>
  <c r="DP53" i="1" s="1"/>
  <c r="BC10" i="1"/>
  <c r="DP41" i="1" s="1"/>
  <c r="BY1355" i="1"/>
  <c r="BY1367" i="1"/>
  <c r="BY1356" i="1"/>
  <c r="BY1365" i="1"/>
  <c r="BY1358" i="1"/>
  <c r="BY1369" i="1"/>
  <c r="BY1361" i="1"/>
  <c r="BY1357" i="1"/>
  <c r="BY1363" i="1"/>
  <c r="BY1368" i="1"/>
  <c r="BY1360" i="1"/>
  <c r="BY1366" i="1"/>
  <c r="BY1364" i="1"/>
  <c r="BY1362" i="1"/>
  <c r="BY1354" i="1"/>
  <c r="BY1359" i="1"/>
  <c r="BV766" i="1"/>
  <c r="BX766" i="1"/>
  <c r="AC766" i="1"/>
  <c r="BW766" i="1"/>
  <c r="D29" i="7"/>
  <c r="BY1251" i="1"/>
  <c r="BY993" i="1"/>
  <c r="BY699" i="1"/>
  <c r="BY1052" i="1"/>
  <c r="BY809" i="1"/>
  <c r="BW862" i="1"/>
  <c r="BX862" i="1"/>
  <c r="AC862" i="1"/>
  <c r="BV862" i="1"/>
  <c r="BV582" i="1"/>
  <c r="BW582" i="1"/>
  <c r="BX582" i="1"/>
  <c r="AC582" i="1"/>
  <c r="BY963" i="1"/>
  <c r="BY1259" i="1"/>
  <c r="BY396" i="1"/>
  <c r="BY783" i="1"/>
  <c r="BY1056" i="1"/>
  <c r="BY1230" i="1"/>
  <c r="BY1075" i="1"/>
  <c r="BX433" i="1"/>
  <c r="BV433" i="1"/>
  <c r="BW433" i="1"/>
  <c r="BY1143" i="1"/>
  <c r="BY964" i="1"/>
  <c r="BY968" i="1"/>
  <c r="BY1112" i="1"/>
  <c r="BY998" i="1"/>
  <c r="BY919" i="1"/>
  <c r="BY397" i="1"/>
  <c r="BY1247" i="1"/>
  <c r="BY1236" i="1"/>
  <c r="BY992" i="1"/>
  <c r="BY1057" i="1"/>
  <c r="BY1186" i="1"/>
  <c r="BY1289" i="1"/>
  <c r="BY974" i="1"/>
  <c r="BY1213" i="1"/>
  <c r="BY958" i="1"/>
  <c r="BY1002" i="1"/>
  <c r="BY921" i="1"/>
  <c r="BY942" i="1"/>
  <c r="BY1252" i="1"/>
  <c r="BY1027" i="1"/>
  <c r="BY928" i="1"/>
  <c r="BY1103" i="1"/>
  <c r="BY954" i="1"/>
  <c r="BY1038" i="1"/>
  <c r="BY1046" i="1"/>
  <c r="BY1246" i="1"/>
  <c r="BY1183" i="1"/>
  <c r="BY1185" i="1"/>
  <c r="BY1003" i="1"/>
  <c r="BY951" i="1"/>
  <c r="BY1163" i="1"/>
  <c r="BY1344" i="1"/>
  <c r="BY1290" i="1"/>
  <c r="BY1008" i="1"/>
  <c r="BY1051" i="1"/>
  <c r="BY1036" i="1"/>
  <c r="BY981" i="1"/>
  <c r="BY1277" i="1"/>
  <c r="BY1342" i="1"/>
  <c r="BY1205" i="1"/>
  <c r="BY1301" i="1"/>
  <c r="BY1037" i="1"/>
  <c r="BY973" i="1"/>
  <c r="BY945" i="1"/>
  <c r="BY935" i="1"/>
  <c r="BY947" i="1"/>
  <c r="BY983" i="1"/>
  <c r="BY1074" i="1"/>
  <c r="BY1309" i="1"/>
  <c r="BY1336" i="1"/>
  <c r="BY1155" i="1"/>
  <c r="BY1060" i="1"/>
  <c r="BY1353" i="1"/>
  <c r="BY1158" i="1"/>
  <c r="BY989" i="1"/>
  <c r="BY1017" i="1"/>
  <c r="BY1150" i="1"/>
  <c r="BY988" i="1"/>
  <c r="BY1181" i="1"/>
  <c r="BY1045" i="1"/>
  <c r="BY1011" i="1"/>
  <c r="BY1218" i="1"/>
  <c r="BY960" i="1"/>
  <c r="BY1069" i="1"/>
  <c r="BY969" i="1"/>
  <c r="BY1055" i="1"/>
  <c r="BY1029" i="1"/>
  <c r="BY1101" i="1"/>
  <c r="BY1235" i="1"/>
  <c r="BY1092" i="1"/>
  <c r="BY1125" i="1"/>
  <c r="BY984" i="1"/>
  <c r="BY931" i="1"/>
  <c r="BY1325" i="1"/>
  <c r="BY1119" i="1"/>
  <c r="BY1072" i="1"/>
  <c r="BY944" i="1"/>
  <c r="BY1058" i="1"/>
  <c r="BY1194" i="1"/>
  <c r="BY926" i="1"/>
  <c r="BY1253" i="1"/>
  <c r="BY995" i="1"/>
  <c r="BY1041" i="1"/>
  <c r="BY999" i="1"/>
  <c r="BY1018" i="1"/>
  <c r="BY953" i="1"/>
  <c r="BY1261" i="1"/>
  <c r="BY1256" i="1"/>
  <c r="BY1147" i="1"/>
  <c r="BY1063" i="1"/>
  <c r="BY1295" i="1"/>
  <c r="BY1209" i="1"/>
  <c r="BY1133" i="1"/>
  <c r="BY1215" i="1"/>
  <c r="BY1078" i="1"/>
  <c r="BY1032" i="1"/>
  <c r="BY1157" i="1"/>
  <c r="BY985" i="1"/>
  <c r="BY943" i="1"/>
  <c r="BY948" i="1"/>
  <c r="BY1242" i="1"/>
  <c r="BY1034" i="1"/>
  <c r="BY1273" i="1"/>
  <c r="BY1136" i="1"/>
  <c r="BY1229" i="1"/>
  <c r="BY1044" i="1"/>
  <c r="BY1190" i="1"/>
  <c r="BY1284" i="1"/>
  <c r="BY1140" i="1"/>
  <c r="BY1226" i="1"/>
  <c r="BY977" i="1"/>
  <c r="BY1212" i="1"/>
  <c r="BY933" i="1"/>
  <c r="BY1082" i="1"/>
  <c r="BY1000" i="1"/>
  <c r="BY1104" i="1"/>
  <c r="BY979" i="1"/>
  <c r="BY1348" i="1"/>
  <c r="BY1172" i="1"/>
  <c r="BY1285" i="1"/>
  <c r="BY937" i="1"/>
  <c r="BY1028" i="1"/>
  <c r="BY1244" i="1"/>
  <c r="BY1098" i="1"/>
  <c r="BY1310" i="1"/>
  <c r="BY1321" i="1"/>
  <c r="BY1070" i="1"/>
  <c r="BY1025" i="1"/>
  <c r="BY1166" i="1"/>
  <c r="BY956" i="1"/>
  <c r="BY1280" i="1"/>
  <c r="BY966" i="1"/>
  <c r="BY1023" i="1"/>
  <c r="BY632" i="1"/>
  <c r="BY1233" i="1"/>
  <c r="BY934" i="1"/>
  <c r="BY1206" i="1"/>
  <c r="BY949" i="1"/>
  <c r="BY970" i="1"/>
  <c r="BY1077" i="1"/>
  <c r="BY936" i="1"/>
  <c r="BY955" i="1"/>
  <c r="BY1340" i="1"/>
  <c r="BY1107" i="1"/>
  <c r="BY1314" i="1"/>
  <c r="BY1339" i="1"/>
  <c r="BY1207" i="1"/>
  <c r="BY1238" i="1"/>
  <c r="BY1085" i="1"/>
  <c r="BY1225" i="1"/>
  <c r="BY1001" i="1"/>
  <c r="BY1232" i="1"/>
  <c r="BY1220" i="1"/>
  <c r="BY1042" i="1"/>
  <c r="BY1167" i="1"/>
  <c r="BY1231" i="1"/>
  <c r="BY1350" i="1"/>
  <c r="BY932" i="1"/>
  <c r="BY971" i="1"/>
  <c r="BY1115" i="1"/>
  <c r="BY1159" i="1"/>
  <c r="BY1210" i="1"/>
  <c r="BY1250" i="1"/>
  <c r="BY1192" i="1"/>
  <c r="BY1322" i="1"/>
  <c r="BY1087" i="1"/>
  <c r="BY1162" i="1"/>
  <c r="BY1241" i="1"/>
  <c r="BY1134" i="1"/>
  <c r="BY1237" i="1"/>
  <c r="BY1138" i="1"/>
  <c r="BY996" i="1"/>
  <c r="BY1127" i="1"/>
  <c r="BY997" i="1"/>
  <c r="BY1188" i="1"/>
  <c r="BY1281" i="1"/>
  <c r="BY1341" i="1"/>
  <c r="BY1073" i="1"/>
  <c r="BY1179" i="1"/>
  <c r="BY975" i="1"/>
  <c r="BY1050" i="1"/>
  <c r="BY920" i="1"/>
  <c r="BY941" i="1"/>
  <c r="BY1224" i="1"/>
  <c r="BY1067" i="1"/>
  <c r="BY1347" i="1"/>
  <c r="BY1117" i="1"/>
  <c r="BY991" i="1"/>
  <c r="BY1234" i="1"/>
  <c r="BY1164" i="1"/>
  <c r="BY1299" i="1"/>
  <c r="BY1043" i="1"/>
  <c r="BY1204" i="1"/>
  <c r="BY1254" i="1"/>
  <c r="BY1118" i="1"/>
  <c r="BY1121" i="1"/>
  <c r="BY1130" i="1"/>
  <c r="BY1139" i="1"/>
  <c r="BY1349" i="1"/>
  <c r="BY1065" i="1"/>
  <c r="BY980" i="1"/>
  <c r="BY1009" i="1"/>
  <c r="BY1217" i="1"/>
  <c r="BY930" i="1"/>
  <c r="BY1091" i="1"/>
  <c r="BY1116" i="1"/>
  <c r="BY1033" i="1"/>
  <c r="BY972" i="1"/>
  <c r="BY1012" i="1"/>
  <c r="BY1171" i="1"/>
  <c r="BY1345" i="1"/>
  <c r="BY1093" i="1"/>
  <c r="BY1135" i="1"/>
  <c r="BY1219" i="1"/>
  <c r="BY1174" i="1"/>
  <c r="BY1170" i="1"/>
  <c r="BY1086" i="1"/>
  <c r="BY1324" i="1"/>
  <c r="BY1287" i="1"/>
  <c r="BY1329" i="1"/>
  <c r="BY1288" i="1"/>
  <c r="BY1222" i="1"/>
  <c r="BY1079" i="1"/>
  <c r="BY1015" i="1"/>
  <c r="BY1030" i="1"/>
  <c r="BY1323" i="1"/>
  <c r="BY923" i="1"/>
  <c r="BY1216" i="1"/>
  <c r="BY959" i="1"/>
  <c r="BY986" i="1"/>
  <c r="BY946" i="1"/>
  <c r="BY1005" i="1"/>
  <c r="BY1019" i="1"/>
  <c r="BY1276" i="1"/>
  <c r="BY1132" i="1"/>
  <c r="BY1035" i="1"/>
  <c r="BY1039" i="1"/>
  <c r="BY1332" i="1"/>
  <c r="BY994" i="1"/>
  <c r="BY1193" i="1"/>
  <c r="BY1054" i="1"/>
  <c r="BY1202" i="1"/>
  <c r="BY1346" i="1"/>
  <c r="BY1169" i="1"/>
  <c r="BY1151" i="1"/>
  <c r="BY1076" i="1"/>
  <c r="BY1191" i="1"/>
  <c r="BY1145" i="1"/>
  <c r="BY927" i="1"/>
  <c r="BY1022" i="1"/>
  <c r="BY1223" i="1"/>
  <c r="BY1047" i="1"/>
  <c r="BY1303" i="1"/>
  <c r="BY1100" i="1"/>
  <c r="BY1338" i="1"/>
  <c r="BY1102" i="1"/>
  <c r="BY1274" i="1"/>
  <c r="BY950" i="1"/>
  <c r="BY1228" i="1"/>
  <c r="BY1294" i="1"/>
  <c r="BY965" i="1"/>
  <c r="BY1094" i="1"/>
  <c r="BY924" i="1"/>
  <c r="BY1109" i="1"/>
  <c r="BY1161" i="1"/>
  <c r="BY1248" i="1"/>
  <c r="BY1097" i="1"/>
  <c r="BY1257" i="1"/>
  <c r="BY1010" i="1"/>
  <c r="BY1148" i="1"/>
  <c r="BY1198" i="1"/>
  <c r="BY1297" i="1"/>
  <c r="BY1203" i="1"/>
  <c r="BY1260" i="1"/>
  <c r="BY1122" i="1"/>
  <c r="BY1004" i="1"/>
  <c r="BY1187" i="1"/>
  <c r="BY1245" i="1"/>
  <c r="BY1184" i="1"/>
  <c r="BY1258" i="1"/>
  <c r="BY1307" i="1"/>
  <c r="BY1286" i="1"/>
  <c r="BY1279" i="1"/>
  <c r="BY1268" i="1"/>
  <c r="BY1318" i="1"/>
  <c r="BY1090" i="1"/>
  <c r="BY990" i="1"/>
  <c r="BY1199" i="1"/>
  <c r="BY1333" i="1"/>
  <c r="BY1110" i="1"/>
  <c r="BY1061" i="1"/>
  <c r="BY1293" i="1"/>
  <c r="BY1311" i="1"/>
  <c r="BY1271" i="1"/>
  <c r="BY1197" i="1"/>
  <c r="BY1024" i="1"/>
  <c r="BY1296" i="1"/>
  <c r="BY1243" i="1"/>
  <c r="BY1049" i="1"/>
  <c r="BY1177" i="1"/>
  <c r="BY1282" i="1"/>
  <c r="BY1312" i="1"/>
  <c r="BY1200" i="1"/>
  <c r="BY1113" i="1"/>
  <c r="BY1165" i="1"/>
  <c r="BY1062" i="1"/>
  <c r="BY1014" i="1"/>
  <c r="BY957" i="1"/>
  <c r="BY1016" i="1"/>
  <c r="BY922" i="1"/>
  <c r="BY1020" i="1"/>
  <c r="BY962" i="1"/>
  <c r="BY1291" i="1"/>
  <c r="BY553" i="1"/>
  <c r="BY1343" i="1"/>
  <c r="BY987" i="1"/>
  <c r="BY1327" i="1"/>
  <c r="BY1201" i="1"/>
  <c r="BY1040" i="1"/>
  <c r="BY1083" i="1"/>
  <c r="BY1152" i="1"/>
  <c r="BY1283" i="1"/>
  <c r="BY1123" i="1"/>
  <c r="BY1137" i="1"/>
  <c r="BY1304" i="1"/>
  <c r="BY918" i="1"/>
  <c r="BY1013" i="1"/>
  <c r="BY1141" i="1"/>
  <c r="BY978" i="1"/>
  <c r="BY1026" i="1"/>
  <c r="BY1048" i="1"/>
  <c r="BY1154" i="1"/>
  <c r="BY1208" i="1"/>
  <c r="BY1153" i="1"/>
  <c r="BY1262" i="1"/>
  <c r="BY1352" i="1"/>
  <c r="BY1351" i="1"/>
  <c r="BY1272" i="1"/>
  <c r="BY1278" i="1"/>
  <c r="BY1189" i="1"/>
  <c r="BY1308" i="1"/>
  <c r="BY1334" i="1"/>
  <c r="BY1320" i="1"/>
  <c r="BY1265" i="1"/>
  <c r="BY1275" i="1"/>
  <c r="BY1088" i="1"/>
  <c r="BY1255" i="1"/>
  <c r="BY1071" i="1"/>
  <c r="BY1064" i="1"/>
  <c r="BY976" i="1"/>
  <c r="BY1021" i="1"/>
  <c r="BY1326" i="1"/>
  <c r="BY399" i="1"/>
  <c r="BY1114" i="1"/>
  <c r="BY1175" i="1"/>
  <c r="BY1298" i="1"/>
  <c r="BY939" i="1"/>
  <c r="BY1006" i="1"/>
  <c r="BY1128" i="1"/>
  <c r="BY548" i="1"/>
  <c r="BY644" i="1"/>
  <c r="BY1239" i="1"/>
  <c r="BY1195" i="1"/>
  <c r="BY1335" i="1"/>
  <c r="BY1095" i="1"/>
  <c r="BY1319" i="1"/>
  <c r="BY1108" i="1"/>
  <c r="BY1292" i="1"/>
  <c r="BY1160" i="1"/>
  <c r="BY1144" i="1"/>
  <c r="BY1053" i="1"/>
  <c r="BY1089" i="1"/>
  <c r="BY925" i="1"/>
  <c r="BY1031" i="1"/>
  <c r="BY940" i="1"/>
  <c r="BY578" i="1"/>
  <c r="BY900" i="1"/>
  <c r="BY1317" i="1"/>
  <c r="BY1305" i="1"/>
  <c r="BY1182" i="1"/>
  <c r="BY1142" i="1"/>
  <c r="BY1211" i="1"/>
  <c r="BY1178" i="1"/>
  <c r="BY1240" i="1"/>
  <c r="BY1124" i="1"/>
  <c r="BY1196" i="1"/>
  <c r="BY1227" i="1"/>
  <c r="BY1156" i="1"/>
  <c r="BY938" i="1"/>
  <c r="BY1249" i="1"/>
  <c r="BY1269" i="1"/>
  <c r="BY1126" i="1"/>
  <c r="BY1131" i="1"/>
  <c r="BY982" i="1"/>
  <c r="BY1080" i="1"/>
  <c r="BY1059" i="1"/>
  <c r="BY1120" i="1"/>
  <c r="BY1081" i="1"/>
  <c r="BY1173" i="1"/>
  <c r="BY929" i="1"/>
  <c r="BY1330" i="1"/>
  <c r="BY1176" i="1"/>
  <c r="BY1129" i="1"/>
  <c r="BY1149" i="1"/>
  <c r="BY1146" i="1"/>
  <c r="BY952" i="1"/>
  <c r="BY1267" i="1"/>
  <c r="BY1007" i="1"/>
  <c r="BY1105" i="1"/>
  <c r="BY1337" i="1"/>
  <c r="BY539" i="1"/>
  <c r="BY581" i="1"/>
  <c r="BY612" i="1"/>
  <c r="BY618" i="1"/>
  <c r="BY775" i="1"/>
  <c r="BY1313" i="1"/>
  <c r="BY1315" i="1"/>
  <c r="BY1331" i="1"/>
  <c r="BY1270" i="1"/>
  <c r="BY1316" i="1"/>
  <c r="BY1306" i="1"/>
  <c r="BY961" i="1"/>
  <c r="BY967" i="1"/>
  <c r="BY1266" i="1"/>
  <c r="BY1099" i="1"/>
  <c r="BY1300" i="1"/>
  <c r="BY1168" i="1"/>
  <c r="BY1263" i="1"/>
  <c r="BY1180" i="1"/>
  <c r="BY1066" i="1"/>
  <c r="BY1111" i="1"/>
  <c r="BY1106" i="1"/>
  <c r="BY1328" i="1"/>
  <c r="BY1221" i="1"/>
  <c r="BY402" i="1"/>
  <c r="BY609" i="1"/>
  <c r="BY1068" i="1"/>
  <c r="BY1084" i="1"/>
  <c r="BY1096" i="1"/>
  <c r="BY1264" i="1"/>
  <c r="BY1302" i="1"/>
  <c r="BY1214" i="1"/>
  <c r="BY580" i="1"/>
  <c r="BY677" i="1"/>
  <c r="BY400" i="1"/>
  <c r="BY475" i="1"/>
  <c r="BY541" i="1"/>
  <c r="BY708" i="1"/>
  <c r="BY631" i="1"/>
  <c r="BY542" i="1"/>
  <c r="BY552" i="1"/>
  <c r="BY583" i="1"/>
  <c r="BY530" i="1"/>
  <c r="BY692" i="1"/>
  <c r="BY405" i="1"/>
  <c r="BY906" i="1"/>
  <c r="BY418" i="1"/>
  <c r="BW407" i="1"/>
  <c r="BV407" i="1"/>
  <c r="BY517" i="1"/>
  <c r="BY684" i="1"/>
  <c r="BY910" i="1"/>
  <c r="BY888" i="1"/>
  <c r="BY875" i="1"/>
  <c r="BY705" i="1"/>
  <c r="BY837" i="1"/>
  <c r="BY789" i="1"/>
  <c r="BY408" i="1"/>
  <c r="BY785" i="1"/>
  <c r="BY714" i="1"/>
  <c r="BY780" i="1"/>
  <c r="BY417" i="1"/>
  <c r="BY528" i="1"/>
  <c r="BY531" i="1"/>
  <c r="BY777" i="1"/>
  <c r="BY403" i="1"/>
  <c r="BY424" i="1"/>
  <c r="BY680" i="1"/>
  <c r="BY571" i="1"/>
  <c r="BY712" i="1"/>
  <c r="BX407" i="1"/>
  <c r="BY779" i="1"/>
  <c r="BY768" i="1"/>
  <c r="BY791" i="1"/>
  <c r="BY694" i="1"/>
  <c r="BY682" i="1"/>
  <c r="BY683" i="1"/>
  <c r="BY559" i="1"/>
  <c r="BY619" i="1"/>
  <c r="BY717" i="1"/>
  <c r="BY721" i="1"/>
  <c r="BY706" i="1"/>
  <c r="BY700" i="1"/>
  <c r="BY695" i="1"/>
  <c r="BY687" i="1"/>
  <c r="BY685" i="1"/>
  <c r="BY678" i="1"/>
  <c r="BY636" i="1"/>
  <c r="BY803" i="1"/>
  <c r="BY784" i="1"/>
  <c r="BY798" i="1"/>
  <c r="BY817" i="1"/>
  <c r="BY769" i="1"/>
  <c r="BY788" i="1"/>
  <c r="BY773" i="1"/>
  <c r="BY786" i="1"/>
  <c r="BY771" i="1"/>
  <c r="BY770" i="1"/>
  <c r="BY781" i="1"/>
  <c r="BY782" i="1"/>
  <c r="BY774" i="1"/>
  <c r="BY787" i="1"/>
  <c r="BY778" i="1"/>
  <c r="BY776" i="1"/>
  <c r="BY772" i="1"/>
  <c r="BY676" i="1"/>
  <c r="BY701" i="1"/>
  <c r="BY710" i="1"/>
  <c r="BY693" i="1"/>
  <c r="BY698" i="1"/>
  <c r="BY703" i="1"/>
  <c r="BY715" i="1"/>
  <c r="BY707" i="1"/>
  <c r="BY697" i="1"/>
  <c r="BY681" i="1"/>
  <c r="BY679" i="1"/>
  <c r="BY709" i="1"/>
  <c r="BY713" i="1"/>
  <c r="BY691" i="1"/>
  <c r="BY686" i="1"/>
  <c r="BY720" i="1"/>
  <c r="BY696" i="1"/>
  <c r="BY711" i="1"/>
  <c r="BY704" i="1"/>
  <c r="BY718" i="1"/>
  <c r="BY688" i="1"/>
  <c r="BY702" i="1"/>
  <c r="BY689" i="1"/>
  <c r="BY716" i="1"/>
  <c r="BY690" i="1"/>
  <c r="BY675" i="1"/>
  <c r="BY719" i="1"/>
  <c r="BY674" i="1"/>
  <c r="BY642" i="1"/>
  <c r="BY621" i="1"/>
  <c r="BY600" i="1"/>
  <c r="BY666" i="1"/>
  <c r="BY593" i="1"/>
  <c r="BY634" i="1"/>
  <c r="BY596" i="1"/>
  <c r="BY610" i="1"/>
  <c r="BY658" i="1"/>
  <c r="BY883" i="1"/>
  <c r="BY651" i="1"/>
  <c r="BY654" i="1"/>
  <c r="BY604" i="1"/>
  <c r="BY663" i="1"/>
  <c r="BY592" i="1"/>
  <c r="BY653" i="1"/>
  <c r="BY624" i="1"/>
  <c r="BY656" i="1"/>
  <c r="BY616" i="1"/>
  <c r="BY597" i="1"/>
  <c r="BY673" i="1"/>
  <c r="BY589" i="1"/>
  <c r="BY585" i="1"/>
  <c r="BY591" i="1"/>
  <c r="BY639" i="1"/>
  <c r="BY667" i="1"/>
  <c r="BY606" i="1"/>
  <c r="BY646" i="1"/>
  <c r="BY649" i="1"/>
  <c r="BY671" i="1"/>
  <c r="BY614" i="1"/>
  <c r="BY661" i="1"/>
  <c r="BY587" i="1"/>
  <c r="BY650" i="1"/>
  <c r="BY627" i="1"/>
  <c r="BY590" i="1"/>
  <c r="BY626" i="1"/>
  <c r="BY643" i="1"/>
  <c r="BY601" i="1"/>
  <c r="BY611" i="1"/>
  <c r="BY623" i="1"/>
  <c r="BY633" i="1"/>
  <c r="BY584" i="1"/>
  <c r="BY622" i="1"/>
  <c r="BY629" i="1"/>
  <c r="BY665" i="1"/>
  <c r="BY607" i="1"/>
  <c r="BY670" i="1"/>
  <c r="BY608" i="1"/>
  <c r="BY625" i="1"/>
  <c r="BY595" i="1"/>
  <c r="BY657" i="1"/>
  <c r="BY617" i="1"/>
  <c r="BY652" i="1"/>
  <c r="BY613" i="1"/>
  <c r="BY659" i="1"/>
  <c r="BY598" i="1"/>
  <c r="BY664" i="1"/>
  <c r="BY647" i="1"/>
  <c r="BY648" i="1"/>
  <c r="BY638" i="1"/>
  <c r="BY660" i="1"/>
  <c r="BY668" i="1"/>
  <c r="BY620" i="1"/>
  <c r="BY645" i="1"/>
  <c r="BY605" i="1"/>
  <c r="BY672" i="1"/>
  <c r="BY603" i="1"/>
  <c r="BY588" i="1"/>
  <c r="BY599" i="1"/>
  <c r="BY641" i="1"/>
  <c r="BY630" i="1"/>
  <c r="BY628" i="1"/>
  <c r="BY655" i="1"/>
  <c r="BY669" i="1"/>
  <c r="BY637" i="1"/>
  <c r="BY594" i="1"/>
  <c r="BY635" i="1"/>
  <c r="BY586" i="1"/>
  <c r="BY615" i="1"/>
  <c r="BY640" i="1"/>
  <c r="BY602" i="1"/>
  <c r="BY662" i="1"/>
  <c r="BY566" i="1"/>
  <c r="BY496" i="1"/>
  <c r="BY515" i="1"/>
  <c r="BY555" i="1"/>
  <c r="BY494" i="1"/>
  <c r="BY521" i="1"/>
  <c r="BY504" i="1"/>
  <c r="BY535" i="1"/>
  <c r="BY512" i="1"/>
  <c r="BY506" i="1"/>
  <c r="BY510" i="1"/>
  <c r="BY551" i="1"/>
  <c r="BY564" i="1"/>
  <c r="BY560" i="1"/>
  <c r="BY492" i="1"/>
  <c r="BY493" i="1"/>
  <c r="BY577" i="1"/>
  <c r="BY532" i="1"/>
  <c r="BY534" i="1"/>
  <c r="BY514" i="1"/>
  <c r="BY519" i="1"/>
  <c r="BY558" i="1"/>
  <c r="BY498" i="1"/>
  <c r="BY574" i="1"/>
  <c r="BY522" i="1"/>
  <c r="BY569" i="1"/>
  <c r="BY544" i="1"/>
  <c r="BY502" i="1"/>
  <c r="BY509" i="1"/>
  <c r="BY524" i="1"/>
  <c r="BY491" i="1"/>
  <c r="BY563" i="1"/>
  <c r="BY554" i="1"/>
  <c r="BY505" i="1"/>
  <c r="BY557" i="1"/>
  <c r="BY547" i="1"/>
  <c r="BY501" i="1"/>
  <c r="BY565" i="1"/>
  <c r="BY556" i="1"/>
  <c r="BY533" i="1"/>
  <c r="BY520" i="1"/>
  <c r="BY567" i="1"/>
  <c r="BY573" i="1"/>
  <c r="BY500" i="1"/>
  <c r="BY490" i="1"/>
  <c r="BY499" i="1"/>
  <c r="BY511" i="1"/>
  <c r="BY545" i="1"/>
  <c r="BY497" i="1"/>
  <c r="BY562" i="1"/>
  <c r="BY546" i="1"/>
  <c r="BY518" i="1"/>
  <c r="BY523" i="1"/>
  <c r="BY550" i="1"/>
  <c r="BY508" i="1"/>
  <c r="BY540" i="1"/>
  <c r="BY525" i="1"/>
  <c r="BY579" i="1"/>
  <c r="BY576" i="1"/>
  <c r="BY529" i="1"/>
  <c r="BY513" i="1"/>
  <c r="BY742" i="1"/>
  <c r="BY527" i="1"/>
  <c r="BY495" i="1"/>
  <c r="BY572" i="1"/>
  <c r="BY737" i="1"/>
  <c r="BY549" i="1"/>
  <c r="BY537" i="1"/>
  <c r="BY516" i="1"/>
  <c r="BY536" i="1"/>
  <c r="BY503" i="1"/>
  <c r="BY575" i="1"/>
  <c r="BY568" i="1"/>
  <c r="BY543" i="1"/>
  <c r="BY570" i="1"/>
  <c r="BY561" i="1"/>
  <c r="BY538" i="1"/>
  <c r="BY507" i="1"/>
  <c r="BY526" i="1"/>
  <c r="BY447" i="1"/>
  <c r="BY454" i="1"/>
  <c r="BY457" i="1"/>
  <c r="BY436" i="1"/>
  <c r="BY903" i="1"/>
  <c r="BY439" i="1"/>
  <c r="BY763" i="1"/>
  <c r="BY887" i="1"/>
  <c r="BY815" i="1"/>
  <c r="BY833" i="1"/>
  <c r="BY488" i="1"/>
  <c r="BY479" i="1"/>
  <c r="BY481" i="1"/>
  <c r="BY489" i="1"/>
  <c r="BY419" i="1"/>
  <c r="BY437" i="1"/>
  <c r="BY482" i="1"/>
  <c r="BY414" i="1"/>
  <c r="BY452" i="1"/>
  <c r="BY451" i="1"/>
  <c r="BY442" i="1"/>
  <c r="BY467" i="1"/>
  <c r="BY428" i="1"/>
  <c r="BY438" i="1"/>
  <c r="BY449" i="1"/>
  <c r="BY435" i="1"/>
  <c r="BY463" i="1"/>
  <c r="BY478" i="1"/>
  <c r="BY431" i="1"/>
  <c r="BY460" i="1"/>
  <c r="BY445" i="1"/>
  <c r="BY456" i="1"/>
  <c r="BY416" i="1"/>
  <c r="BY444" i="1"/>
  <c r="BY430" i="1"/>
  <c r="BY401" i="1"/>
  <c r="BY476" i="1"/>
  <c r="BY464" i="1"/>
  <c r="BY420" i="1"/>
  <c r="BY483" i="1"/>
  <c r="BY480" i="1"/>
  <c r="BY472" i="1"/>
  <c r="BY398" i="1"/>
  <c r="BY466" i="1"/>
  <c r="BY462" i="1"/>
  <c r="BY474" i="1"/>
  <c r="BY487" i="1"/>
  <c r="BY468" i="1"/>
  <c r="BY434" i="1"/>
  <c r="BY470" i="1"/>
  <c r="BY477" i="1"/>
  <c r="BY473" i="1"/>
  <c r="BY486" i="1"/>
  <c r="BY409" i="1"/>
  <c r="BY427" i="1"/>
  <c r="BY471" i="1"/>
  <c r="BY450" i="1"/>
  <c r="BY421" i="1"/>
  <c r="BY453" i="1"/>
  <c r="BY441" i="1"/>
  <c r="BY429" i="1"/>
  <c r="BY484" i="1"/>
  <c r="BY432" i="1"/>
  <c r="BY440" i="1"/>
  <c r="BY446" i="1"/>
  <c r="BY485" i="1"/>
  <c r="BY422" i="1"/>
  <c r="BY465" i="1"/>
  <c r="BY412" i="1"/>
  <c r="BY425" i="1"/>
  <c r="BY415" i="1"/>
  <c r="BY461" i="1"/>
  <c r="BY411" i="1"/>
  <c r="BY455" i="1"/>
  <c r="BY410" i="1"/>
  <c r="BY459" i="1"/>
  <c r="BY469" i="1"/>
  <c r="BY443" i="1"/>
  <c r="BY458" i="1"/>
  <c r="BY406" i="1"/>
  <c r="BY404" i="1"/>
  <c r="BY423" i="1"/>
  <c r="BY413" i="1"/>
  <c r="BY448" i="1"/>
  <c r="BY426" i="1"/>
  <c r="BY847" i="1"/>
  <c r="BY795" i="1"/>
  <c r="BY852" i="1"/>
  <c r="BY821" i="1"/>
  <c r="BY802" i="1"/>
  <c r="BY850" i="1"/>
  <c r="BY851" i="1"/>
  <c r="BY856" i="1"/>
  <c r="BY859" i="1"/>
  <c r="BY799" i="1"/>
  <c r="BY827" i="1"/>
  <c r="BY838" i="1"/>
  <c r="BY813" i="1"/>
  <c r="BY845" i="1"/>
  <c r="BY818" i="1"/>
  <c r="BY834" i="1"/>
  <c r="BY907" i="1"/>
  <c r="BY865" i="1"/>
  <c r="BY820" i="1"/>
  <c r="BY811" i="1"/>
  <c r="BY805" i="1"/>
  <c r="BY819" i="1"/>
  <c r="BY864" i="1"/>
  <c r="BY860" i="1"/>
  <c r="BY823" i="1"/>
  <c r="BY848" i="1"/>
  <c r="BY801" i="1"/>
  <c r="BY830" i="1"/>
  <c r="BY854" i="1"/>
  <c r="BY792" i="1"/>
  <c r="BY832" i="1"/>
  <c r="BY836" i="1"/>
  <c r="BY829" i="1"/>
  <c r="BY808" i="1"/>
  <c r="BY810" i="1"/>
  <c r="BY828" i="1"/>
  <c r="BY835" i="1"/>
  <c r="BY849" i="1"/>
  <c r="BY814" i="1"/>
  <c r="BY796" i="1"/>
  <c r="BY727" i="1"/>
  <c r="BY863" i="1"/>
  <c r="BY839" i="1"/>
  <c r="BY843" i="1"/>
  <c r="BY858" i="1"/>
  <c r="BY816" i="1"/>
  <c r="BY842" i="1"/>
  <c r="BY861" i="1"/>
  <c r="BY853" i="1"/>
  <c r="BY846" i="1"/>
  <c r="BY825" i="1"/>
  <c r="BY812" i="1"/>
  <c r="BY806" i="1"/>
  <c r="BY831" i="1"/>
  <c r="BY797" i="1"/>
  <c r="BY807" i="1"/>
  <c r="BY790" i="1"/>
  <c r="BY857" i="1"/>
  <c r="BY793" i="1"/>
  <c r="BY794" i="1"/>
  <c r="BY841" i="1"/>
  <c r="BY800" i="1"/>
  <c r="BY804" i="1"/>
  <c r="BY826" i="1"/>
  <c r="BY732" i="1"/>
  <c r="BY879" i="1"/>
  <c r="BY824" i="1"/>
  <c r="BY844" i="1"/>
  <c r="BY822" i="1"/>
  <c r="BY840" i="1"/>
  <c r="BY855" i="1"/>
  <c r="BY912" i="1"/>
  <c r="BY901" i="1"/>
  <c r="BY725" i="1"/>
  <c r="BY739" i="1"/>
  <c r="BY751" i="1"/>
  <c r="BY905" i="1"/>
  <c r="BY728" i="1"/>
  <c r="BY746" i="1"/>
  <c r="BY744" i="1"/>
  <c r="BY747" i="1"/>
  <c r="BY896" i="1"/>
  <c r="BY734" i="1"/>
  <c r="BY890" i="1"/>
  <c r="BY895" i="1"/>
  <c r="BY757" i="1"/>
  <c r="BY745" i="1"/>
  <c r="BY904" i="1"/>
  <c r="BY759" i="1"/>
  <c r="BY873" i="1"/>
  <c r="BY877" i="1"/>
  <c r="BY897" i="1"/>
  <c r="BY913" i="1"/>
  <c r="BY736" i="1"/>
  <c r="BY881" i="1"/>
  <c r="BY917" i="1"/>
  <c r="BY723" i="1"/>
  <c r="BY902" i="1"/>
  <c r="BY743" i="1"/>
  <c r="BY911" i="1"/>
  <c r="BY894" i="1"/>
  <c r="BY731" i="1"/>
  <c r="BY730" i="1"/>
  <c r="BY740" i="1"/>
  <c r="BY756" i="1"/>
  <c r="BY767" i="1"/>
  <c r="BY891" i="1"/>
  <c r="BY899" i="1"/>
  <c r="BY893" i="1"/>
  <c r="BY729" i="1"/>
  <c r="BY761" i="1"/>
  <c r="BY914" i="1"/>
  <c r="BY885" i="1"/>
  <c r="BY867" i="1"/>
  <c r="BY753" i="1"/>
  <c r="BY764" i="1"/>
  <c r="BY748" i="1"/>
  <c r="BY750" i="1"/>
  <c r="BY892" i="1"/>
  <c r="BY765" i="1"/>
  <c r="BY754" i="1"/>
  <c r="BY876" i="1"/>
  <c r="BY880" i="1"/>
  <c r="BY752" i="1"/>
  <c r="BY749" i="1"/>
  <c r="BY915" i="1"/>
  <c r="BY916" i="1"/>
  <c r="BY722" i="1"/>
  <c r="BY738" i="1"/>
  <c r="BY871" i="1"/>
  <c r="BY868" i="1"/>
  <c r="BY866" i="1"/>
  <c r="BY884" i="1"/>
  <c r="BY870" i="1"/>
  <c r="BY755" i="1"/>
  <c r="BY741" i="1"/>
  <c r="BY909" i="1"/>
  <c r="BY908" i="1"/>
  <c r="BY733" i="1"/>
  <c r="BY726" i="1"/>
  <c r="BY724" i="1"/>
  <c r="BY889" i="1"/>
  <c r="BY882" i="1"/>
  <c r="BY762" i="1"/>
  <c r="BY874" i="1"/>
  <c r="BY898" i="1"/>
  <c r="BY869" i="1"/>
  <c r="BY878" i="1"/>
  <c r="BY886" i="1"/>
  <c r="BY872" i="1"/>
  <c r="BY735" i="1"/>
  <c r="BY760" i="1"/>
  <c r="BY758" i="1"/>
  <c r="BY351" i="1"/>
  <c r="BY381" i="1"/>
  <c r="BY358" i="1"/>
  <c r="BY356" i="1"/>
  <c r="BY368" i="1"/>
  <c r="BY362" i="1"/>
  <c r="BW386" i="1"/>
  <c r="BW353" i="1"/>
  <c r="BV386" i="1"/>
  <c r="BY385" i="1"/>
  <c r="BY369" i="1"/>
  <c r="BX386" i="1"/>
  <c r="BX353" i="1"/>
  <c r="BV353" i="1"/>
  <c r="BY392" i="1"/>
  <c r="BY355" i="1"/>
  <c r="BY372" i="1"/>
  <c r="BY383" i="1"/>
  <c r="BY354" i="1"/>
  <c r="BY364" i="1"/>
  <c r="BY375" i="1"/>
  <c r="BY389" i="1"/>
  <c r="BY357" i="1"/>
  <c r="BY365" i="1"/>
  <c r="BY390" i="1"/>
  <c r="BY366" i="1"/>
  <c r="BY367" i="1"/>
  <c r="BY384" i="1"/>
  <c r="BY377" i="1"/>
  <c r="BY394" i="1"/>
  <c r="BY395" i="1"/>
  <c r="BY370" i="1"/>
  <c r="BY359" i="1"/>
  <c r="BY376" i="1"/>
  <c r="BY387" i="1"/>
  <c r="BY352" i="1"/>
  <c r="BY374" i="1"/>
  <c r="BY379" i="1"/>
  <c r="BY378" i="1"/>
  <c r="BY371" i="1"/>
  <c r="BY393" i="1"/>
  <c r="BY373" i="1"/>
  <c r="BY361" i="1"/>
  <c r="BY388" i="1"/>
  <c r="BY363" i="1"/>
  <c r="BY380" i="1"/>
  <c r="BY382" i="1"/>
  <c r="BY391" i="1"/>
  <c r="BY360" i="1"/>
  <c r="BC403" i="1" l="1"/>
  <c r="BC12" i="1"/>
  <c r="DP49" i="1" s="1"/>
  <c r="BY766" i="1"/>
  <c r="E29" i="7"/>
  <c r="F29" i="7"/>
  <c r="BY862" i="1"/>
  <c r="BY582" i="1"/>
  <c r="BY433" i="1"/>
  <c r="BY407" i="1"/>
  <c r="BY353" i="1"/>
  <c r="BY386" i="1"/>
  <c r="E13" i="4"/>
  <c r="C13" i="4"/>
  <c r="F14" i="6"/>
  <c r="F14" i="3"/>
  <c r="F14" i="4"/>
  <c r="D6" i="6"/>
  <c r="D4" i="6"/>
  <c r="D6" i="3"/>
  <c r="D4" i="3"/>
  <c r="D4" i="4"/>
  <c r="D6" i="4"/>
  <c r="I9" i="3"/>
  <c r="E11" i="4"/>
  <c r="E10" i="4"/>
  <c r="E9" i="4"/>
  <c r="I9" i="4"/>
  <c r="E10" i="6"/>
  <c r="E9" i="6"/>
  <c r="E11" i="6"/>
  <c r="I9" i="6"/>
  <c r="E11" i="3"/>
  <c r="E10" i="3"/>
  <c r="E9" i="3"/>
  <c r="E13" i="3"/>
  <c r="C13" i="3"/>
  <c r="H29" i="7" l="1"/>
  <c r="E13" i="6"/>
  <c r="C13" i="6"/>
  <c r="I29" i="7" l="1"/>
  <c r="G29" i="7"/>
  <c r="BE317" i="1"/>
  <c r="BE318" i="1"/>
  <c r="BE319" i="1"/>
  <c r="BE320" i="1"/>
  <c r="BE321" i="1"/>
  <c r="BE322" i="1"/>
  <c r="BE323" i="1"/>
  <c r="BE324" i="1"/>
  <c r="BE325" i="1"/>
  <c r="BE326" i="1"/>
  <c r="BE327" i="1"/>
  <c r="BE328" i="1"/>
  <c r="BE329" i="1"/>
  <c r="BE330" i="1"/>
  <c r="BE331" i="1"/>
  <c r="BE332" i="1"/>
  <c r="BE333" i="1"/>
  <c r="BE316" i="1"/>
  <c r="BE281" i="1"/>
  <c r="BE282" i="1"/>
  <c r="BE283" i="1"/>
  <c r="BE284" i="1"/>
  <c r="BE285" i="1"/>
  <c r="BE286" i="1"/>
  <c r="BE287" i="1"/>
  <c r="BE288" i="1"/>
  <c r="BE289" i="1"/>
  <c r="BE290" i="1"/>
  <c r="BE291" i="1"/>
  <c r="BE292" i="1"/>
  <c r="BE293" i="1"/>
  <c r="BE294" i="1"/>
  <c r="BE295" i="1"/>
  <c r="BE296" i="1"/>
  <c r="BE297" i="1"/>
  <c r="BE280" i="1"/>
  <c r="BG30" i="1"/>
  <c r="BG31" i="1"/>
  <c r="BG9" i="1" s="1"/>
  <c r="BG32" i="1"/>
  <c r="BG33" i="1"/>
  <c r="BG34" i="1"/>
  <c r="BG12" i="1" s="1"/>
  <c r="BG35" i="1"/>
  <c r="BG36" i="1"/>
  <c r="BG37" i="1"/>
  <c r="U39" i="1"/>
  <c r="U40" i="1"/>
  <c r="U41" i="1"/>
  <c r="U43" i="1"/>
  <c r="U44" i="1"/>
  <c r="U45" i="1"/>
  <c r="U48" i="1"/>
  <c r="U49" i="1"/>
  <c r="U51" i="1"/>
  <c r="U52" i="1"/>
  <c r="U53" i="1"/>
  <c r="U55" i="1"/>
  <c r="U56" i="1"/>
  <c r="U57" i="1"/>
  <c r="U59" i="1"/>
  <c r="U60" i="1"/>
  <c r="M61" i="1"/>
  <c r="U61" i="1" s="1"/>
  <c r="M63" i="1"/>
  <c r="U63" i="1" s="1"/>
  <c r="M64" i="1"/>
  <c r="U64" i="1" s="1"/>
  <c r="M65" i="1"/>
  <c r="U65" i="1" s="1"/>
  <c r="M67" i="1"/>
  <c r="U67" i="1" s="1"/>
  <c r="M68" i="1"/>
  <c r="U68" i="1" s="1"/>
  <c r="M69" i="1"/>
  <c r="U69" i="1" s="1"/>
  <c r="M71" i="1"/>
  <c r="U71" i="1" s="1"/>
  <c r="M72" i="1"/>
  <c r="U72" i="1" s="1"/>
  <c r="M73" i="1"/>
  <c r="U73" i="1" s="1"/>
  <c r="M75" i="1"/>
  <c r="U75" i="1" s="1"/>
  <c r="M76" i="1"/>
  <c r="U76" i="1" s="1"/>
  <c r="M77" i="1"/>
  <c r="U77" i="1" s="1"/>
  <c r="M79" i="1"/>
  <c r="U79" i="1" s="1"/>
  <c r="M80" i="1"/>
  <c r="U80" i="1" s="1"/>
  <c r="M81" i="1"/>
  <c r="U81" i="1" s="1"/>
  <c r="M83" i="1"/>
  <c r="U83" i="1" s="1"/>
  <c r="M84" i="1"/>
  <c r="U84" i="1" s="1"/>
  <c r="M85" i="1"/>
  <c r="U85" i="1" s="1"/>
  <c r="M87" i="1"/>
  <c r="U87" i="1" s="1"/>
  <c r="M88" i="1"/>
  <c r="U88" i="1" s="1"/>
  <c r="M89" i="1"/>
  <c r="U89" i="1" s="1"/>
  <c r="M91" i="1"/>
  <c r="U91" i="1" s="1"/>
  <c r="M92" i="1"/>
  <c r="U92" i="1" s="1"/>
  <c r="M93" i="1"/>
  <c r="U93" i="1" s="1"/>
  <c r="M95" i="1"/>
  <c r="M96" i="1"/>
  <c r="U96" i="1" s="1"/>
  <c r="M97" i="1"/>
  <c r="U97" i="1" s="1"/>
  <c r="M99" i="1"/>
  <c r="U99" i="1" s="1"/>
  <c r="M100" i="1"/>
  <c r="U100" i="1" s="1"/>
  <c r="M101" i="1"/>
  <c r="U101" i="1" s="1"/>
  <c r="M103" i="1"/>
  <c r="U103" i="1" s="1"/>
  <c r="M104" i="1"/>
  <c r="U104" i="1" s="1"/>
  <c r="M105" i="1"/>
  <c r="U105" i="1" s="1"/>
  <c r="M107" i="1"/>
  <c r="U107" i="1" s="1"/>
  <c r="M108" i="1"/>
  <c r="U108" i="1" s="1"/>
  <c r="M109" i="1"/>
  <c r="U109" i="1" s="1"/>
  <c r="M111" i="1"/>
  <c r="U111" i="1" s="1"/>
  <c r="M112" i="1"/>
  <c r="U112" i="1" s="1"/>
  <c r="M113" i="1"/>
  <c r="U113" i="1" s="1"/>
  <c r="M115" i="1"/>
  <c r="U115" i="1" s="1"/>
  <c r="M116" i="1"/>
  <c r="U116" i="1" s="1"/>
  <c r="M117" i="1"/>
  <c r="U117" i="1" s="1"/>
  <c r="M119" i="1"/>
  <c r="U119" i="1" s="1"/>
  <c r="M120" i="1"/>
  <c r="U120" i="1" s="1"/>
  <c r="M121" i="1"/>
  <c r="U121" i="1" s="1"/>
  <c r="M123" i="1"/>
  <c r="U123" i="1" s="1"/>
  <c r="M124" i="1"/>
  <c r="U124" i="1" s="1"/>
  <c r="M125" i="1"/>
  <c r="U125" i="1" s="1"/>
  <c r="M127" i="1"/>
  <c r="U127" i="1" s="1"/>
  <c r="M128" i="1"/>
  <c r="U128" i="1" s="1"/>
  <c r="M131" i="1"/>
  <c r="U131" i="1" s="1"/>
  <c r="M133" i="1"/>
  <c r="U133" i="1" s="1"/>
  <c r="M135" i="1"/>
  <c r="U135" i="1" s="1"/>
  <c r="M137" i="1"/>
  <c r="U137" i="1" s="1"/>
  <c r="M139" i="1"/>
  <c r="U139" i="1" s="1"/>
  <c r="M141" i="1"/>
  <c r="U141" i="1" s="1"/>
  <c r="M143" i="1"/>
  <c r="M145" i="1"/>
  <c r="U145" i="1" s="1"/>
  <c r="M147" i="1"/>
  <c r="U147" i="1" s="1"/>
  <c r="M149" i="1"/>
  <c r="U149" i="1" s="1"/>
  <c r="M151" i="1"/>
  <c r="U151" i="1" s="1"/>
  <c r="M153" i="1"/>
  <c r="U153" i="1" s="1"/>
  <c r="M155" i="1"/>
  <c r="U155" i="1" s="1"/>
  <c r="M157" i="1"/>
  <c r="U157" i="1" s="1"/>
  <c r="M159" i="1"/>
  <c r="U159" i="1" s="1"/>
  <c r="M161" i="1"/>
  <c r="U161" i="1" s="1"/>
  <c r="M163" i="1"/>
  <c r="U163" i="1" s="1"/>
  <c r="M165" i="1"/>
  <c r="U165" i="1" s="1"/>
  <c r="M167" i="1"/>
  <c r="U167" i="1" s="1"/>
  <c r="M169" i="1"/>
  <c r="U169" i="1" s="1"/>
  <c r="M171" i="1"/>
  <c r="U171" i="1" s="1"/>
  <c r="M173" i="1"/>
  <c r="U173" i="1" s="1"/>
  <c r="M175" i="1"/>
  <c r="U175" i="1" s="1"/>
  <c r="M177" i="1"/>
  <c r="U177" i="1" s="1"/>
  <c r="M179" i="1"/>
  <c r="U179" i="1" s="1"/>
  <c r="M181" i="1"/>
  <c r="U181" i="1" s="1"/>
  <c r="M183" i="1"/>
  <c r="U183" i="1" s="1"/>
  <c r="M185" i="1"/>
  <c r="U185" i="1" s="1"/>
  <c r="M187" i="1"/>
  <c r="U187" i="1" s="1"/>
  <c r="M189" i="1"/>
  <c r="U189" i="1" s="1"/>
  <c r="M191" i="1"/>
  <c r="M193" i="1"/>
  <c r="U193" i="1" s="1"/>
  <c r="M195" i="1"/>
  <c r="U195" i="1" s="1"/>
  <c r="M197" i="1"/>
  <c r="U197" i="1" s="1"/>
  <c r="M199" i="1"/>
  <c r="U199" i="1" s="1"/>
  <c r="M201" i="1"/>
  <c r="U201" i="1" s="1"/>
  <c r="M203" i="1"/>
  <c r="U203" i="1" s="1"/>
  <c r="M205" i="1"/>
  <c r="U205" i="1" s="1"/>
  <c r="M207" i="1"/>
  <c r="U207" i="1" s="1"/>
  <c r="M209" i="1"/>
  <c r="U209" i="1" s="1"/>
  <c r="M211" i="1"/>
  <c r="U211" i="1" s="1"/>
  <c r="M213" i="1"/>
  <c r="U213" i="1" s="1"/>
  <c r="M215" i="1"/>
  <c r="M217" i="1"/>
  <c r="U217" i="1" s="1"/>
  <c r="M219" i="1"/>
  <c r="U219" i="1" s="1"/>
  <c r="M221" i="1"/>
  <c r="U221" i="1" s="1"/>
  <c r="M223" i="1"/>
  <c r="U223" i="1" s="1"/>
  <c r="M225" i="1"/>
  <c r="U225" i="1" s="1"/>
  <c r="M227" i="1"/>
  <c r="U227" i="1" s="1"/>
  <c r="M230" i="1"/>
  <c r="U230" i="1" s="1"/>
  <c r="M231" i="1"/>
  <c r="U231" i="1" s="1"/>
  <c r="M233" i="1"/>
  <c r="U233" i="1" s="1"/>
  <c r="M234" i="1"/>
  <c r="U234" i="1" s="1"/>
  <c r="M237" i="1"/>
  <c r="U237" i="1" s="1"/>
  <c r="M239" i="1"/>
  <c r="U239" i="1" s="1"/>
  <c r="M242" i="1"/>
  <c r="U242" i="1" s="1"/>
  <c r="M243" i="1"/>
  <c r="U243" i="1" s="1"/>
  <c r="M245" i="1"/>
  <c r="U245" i="1" s="1"/>
  <c r="M246" i="1"/>
  <c r="U246" i="1" s="1"/>
  <c r="M249" i="1"/>
  <c r="U249" i="1" s="1"/>
  <c r="M251" i="1"/>
  <c r="U251" i="1" s="1"/>
  <c r="M254" i="1"/>
  <c r="U254" i="1" s="1"/>
  <c r="M255" i="1"/>
  <c r="U255" i="1" s="1"/>
  <c r="M257" i="1"/>
  <c r="U257" i="1" s="1"/>
  <c r="M258" i="1"/>
  <c r="U258" i="1" s="1"/>
  <c r="M261" i="1"/>
  <c r="U261" i="1" s="1"/>
  <c r="M263" i="1"/>
  <c r="U263" i="1" s="1"/>
  <c r="M266" i="1"/>
  <c r="U266" i="1" s="1"/>
  <c r="U16" i="1" s="1"/>
  <c r="DH62" i="1" s="1"/>
  <c r="M267" i="1"/>
  <c r="U267" i="1" s="1"/>
  <c r="M269" i="1"/>
  <c r="U269" i="1" s="1"/>
  <c r="M270" i="1"/>
  <c r="U270" i="1" s="1"/>
  <c r="M273" i="1"/>
  <c r="U273" i="1" s="1"/>
  <c r="M275" i="1"/>
  <c r="U275" i="1" s="1"/>
  <c r="M278" i="1"/>
  <c r="U278" i="1" s="1"/>
  <c r="M279" i="1"/>
  <c r="U279" i="1" s="1"/>
  <c r="M299" i="1"/>
  <c r="U299" i="1" s="1"/>
  <c r="M302" i="1"/>
  <c r="U302" i="1" s="1"/>
  <c r="U18" i="1" s="1"/>
  <c r="DH70" i="1" s="1"/>
  <c r="M303" i="1"/>
  <c r="U303" i="1" s="1"/>
  <c r="M305" i="1"/>
  <c r="U305" i="1" s="1"/>
  <c r="M306" i="1"/>
  <c r="U306" i="1" s="1"/>
  <c r="M309" i="1"/>
  <c r="U309" i="1" s="1"/>
  <c r="M311" i="1"/>
  <c r="U311" i="1" s="1"/>
  <c r="M314" i="1"/>
  <c r="U314" i="1" s="1"/>
  <c r="M315" i="1"/>
  <c r="U315" i="1" s="1"/>
  <c r="M335" i="1"/>
  <c r="U335" i="1" s="1"/>
  <c r="M338" i="1"/>
  <c r="U338" i="1" s="1"/>
  <c r="U20" i="1" s="1"/>
  <c r="DH78" i="1" s="1"/>
  <c r="M341" i="1"/>
  <c r="U341" i="1" s="1"/>
  <c r="M344" i="1"/>
  <c r="U344" i="1" s="1"/>
  <c r="M347" i="1"/>
  <c r="U347" i="1" s="1"/>
  <c r="M350" i="1"/>
  <c r="U350" i="1" s="1"/>
  <c r="BG29" i="1"/>
  <c r="M36" i="1" l="1"/>
  <c r="BG14" i="1"/>
  <c r="M33" i="1"/>
  <c r="BG11" i="1"/>
  <c r="M30" i="1"/>
  <c r="U30" i="1" s="1"/>
  <c r="BG8" i="1"/>
  <c r="M35" i="1"/>
  <c r="BG13" i="1"/>
  <c r="M29" i="1"/>
  <c r="U29" i="1" s="1"/>
  <c r="BG7" i="1"/>
  <c r="M37" i="1"/>
  <c r="BG15" i="1"/>
  <c r="M32" i="1"/>
  <c r="BG10" i="1"/>
  <c r="U215" i="1"/>
  <c r="U143" i="1"/>
  <c r="M7" i="1"/>
  <c r="U95" i="1"/>
  <c r="U47" i="1"/>
  <c r="U5" i="1" s="1"/>
  <c r="M5" i="1"/>
  <c r="U191" i="1"/>
  <c r="M8" i="1"/>
  <c r="M345" i="1"/>
  <c r="U345" i="1" s="1"/>
  <c r="M129" i="1"/>
  <c r="U129" i="1" s="1"/>
  <c r="M348" i="1"/>
  <c r="U348" i="1" s="1"/>
  <c r="M336" i="1"/>
  <c r="U336" i="1" s="1"/>
  <c r="M392" i="1"/>
  <c r="M312" i="1"/>
  <c r="U312" i="1" s="1"/>
  <c r="M308" i="1"/>
  <c r="U308" i="1" s="1"/>
  <c r="M300" i="1"/>
  <c r="U300" i="1" s="1"/>
  <c r="M276" i="1"/>
  <c r="U276" i="1" s="1"/>
  <c r="M272" i="1"/>
  <c r="U272" i="1" s="1"/>
  <c r="M264" i="1"/>
  <c r="U264" i="1" s="1"/>
  <c r="M260" i="1"/>
  <c r="U260" i="1" s="1"/>
  <c r="M252" i="1"/>
  <c r="U252" i="1" s="1"/>
  <c r="M248" i="1"/>
  <c r="U248" i="1" s="1"/>
  <c r="M240" i="1"/>
  <c r="U240" i="1" s="1"/>
  <c r="M236" i="1"/>
  <c r="U236" i="1" s="1"/>
  <c r="M228" i="1"/>
  <c r="U228" i="1" s="1"/>
  <c r="M224" i="1"/>
  <c r="U224" i="1" s="1"/>
  <c r="M220" i="1"/>
  <c r="U220" i="1" s="1"/>
  <c r="M216" i="1"/>
  <c r="U216" i="1" s="1"/>
  <c r="M212" i="1"/>
  <c r="U212" i="1" s="1"/>
  <c r="M208" i="1"/>
  <c r="U208" i="1" s="1"/>
  <c r="M204" i="1"/>
  <c r="U204" i="1" s="1"/>
  <c r="M200" i="1"/>
  <c r="U200" i="1" s="1"/>
  <c r="M196" i="1"/>
  <c r="U196" i="1" s="1"/>
  <c r="M192" i="1"/>
  <c r="U192" i="1" s="1"/>
  <c r="M188" i="1"/>
  <c r="U188" i="1" s="1"/>
  <c r="M184" i="1"/>
  <c r="U184" i="1" s="1"/>
  <c r="M180" i="1"/>
  <c r="U180" i="1" s="1"/>
  <c r="M176" i="1"/>
  <c r="U176" i="1" s="1"/>
  <c r="M172" i="1"/>
  <c r="U172" i="1" s="1"/>
  <c r="M168" i="1"/>
  <c r="U168" i="1" s="1"/>
  <c r="M164" i="1"/>
  <c r="U164" i="1" s="1"/>
  <c r="M160" i="1"/>
  <c r="U160" i="1" s="1"/>
  <c r="M156" i="1"/>
  <c r="U156" i="1" s="1"/>
  <c r="M152" i="1"/>
  <c r="U152" i="1" s="1"/>
  <c r="M148" i="1"/>
  <c r="U148" i="1" s="1"/>
  <c r="M144" i="1"/>
  <c r="U144" i="1" s="1"/>
  <c r="M140" i="1"/>
  <c r="U140" i="1" s="1"/>
  <c r="M136" i="1"/>
  <c r="U136" i="1" s="1"/>
  <c r="M132" i="1"/>
  <c r="U132" i="1" s="1"/>
  <c r="M351" i="1"/>
  <c r="M339" i="1"/>
  <c r="U339" i="1" s="1"/>
  <c r="M342" i="1"/>
  <c r="U342" i="1" s="1"/>
  <c r="M337" i="1"/>
  <c r="U337" i="1" s="1"/>
  <c r="M313" i="1"/>
  <c r="U313" i="1" s="1"/>
  <c r="M301" i="1"/>
  <c r="U301" i="1" s="1"/>
  <c r="M277" i="1"/>
  <c r="U277" i="1" s="1"/>
  <c r="M265" i="1"/>
  <c r="M253" i="1"/>
  <c r="U253" i="1" s="1"/>
  <c r="M241" i="1"/>
  <c r="U241" i="1" s="1"/>
  <c r="M229" i="1"/>
  <c r="U229" i="1" s="1"/>
  <c r="M349" i="1"/>
  <c r="U349" i="1" s="1"/>
  <c r="M394" i="1"/>
  <c r="M388" i="1"/>
  <c r="M386" i="1"/>
  <c r="M393" i="1"/>
  <c r="M307" i="1"/>
  <c r="U307" i="1" s="1"/>
  <c r="M271" i="1"/>
  <c r="U271" i="1" s="1"/>
  <c r="M259" i="1"/>
  <c r="U259" i="1" s="1"/>
  <c r="M247" i="1"/>
  <c r="U247" i="1" s="1"/>
  <c r="M235" i="1"/>
  <c r="U235" i="1" s="1"/>
  <c r="D26" i="7" s="1"/>
  <c r="M31" i="1"/>
  <c r="U31" i="1" s="1"/>
  <c r="M343" i="1"/>
  <c r="U343" i="1" s="1"/>
  <c r="M387" i="1"/>
  <c r="M222" i="1"/>
  <c r="U222" i="1" s="1"/>
  <c r="M214" i="1"/>
  <c r="U214" i="1" s="1"/>
  <c r="D25" i="7" s="1"/>
  <c r="M206" i="1"/>
  <c r="U206" i="1" s="1"/>
  <c r="M198" i="1"/>
  <c r="U198" i="1" s="1"/>
  <c r="M190" i="1"/>
  <c r="U190" i="1" s="1"/>
  <c r="D24" i="7" s="1"/>
  <c r="M182" i="1"/>
  <c r="U182" i="1" s="1"/>
  <c r="M174" i="1"/>
  <c r="U174" i="1" s="1"/>
  <c r="M166" i="1"/>
  <c r="U166" i="1" s="1"/>
  <c r="D23" i="7" s="1"/>
  <c r="M158" i="1"/>
  <c r="U158" i="1" s="1"/>
  <c r="M150" i="1"/>
  <c r="U150" i="1" s="1"/>
  <c r="M142" i="1"/>
  <c r="U142" i="1" s="1"/>
  <c r="M134" i="1"/>
  <c r="U134" i="1" s="1"/>
  <c r="M126" i="1"/>
  <c r="U126" i="1" s="1"/>
  <c r="M118" i="1"/>
  <c r="U118" i="1" s="1"/>
  <c r="M110" i="1"/>
  <c r="U110" i="1" s="1"/>
  <c r="M102" i="1"/>
  <c r="U102" i="1" s="1"/>
  <c r="M94" i="1"/>
  <c r="U94" i="1" s="1"/>
  <c r="M86" i="1"/>
  <c r="U86" i="1" s="1"/>
  <c r="M78" i="1"/>
  <c r="U78" i="1" s="1"/>
  <c r="M70" i="1"/>
  <c r="U70" i="1" s="1"/>
  <c r="M62" i="1"/>
  <c r="U62" i="1" s="1"/>
  <c r="U54" i="1"/>
  <c r="U46" i="1"/>
  <c r="U38" i="1"/>
  <c r="M28" i="1"/>
  <c r="U28" i="1" s="1"/>
  <c r="M352" i="1"/>
  <c r="M340" i="1"/>
  <c r="U340" i="1" s="1"/>
  <c r="M396" i="1"/>
  <c r="M304" i="1"/>
  <c r="U304" i="1" s="1"/>
  <c r="M390" i="1"/>
  <c r="M268" i="1"/>
  <c r="U268" i="1" s="1"/>
  <c r="M384" i="1"/>
  <c r="M256" i="1"/>
  <c r="U256" i="1" s="1"/>
  <c r="M382" i="1"/>
  <c r="M244" i="1"/>
  <c r="U244" i="1" s="1"/>
  <c r="M380" i="1"/>
  <c r="M232" i="1"/>
  <c r="U232" i="1" s="1"/>
  <c r="M378" i="1"/>
  <c r="M346" i="1"/>
  <c r="U346" i="1" s="1"/>
  <c r="M397" i="1"/>
  <c r="M334" i="1"/>
  <c r="U334" i="1" s="1"/>
  <c r="M395" i="1"/>
  <c r="M310" i="1"/>
  <c r="U310" i="1" s="1"/>
  <c r="M391" i="1"/>
  <c r="M298" i="1"/>
  <c r="U298" i="1" s="1"/>
  <c r="M389" i="1"/>
  <c r="M274" i="1"/>
  <c r="U274" i="1" s="1"/>
  <c r="M385" i="1"/>
  <c r="M262" i="1"/>
  <c r="U262" i="1" s="1"/>
  <c r="M383" i="1"/>
  <c r="M250" i="1"/>
  <c r="U250" i="1" s="1"/>
  <c r="M381" i="1"/>
  <c r="M238" i="1"/>
  <c r="U238" i="1" s="1"/>
  <c r="M379" i="1"/>
  <c r="M226" i="1"/>
  <c r="U226" i="1" s="1"/>
  <c r="M377" i="1"/>
  <c r="M218" i="1"/>
  <c r="U218" i="1" s="1"/>
  <c r="M376" i="1"/>
  <c r="M210" i="1"/>
  <c r="U210" i="1" s="1"/>
  <c r="M375" i="1"/>
  <c r="M202" i="1"/>
  <c r="U202" i="1" s="1"/>
  <c r="M374" i="1"/>
  <c r="M194" i="1"/>
  <c r="U194" i="1" s="1"/>
  <c r="M373" i="1"/>
  <c r="M186" i="1"/>
  <c r="U186" i="1" s="1"/>
  <c r="M372" i="1"/>
  <c r="M178" i="1"/>
  <c r="U178" i="1" s="1"/>
  <c r="M371" i="1"/>
  <c r="M170" i="1"/>
  <c r="U170" i="1" s="1"/>
  <c r="M370" i="1"/>
  <c r="M162" i="1"/>
  <c r="U162" i="1" s="1"/>
  <c r="M369" i="1"/>
  <c r="M154" i="1"/>
  <c r="U154" i="1" s="1"/>
  <c r="M368" i="1"/>
  <c r="M146" i="1"/>
  <c r="U146" i="1" s="1"/>
  <c r="M367" i="1"/>
  <c r="M138" i="1"/>
  <c r="U138" i="1" s="1"/>
  <c r="M366" i="1"/>
  <c r="M130" i="1"/>
  <c r="U130" i="1" s="1"/>
  <c r="M365" i="1"/>
  <c r="M122" i="1"/>
  <c r="U122" i="1" s="1"/>
  <c r="M364" i="1"/>
  <c r="M114" i="1"/>
  <c r="U114" i="1" s="1"/>
  <c r="M363" i="1"/>
  <c r="M106" i="1"/>
  <c r="U106" i="1" s="1"/>
  <c r="M362" i="1"/>
  <c r="M98" i="1"/>
  <c r="U98" i="1" s="1"/>
  <c r="M361" i="1"/>
  <c r="M90" i="1"/>
  <c r="U90" i="1" s="1"/>
  <c r="M360" i="1"/>
  <c r="M82" i="1"/>
  <c r="U82" i="1" s="1"/>
  <c r="M359" i="1"/>
  <c r="M74" i="1"/>
  <c r="U74" i="1" s="1"/>
  <c r="M358" i="1"/>
  <c r="M66" i="1"/>
  <c r="U66" i="1" s="1"/>
  <c r="M357" i="1"/>
  <c r="U58" i="1"/>
  <c r="M356" i="1"/>
  <c r="U50" i="1"/>
  <c r="M355" i="1"/>
  <c r="U42" i="1"/>
  <c r="M354" i="1"/>
  <c r="M34" i="1"/>
  <c r="M280" i="1"/>
  <c r="U280" i="1" s="1"/>
  <c r="M294" i="1"/>
  <c r="U294" i="1" s="1"/>
  <c r="M290" i="1"/>
  <c r="U290" i="1" s="1"/>
  <c r="M286" i="1"/>
  <c r="U286" i="1" s="1"/>
  <c r="M282" i="1"/>
  <c r="U282" i="1" s="1"/>
  <c r="M332" i="1"/>
  <c r="U332" i="1" s="1"/>
  <c r="M328" i="1"/>
  <c r="U328" i="1" s="1"/>
  <c r="M324" i="1"/>
  <c r="U324" i="1" s="1"/>
  <c r="M320" i="1"/>
  <c r="U320" i="1" s="1"/>
  <c r="U19" i="1" s="1"/>
  <c r="DH74" i="1" s="1"/>
  <c r="M297" i="1"/>
  <c r="U297" i="1" s="1"/>
  <c r="M293" i="1"/>
  <c r="U293" i="1" s="1"/>
  <c r="M289" i="1"/>
  <c r="U289" i="1" s="1"/>
  <c r="M285" i="1"/>
  <c r="U285" i="1" s="1"/>
  <c r="M281" i="1"/>
  <c r="U281" i="1" s="1"/>
  <c r="M331" i="1"/>
  <c r="U331" i="1" s="1"/>
  <c r="M327" i="1"/>
  <c r="U327" i="1" s="1"/>
  <c r="M323" i="1"/>
  <c r="U323" i="1" s="1"/>
  <c r="M319" i="1"/>
  <c r="U319" i="1" s="1"/>
  <c r="M296" i="1"/>
  <c r="U296" i="1" s="1"/>
  <c r="M292" i="1"/>
  <c r="U292" i="1" s="1"/>
  <c r="M288" i="1"/>
  <c r="U288" i="1" s="1"/>
  <c r="M284" i="1"/>
  <c r="U284" i="1" s="1"/>
  <c r="U17" i="1" s="1"/>
  <c r="DH66" i="1" s="1"/>
  <c r="M316" i="1"/>
  <c r="U316" i="1" s="1"/>
  <c r="M330" i="1"/>
  <c r="U330" i="1" s="1"/>
  <c r="M326" i="1"/>
  <c r="U326" i="1" s="1"/>
  <c r="M322" i="1"/>
  <c r="U322" i="1" s="1"/>
  <c r="M318" i="1"/>
  <c r="U318" i="1" s="1"/>
  <c r="M295" i="1"/>
  <c r="U295" i="1" s="1"/>
  <c r="M291" i="1"/>
  <c r="U291" i="1" s="1"/>
  <c r="M287" i="1"/>
  <c r="U287" i="1" s="1"/>
  <c r="M283" i="1"/>
  <c r="U283" i="1" s="1"/>
  <c r="M333" i="1"/>
  <c r="U333" i="1" s="1"/>
  <c r="M329" i="1"/>
  <c r="U329" i="1" s="1"/>
  <c r="M325" i="1"/>
  <c r="U325" i="1" s="1"/>
  <c r="M321" i="1"/>
  <c r="U321" i="1" s="1"/>
  <c r="M317" i="1"/>
  <c r="U317" i="1" s="1"/>
  <c r="U8" i="1" l="1"/>
  <c r="DH30" i="1" s="1"/>
  <c r="U32" i="1"/>
  <c r="U10" i="1" s="1"/>
  <c r="DH38" i="1" s="1"/>
  <c r="M10" i="1"/>
  <c r="U37" i="1"/>
  <c r="M15" i="1"/>
  <c r="U35" i="1"/>
  <c r="U13" i="1" s="1"/>
  <c r="DH50" i="1" s="1"/>
  <c r="M13" i="1"/>
  <c r="U7" i="1"/>
  <c r="DH26" i="1" s="1"/>
  <c r="U15" i="1"/>
  <c r="DH58" i="1" s="1"/>
  <c r="M9" i="1"/>
  <c r="U34" i="1"/>
  <c r="U12" i="1" s="1"/>
  <c r="DH46" i="1" s="1"/>
  <c r="M12" i="1"/>
  <c r="U33" i="1"/>
  <c r="U11" i="1" s="1"/>
  <c r="DH42" i="1" s="1"/>
  <c r="M11" i="1"/>
  <c r="U36" i="1"/>
  <c r="U14" i="1" s="1"/>
  <c r="DH54" i="1" s="1"/>
  <c r="M14" i="1"/>
  <c r="M6" i="1"/>
  <c r="U6" i="1"/>
  <c r="DH22" i="1" s="1"/>
  <c r="U9" i="1"/>
  <c r="DH34" i="1" s="1"/>
  <c r="DH18" i="1"/>
  <c r="D22" i="7"/>
  <c r="D20" i="7"/>
  <c r="D21" i="7"/>
  <c r="D19" i="7"/>
  <c r="D27" i="7"/>
  <c r="D28" i="7"/>
  <c r="U386" i="1"/>
  <c r="Y386" i="1" s="1"/>
  <c r="AC386" i="1" s="1"/>
  <c r="U354" i="1"/>
  <c r="Y354" i="1" s="1"/>
  <c r="AC354" i="1" s="1"/>
  <c r="U356" i="1"/>
  <c r="Y356" i="1" s="1"/>
  <c r="AC356" i="1" s="1"/>
  <c r="U358" i="1"/>
  <c r="Y358" i="1" s="1"/>
  <c r="AC358" i="1" s="1"/>
  <c r="U360" i="1"/>
  <c r="Y360" i="1" s="1"/>
  <c r="AC360" i="1" s="1"/>
  <c r="U362" i="1"/>
  <c r="Y362" i="1" s="1"/>
  <c r="AC362" i="1" s="1"/>
  <c r="U364" i="1"/>
  <c r="Y364" i="1" s="1"/>
  <c r="AC364" i="1" s="1"/>
  <c r="U366" i="1"/>
  <c r="Y366" i="1" s="1"/>
  <c r="AC366" i="1" s="1"/>
  <c r="U368" i="1"/>
  <c r="Y368" i="1" s="1"/>
  <c r="AC368" i="1" s="1"/>
  <c r="U370" i="1"/>
  <c r="Y370" i="1" s="1"/>
  <c r="AC370" i="1" s="1"/>
  <c r="U372" i="1"/>
  <c r="Y372" i="1" s="1"/>
  <c r="AC372" i="1" s="1"/>
  <c r="U374" i="1"/>
  <c r="Y374" i="1" s="1"/>
  <c r="AC374" i="1" s="1"/>
  <c r="U376" i="1"/>
  <c r="Y376" i="1" s="1"/>
  <c r="AC376" i="1" s="1"/>
  <c r="U379" i="1"/>
  <c r="Y379" i="1" s="1"/>
  <c r="AC379" i="1" s="1"/>
  <c r="U383" i="1"/>
  <c r="Y383" i="1" s="1"/>
  <c r="AC383" i="1" s="1"/>
  <c r="U389" i="1"/>
  <c r="Y389" i="1" s="1"/>
  <c r="AC389" i="1" s="1"/>
  <c r="U395" i="1"/>
  <c r="Y395" i="1" s="1"/>
  <c r="AC395" i="1" s="1"/>
  <c r="U378" i="1"/>
  <c r="Y378" i="1" s="1"/>
  <c r="AC378" i="1" s="1"/>
  <c r="U382" i="1"/>
  <c r="Y382" i="1" s="1"/>
  <c r="AC382" i="1" s="1"/>
  <c r="U390" i="1"/>
  <c r="Y390" i="1" s="1"/>
  <c r="AC390" i="1" s="1"/>
  <c r="U352" i="1"/>
  <c r="Y352" i="1" s="1"/>
  <c r="AC352" i="1" s="1"/>
  <c r="U388" i="1"/>
  <c r="Y388" i="1" s="1"/>
  <c r="AC388" i="1" s="1"/>
  <c r="U394" i="1"/>
  <c r="Y394" i="1" s="1"/>
  <c r="AC394" i="1" s="1"/>
  <c r="U351" i="1"/>
  <c r="Y351" i="1" s="1"/>
  <c r="AC351" i="1" s="1"/>
  <c r="U355" i="1"/>
  <c r="Y355" i="1" s="1"/>
  <c r="AC355" i="1" s="1"/>
  <c r="U357" i="1"/>
  <c r="Y357" i="1" s="1"/>
  <c r="AC357" i="1" s="1"/>
  <c r="U359" i="1"/>
  <c r="Y359" i="1" s="1"/>
  <c r="AC359" i="1" s="1"/>
  <c r="U361" i="1"/>
  <c r="Y361" i="1" s="1"/>
  <c r="AC361" i="1" s="1"/>
  <c r="U363" i="1"/>
  <c r="Y363" i="1" s="1"/>
  <c r="AC363" i="1" s="1"/>
  <c r="U365" i="1"/>
  <c r="Y365" i="1" s="1"/>
  <c r="AC365" i="1" s="1"/>
  <c r="U367" i="1"/>
  <c r="Y367" i="1" s="1"/>
  <c r="AC367" i="1" s="1"/>
  <c r="U369" i="1"/>
  <c r="Y369" i="1" s="1"/>
  <c r="AC369" i="1" s="1"/>
  <c r="U371" i="1"/>
  <c r="Y371" i="1" s="1"/>
  <c r="AC371" i="1" s="1"/>
  <c r="U373" i="1"/>
  <c r="Y373" i="1" s="1"/>
  <c r="AC373" i="1" s="1"/>
  <c r="U375" i="1"/>
  <c r="Y375" i="1" s="1"/>
  <c r="AC375" i="1" s="1"/>
  <c r="U377" i="1"/>
  <c r="Y377" i="1" s="1"/>
  <c r="AC377" i="1" s="1"/>
  <c r="U381" i="1"/>
  <c r="Y381" i="1" s="1"/>
  <c r="AC381" i="1" s="1"/>
  <c r="U385" i="1"/>
  <c r="Y385" i="1" s="1"/>
  <c r="AC385" i="1" s="1"/>
  <c r="U391" i="1"/>
  <c r="Y391" i="1" s="1"/>
  <c r="AC391" i="1" s="1"/>
  <c r="U397" i="1"/>
  <c r="Y397" i="1" s="1"/>
  <c r="AC397" i="1" s="1"/>
  <c r="U380" i="1"/>
  <c r="Y380" i="1" s="1"/>
  <c r="AC380" i="1" s="1"/>
  <c r="U384" i="1"/>
  <c r="Y384" i="1" s="1"/>
  <c r="AC384" i="1" s="1"/>
  <c r="U396" i="1"/>
  <c r="Y396" i="1" s="1"/>
  <c r="AC396" i="1" s="1"/>
  <c r="U387" i="1"/>
  <c r="Y387" i="1" s="1"/>
  <c r="AC387" i="1" s="1"/>
  <c r="U393" i="1"/>
  <c r="Y393" i="1" s="1"/>
  <c r="AC393" i="1" s="1"/>
  <c r="U265" i="1"/>
  <c r="U392" i="1"/>
  <c r="Y392" i="1" s="1"/>
  <c r="AC392" i="1" s="1"/>
  <c r="M353" i="1"/>
  <c r="U353" i="1" s="1"/>
  <c r="Y353" i="1" l="1"/>
  <c r="AC353" i="1" s="1"/>
  <c r="Y280" i="1" l="1"/>
  <c r="AC280" i="1" s="1"/>
  <c r="AB31" i="1"/>
  <c r="AF31" i="1" s="1"/>
  <c r="Y322" i="1"/>
  <c r="AC322" i="1" s="1"/>
  <c r="Z232" i="1"/>
  <c r="AD232" i="1" s="1"/>
  <c r="Z228" i="1"/>
  <c r="AD228" i="1" s="1"/>
  <c r="AA229" i="1"/>
  <c r="AE229" i="1" s="1"/>
  <c r="Y230" i="1"/>
  <c r="AC230" i="1" s="1"/>
  <c r="Z231" i="1"/>
  <c r="AD231" i="1" s="1"/>
  <c r="Z233" i="1"/>
  <c r="AD233" i="1" s="1"/>
  <c r="Z234" i="1"/>
  <c r="AD234" i="1" s="1"/>
  <c r="AB235" i="1"/>
  <c r="AF235" i="1" s="1"/>
  <c r="AB236" i="1"/>
  <c r="AF236" i="1" s="1"/>
  <c r="AA237" i="1"/>
  <c r="AE237" i="1" s="1"/>
  <c r="Y238" i="1"/>
  <c r="AC238" i="1" s="1"/>
  <c r="AB239" i="1"/>
  <c r="AF239" i="1" s="1"/>
  <c r="Z240" i="1"/>
  <c r="AD240" i="1" s="1"/>
  <c r="Y241" i="1"/>
  <c r="AC241" i="1" s="1"/>
  <c r="AA242" i="1"/>
  <c r="AE242" i="1" s="1"/>
  <c r="Y243" i="1"/>
  <c r="AC243" i="1" s="1"/>
  <c r="AA244" i="1"/>
  <c r="AE244" i="1" s="1"/>
  <c r="Y245" i="1"/>
  <c r="AC245" i="1" s="1"/>
  <c r="Z246" i="1"/>
  <c r="AD246" i="1" s="1"/>
  <c r="AB248" i="1"/>
  <c r="AF248" i="1" s="1"/>
  <c r="AA249" i="1"/>
  <c r="AE249" i="1" s="1"/>
  <c r="Z250" i="1"/>
  <c r="AD250" i="1" s="1"/>
  <c r="Z251" i="1"/>
  <c r="AD251" i="1" s="1"/>
  <c r="AB252" i="1"/>
  <c r="AF252" i="1" s="1"/>
  <c r="Y253" i="1"/>
  <c r="Y254" i="1"/>
  <c r="AC254" i="1" s="1"/>
  <c r="AB255" i="1"/>
  <c r="AF255" i="1" s="1"/>
  <c r="Y256" i="1"/>
  <c r="AC256" i="1" s="1"/>
  <c r="AA257" i="1"/>
  <c r="AE257" i="1" s="1"/>
  <c r="AB258" i="1"/>
  <c r="AF258" i="1" s="1"/>
  <c r="Z259" i="1"/>
  <c r="AD259" i="1" s="1"/>
  <c r="AB260" i="1"/>
  <c r="AF260" i="1" s="1"/>
  <c r="Z261" i="1"/>
  <c r="AD261" i="1" s="1"/>
  <c r="AA262" i="1"/>
  <c r="AE262" i="1" s="1"/>
  <c r="Z263" i="1"/>
  <c r="AD263" i="1" s="1"/>
  <c r="AA264" i="1"/>
  <c r="AE264" i="1" s="1"/>
  <c r="Y265" i="1"/>
  <c r="AC265" i="1" s="1"/>
  <c r="Z266" i="1"/>
  <c r="AD266" i="1" s="1"/>
  <c r="AB267" i="1"/>
  <c r="AF267" i="1" s="1"/>
  <c r="AB268" i="1"/>
  <c r="AF268" i="1" s="1"/>
  <c r="AA269" i="1"/>
  <c r="AE269" i="1" s="1"/>
  <c r="Y270" i="1"/>
  <c r="AC270" i="1" s="1"/>
  <c r="AA271" i="1"/>
  <c r="AE271" i="1" s="1"/>
  <c r="Z272" i="1"/>
  <c r="AD272" i="1" s="1"/>
  <c r="AB273" i="1"/>
  <c r="AF273" i="1" s="1"/>
  <c r="Y274" i="1"/>
  <c r="AC274" i="1" s="1"/>
  <c r="AB275" i="1"/>
  <c r="AF275" i="1" s="1"/>
  <c r="Z276" i="1"/>
  <c r="AD276" i="1" s="1"/>
  <c r="AB277" i="1"/>
  <c r="AF277" i="1" s="1"/>
  <c r="AA278" i="1"/>
  <c r="AE278" i="1" s="1"/>
  <c r="Z279" i="1"/>
  <c r="AD279" i="1" s="1"/>
  <c r="AB281" i="1"/>
  <c r="AF281" i="1" s="1"/>
  <c r="Z282" i="1"/>
  <c r="AD282" i="1" s="1"/>
  <c r="AB283" i="1"/>
  <c r="AF283" i="1" s="1"/>
  <c r="Z284" i="1"/>
  <c r="AD284" i="1" s="1"/>
  <c r="Y285" i="1"/>
  <c r="AC285" i="1" s="1"/>
  <c r="AA286" i="1"/>
  <c r="AE286" i="1" s="1"/>
  <c r="Z287" i="1"/>
  <c r="AD287" i="1" s="1"/>
  <c r="AB288" i="1"/>
  <c r="AF288" i="1" s="1"/>
  <c r="Z289" i="1"/>
  <c r="AD289" i="1" s="1"/>
  <c r="Y290" i="1"/>
  <c r="AC290" i="1" s="1"/>
  <c r="AA291" i="1"/>
  <c r="AE291" i="1" s="1"/>
  <c r="Z292" i="1"/>
  <c r="AD292" i="1" s="1"/>
  <c r="Y268" i="1"/>
  <c r="AC268" i="1" s="1"/>
  <c r="AA228" i="1"/>
  <c r="AE228" i="1" s="1"/>
  <c r="AB229" i="1"/>
  <c r="AF229" i="1" s="1"/>
  <c r="Z230" i="1"/>
  <c r="AD230" i="1" s="1"/>
  <c r="AA231" i="1"/>
  <c r="AE231" i="1" s="1"/>
  <c r="AA233" i="1"/>
  <c r="AE233" i="1" s="1"/>
  <c r="AA234" i="1"/>
  <c r="AE234" i="1" s="1"/>
  <c r="Y235" i="1"/>
  <c r="Y236" i="1"/>
  <c r="AC236" i="1" s="1"/>
  <c r="AB237" i="1"/>
  <c r="AF237" i="1" s="1"/>
  <c r="Z238" i="1"/>
  <c r="AD238" i="1" s="1"/>
  <c r="Y239" i="1"/>
  <c r="AC239" i="1" s="1"/>
  <c r="AA240" i="1"/>
  <c r="AE240" i="1" s="1"/>
  <c r="Z241" i="1"/>
  <c r="AD241" i="1" s="1"/>
  <c r="AB242" i="1"/>
  <c r="AF242" i="1" s="1"/>
  <c r="Z243" i="1"/>
  <c r="AD243" i="1" s="1"/>
  <c r="AB244" i="1"/>
  <c r="AF244" i="1" s="1"/>
  <c r="Z245" i="1"/>
  <c r="AD245" i="1" s="1"/>
  <c r="AA246" i="1"/>
  <c r="AE246" i="1" s="1"/>
  <c r="Z247" i="1"/>
  <c r="AD247" i="1" s="1"/>
  <c r="Y248" i="1"/>
  <c r="AC248" i="1" s="1"/>
  <c r="AB249" i="1"/>
  <c r="AF249" i="1" s="1"/>
  <c r="AA250" i="1"/>
  <c r="AE250" i="1" s="1"/>
  <c r="AA251" i="1"/>
  <c r="AE251" i="1" s="1"/>
  <c r="Y252" i="1"/>
  <c r="AC252" i="1" s="1"/>
  <c r="Z253" i="1"/>
  <c r="AD253" i="1" s="1"/>
  <c r="Z254" i="1"/>
  <c r="AD254" i="1" s="1"/>
  <c r="Y255" i="1"/>
  <c r="AC255" i="1" s="1"/>
  <c r="Z256" i="1"/>
  <c r="AD256" i="1" s="1"/>
  <c r="AB257" i="1"/>
  <c r="AF257" i="1" s="1"/>
  <c r="Y258" i="1"/>
  <c r="AC258" i="1" s="1"/>
  <c r="AA259" i="1"/>
  <c r="AE259" i="1" s="1"/>
  <c r="Y260" i="1"/>
  <c r="AA261" i="1"/>
  <c r="AE261" i="1" s="1"/>
  <c r="AB262" i="1"/>
  <c r="AF262" i="1" s="1"/>
  <c r="AA263" i="1"/>
  <c r="AE263" i="1" s="1"/>
  <c r="AB264" i="1"/>
  <c r="AF264" i="1" s="1"/>
  <c r="Z265" i="1"/>
  <c r="AD265" i="1" s="1"/>
  <c r="AA266" i="1"/>
  <c r="AE266" i="1" s="1"/>
  <c r="Y267" i="1"/>
  <c r="AC267" i="1" s="1"/>
  <c r="AB269" i="1"/>
  <c r="AF269" i="1" s="1"/>
  <c r="Z270" i="1"/>
  <c r="AD270" i="1" s="1"/>
  <c r="AB271" i="1"/>
  <c r="AF271" i="1" s="1"/>
  <c r="AA272" i="1"/>
  <c r="AE272" i="1" s="1"/>
  <c r="Y273" i="1"/>
  <c r="AC273" i="1" s="1"/>
  <c r="Z274" i="1"/>
  <c r="AD274" i="1" s="1"/>
  <c r="Y275" i="1"/>
  <c r="AC275" i="1" s="1"/>
  <c r="AA276" i="1"/>
  <c r="AE276" i="1" s="1"/>
  <c r="Y277" i="1"/>
  <c r="AC277" i="1" s="1"/>
  <c r="AB278" i="1"/>
  <c r="AF278" i="1" s="1"/>
  <c r="Y233" i="1"/>
  <c r="AC233" i="1" s="1"/>
  <c r="AB228" i="1"/>
  <c r="AF228" i="1" s="1"/>
  <c r="Y229" i="1"/>
  <c r="AC229" i="1" s="1"/>
  <c r="AA230" i="1"/>
  <c r="AE230" i="1" s="1"/>
  <c r="AB231" i="1"/>
  <c r="AF231" i="1" s="1"/>
  <c r="AA232" i="1"/>
  <c r="AE232" i="1" s="1"/>
  <c r="AB233" i="1"/>
  <c r="AF233" i="1" s="1"/>
  <c r="AB234" i="1"/>
  <c r="AF234" i="1" s="1"/>
  <c r="Z235" i="1"/>
  <c r="AD235" i="1" s="1"/>
  <c r="Z236" i="1"/>
  <c r="AD236" i="1" s="1"/>
  <c r="Y237" i="1"/>
  <c r="AC237" i="1" s="1"/>
  <c r="AA238" i="1"/>
  <c r="AE238" i="1" s="1"/>
  <c r="Z239" i="1"/>
  <c r="AD239" i="1" s="1"/>
  <c r="AB240" i="1"/>
  <c r="AF240" i="1" s="1"/>
  <c r="AA241" i="1"/>
  <c r="AE241" i="1" s="1"/>
  <c r="Y242" i="1"/>
  <c r="AA243" i="1"/>
  <c r="AE243" i="1" s="1"/>
  <c r="Y244" i="1"/>
  <c r="AC244" i="1" s="1"/>
  <c r="AA245" i="1"/>
  <c r="AE245" i="1" s="1"/>
  <c r="AB246" i="1"/>
  <c r="AF246" i="1" s="1"/>
  <c r="AA247" i="1"/>
  <c r="AE247" i="1" s="1"/>
  <c r="Z248" i="1"/>
  <c r="AD248" i="1" s="1"/>
  <c r="Y249" i="1"/>
  <c r="AC249" i="1" s="1"/>
  <c r="AB250" i="1"/>
  <c r="AF250" i="1" s="1"/>
  <c r="AB251" i="1"/>
  <c r="AF251" i="1" s="1"/>
  <c r="Z252" i="1"/>
  <c r="AD252" i="1" s="1"/>
  <c r="AA253" i="1"/>
  <c r="AE253" i="1" s="1"/>
  <c r="AA254" i="1"/>
  <c r="AE254" i="1" s="1"/>
  <c r="Z255" i="1"/>
  <c r="AD255" i="1" s="1"/>
  <c r="AA256" i="1"/>
  <c r="AE256" i="1" s="1"/>
  <c r="Y257" i="1"/>
  <c r="AC257" i="1" s="1"/>
  <c r="Z258" i="1"/>
  <c r="AD258" i="1" s="1"/>
  <c r="AB259" i="1"/>
  <c r="AF259" i="1" s="1"/>
  <c r="Z260" i="1"/>
  <c r="AD260" i="1" s="1"/>
  <c r="AB261" i="1"/>
  <c r="AF261" i="1" s="1"/>
  <c r="Y262" i="1"/>
  <c r="AC262" i="1" s="1"/>
  <c r="AB263" i="1"/>
  <c r="AF263" i="1" s="1"/>
  <c r="Y264" i="1"/>
  <c r="AC264" i="1" s="1"/>
  <c r="AA265" i="1"/>
  <c r="AE265" i="1" s="1"/>
  <c r="AB266" i="1"/>
  <c r="AF266" i="1" s="1"/>
  <c r="Z267" i="1"/>
  <c r="AD267" i="1" s="1"/>
  <c r="Z268" i="1"/>
  <c r="AD268" i="1" s="1"/>
  <c r="Y269" i="1"/>
  <c r="AC269" i="1" s="1"/>
  <c r="AA270" i="1"/>
  <c r="AE270" i="1" s="1"/>
  <c r="Y271" i="1"/>
  <c r="AB272" i="1"/>
  <c r="AF272" i="1" s="1"/>
  <c r="Z273" i="1"/>
  <c r="AD273" i="1" s="1"/>
  <c r="AA274" i="1"/>
  <c r="AE274" i="1" s="1"/>
  <c r="Z275" i="1"/>
  <c r="AD275" i="1" s="1"/>
  <c r="AB276" i="1"/>
  <c r="AF276" i="1" s="1"/>
  <c r="Z277" i="1"/>
  <c r="AD277" i="1" s="1"/>
  <c r="Y278" i="1"/>
  <c r="AB279" i="1"/>
  <c r="AF279" i="1" s="1"/>
  <c r="AA280" i="1"/>
  <c r="AE280" i="1" s="1"/>
  <c r="Z281" i="1"/>
  <c r="AD281" i="1" s="1"/>
  <c r="AB282" i="1"/>
  <c r="AF282" i="1" s="1"/>
  <c r="Z283" i="1"/>
  <c r="AD283" i="1" s="1"/>
  <c r="AB284" i="1"/>
  <c r="AF284" i="1" s="1"/>
  <c r="AA285" i="1"/>
  <c r="AE285" i="1" s="1"/>
  <c r="Y286" i="1"/>
  <c r="AC286" i="1" s="1"/>
  <c r="AB287" i="1"/>
  <c r="AF287" i="1" s="1"/>
  <c r="Z288" i="1"/>
  <c r="AD288" i="1" s="1"/>
  <c r="AB289" i="1"/>
  <c r="AF289" i="1" s="1"/>
  <c r="AA290" i="1"/>
  <c r="AE290" i="1" s="1"/>
  <c r="Y291" i="1"/>
  <c r="AC291" i="1" s="1"/>
  <c r="AB292" i="1"/>
  <c r="AF292" i="1" s="1"/>
  <c r="Y293" i="1"/>
  <c r="AC293" i="1" s="1"/>
  <c r="AA294" i="1"/>
  <c r="AE294" i="1" s="1"/>
  <c r="AB295" i="1"/>
  <c r="AF295" i="1" s="1"/>
  <c r="AA296" i="1"/>
  <c r="AE296" i="1" s="1"/>
  <c r="Y297" i="1"/>
  <c r="AC297" i="1" s="1"/>
  <c r="Y298" i="1"/>
  <c r="AC298" i="1" s="1"/>
  <c r="Y232" i="1"/>
  <c r="AC232" i="1" s="1"/>
  <c r="Y228" i="1"/>
  <c r="AC228" i="1" s="1"/>
  <c r="AB230" i="1"/>
  <c r="AF230" i="1" s="1"/>
  <c r="Y234" i="1"/>
  <c r="AC234" i="1" s="1"/>
  <c r="Z237" i="1"/>
  <c r="AD237" i="1" s="1"/>
  <c r="Y240" i="1"/>
  <c r="AC240" i="1" s="1"/>
  <c r="AB245" i="1"/>
  <c r="AF245" i="1" s="1"/>
  <c r="AA248" i="1"/>
  <c r="AE248" i="1" s="1"/>
  <c r="AB254" i="1"/>
  <c r="AF254" i="1" s="1"/>
  <c r="Z257" i="1"/>
  <c r="AD257" i="1" s="1"/>
  <c r="Z262" i="1"/>
  <c r="AD262" i="1" s="1"/>
  <c r="AA267" i="1"/>
  <c r="AE267" i="1" s="1"/>
  <c r="AB270" i="1"/>
  <c r="AF270" i="1" s="1"/>
  <c r="AA273" i="1"/>
  <c r="AE273" i="1" s="1"/>
  <c r="Y276" i="1"/>
  <c r="AC276" i="1" s="1"/>
  <c r="Y279" i="1"/>
  <c r="AC279" i="1" s="1"/>
  <c r="AB280" i="1"/>
  <c r="AF280" i="1" s="1"/>
  <c r="Y282" i="1"/>
  <c r="AC282" i="1" s="1"/>
  <c r="AA283" i="1"/>
  <c r="AE283" i="1" s="1"/>
  <c r="Z286" i="1"/>
  <c r="AD286" i="1" s="1"/>
  <c r="Y289" i="1"/>
  <c r="AB290" i="1"/>
  <c r="AF290" i="1" s="1"/>
  <c r="Y292" i="1"/>
  <c r="AC292" i="1" s="1"/>
  <c r="AA295" i="1"/>
  <c r="AE295" i="1" s="1"/>
  <c r="AB296" i="1"/>
  <c r="AF296" i="1" s="1"/>
  <c r="AA297" i="1"/>
  <c r="AE297" i="1" s="1"/>
  <c r="AB298" i="1"/>
  <c r="AF298" i="1" s="1"/>
  <c r="AB299" i="1"/>
  <c r="AF299" i="1" s="1"/>
  <c r="AA300" i="1"/>
  <c r="AE300" i="1" s="1"/>
  <c r="Z301" i="1"/>
  <c r="AD301" i="1" s="1"/>
  <c r="Z302" i="1"/>
  <c r="AD302" i="1" s="1"/>
  <c r="AA303" i="1"/>
  <c r="AE303" i="1" s="1"/>
  <c r="Z304" i="1"/>
  <c r="AD304" i="1" s="1"/>
  <c r="Y305" i="1"/>
  <c r="AC305" i="1" s="1"/>
  <c r="AB306" i="1"/>
  <c r="AF306" i="1" s="1"/>
  <c r="AA307" i="1"/>
  <c r="AE307" i="1" s="1"/>
  <c r="Z308" i="1"/>
  <c r="AD308" i="1" s="1"/>
  <c r="AB309" i="1"/>
  <c r="AF309" i="1" s="1"/>
  <c r="AA310" i="1"/>
  <c r="AE310" i="1" s="1"/>
  <c r="AA311" i="1"/>
  <c r="AE311" i="1" s="1"/>
  <c r="AB312" i="1"/>
  <c r="AF312" i="1" s="1"/>
  <c r="AA313" i="1"/>
  <c r="AE313" i="1" s="1"/>
  <c r="Z314" i="1"/>
  <c r="AD314" i="1" s="1"/>
  <c r="AB315" i="1"/>
  <c r="AF315" i="1" s="1"/>
  <c r="AA316" i="1"/>
  <c r="AE316" i="1" s="1"/>
  <c r="Z317" i="1"/>
  <c r="AD317" i="1" s="1"/>
  <c r="AA318" i="1"/>
  <c r="AE318" i="1" s="1"/>
  <c r="Z319" i="1"/>
  <c r="AD319" i="1" s="1"/>
  <c r="AB320" i="1"/>
  <c r="AF320" i="1" s="1"/>
  <c r="AA321" i="1"/>
  <c r="AE321" i="1" s="1"/>
  <c r="Z322" i="1"/>
  <c r="AD322" i="1" s="1"/>
  <c r="Z323" i="1"/>
  <c r="AD323" i="1" s="1"/>
  <c r="AB324" i="1"/>
  <c r="AF324" i="1" s="1"/>
  <c r="AB325" i="1"/>
  <c r="AF325" i="1" s="1"/>
  <c r="AA326" i="1"/>
  <c r="AE326" i="1" s="1"/>
  <c r="Y327" i="1"/>
  <c r="AC327" i="1" s="1"/>
  <c r="AB328" i="1"/>
  <c r="AF328" i="1" s="1"/>
  <c r="AB329" i="1"/>
  <c r="AF329" i="1" s="1"/>
  <c r="AA330" i="1"/>
  <c r="AE330" i="1" s="1"/>
  <c r="Y331" i="1"/>
  <c r="AC331" i="1" s="1"/>
  <c r="AB332" i="1"/>
  <c r="AF332" i="1" s="1"/>
  <c r="Z333" i="1"/>
  <c r="AD333" i="1" s="1"/>
  <c r="AB334" i="1"/>
  <c r="AF334" i="1" s="1"/>
  <c r="AA335" i="1"/>
  <c r="AE335" i="1" s="1"/>
  <c r="Y336" i="1"/>
  <c r="AC336" i="1" s="1"/>
  <c r="AB337" i="1"/>
  <c r="AF337" i="1" s="1"/>
  <c r="AB338" i="1"/>
  <c r="AF338" i="1" s="1"/>
  <c r="AA339" i="1"/>
  <c r="AE339" i="1" s="1"/>
  <c r="Z340" i="1"/>
  <c r="AD340" i="1" s="1"/>
  <c r="Y341" i="1"/>
  <c r="AC341" i="1" s="1"/>
  <c r="AB342" i="1"/>
  <c r="AF342" i="1" s="1"/>
  <c r="Z343" i="1"/>
  <c r="AD343" i="1" s="1"/>
  <c r="AA344" i="1"/>
  <c r="AE344" i="1" s="1"/>
  <c r="AB345" i="1"/>
  <c r="AF345" i="1" s="1"/>
  <c r="AB347" i="1"/>
  <c r="AF347" i="1" s="1"/>
  <c r="AB348" i="1"/>
  <c r="AF348" i="1" s="1"/>
  <c r="Z349" i="1"/>
  <c r="AD349" i="1" s="1"/>
  <c r="Y350" i="1"/>
  <c r="Z229" i="1"/>
  <c r="AD229" i="1" s="1"/>
  <c r="AA235" i="1"/>
  <c r="AE235" i="1" s="1"/>
  <c r="AB238" i="1"/>
  <c r="AF238" i="1" s="1"/>
  <c r="AB241" i="1"/>
  <c r="AF241" i="1" s="1"/>
  <c r="Z244" i="1"/>
  <c r="AD244" i="1" s="1"/>
  <c r="AA258" i="1"/>
  <c r="AE258" i="1" s="1"/>
  <c r="Y261" i="1"/>
  <c r="AC261" i="1" s="1"/>
  <c r="Y266" i="1"/>
  <c r="AC266" i="1" s="1"/>
  <c r="Z269" i="1"/>
  <c r="AD269" i="1" s="1"/>
  <c r="Y272" i="1"/>
  <c r="AC272" i="1" s="1"/>
  <c r="AB274" i="1"/>
  <c r="AF274" i="1" s="1"/>
  <c r="AA277" i="1"/>
  <c r="AE277" i="1" s="1"/>
  <c r="AA281" i="1"/>
  <c r="AE281" i="1" s="1"/>
  <c r="Y284" i="1"/>
  <c r="AC284" i="1" s="1"/>
  <c r="AB285" i="1"/>
  <c r="AF285" i="1" s="1"/>
  <c r="Y287" i="1"/>
  <c r="AC287" i="1" s="1"/>
  <c r="AA288" i="1"/>
  <c r="AE288" i="1" s="1"/>
  <c r="Z291" i="1"/>
  <c r="AD291" i="1" s="1"/>
  <c r="AA293" i="1"/>
  <c r="AE293" i="1" s="1"/>
  <c r="Z294" i="1"/>
  <c r="AD294" i="1" s="1"/>
  <c r="Y295" i="1"/>
  <c r="AC295" i="1" s="1"/>
  <c r="Y296" i="1"/>
  <c r="Y231" i="1"/>
  <c r="AC231" i="1" s="1"/>
  <c r="AB243" i="1"/>
  <c r="AF243" i="1" s="1"/>
  <c r="Y246" i="1"/>
  <c r="AC246" i="1" s="1"/>
  <c r="Z249" i="1"/>
  <c r="AD249" i="1" s="1"/>
  <c r="AA252" i="1"/>
  <c r="AE252" i="1" s="1"/>
  <c r="AA255" i="1"/>
  <c r="AE255" i="1" s="1"/>
  <c r="AA260" i="1"/>
  <c r="AE260" i="1" s="1"/>
  <c r="Y263" i="1"/>
  <c r="AC263" i="1" s="1"/>
  <c r="AB265" i="1"/>
  <c r="AF265" i="1" s="1"/>
  <c r="AA268" i="1"/>
  <c r="AE268" i="1" s="1"/>
  <c r="Z271" i="1"/>
  <c r="AD271" i="1" s="1"/>
  <c r="AA279" i="1"/>
  <c r="AE279" i="1" s="1"/>
  <c r="Y281" i="1"/>
  <c r="AC281" i="1" s="1"/>
  <c r="AA282" i="1"/>
  <c r="AE282" i="1" s="1"/>
  <c r="Z285" i="1"/>
  <c r="AD285" i="1" s="1"/>
  <c r="AB286" i="1"/>
  <c r="AF286" i="1" s="1"/>
  <c r="Y288" i="1"/>
  <c r="AC288" i="1" s="1"/>
  <c r="AA289" i="1"/>
  <c r="AE289" i="1" s="1"/>
  <c r="AA292" i="1"/>
  <c r="AE292" i="1" s="1"/>
  <c r="Z293" i="1"/>
  <c r="AD293" i="1" s="1"/>
  <c r="Y294" i="1"/>
  <c r="AC294" i="1" s="1"/>
  <c r="AB297" i="1"/>
  <c r="AF297" i="1" s="1"/>
  <c r="Y299" i="1"/>
  <c r="AC299" i="1" s="1"/>
  <c r="AB300" i="1"/>
  <c r="AF300" i="1" s="1"/>
  <c r="AA301" i="1"/>
  <c r="AE301" i="1" s="1"/>
  <c r="AA302" i="1"/>
  <c r="AE302" i="1" s="1"/>
  <c r="AB303" i="1"/>
  <c r="AF303" i="1" s="1"/>
  <c r="AA304" i="1"/>
  <c r="AE304" i="1" s="1"/>
  <c r="Z305" i="1"/>
  <c r="AD305" i="1" s="1"/>
  <c r="Y306" i="1"/>
  <c r="AC306" i="1" s="1"/>
  <c r="AB307" i="1"/>
  <c r="AF307" i="1" s="1"/>
  <c r="AA308" i="1"/>
  <c r="AE308" i="1" s="1"/>
  <c r="Y309" i="1"/>
  <c r="AC309" i="1" s="1"/>
  <c r="AB310" i="1"/>
  <c r="AF310" i="1" s="1"/>
  <c r="AB311" i="1"/>
  <c r="AF311" i="1" s="1"/>
  <c r="Y312" i="1"/>
  <c r="AC312" i="1" s="1"/>
  <c r="AB313" i="1"/>
  <c r="AF313" i="1" s="1"/>
  <c r="AA314" i="1"/>
  <c r="AE314" i="1" s="1"/>
  <c r="Y315" i="1"/>
  <c r="AC315" i="1" s="1"/>
  <c r="AB316" i="1"/>
  <c r="AF316" i="1" s="1"/>
  <c r="AA317" i="1"/>
  <c r="AE317" i="1" s="1"/>
  <c r="AB318" i="1"/>
  <c r="AF318" i="1" s="1"/>
  <c r="AA319" i="1"/>
  <c r="AE319" i="1" s="1"/>
  <c r="Y320" i="1"/>
  <c r="AC320" i="1" s="1"/>
  <c r="AB321" i="1"/>
  <c r="AF321" i="1" s="1"/>
  <c r="AA322" i="1"/>
  <c r="AE322" i="1" s="1"/>
  <c r="AA323" i="1"/>
  <c r="AE323" i="1" s="1"/>
  <c r="Y324" i="1"/>
  <c r="AC324" i="1" s="1"/>
  <c r="Y325" i="1"/>
  <c r="AB326" i="1"/>
  <c r="AF326" i="1" s="1"/>
  <c r="Z327" i="1"/>
  <c r="AD327" i="1" s="1"/>
  <c r="Y328" i="1"/>
  <c r="AC328" i="1" s="1"/>
  <c r="Y329" i="1"/>
  <c r="AC329" i="1" s="1"/>
  <c r="AB330" i="1"/>
  <c r="AF330" i="1" s="1"/>
  <c r="Z331" i="1"/>
  <c r="AD331" i="1" s="1"/>
  <c r="Y332" i="1"/>
  <c r="AA333" i="1"/>
  <c r="AE333" i="1" s="1"/>
  <c r="Y334" i="1"/>
  <c r="AC334" i="1" s="1"/>
  <c r="AB335" i="1"/>
  <c r="AF335" i="1" s="1"/>
  <c r="Z336" i="1"/>
  <c r="AD336" i="1" s="1"/>
  <c r="Y337" i="1"/>
  <c r="AC337" i="1" s="1"/>
  <c r="Y338" i="1"/>
  <c r="AB339" i="1"/>
  <c r="AF339" i="1" s="1"/>
  <c r="AA340" i="1"/>
  <c r="AE340" i="1" s="1"/>
  <c r="Z341" i="1"/>
  <c r="AD341" i="1" s="1"/>
  <c r="Y342" i="1"/>
  <c r="AC342" i="1" s="1"/>
  <c r="AA343" i="1"/>
  <c r="AE343" i="1" s="1"/>
  <c r="AB344" i="1"/>
  <c r="AF344" i="1" s="1"/>
  <c r="Z346" i="1"/>
  <c r="AD346" i="1" s="1"/>
  <c r="Y347" i="1"/>
  <c r="AC347" i="1" s="1"/>
  <c r="Y348" i="1"/>
  <c r="AC348" i="1" s="1"/>
  <c r="AA349" i="1"/>
  <c r="AE349" i="1" s="1"/>
  <c r="Z350" i="1"/>
  <c r="AD350" i="1" s="1"/>
  <c r="AA342" i="1"/>
  <c r="AE342" i="1" s="1"/>
  <c r="Z299" i="1"/>
  <c r="AD299" i="1" s="1"/>
  <c r="Z306" i="1"/>
  <c r="AD306" i="1" s="1"/>
  <c r="Y311" i="1"/>
  <c r="AC311" i="1" s="1"/>
  <c r="Z315" i="1"/>
  <c r="AD315" i="1" s="1"/>
  <c r="Y321" i="1"/>
  <c r="AC321" i="1" s="1"/>
  <c r="Y326" i="1"/>
  <c r="AC326" i="1" s="1"/>
  <c r="Y335" i="1"/>
  <c r="AC335" i="1" s="1"/>
  <c r="Z345" i="1"/>
  <c r="AD345" i="1" s="1"/>
  <c r="Z242" i="1"/>
  <c r="AD242" i="1" s="1"/>
  <c r="AB253" i="1"/>
  <c r="AF253" i="1" s="1"/>
  <c r="Z264" i="1"/>
  <c r="AD264" i="1" s="1"/>
  <c r="AA275" i="1"/>
  <c r="AE275" i="1" s="1"/>
  <c r="Y283" i="1"/>
  <c r="AC283" i="1" s="1"/>
  <c r="AB304" i="1"/>
  <c r="AF304" i="1" s="1"/>
  <c r="Z312" i="1"/>
  <c r="AD312" i="1" s="1"/>
  <c r="AB322" i="1"/>
  <c r="AF322" i="1" s="1"/>
  <c r="AA327" i="1"/>
  <c r="AE327" i="1" s="1"/>
  <c r="Z332" i="1"/>
  <c r="AD332" i="1" s="1"/>
  <c r="Z338" i="1"/>
  <c r="AD338" i="1" s="1"/>
  <c r="AB232" i="1"/>
  <c r="AF232" i="1" s="1"/>
  <c r="AB256" i="1"/>
  <c r="AF256" i="1" s="1"/>
  <c r="Z278" i="1"/>
  <c r="AD278" i="1" s="1"/>
  <c r="AA284" i="1"/>
  <c r="AE284" i="1" s="1"/>
  <c r="Z290" i="1"/>
  <c r="AD290" i="1" s="1"/>
  <c r="AB294" i="1"/>
  <c r="AF294" i="1" s="1"/>
  <c r="Z297" i="1"/>
  <c r="AD297" i="1" s="1"/>
  <c r="AA299" i="1"/>
  <c r="AE299" i="1" s="1"/>
  <c r="Y301" i="1"/>
  <c r="AC301" i="1" s="1"/>
  <c r="Y302" i="1"/>
  <c r="AC302" i="1" s="1"/>
  <c r="Z303" i="1"/>
  <c r="AD303" i="1" s="1"/>
  <c r="AA306" i="1"/>
  <c r="AE306" i="1" s="1"/>
  <c r="Y308" i="1"/>
  <c r="AC308" i="1" s="1"/>
  <c r="AA309" i="1"/>
  <c r="AE309" i="1" s="1"/>
  <c r="Z311" i="1"/>
  <c r="AD311" i="1" s="1"/>
  <c r="AA312" i="1"/>
  <c r="AE312" i="1" s="1"/>
  <c r="Y314" i="1"/>
  <c r="AA315" i="1"/>
  <c r="AE315" i="1" s="1"/>
  <c r="Y317" i="1"/>
  <c r="AC317" i="1" s="1"/>
  <c r="Z318" i="1"/>
  <c r="AD318" i="1" s="1"/>
  <c r="Z321" i="1"/>
  <c r="AD321" i="1" s="1"/>
  <c r="Y323" i="1"/>
  <c r="AC323" i="1" s="1"/>
  <c r="AA324" i="1"/>
  <c r="AE324" i="1" s="1"/>
  <c r="Z326" i="1"/>
  <c r="AD326" i="1" s="1"/>
  <c r="AB327" i="1"/>
  <c r="AF327" i="1" s="1"/>
  <c r="AA329" i="1"/>
  <c r="AE329" i="1" s="1"/>
  <c r="AA332" i="1"/>
  <c r="AE332" i="1" s="1"/>
  <c r="Z335" i="1"/>
  <c r="AD335" i="1" s="1"/>
  <c r="AB336" i="1"/>
  <c r="AF336" i="1" s="1"/>
  <c r="AA338" i="1"/>
  <c r="AE338" i="1" s="1"/>
  <c r="Y340" i="1"/>
  <c r="AC340" i="1" s="1"/>
  <c r="AB341" i="1"/>
  <c r="AF341" i="1" s="1"/>
  <c r="Y343" i="1"/>
  <c r="AA345" i="1"/>
  <c r="AE345" i="1" s="1"/>
  <c r="AA347" i="1"/>
  <c r="AE347" i="1" s="1"/>
  <c r="Y349" i="1"/>
  <c r="AC349" i="1" s="1"/>
  <c r="AB350" i="1"/>
  <c r="AF350" i="1" s="1"/>
  <c r="AA236" i="1"/>
  <c r="AE236" i="1" s="1"/>
  <c r="AB247" i="1"/>
  <c r="AF247" i="1" s="1"/>
  <c r="Y259" i="1"/>
  <c r="AC259" i="1" s="1"/>
  <c r="Z280" i="1"/>
  <c r="AD280" i="1" s="1"/>
  <c r="AB291" i="1"/>
  <c r="AF291" i="1" s="1"/>
  <c r="Z295" i="1"/>
  <c r="AD295" i="1" s="1"/>
  <c r="Z298" i="1"/>
  <c r="AD298" i="1" s="1"/>
  <c r="Y300" i="1"/>
  <c r="AC300" i="1" s="1"/>
  <c r="AB301" i="1"/>
  <c r="AF301" i="1" s="1"/>
  <c r="AB302" i="1"/>
  <c r="AF302" i="1" s="1"/>
  <c r="AA305" i="1"/>
  <c r="AE305" i="1" s="1"/>
  <c r="Y307" i="1"/>
  <c r="AB308" i="1"/>
  <c r="AF308" i="1" s="1"/>
  <c r="Y310" i="1"/>
  <c r="AC310" i="1" s="1"/>
  <c r="Y313" i="1"/>
  <c r="AC313" i="1" s="1"/>
  <c r="AB314" i="1"/>
  <c r="AF314" i="1" s="1"/>
  <c r="Y316" i="1"/>
  <c r="AC316" i="1" s="1"/>
  <c r="AB317" i="1"/>
  <c r="AF317" i="1" s="1"/>
  <c r="Z320" i="1"/>
  <c r="AD320" i="1" s="1"/>
  <c r="AB323" i="1"/>
  <c r="AF323" i="1" s="1"/>
  <c r="Z325" i="1"/>
  <c r="AD325" i="1" s="1"/>
  <c r="Z328" i="1"/>
  <c r="AD328" i="1" s="1"/>
  <c r="Y330" i="1"/>
  <c r="AC330" i="1" s="1"/>
  <c r="AA331" i="1"/>
  <c r="AE331" i="1" s="1"/>
  <c r="Z334" i="1"/>
  <c r="AD334" i="1" s="1"/>
  <c r="Z337" i="1"/>
  <c r="AD337" i="1" s="1"/>
  <c r="Y339" i="1"/>
  <c r="AC339" i="1" s="1"/>
  <c r="AB340" i="1"/>
  <c r="AF340" i="1" s="1"/>
  <c r="Z342" i="1"/>
  <c r="AD342" i="1" s="1"/>
  <c r="AB343" i="1"/>
  <c r="AF343" i="1" s="1"/>
  <c r="AA346" i="1"/>
  <c r="AE346" i="1" s="1"/>
  <c r="Z348" i="1"/>
  <c r="AD348" i="1" s="1"/>
  <c r="AB349" i="1"/>
  <c r="AF349" i="1" s="1"/>
  <c r="AA239" i="1"/>
  <c r="AE239" i="1" s="1"/>
  <c r="Y251" i="1"/>
  <c r="AC251" i="1" s="1"/>
  <c r="AA287" i="1"/>
  <c r="AE287" i="1" s="1"/>
  <c r="Z296" i="1"/>
  <c r="AD296" i="1" s="1"/>
  <c r="AA298" i="1"/>
  <c r="AE298" i="1" s="1"/>
  <c r="Z300" i="1"/>
  <c r="AD300" i="1" s="1"/>
  <c r="AB305" i="1"/>
  <c r="AF305" i="1" s="1"/>
  <c r="Z307" i="1"/>
  <c r="AD307" i="1" s="1"/>
  <c r="Z310" i="1"/>
  <c r="AD310" i="1" s="1"/>
  <c r="Z313" i="1"/>
  <c r="AD313" i="1" s="1"/>
  <c r="Z316" i="1"/>
  <c r="AD316" i="1" s="1"/>
  <c r="Y319" i="1"/>
  <c r="AC319" i="1" s="1"/>
  <c r="AA320" i="1"/>
  <c r="AE320" i="1" s="1"/>
  <c r="AA325" i="1"/>
  <c r="AE325" i="1" s="1"/>
  <c r="AA328" i="1"/>
  <c r="AE328" i="1" s="1"/>
  <c r="Z330" i="1"/>
  <c r="AD330" i="1" s="1"/>
  <c r="AB331" i="1"/>
  <c r="AF331" i="1" s="1"/>
  <c r="Y333" i="1"/>
  <c r="AC333" i="1" s="1"/>
  <c r="AA334" i="1"/>
  <c r="AE334" i="1" s="1"/>
  <c r="AA337" i="1"/>
  <c r="AE337" i="1" s="1"/>
  <c r="Z339" i="1"/>
  <c r="AD339" i="1" s="1"/>
  <c r="Z344" i="1"/>
  <c r="AD344" i="1" s="1"/>
  <c r="AB346" i="1"/>
  <c r="AF346" i="1" s="1"/>
  <c r="AA348" i="1"/>
  <c r="AE348" i="1" s="1"/>
  <c r="AB293" i="1"/>
  <c r="AF293" i="1" s="1"/>
  <c r="Y303" i="1"/>
  <c r="AC303" i="1" s="1"/>
  <c r="Z309" i="1"/>
  <c r="AD309" i="1" s="1"/>
  <c r="Y318" i="1"/>
  <c r="AC318" i="1" s="1"/>
  <c r="AB319" i="1"/>
  <c r="AF319" i="1" s="1"/>
  <c r="Z324" i="1"/>
  <c r="AD324" i="1" s="1"/>
  <c r="Z329" i="1"/>
  <c r="AD329" i="1" s="1"/>
  <c r="AB333" i="1"/>
  <c r="AF333" i="1" s="1"/>
  <c r="AA336" i="1"/>
  <c r="AE336" i="1" s="1"/>
  <c r="AA341" i="1"/>
  <c r="AE341" i="1" s="1"/>
  <c r="Z347" i="1"/>
  <c r="AD347" i="1" s="1"/>
  <c r="AA350" i="1"/>
  <c r="AE350" i="1" s="1"/>
  <c r="BR30" i="1"/>
  <c r="BR32" i="1"/>
  <c r="BR36" i="1"/>
  <c r="BR38" i="1"/>
  <c r="BR40" i="1"/>
  <c r="BR44" i="1"/>
  <c r="BR46" i="1"/>
  <c r="BR48" i="1"/>
  <c r="BR50" i="1"/>
  <c r="BR52" i="1"/>
  <c r="BR54" i="1"/>
  <c r="BR56" i="1"/>
  <c r="BR60" i="1"/>
  <c r="BR62" i="1"/>
  <c r="BR64" i="1"/>
  <c r="BR68" i="1"/>
  <c r="BR70" i="1"/>
  <c r="BR72" i="1"/>
  <c r="BR74" i="1"/>
  <c r="BR76" i="1"/>
  <c r="BR78" i="1"/>
  <c r="BR80" i="1"/>
  <c r="BR84" i="1"/>
  <c r="BR86" i="1"/>
  <c r="BR88" i="1"/>
  <c r="BR92" i="1"/>
  <c r="BR94" i="1"/>
  <c r="BR96" i="1"/>
  <c r="BR98" i="1"/>
  <c r="BR100" i="1"/>
  <c r="BR102" i="1"/>
  <c r="BR104" i="1"/>
  <c r="BR108" i="1"/>
  <c r="BR110" i="1"/>
  <c r="BR112" i="1"/>
  <c r="BR116" i="1"/>
  <c r="BR118" i="1"/>
  <c r="BR120" i="1"/>
  <c r="BV120" i="1" s="1"/>
  <c r="BR122" i="1"/>
  <c r="BV122" i="1" s="1"/>
  <c r="BR124" i="1"/>
  <c r="BV124" i="1" s="1"/>
  <c r="BR126" i="1"/>
  <c r="BV126" i="1" s="1"/>
  <c r="BR128" i="1"/>
  <c r="BV128" i="1" s="1"/>
  <c r="BR130" i="1"/>
  <c r="BV130" i="1" s="1"/>
  <c r="BR132" i="1"/>
  <c r="BV132" i="1" s="1"/>
  <c r="BR134" i="1"/>
  <c r="BV134" i="1" s="1"/>
  <c r="BR136" i="1"/>
  <c r="BV136" i="1" s="1"/>
  <c r="BR140" i="1"/>
  <c r="BV140" i="1" s="1"/>
  <c r="BR142" i="1"/>
  <c r="BR144" i="1"/>
  <c r="BV144" i="1" s="1"/>
  <c r="BR146" i="1"/>
  <c r="BV146" i="1" s="1"/>
  <c r="BR148" i="1"/>
  <c r="BV148" i="1" s="1"/>
  <c r="BR150" i="1"/>
  <c r="BV150" i="1" s="1"/>
  <c r="BR152" i="1"/>
  <c r="BV152" i="1" s="1"/>
  <c r="BR154" i="1"/>
  <c r="BV154" i="1" s="1"/>
  <c r="BR156" i="1"/>
  <c r="BV156" i="1" s="1"/>
  <c r="BR158" i="1"/>
  <c r="BV158" i="1" s="1"/>
  <c r="BR160" i="1"/>
  <c r="BV160" i="1" s="1"/>
  <c r="BR162" i="1"/>
  <c r="BV162" i="1" s="1"/>
  <c r="BR164" i="1"/>
  <c r="BV164" i="1" s="1"/>
  <c r="BR166" i="1"/>
  <c r="BR168" i="1"/>
  <c r="BV168" i="1" s="1"/>
  <c r="BR170" i="1"/>
  <c r="BV170" i="1" s="1"/>
  <c r="BR172" i="1"/>
  <c r="BV172" i="1" s="1"/>
  <c r="BR174" i="1"/>
  <c r="BV174" i="1" s="1"/>
  <c r="BR176" i="1"/>
  <c r="BV176" i="1" s="1"/>
  <c r="BR178" i="1"/>
  <c r="BV178" i="1" s="1"/>
  <c r="BR180" i="1"/>
  <c r="BV180" i="1" s="1"/>
  <c r="BR182" i="1"/>
  <c r="BV182" i="1" s="1"/>
  <c r="BR184" i="1"/>
  <c r="BV184" i="1" s="1"/>
  <c r="BR186" i="1"/>
  <c r="BV186" i="1" s="1"/>
  <c r="BR188" i="1"/>
  <c r="BV188" i="1" s="1"/>
  <c r="BR190" i="1"/>
  <c r="BR192" i="1"/>
  <c r="BV192" i="1" s="1"/>
  <c r="BR194" i="1"/>
  <c r="BV194" i="1" s="1"/>
  <c r="BR196" i="1"/>
  <c r="BV196" i="1" s="1"/>
  <c r="BS30" i="1"/>
  <c r="BS32" i="1"/>
  <c r="BS36" i="1"/>
  <c r="BS38" i="1"/>
  <c r="BS40" i="1"/>
  <c r="BS44" i="1"/>
  <c r="BS46" i="1"/>
  <c r="BS48" i="1"/>
  <c r="BS50" i="1"/>
  <c r="BS52" i="1"/>
  <c r="BS54" i="1"/>
  <c r="BS56" i="1"/>
  <c r="BS60" i="1"/>
  <c r="BS62" i="1"/>
  <c r="BS64" i="1"/>
  <c r="BS68" i="1"/>
  <c r="BS70" i="1"/>
  <c r="BS72" i="1"/>
  <c r="BS74" i="1"/>
  <c r="BS76" i="1"/>
  <c r="BS78" i="1"/>
  <c r="BS80" i="1"/>
  <c r="BS84" i="1"/>
  <c r="BS86" i="1"/>
  <c r="BS88" i="1"/>
  <c r="BS92" i="1"/>
  <c r="BS94" i="1"/>
  <c r="BS96" i="1"/>
  <c r="BS98" i="1"/>
  <c r="BS100" i="1"/>
  <c r="BS102" i="1"/>
  <c r="BS104" i="1"/>
  <c r="BS108" i="1"/>
  <c r="BS110" i="1"/>
  <c r="BS112" i="1"/>
  <c r="BS116" i="1"/>
  <c r="BS118" i="1"/>
  <c r="BS120" i="1"/>
  <c r="BW120" i="1" s="1"/>
  <c r="BS122" i="1"/>
  <c r="BW122" i="1" s="1"/>
  <c r="BS124" i="1"/>
  <c r="BW124" i="1" s="1"/>
  <c r="BS126" i="1"/>
  <c r="BW126" i="1" s="1"/>
  <c r="BS128" i="1"/>
  <c r="BW128" i="1" s="1"/>
  <c r="BS130" i="1"/>
  <c r="BW130" i="1" s="1"/>
  <c r="BS132" i="1"/>
  <c r="BW132" i="1" s="1"/>
  <c r="BS134" i="1"/>
  <c r="BW134" i="1" s="1"/>
  <c r="BS136" i="1"/>
  <c r="BW136" i="1" s="1"/>
  <c r="BS140" i="1"/>
  <c r="BW140" i="1" s="1"/>
  <c r="BS142" i="1"/>
  <c r="BS144" i="1"/>
  <c r="BW144" i="1" s="1"/>
  <c r="BS146" i="1"/>
  <c r="BW146" i="1" s="1"/>
  <c r="BS148" i="1"/>
  <c r="BW148" i="1" s="1"/>
  <c r="BS150" i="1"/>
  <c r="BW150" i="1" s="1"/>
  <c r="BS152" i="1"/>
  <c r="BW152" i="1" s="1"/>
  <c r="BS154" i="1"/>
  <c r="BW154" i="1" s="1"/>
  <c r="BS156" i="1"/>
  <c r="BW156" i="1" s="1"/>
  <c r="BS158" i="1"/>
  <c r="BW158" i="1" s="1"/>
  <c r="BS160" i="1"/>
  <c r="BW160" i="1" s="1"/>
  <c r="BS162" i="1"/>
  <c r="BW162" i="1" s="1"/>
  <c r="BS164" i="1"/>
  <c r="BW164" i="1" s="1"/>
  <c r="BS166" i="1"/>
  <c r="BS168" i="1"/>
  <c r="BW168" i="1" s="1"/>
  <c r="BS170" i="1"/>
  <c r="BW170" i="1" s="1"/>
  <c r="BS172" i="1"/>
  <c r="BW172" i="1" s="1"/>
  <c r="BS174" i="1"/>
  <c r="BW174" i="1" s="1"/>
  <c r="BS176" i="1"/>
  <c r="BW176" i="1" s="1"/>
  <c r="BS178" i="1"/>
  <c r="BW178" i="1" s="1"/>
  <c r="BS180" i="1"/>
  <c r="BW180" i="1" s="1"/>
  <c r="BS182" i="1"/>
  <c r="BW182" i="1" s="1"/>
  <c r="BS184" i="1"/>
  <c r="BW184" i="1" s="1"/>
  <c r="BS186" i="1"/>
  <c r="BW186" i="1" s="1"/>
  <c r="BS188" i="1"/>
  <c r="BW188" i="1" s="1"/>
  <c r="BS190" i="1"/>
  <c r="BS192" i="1"/>
  <c r="BW192" i="1" s="1"/>
  <c r="BR29" i="1"/>
  <c r="BR31" i="1"/>
  <c r="BR33" i="1"/>
  <c r="BR35" i="1"/>
  <c r="BR37" i="1"/>
  <c r="BR39" i="1"/>
  <c r="BR41" i="1"/>
  <c r="BR43" i="1"/>
  <c r="BR45" i="1"/>
  <c r="BR47" i="1"/>
  <c r="BR49" i="1"/>
  <c r="BR51" i="1"/>
  <c r="BR53" i="1"/>
  <c r="BR55" i="1"/>
  <c r="BR57" i="1"/>
  <c r="BR59" i="1"/>
  <c r="BR61" i="1"/>
  <c r="BR63" i="1"/>
  <c r="BR65" i="1"/>
  <c r="BR67" i="1"/>
  <c r="BR69" i="1"/>
  <c r="BR71" i="1"/>
  <c r="BR73" i="1"/>
  <c r="BR75" i="1"/>
  <c r="BR77" i="1"/>
  <c r="BR79" i="1"/>
  <c r="BR81" i="1"/>
  <c r="BR83" i="1"/>
  <c r="BR85" i="1"/>
  <c r="BR87" i="1"/>
  <c r="BR89" i="1"/>
  <c r="BR91" i="1"/>
  <c r="BR93" i="1"/>
  <c r="BR95" i="1"/>
  <c r="BR97" i="1"/>
  <c r="BR99" i="1"/>
  <c r="BR101" i="1"/>
  <c r="BR103" i="1"/>
  <c r="BR105" i="1"/>
  <c r="BR107" i="1"/>
  <c r="BR109" i="1"/>
  <c r="BR111" i="1"/>
  <c r="BR113" i="1"/>
  <c r="BR115" i="1"/>
  <c r="BR117" i="1"/>
  <c r="BR119" i="1"/>
  <c r="BV119" i="1" s="1"/>
  <c r="BR121" i="1"/>
  <c r="BV121" i="1" s="1"/>
  <c r="BR123" i="1"/>
  <c r="BV123" i="1" s="1"/>
  <c r="BR125" i="1"/>
  <c r="BV125" i="1" s="1"/>
  <c r="BR127" i="1"/>
  <c r="BR129" i="1"/>
  <c r="BV129" i="1" s="1"/>
  <c r="BR131" i="1"/>
  <c r="BV131" i="1" s="1"/>
  <c r="BR133" i="1"/>
  <c r="BV133" i="1" s="1"/>
  <c r="BR135" i="1"/>
  <c r="BV135" i="1" s="1"/>
  <c r="BR137" i="1"/>
  <c r="BV137" i="1" s="1"/>
  <c r="BR139" i="1"/>
  <c r="BV139" i="1" s="1"/>
  <c r="BR141" i="1"/>
  <c r="BV141" i="1" s="1"/>
  <c r="BR143" i="1"/>
  <c r="BV143" i="1" s="1"/>
  <c r="BR145" i="1"/>
  <c r="BV145" i="1" s="1"/>
  <c r="BR147" i="1"/>
  <c r="BV147" i="1" s="1"/>
  <c r="BR149" i="1"/>
  <c r="BV149" i="1" s="1"/>
  <c r="BR151" i="1"/>
  <c r="BR153" i="1"/>
  <c r="BV153" i="1" s="1"/>
  <c r="BR155" i="1"/>
  <c r="BV155" i="1" s="1"/>
  <c r="BR157" i="1"/>
  <c r="BV157" i="1" s="1"/>
  <c r="BR159" i="1"/>
  <c r="BV159" i="1" s="1"/>
  <c r="BR161" i="1"/>
  <c r="BV161" i="1" s="1"/>
  <c r="BR163" i="1"/>
  <c r="BV163" i="1" s="1"/>
  <c r="BR165" i="1"/>
  <c r="BV165" i="1" s="1"/>
  <c r="BR167" i="1"/>
  <c r="BV167" i="1" s="1"/>
  <c r="BR169" i="1"/>
  <c r="BV169" i="1" s="1"/>
  <c r="BR171" i="1"/>
  <c r="BV171" i="1" s="1"/>
  <c r="BR173" i="1"/>
  <c r="BV173" i="1" s="1"/>
  <c r="BR175" i="1"/>
  <c r="BR177" i="1"/>
  <c r="BV177" i="1" s="1"/>
  <c r="BR179" i="1"/>
  <c r="BV179" i="1" s="1"/>
  <c r="BR181" i="1"/>
  <c r="BV181" i="1" s="1"/>
  <c r="BR183" i="1"/>
  <c r="BV183" i="1" s="1"/>
  <c r="BR185" i="1"/>
  <c r="BV185" i="1" s="1"/>
  <c r="BR187" i="1"/>
  <c r="BV187" i="1" s="1"/>
  <c r="BR189" i="1"/>
  <c r="BV189" i="1" s="1"/>
  <c r="BS29" i="1"/>
  <c r="BS37" i="1"/>
  <c r="BS45" i="1"/>
  <c r="BS53" i="1"/>
  <c r="BS61" i="1"/>
  <c r="BS69" i="1"/>
  <c r="BS77" i="1"/>
  <c r="BS85" i="1"/>
  <c r="BS93" i="1"/>
  <c r="BS101" i="1"/>
  <c r="BS109" i="1"/>
  <c r="BS117" i="1"/>
  <c r="BS125" i="1"/>
  <c r="BW125" i="1" s="1"/>
  <c r="BS133" i="1"/>
  <c r="BW133" i="1" s="1"/>
  <c r="BS141" i="1"/>
  <c r="BW141" i="1" s="1"/>
  <c r="BS149" i="1"/>
  <c r="BW149" i="1" s="1"/>
  <c r="BS157" i="1"/>
  <c r="BW157" i="1" s="1"/>
  <c r="BS165" i="1"/>
  <c r="BW165" i="1" s="1"/>
  <c r="BS173" i="1"/>
  <c r="BW173" i="1" s="1"/>
  <c r="BS181" i="1"/>
  <c r="BW181" i="1" s="1"/>
  <c r="BS189" i="1"/>
  <c r="BW189" i="1" s="1"/>
  <c r="BS193" i="1"/>
  <c r="BW193" i="1" s="1"/>
  <c r="BS196" i="1"/>
  <c r="BW196" i="1" s="1"/>
  <c r="BS198" i="1"/>
  <c r="BW198" i="1" s="1"/>
  <c r="BS200" i="1"/>
  <c r="BW200" i="1" s="1"/>
  <c r="BS202" i="1"/>
  <c r="BW202" i="1" s="1"/>
  <c r="BS204" i="1"/>
  <c r="BW204" i="1" s="1"/>
  <c r="BS206" i="1"/>
  <c r="BW206" i="1" s="1"/>
  <c r="BS208" i="1"/>
  <c r="BW208" i="1" s="1"/>
  <c r="BS210" i="1"/>
  <c r="BW210" i="1" s="1"/>
  <c r="BS212" i="1"/>
  <c r="BW212" i="1" s="1"/>
  <c r="BS214" i="1"/>
  <c r="BS216" i="1"/>
  <c r="BW216" i="1" s="1"/>
  <c r="BS218" i="1"/>
  <c r="BW218" i="1" s="1"/>
  <c r="BS220" i="1"/>
  <c r="BW220" i="1" s="1"/>
  <c r="BS222" i="1"/>
  <c r="BW222" i="1" s="1"/>
  <c r="BS224" i="1"/>
  <c r="BW224" i="1" s="1"/>
  <c r="BS226" i="1"/>
  <c r="BW226" i="1" s="1"/>
  <c r="BS228" i="1"/>
  <c r="BW228" i="1" s="1"/>
  <c r="BS230" i="1"/>
  <c r="BW230" i="1" s="1"/>
  <c r="BS232" i="1"/>
  <c r="BW232" i="1" s="1"/>
  <c r="BS234" i="1"/>
  <c r="BW234" i="1" s="1"/>
  <c r="BS236" i="1"/>
  <c r="BW236" i="1" s="1"/>
  <c r="BS238" i="1"/>
  <c r="BW238" i="1" s="1"/>
  <c r="BS240" i="1"/>
  <c r="BW240" i="1" s="1"/>
  <c r="BS242" i="1"/>
  <c r="BS244" i="1"/>
  <c r="BW244" i="1" s="1"/>
  <c r="BS246" i="1"/>
  <c r="BW246" i="1" s="1"/>
  <c r="BS248" i="1"/>
  <c r="BW248" i="1" s="1"/>
  <c r="BS250" i="1"/>
  <c r="BW250" i="1" s="1"/>
  <c r="BS252" i="1"/>
  <c r="BW252" i="1" s="1"/>
  <c r="BS254" i="1"/>
  <c r="BW254" i="1" s="1"/>
  <c r="BS256" i="1"/>
  <c r="BW256" i="1" s="1"/>
  <c r="BS258" i="1"/>
  <c r="BW258" i="1" s="1"/>
  <c r="BS260" i="1"/>
  <c r="BS262" i="1"/>
  <c r="BW262" i="1" s="1"/>
  <c r="BS264" i="1"/>
  <c r="BW264" i="1" s="1"/>
  <c r="BS266" i="1"/>
  <c r="BW266" i="1" s="1"/>
  <c r="BS268" i="1"/>
  <c r="BW268" i="1" s="1"/>
  <c r="BS270" i="1"/>
  <c r="BW270" i="1" s="1"/>
  <c r="BS272" i="1"/>
  <c r="BW272" i="1" s="1"/>
  <c r="BS274" i="1"/>
  <c r="BW274" i="1" s="1"/>
  <c r="BS276" i="1"/>
  <c r="BW276" i="1" s="1"/>
  <c r="BS278" i="1"/>
  <c r="BS280" i="1"/>
  <c r="BW280" i="1" s="1"/>
  <c r="BS282" i="1"/>
  <c r="BW282" i="1" s="1"/>
  <c r="BS284" i="1"/>
  <c r="BW284" i="1" s="1"/>
  <c r="BS286" i="1"/>
  <c r="BW286" i="1" s="1"/>
  <c r="BS288" i="1"/>
  <c r="BW288" i="1" s="1"/>
  <c r="BS290" i="1"/>
  <c r="BW290" i="1" s="1"/>
  <c r="BS292" i="1"/>
  <c r="BW292" i="1" s="1"/>
  <c r="BS294" i="1"/>
  <c r="BW294" i="1" s="1"/>
  <c r="BS296" i="1"/>
  <c r="BS298" i="1"/>
  <c r="BW298" i="1" s="1"/>
  <c r="BS300" i="1"/>
  <c r="BW300" i="1" s="1"/>
  <c r="BS302" i="1"/>
  <c r="BW302" i="1" s="1"/>
  <c r="BS304" i="1"/>
  <c r="BW304" i="1" s="1"/>
  <c r="BS306" i="1"/>
  <c r="BW306" i="1" s="1"/>
  <c r="BS308" i="1"/>
  <c r="BW308" i="1" s="1"/>
  <c r="BS310" i="1"/>
  <c r="BW310" i="1" s="1"/>
  <c r="BS312" i="1"/>
  <c r="BW312" i="1" s="1"/>
  <c r="BS314" i="1"/>
  <c r="BS316" i="1"/>
  <c r="BW316" i="1" s="1"/>
  <c r="BS318" i="1"/>
  <c r="BW318" i="1" s="1"/>
  <c r="BS320" i="1"/>
  <c r="BW320" i="1" s="1"/>
  <c r="BS322" i="1"/>
  <c r="BW322" i="1" s="1"/>
  <c r="BS324" i="1"/>
  <c r="BW324" i="1" s="1"/>
  <c r="BS326" i="1"/>
  <c r="BW326" i="1" s="1"/>
  <c r="BS328" i="1"/>
  <c r="BW328" i="1" s="1"/>
  <c r="BS330" i="1"/>
  <c r="BW330" i="1" s="1"/>
  <c r="BS332" i="1"/>
  <c r="BS334" i="1"/>
  <c r="BW334" i="1" s="1"/>
  <c r="BS336" i="1"/>
  <c r="BW336" i="1" s="1"/>
  <c r="BS338" i="1"/>
  <c r="BS340" i="1"/>
  <c r="BW340" i="1" s="1"/>
  <c r="BS31" i="1"/>
  <c r="BS39" i="1"/>
  <c r="BS47" i="1"/>
  <c r="BS55" i="1"/>
  <c r="BS63" i="1"/>
  <c r="BS71" i="1"/>
  <c r="BS79" i="1"/>
  <c r="BS87" i="1"/>
  <c r="BS95" i="1"/>
  <c r="BS103" i="1"/>
  <c r="BS111" i="1"/>
  <c r="BS119" i="1"/>
  <c r="BW119" i="1" s="1"/>
  <c r="BS127" i="1"/>
  <c r="BS135" i="1"/>
  <c r="BW135" i="1" s="1"/>
  <c r="BS143" i="1"/>
  <c r="BW143" i="1" s="1"/>
  <c r="BS151" i="1"/>
  <c r="BS159" i="1"/>
  <c r="BW159" i="1" s="1"/>
  <c r="BS167" i="1"/>
  <c r="BW167" i="1" s="1"/>
  <c r="BS175" i="1"/>
  <c r="BS183" i="1"/>
  <c r="BW183" i="1" s="1"/>
  <c r="BR191" i="1"/>
  <c r="BV191" i="1" s="1"/>
  <c r="BS194" i="1"/>
  <c r="BW194" i="1" s="1"/>
  <c r="BR197" i="1"/>
  <c r="BV197" i="1" s="1"/>
  <c r="BR199" i="1"/>
  <c r="BR201" i="1"/>
  <c r="BV201" i="1" s="1"/>
  <c r="BR203" i="1"/>
  <c r="BV203" i="1" s="1"/>
  <c r="BR205" i="1"/>
  <c r="BV205" i="1" s="1"/>
  <c r="BR207" i="1"/>
  <c r="BV207" i="1" s="1"/>
  <c r="BR209" i="1"/>
  <c r="BV209" i="1" s="1"/>
  <c r="BR211" i="1"/>
  <c r="BV211" i="1" s="1"/>
  <c r="BR213" i="1"/>
  <c r="BV213" i="1" s="1"/>
  <c r="BR215" i="1"/>
  <c r="BV215" i="1" s="1"/>
  <c r="BR217" i="1"/>
  <c r="BV217" i="1" s="1"/>
  <c r="BR219" i="1"/>
  <c r="BV219" i="1" s="1"/>
  <c r="BR221" i="1"/>
  <c r="BV221" i="1" s="1"/>
  <c r="BR223" i="1"/>
  <c r="BR225" i="1"/>
  <c r="BV225" i="1" s="1"/>
  <c r="BR227" i="1"/>
  <c r="BV227" i="1" s="1"/>
  <c r="BR229" i="1"/>
  <c r="BV229" i="1" s="1"/>
  <c r="BR231" i="1"/>
  <c r="BV231" i="1" s="1"/>
  <c r="BR233" i="1"/>
  <c r="BV233" i="1" s="1"/>
  <c r="BR235" i="1"/>
  <c r="BR237" i="1"/>
  <c r="BV237" i="1" s="1"/>
  <c r="BR239" i="1"/>
  <c r="BV239" i="1" s="1"/>
  <c r="BR241" i="1"/>
  <c r="BV241" i="1" s="1"/>
  <c r="BR243" i="1"/>
  <c r="BV243" i="1" s="1"/>
  <c r="BR245" i="1"/>
  <c r="BV245" i="1" s="1"/>
  <c r="BR247" i="1"/>
  <c r="BV247" i="1" s="1"/>
  <c r="BR249" i="1"/>
  <c r="BV249" i="1" s="1"/>
  <c r="BR251" i="1"/>
  <c r="BV251" i="1" s="1"/>
  <c r="BR253" i="1"/>
  <c r="BR255" i="1"/>
  <c r="BV255" i="1" s="1"/>
  <c r="BR257" i="1"/>
  <c r="BV257" i="1" s="1"/>
  <c r="BR259" i="1"/>
  <c r="BV259" i="1" s="1"/>
  <c r="BR261" i="1"/>
  <c r="BV261" i="1" s="1"/>
  <c r="BR263" i="1"/>
  <c r="BV263" i="1" s="1"/>
  <c r="BR265" i="1"/>
  <c r="BV265" i="1" s="1"/>
  <c r="BR267" i="1"/>
  <c r="BV267" i="1" s="1"/>
  <c r="BR269" i="1"/>
  <c r="BV269" i="1" s="1"/>
  <c r="BR271" i="1"/>
  <c r="BR273" i="1"/>
  <c r="BV273" i="1" s="1"/>
  <c r="BR275" i="1"/>
  <c r="BV275" i="1" s="1"/>
  <c r="BR277" i="1"/>
  <c r="BV277" i="1" s="1"/>
  <c r="BR279" i="1"/>
  <c r="BV279" i="1" s="1"/>
  <c r="BR281" i="1"/>
  <c r="BV281" i="1" s="1"/>
  <c r="BR283" i="1"/>
  <c r="BV283" i="1" s="1"/>
  <c r="BR285" i="1"/>
  <c r="BV285" i="1" s="1"/>
  <c r="BR287" i="1"/>
  <c r="BV287" i="1" s="1"/>
  <c r="BR289" i="1"/>
  <c r="BR291" i="1"/>
  <c r="BV291" i="1" s="1"/>
  <c r="BR293" i="1"/>
  <c r="BV293" i="1" s="1"/>
  <c r="BR295" i="1"/>
  <c r="BV295" i="1" s="1"/>
  <c r="BR297" i="1"/>
  <c r="BV297" i="1" s="1"/>
  <c r="BR299" i="1"/>
  <c r="BV299" i="1" s="1"/>
  <c r="BR301" i="1"/>
  <c r="BV301" i="1" s="1"/>
  <c r="BR303" i="1"/>
  <c r="BV303" i="1" s="1"/>
  <c r="BR305" i="1"/>
  <c r="BV305" i="1" s="1"/>
  <c r="BR307" i="1"/>
  <c r="BR309" i="1"/>
  <c r="BV309" i="1" s="1"/>
  <c r="BR311" i="1"/>
  <c r="BV311" i="1" s="1"/>
  <c r="BR313" i="1"/>
  <c r="BV313" i="1" s="1"/>
  <c r="BR315" i="1"/>
  <c r="BV315" i="1" s="1"/>
  <c r="BR317" i="1"/>
  <c r="BV317" i="1" s="1"/>
  <c r="BR319" i="1"/>
  <c r="BV319" i="1" s="1"/>
  <c r="BR321" i="1"/>
  <c r="BV321" i="1" s="1"/>
  <c r="BS33" i="1"/>
  <c r="BS49" i="1"/>
  <c r="BS65" i="1"/>
  <c r="BS81" i="1"/>
  <c r="BS97" i="1"/>
  <c r="BS113" i="1"/>
  <c r="BS129" i="1"/>
  <c r="BW129" i="1" s="1"/>
  <c r="BS145" i="1"/>
  <c r="BW145" i="1" s="1"/>
  <c r="BS161" i="1"/>
  <c r="BW161" i="1" s="1"/>
  <c r="BS177" i="1"/>
  <c r="BW177" i="1" s="1"/>
  <c r="BS191" i="1"/>
  <c r="BW191" i="1" s="1"/>
  <c r="BS197" i="1"/>
  <c r="BW197" i="1" s="1"/>
  <c r="BS201" i="1"/>
  <c r="BW201" i="1" s="1"/>
  <c r="BS205" i="1"/>
  <c r="BW205" i="1" s="1"/>
  <c r="BS209" i="1"/>
  <c r="BW209" i="1" s="1"/>
  <c r="BS213" i="1"/>
  <c r="BW213" i="1" s="1"/>
  <c r="BS217" i="1"/>
  <c r="BW217" i="1" s="1"/>
  <c r="BS221" i="1"/>
  <c r="BW221" i="1" s="1"/>
  <c r="BS225" i="1"/>
  <c r="BW225" i="1" s="1"/>
  <c r="BS229" i="1"/>
  <c r="BW229" i="1" s="1"/>
  <c r="BS233" i="1"/>
  <c r="BW233" i="1" s="1"/>
  <c r="BS237" i="1"/>
  <c r="BW237" i="1" s="1"/>
  <c r="BS241" i="1"/>
  <c r="BW241" i="1" s="1"/>
  <c r="BS245" i="1"/>
  <c r="BW245" i="1" s="1"/>
  <c r="BS249" i="1"/>
  <c r="BW249" i="1" s="1"/>
  <c r="BS253" i="1"/>
  <c r="BS257" i="1"/>
  <c r="BW257" i="1" s="1"/>
  <c r="BS261" i="1"/>
  <c r="BW261" i="1" s="1"/>
  <c r="BS265" i="1"/>
  <c r="BW265" i="1" s="1"/>
  <c r="BS269" i="1"/>
  <c r="BW269" i="1" s="1"/>
  <c r="BS273" i="1"/>
  <c r="BW273" i="1" s="1"/>
  <c r="BS277" i="1"/>
  <c r="BW277" i="1" s="1"/>
  <c r="BS281" i="1"/>
  <c r="BW281" i="1" s="1"/>
  <c r="BS285" i="1"/>
  <c r="BW285" i="1" s="1"/>
  <c r="BS289" i="1"/>
  <c r="BS293" i="1"/>
  <c r="BW293" i="1" s="1"/>
  <c r="BS297" i="1"/>
  <c r="BW297" i="1" s="1"/>
  <c r="BS301" i="1"/>
  <c r="BW301" i="1" s="1"/>
  <c r="BS35" i="1"/>
  <c r="BS51" i="1"/>
  <c r="BS67" i="1"/>
  <c r="BS83" i="1"/>
  <c r="BS99" i="1"/>
  <c r="BS115" i="1"/>
  <c r="BS131" i="1"/>
  <c r="BW131" i="1" s="1"/>
  <c r="BS147" i="1"/>
  <c r="BW147" i="1" s="1"/>
  <c r="BS163" i="1"/>
  <c r="BW163" i="1" s="1"/>
  <c r="BS179" i="1"/>
  <c r="BW179" i="1" s="1"/>
  <c r="BR193" i="1"/>
  <c r="BV193" i="1" s="1"/>
  <c r="BR198" i="1"/>
  <c r="BV198" i="1" s="1"/>
  <c r="BR202" i="1"/>
  <c r="BV202" i="1" s="1"/>
  <c r="BR206" i="1"/>
  <c r="BV206" i="1" s="1"/>
  <c r="BR210" i="1"/>
  <c r="BV210" i="1" s="1"/>
  <c r="BR214" i="1"/>
  <c r="BR218" i="1"/>
  <c r="BV218" i="1" s="1"/>
  <c r="BR222" i="1"/>
  <c r="BV222" i="1" s="1"/>
  <c r="BR226" i="1"/>
  <c r="BV226" i="1" s="1"/>
  <c r="BR230" i="1"/>
  <c r="BV230" i="1" s="1"/>
  <c r="BR234" i="1"/>
  <c r="BV234" i="1" s="1"/>
  <c r="BR238" i="1"/>
  <c r="BV238" i="1" s="1"/>
  <c r="BR242" i="1"/>
  <c r="BR246" i="1"/>
  <c r="BV246" i="1" s="1"/>
  <c r="BR250" i="1"/>
  <c r="BV250" i="1" s="1"/>
  <c r="BR254" i="1"/>
  <c r="BV254" i="1" s="1"/>
  <c r="BR258" i="1"/>
  <c r="BV258" i="1" s="1"/>
  <c r="BR262" i="1"/>
  <c r="BV262" i="1" s="1"/>
  <c r="BR266" i="1"/>
  <c r="BV266" i="1" s="1"/>
  <c r="BR270" i="1"/>
  <c r="BV270" i="1" s="1"/>
  <c r="BR274" i="1"/>
  <c r="BV274" i="1" s="1"/>
  <c r="BR278" i="1"/>
  <c r="BR282" i="1"/>
  <c r="BV282" i="1" s="1"/>
  <c r="BR286" i="1"/>
  <c r="BV286" i="1" s="1"/>
  <c r="BR290" i="1"/>
  <c r="BV290" i="1" s="1"/>
  <c r="BR294" i="1"/>
  <c r="BV294" i="1" s="1"/>
  <c r="BR298" i="1"/>
  <c r="BV298" i="1" s="1"/>
  <c r="BR302" i="1"/>
  <c r="BV302" i="1" s="1"/>
  <c r="BR306" i="1"/>
  <c r="BV306" i="1" s="1"/>
  <c r="BR310" i="1"/>
  <c r="BV310" i="1" s="1"/>
  <c r="BR314" i="1"/>
  <c r="BR318" i="1"/>
  <c r="BV318" i="1" s="1"/>
  <c r="BR322" i="1"/>
  <c r="BV322" i="1" s="1"/>
  <c r="BR325" i="1"/>
  <c r="BS327" i="1"/>
  <c r="BW327" i="1" s="1"/>
  <c r="BR330" i="1"/>
  <c r="BV330" i="1" s="1"/>
  <c r="BR333" i="1"/>
  <c r="BV333" i="1" s="1"/>
  <c r="BS335" i="1"/>
  <c r="BW335" i="1" s="1"/>
  <c r="BR338" i="1"/>
  <c r="BR341" i="1"/>
  <c r="BV341" i="1" s="1"/>
  <c r="BR343" i="1"/>
  <c r="BR345" i="1"/>
  <c r="BV345" i="1" s="1"/>
  <c r="BR347" i="1"/>
  <c r="BV347" i="1" s="1"/>
  <c r="BR349" i="1"/>
  <c r="BV349" i="1" s="1"/>
  <c r="BT31" i="1"/>
  <c r="BT35" i="1"/>
  <c r="BT39" i="1"/>
  <c r="BT43" i="1"/>
  <c r="BT47" i="1"/>
  <c r="BT51" i="1"/>
  <c r="BT55" i="1"/>
  <c r="BT59" i="1"/>
  <c r="BT63" i="1"/>
  <c r="BT67" i="1"/>
  <c r="BT71" i="1"/>
  <c r="BT75" i="1"/>
  <c r="BT79" i="1"/>
  <c r="BT83" i="1"/>
  <c r="BT87" i="1"/>
  <c r="BT91" i="1"/>
  <c r="BT95" i="1"/>
  <c r="BT99" i="1"/>
  <c r="BT103" i="1"/>
  <c r="BT107" i="1"/>
  <c r="BT111" i="1"/>
  <c r="BT115" i="1"/>
  <c r="BT119" i="1"/>
  <c r="BX119" i="1" s="1"/>
  <c r="BT123" i="1"/>
  <c r="BX123" i="1" s="1"/>
  <c r="BT127" i="1"/>
  <c r="BT131" i="1"/>
  <c r="BX131" i="1" s="1"/>
  <c r="BT135" i="1"/>
  <c r="BX135" i="1" s="1"/>
  <c r="BT139" i="1"/>
  <c r="BX139" i="1" s="1"/>
  <c r="BT143" i="1"/>
  <c r="BX143" i="1" s="1"/>
  <c r="BT147" i="1"/>
  <c r="BX147" i="1" s="1"/>
  <c r="BT151" i="1"/>
  <c r="BT155" i="1"/>
  <c r="BX155" i="1" s="1"/>
  <c r="BT159" i="1"/>
  <c r="BX159" i="1" s="1"/>
  <c r="BT163" i="1"/>
  <c r="BX163" i="1" s="1"/>
  <c r="BT167" i="1"/>
  <c r="BX167" i="1" s="1"/>
  <c r="BT171" i="1"/>
  <c r="BX171" i="1" s="1"/>
  <c r="BT175" i="1"/>
  <c r="BT179" i="1"/>
  <c r="BX179" i="1" s="1"/>
  <c r="BT183" i="1"/>
  <c r="BX183" i="1" s="1"/>
  <c r="BT187" i="1"/>
  <c r="BX187" i="1" s="1"/>
  <c r="BT191" i="1"/>
  <c r="BX191" i="1" s="1"/>
  <c r="BT195" i="1"/>
  <c r="BX195" i="1" s="1"/>
  <c r="BT199" i="1"/>
  <c r="BT203" i="1"/>
  <c r="BX203" i="1" s="1"/>
  <c r="BT207" i="1"/>
  <c r="BX207" i="1" s="1"/>
  <c r="BT211" i="1"/>
  <c r="BX211" i="1" s="1"/>
  <c r="BT215" i="1"/>
  <c r="BX215" i="1" s="1"/>
  <c r="BT219" i="1"/>
  <c r="BX219" i="1" s="1"/>
  <c r="BT223" i="1"/>
  <c r="BT227" i="1"/>
  <c r="BX227" i="1" s="1"/>
  <c r="BT231" i="1"/>
  <c r="BX231" i="1" s="1"/>
  <c r="BT235" i="1"/>
  <c r="BT239" i="1"/>
  <c r="BX239" i="1" s="1"/>
  <c r="BT243" i="1"/>
  <c r="BX243" i="1" s="1"/>
  <c r="BT247" i="1"/>
  <c r="BX247" i="1" s="1"/>
  <c r="BT251" i="1"/>
  <c r="BX251" i="1" s="1"/>
  <c r="BT255" i="1"/>
  <c r="BX255" i="1" s="1"/>
  <c r="BT259" i="1"/>
  <c r="BX259" i="1" s="1"/>
  <c r="BT263" i="1"/>
  <c r="BX263" i="1" s="1"/>
  <c r="BT267" i="1"/>
  <c r="BX267" i="1" s="1"/>
  <c r="BT271" i="1"/>
  <c r="BT275" i="1"/>
  <c r="BX275" i="1" s="1"/>
  <c r="BT279" i="1"/>
  <c r="BX279" i="1" s="1"/>
  <c r="BT283" i="1"/>
  <c r="BX283" i="1" s="1"/>
  <c r="BT287" i="1"/>
  <c r="BX287" i="1" s="1"/>
  <c r="BT291" i="1"/>
  <c r="BX291" i="1" s="1"/>
  <c r="BT295" i="1"/>
  <c r="BX295" i="1" s="1"/>
  <c r="BT299" i="1"/>
  <c r="BX299" i="1" s="1"/>
  <c r="BT303" i="1"/>
  <c r="BX303" i="1" s="1"/>
  <c r="BT307" i="1"/>
  <c r="BT311" i="1"/>
  <c r="BX311" i="1" s="1"/>
  <c r="BT315" i="1"/>
  <c r="BX315" i="1" s="1"/>
  <c r="BT319" i="1"/>
  <c r="BX319" i="1" s="1"/>
  <c r="BT323" i="1"/>
  <c r="BX323" i="1" s="1"/>
  <c r="BT327" i="1"/>
  <c r="BX327" i="1" s="1"/>
  <c r="BT331" i="1"/>
  <c r="BX331" i="1" s="1"/>
  <c r="BT335" i="1"/>
  <c r="BX335" i="1" s="1"/>
  <c r="BT339" i="1"/>
  <c r="BX339" i="1" s="1"/>
  <c r="BT343" i="1"/>
  <c r="BT347" i="1"/>
  <c r="BX347" i="1" s="1"/>
  <c r="BS41" i="1"/>
  <c r="BS57" i="1"/>
  <c r="BS73" i="1"/>
  <c r="BS89" i="1"/>
  <c r="BS105" i="1"/>
  <c r="BS121" i="1"/>
  <c r="BW121" i="1" s="1"/>
  <c r="BS137" i="1"/>
  <c r="BW137" i="1" s="1"/>
  <c r="BS153" i="1"/>
  <c r="BW153" i="1" s="1"/>
  <c r="BS169" i="1"/>
  <c r="BW169" i="1" s="1"/>
  <c r="BS185" i="1"/>
  <c r="BW185" i="1" s="1"/>
  <c r="BR195" i="1"/>
  <c r="BV195" i="1" s="1"/>
  <c r="BS199" i="1"/>
  <c r="BS203" i="1"/>
  <c r="BW203" i="1" s="1"/>
  <c r="BS207" i="1"/>
  <c r="BW207" i="1" s="1"/>
  <c r="BS211" i="1"/>
  <c r="BW211" i="1" s="1"/>
  <c r="BS215" i="1"/>
  <c r="BW215" i="1" s="1"/>
  <c r="BS219" i="1"/>
  <c r="BW219" i="1" s="1"/>
  <c r="BS223" i="1"/>
  <c r="BS227" i="1"/>
  <c r="BW227" i="1" s="1"/>
  <c r="BS231" i="1"/>
  <c r="BW231" i="1" s="1"/>
  <c r="BS235" i="1"/>
  <c r="BS239" i="1"/>
  <c r="BW239" i="1" s="1"/>
  <c r="BS243" i="1"/>
  <c r="BW243" i="1" s="1"/>
  <c r="BS247" i="1"/>
  <c r="BW247" i="1" s="1"/>
  <c r="BS251" i="1"/>
  <c r="BW251" i="1" s="1"/>
  <c r="BS255" i="1"/>
  <c r="BW255" i="1" s="1"/>
  <c r="BS259" i="1"/>
  <c r="BW259" i="1" s="1"/>
  <c r="BS263" i="1"/>
  <c r="BW263" i="1" s="1"/>
  <c r="BS267" i="1"/>
  <c r="BW267" i="1" s="1"/>
  <c r="BS271" i="1"/>
  <c r="BS275" i="1"/>
  <c r="BW275" i="1" s="1"/>
  <c r="BS279" i="1"/>
  <c r="BW279" i="1" s="1"/>
  <c r="BS283" i="1"/>
  <c r="BW283" i="1" s="1"/>
  <c r="BS287" i="1"/>
  <c r="BW287" i="1" s="1"/>
  <c r="BS43" i="1"/>
  <c r="BS107" i="1"/>
  <c r="BS171" i="1"/>
  <c r="BW171" i="1" s="1"/>
  <c r="BR204" i="1"/>
  <c r="BV204" i="1" s="1"/>
  <c r="BR220" i="1"/>
  <c r="BV220" i="1" s="1"/>
  <c r="BR236" i="1"/>
  <c r="BV236" i="1" s="1"/>
  <c r="BR252" i="1"/>
  <c r="BV252" i="1" s="1"/>
  <c r="BR268" i="1"/>
  <c r="BV268" i="1" s="1"/>
  <c r="BR284" i="1"/>
  <c r="BV284" i="1" s="1"/>
  <c r="BS295" i="1"/>
  <c r="BW295" i="1" s="1"/>
  <c r="BS303" i="1"/>
  <c r="BW303" i="1" s="1"/>
  <c r="BR308" i="1"/>
  <c r="BV308" i="1" s="1"/>
  <c r="BS313" i="1"/>
  <c r="BW313" i="1" s="1"/>
  <c r="BS319" i="1"/>
  <c r="BW319" i="1" s="1"/>
  <c r="BS323" i="1"/>
  <c r="BW323" i="1" s="1"/>
  <c r="BR327" i="1"/>
  <c r="BV327" i="1" s="1"/>
  <c r="BR331" i="1"/>
  <c r="BV331" i="1" s="1"/>
  <c r="BR334" i="1"/>
  <c r="BV334" i="1" s="1"/>
  <c r="BS337" i="1"/>
  <c r="BW337" i="1" s="1"/>
  <c r="BS341" i="1"/>
  <c r="BW341" i="1" s="1"/>
  <c r="BR344" i="1"/>
  <c r="BV344" i="1" s="1"/>
  <c r="BS346" i="1"/>
  <c r="BW346" i="1" s="1"/>
  <c r="BS349" i="1"/>
  <c r="BW349" i="1" s="1"/>
  <c r="BT29" i="1"/>
  <c r="BT40" i="1"/>
  <c r="BT45" i="1"/>
  <c r="BT50" i="1"/>
  <c r="BT56" i="1"/>
  <c r="BT61" i="1"/>
  <c r="BT72" i="1"/>
  <c r="BT77" i="1"/>
  <c r="BT88" i="1"/>
  <c r="BT93" i="1"/>
  <c r="BT98" i="1"/>
  <c r="BT104" i="1"/>
  <c r="BT109" i="1"/>
  <c r="BT120" i="1"/>
  <c r="BX120" i="1" s="1"/>
  <c r="BT125" i="1"/>
  <c r="BX125" i="1" s="1"/>
  <c r="BT130" i="1"/>
  <c r="BX130" i="1" s="1"/>
  <c r="BT136" i="1"/>
  <c r="BX136" i="1" s="1"/>
  <c r="BT141" i="1"/>
  <c r="BX141" i="1" s="1"/>
  <c r="BT146" i="1"/>
  <c r="BX146" i="1" s="1"/>
  <c r="BT152" i="1"/>
  <c r="BX152" i="1" s="1"/>
  <c r="BT157" i="1"/>
  <c r="BX157" i="1" s="1"/>
  <c r="BT162" i="1"/>
  <c r="BX162" i="1" s="1"/>
  <c r="BT168" i="1"/>
  <c r="BX168" i="1" s="1"/>
  <c r="BT173" i="1"/>
  <c r="BX173" i="1" s="1"/>
  <c r="BT178" i="1"/>
  <c r="BX178" i="1" s="1"/>
  <c r="BT184" i="1"/>
  <c r="BX184" i="1" s="1"/>
  <c r="BT189" i="1"/>
  <c r="BX189" i="1" s="1"/>
  <c r="BT194" i="1"/>
  <c r="BX194" i="1" s="1"/>
  <c r="BT200" i="1"/>
  <c r="BX200" i="1" s="1"/>
  <c r="BT205" i="1"/>
  <c r="BX205" i="1" s="1"/>
  <c r="BT210" i="1"/>
  <c r="BX210" i="1" s="1"/>
  <c r="BT216" i="1"/>
  <c r="BX216" i="1" s="1"/>
  <c r="BT221" i="1"/>
  <c r="BX221" i="1" s="1"/>
  <c r="BT226" i="1"/>
  <c r="BX226" i="1" s="1"/>
  <c r="BT232" i="1"/>
  <c r="BX232" i="1" s="1"/>
  <c r="BT237" i="1"/>
  <c r="BX237" i="1" s="1"/>
  <c r="BT242" i="1"/>
  <c r="BT248" i="1"/>
  <c r="BX248" i="1" s="1"/>
  <c r="BT253" i="1"/>
  <c r="BT258" i="1"/>
  <c r="BX258" i="1" s="1"/>
  <c r="BT264" i="1"/>
  <c r="BX264" i="1" s="1"/>
  <c r="BT269" i="1"/>
  <c r="BX269" i="1" s="1"/>
  <c r="BT274" i="1"/>
  <c r="BX274" i="1" s="1"/>
  <c r="BT280" i="1"/>
  <c r="BX280" i="1" s="1"/>
  <c r="BT285" i="1"/>
  <c r="BX285" i="1" s="1"/>
  <c r="BT290" i="1"/>
  <c r="BX290" i="1" s="1"/>
  <c r="BT296" i="1"/>
  <c r="BT301" i="1"/>
  <c r="BX301" i="1" s="1"/>
  <c r="BT306" i="1"/>
  <c r="BX306" i="1" s="1"/>
  <c r="BT312" i="1"/>
  <c r="BX312" i="1" s="1"/>
  <c r="BT317" i="1"/>
  <c r="BX317" i="1" s="1"/>
  <c r="BT322" i="1"/>
  <c r="BX322" i="1" s="1"/>
  <c r="BT328" i="1"/>
  <c r="BX328" i="1" s="1"/>
  <c r="BT333" i="1"/>
  <c r="BX333" i="1" s="1"/>
  <c r="BT338" i="1"/>
  <c r="BT344" i="1"/>
  <c r="BX344" i="1" s="1"/>
  <c r="BT349" i="1"/>
  <c r="BX349" i="1" s="1"/>
  <c r="BT265" i="1"/>
  <c r="BX265" i="1" s="1"/>
  <c r="BT276" i="1"/>
  <c r="BX276" i="1" s="1"/>
  <c r="BT286" i="1"/>
  <c r="BX286" i="1" s="1"/>
  <c r="BT297" i="1"/>
  <c r="BX297" i="1" s="1"/>
  <c r="BT302" i="1"/>
  <c r="BX302" i="1" s="1"/>
  <c r="BT313" i="1"/>
  <c r="BX313" i="1" s="1"/>
  <c r="BT318" i="1"/>
  <c r="BX318" i="1" s="1"/>
  <c r="BT329" i="1"/>
  <c r="BX329" i="1" s="1"/>
  <c r="BT334" i="1"/>
  <c r="BX334" i="1" s="1"/>
  <c r="BT345" i="1"/>
  <c r="BX345" i="1" s="1"/>
  <c r="BT288" i="1"/>
  <c r="BX288" i="1" s="1"/>
  <c r="BT304" i="1"/>
  <c r="BX304" i="1" s="1"/>
  <c r="BT314" i="1"/>
  <c r="BT325" i="1"/>
  <c r="BT341" i="1"/>
  <c r="BX341" i="1" s="1"/>
  <c r="BS91" i="1"/>
  <c r="BR216" i="1"/>
  <c r="BV216" i="1" s="1"/>
  <c r="BR264" i="1"/>
  <c r="BV264" i="1" s="1"/>
  <c r="BR300" i="1"/>
  <c r="BV300" i="1" s="1"/>
  <c r="BR312" i="1"/>
  <c r="BV312" i="1" s="1"/>
  <c r="BR326" i="1"/>
  <c r="BV326" i="1" s="1"/>
  <c r="BR337" i="1"/>
  <c r="BV337" i="1" s="1"/>
  <c r="BS343" i="1"/>
  <c r="BT49" i="1"/>
  <c r="BT54" i="1"/>
  <c r="BT70" i="1"/>
  <c r="BS59" i="1"/>
  <c r="BS123" i="1"/>
  <c r="BW123" i="1" s="1"/>
  <c r="BS187" i="1"/>
  <c r="BW187" i="1" s="1"/>
  <c r="BR208" i="1"/>
  <c r="BV208" i="1" s="1"/>
  <c r="BR224" i="1"/>
  <c r="BV224" i="1" s="1"/>
  <c r="BR240" i="1"/>
  <c r="BV240" i="1" s="1"/>
  <c r="BR256" i="1"/>
  <c r="BV256" i="1" s="1"/>
  <c r="BR272" i="1"/>
  <c r="BV272" i="1" s="1"/>
  <c r="BR288" i="1"/>
  <c r="BV288" i="1" s="1"/>
  <c r="BR296" i="1"/>
  <c r="BR304" i="1"/>
  <c r="BV304" i="1" s="1"/>
  <c r="BS309" i="1"/>
  <c r="BW309" i="1" s="1"/>
  <c r="BS315" i="1"/>
  <c r="BW315" i="1" s="1"/>
  <c r="BR320" i="1"/>
  <c r="BV320" i="1" s="1"/>
  <c r="BR324" i="1"/>
  <c r="BV324" i="1" s="1"/>
  <c r="BR328" i="1"/>
  <c r="BV328" i="1" s="1"/>
  <c r="BS331" i="1"/>
  <c r="BW331" i="1" s="1"/>
  <c r="BR335" i="1"/>
  <c r="BV335" i="1" s="1"/>
  <c r="BR339" i="1"/>
  <c r="BV339" i="1" s="1"/>
  <c r="BR342" i="1"/>
  <c r="BV342" i="1" s="1"/>
  <c r="BS344" i="1"/>
  <c r="BW344" i="1" s="1"/>
  <c r="BS347" i="1"/>
  <c r="BW347" i="1" s="1"/>
  <c r="BR350" i="1"/>
  <c r="BT30" i="1"/>
  <c r="BT36" i="1"/>
  <c r="BT41" i="1"/>
  <c r="BT46" i="1"/>
  <c r="BT52" i="1"/>
  <c r="BT57" i="1"/>
  <c r="BT62" i="1"/>
  <c r="BT68" i="1"/>
  <c r="BT73" i="1"/>
  <c r="BT78" i="1"/>
  <c r="BT84" i="1"/>
  <c r="BT89" i="1"/>
  <c r="BT94" i="1"/>
  <c r="BT100" i="1"/>
  <c r="BT105" i="1"/>
  <c r="BT110" i="1"/>
  <c r="BT116" i="1"/>
  <c r="BT121" i="1"/>
  <c r="BX121" i="1" s="1"/>
  <c r="BT126" i="1"/>
  <c r="BX126" i="1" s="1"/>
  <c r="BT132" i="1"/>
  <c r="BX132" i="1" s="1"/>
  <c r="BT137" i="1"/>
  <c r="BX137" i="1" s="1"/>
  <c r="BT142" i="1"/>
  <c r="BT148" i="1"/>
  <c r="BX148" i="1" s="1"/>
  <c r="BT153" i="1"/>
  <c r="BX153" i="1" s="1"/>
  <c r="BT158" i="1"/>
  <c r="BX158" i="1" s="1"/>
  <c r="BT164" i="1"/>
  <c r="BX164" i="1" s="1"/>
  <c r="BT169" i="1"/>
  <c r="BX169" i="1" s="1"/>
  <c r="BT174" i="1"/>
  <c r="BX174" i="1" s="1"/>
  <c r="BT180" i="1"/>
  <c r="BX180" i="1" s="1"/>
  <c r="BT185" i="1"/>
  <c r="BX185" i="1" s="1"/>
  <c r="BT190" i="1"/>
  <c r="BT196" i="1"/>
  <c r="BX196" i="1" s="1"/>
  <c r="BT201" i="1"/>
  <c r="BX201" i="1" s="1"/>
  <c r="BT206" i="1"/>
  <c r="BX206" i="1" s="1"/>
  <c r="BT212" i="1"/>
  <c r="BX212" i="1" s="1"/>
  <c r="BT217" i="1"/>
  <c r="BX217" i="1" s="1"/>
  <c r="BT222" i="1"/>
  <c r="BX222" i="1" s="1"/>
  <c r="BT228" i="1"/>
  <c r="BX228" i="1" s="1"/>
  <c r="BT233" i="1"/>
  <c r="BX233" i="1" s="1"/>
  <c r="BT238" i="1"/>
  <c r="BX238" i="1" s="1"/>
  <c r="BT244" i="1"/>
  <c r="BX244" i="1" s="1"/>
  <c r="BT249" i="1"/>
  <c r="BX249" i="1" s="1"/>
  <c r="BT254" i="1"/>
  <c r="BX254" i="1" s="1"/>
  <c r="BT260" i="1"/>
  <c r="BT270" i="1"/>
  <c r="BX270" i="1" s="1"/>
  <c r="BT281" i="1"/>
  <c r="BX281" i="1" s="1"/>
  <c r="BT292" i="1"/>
  <c r="BX292" i="1" s="1"/>
  <c r="BT308" i="1"/>
  <c r="BX308" i="1" s="1"/>
  <c r="BT324" i="1"/>
  <c r="BX324" i="1" s="1"/>
  <c r="BT340" i="1"/>
  <c r="BX340" i="1" s="1"/>
  <c r="BT350" i="1"/>
  <c r="BT298" i="1"/>
  <c r="BX298" i="1" s="1"/>
  <c r="BT320" i="1"/>
  <c r="BX320" i="1" s="1"/>
  <c r="BT336" i="1"/>
  <c r="BX336" i="1" s="1"/>
  <c r="BT346" i="1"/>
  <c r="BX346" i="1" s="1"/>
  <c r="BR200" i="1"/>
  <c r="BV200" i="1" s="1"/>
  <c r="BR248" i="1"/>
  <c r="BV248" i="1" s="1"/>
  <c r="BR292" i="1"/>
  <c r="BV292" i="1" s="1"/>
  <c r="BS317" i="1"/>
  <c r="BW317" i="1" s="1"/>
  <c r="BS329" i="1"/>
  <c r="BW329" i="1" s="1"/>
  <c r="BR346" i="1"/>
  <c r="BV346" i="1" s="1"/>
  <c r="BT38" i="1"/>
  <c r="BT65" i="1"/>
  <c r="BS75" i="1"/>
  <c r="BS139" i="1"/>
  <c r="BW139" i="1" s="1"/>
  <c r="BS195" i="1"/>
  <c r="BW195" i="1" s="1"/>
  <c r="BR212" i="1"/>
  <c r="BV212" i="1" s="1"/>
  <c r="BR228" i="1"/>
  <c r="BV228" i="1" s="1"/>
  <c r="BR244" i="1"/>
  <c r="BV244" i="1" s="1"/>
  <c r="BR260" i="1"/>
  <c r="BR276" i="1"/>
  <c r="BV276" i="1" s="1"/>
  <c r="BS291" i="1"/>
  <c r="BW291" i="1" s="1"/>
  <c r="BS299" i="1"/>
  <c r="BW299" i="1" s="1"/>
  <c r="BS305" i="1"/>
  <c r="BW305" i="1" s="1"/>
  <c r="BS311" i="1"/>
  <c r="BW311" i="1" s="1"/>
  <c r="BR316" i="1"/>
  <c r="BV316" i="1" s="1"/>
  <c r="BS321" i="1"/>
  <c r="BW321" i="1" s="1"/>
  <c r="BS325" i="1"/>
  <c r="BR329" i="1"/>
  <c r="BV329" i="1" s="1"/>
  <c r="BR332" i="1"/>
  <c r="BR336" i="1"/>
  <c r="BV336" i="1" s="1"/>
  <c r="BS339" i="1"/>
  <c r="BW339" i="1" s="1"/>
  <c r="BS342" i="1"/>
  <c r="BW342" i="1" s="1"/>
  <c r="BS345" i="1"/>
  <c r="BW345" i="1" s="1"/>
  <c r="BR348" i="1"/>
  <c r="BV348" i="1" s="1"/>
  <c r="BS350" i="1"/>
  <c r="BT32" i="1"/>
  <c r="BT37" i="1"/>
  <c r="BT48" i="1"/>
  <c r="BT53" i="1"/>
  <c r="BT64" i="1"/>
  <c r="BT69" i="1"/>
  <c r="BT74" i="1"/>
  <c r="BT80" i="1"/>
  <c r="BT85" i="1"/>
  <c r="BT96" i="1"/>
  <c r="BT101" i="1"/>
  <c r="BT112" i="1"/>
  <c r="BT117" i="1"/>
  <c r="BT122" i="1"/>
  <c r="BX122" i="1" s="1"/>
  <c r="BT128" i="1"/>
  <c r="BX128" i="1" s="1"/>
  <c r="BT133" i="1"/>
  <c r="BX133" i="1" s="1"/>
  <c r="BT144" i="1"/>
  <c r="BX144" i="1" s="1"/>
  <c r="BT149" i="1"/>
  <c r="BX149" i="1" s="1"/>
  <c r="BT154" i="1"/>
  <c r="BX154" i="1" s="1"/>
  <c r="BT160" i="1"/>
  <c r="BX160" i="1" s="1"/>
  <c r="BT165" i="1"/>
  <c r="BX165" i="1" s="1"/>
  <c r="BT170" i="1"/>
  <c r="BX170" i="1" s="1"/>
  <c r="BT176" i="1"/>
  <c r="BX176" i="1" s="1"/>
  <c r="BT181" i="1"/>
  <c r="BX181" i="1" s="1"/>
  <c r="BT186" i="1"/>
  <c r="BX186" i="1" s="1"/>
  <c r="BT192" i="1"/>
  <c r="BX192" i="1" s="1"/>
  <c r="BT197" i="1"/>
  <c r="BX197" i="1" s="1"/>
  <c r="BT202" i="1"/>
  <c r="BX202" i="1" s="1"/>
  <c r="BT208" i="1"/>
  <c r="BX208" i="1" s="1"/>
  <c r="BT213" i="1"/>
  <c r="BX213" i="1" s="1"/>
  <c r="BT218" i="1"/>
  <c r="BX218" i="1" s="1"/>
  <c r="BT224" i="1"/>
  <c r="BX224" i="1" s="1"/>
  <c r="BT229" i="1"/>
  <c r="BX229" i="1" s="1"/>
  <c r="BT234" i="1"/>
  <c r="BX234" i="1" s="1"/>
  <c r="BT240" i="1"/>
  <c r="BX240" i="1" s="1"/>
  <c r="BT245" i="1"/>
  <c r="BX245" i="1" s="1"/>
  <c r="BT250" i="1"/>
  <c r="BX250" i="1" s="1"/>
  <c r="BT256" i="1"/>
  <c r="BX256" i="1" s="1"/>
  <c r="BT261" i="1"/>
  <c r="BX261" i="1" s="1"/>
  <c r="BT266" i="1"/>
  <c r="BX266" i="1" s="1"/>
  <c r="BT272" i="1"/>
  <c r="BX272" i="1" s="1"/>
  <c r="BT277" i="1"/>
  <c r="BX277" i="1" s="1"/>
  <c r="BT282" i="1"/>
  <c r="BX282" i="1" s="1"/>
  <c r="BT293" i="1"/>
  <c r="BX293" i="1" s="1"/>
  <c r="BT309" i="1"/>
  <c r="BX309" i="1" s="1"/>
  <c r="BT330" i="1"/>
  <c r="BX330" i="1" s="1"/>
  <c r="BS155" i="1"/>
  <c r="BW155" i="1" s="1"/>
  <c r="BR232" i="1"/>
  <c r="BV232" i="1" s="1"/>
  <c r="BR280" i="1"/>
  <c r="BV280" i="1" s="1"/>
  <c r="BS307" i="1"/>
  <c r="BR323" i="1"/>
  <c r="BV323" i="1" s="1"/>
  <c r="BS333" i="1"/>
  <c r="BW333" i="1" s="1"/>
  <c r="BR340" i="1"/>
  <c r="BV340" i="1" s="1"/>
  <c r="BS348" i="1"/>
  <c r="BW348" i="1" s="1"/>
  <c r="BT33" i="1"/>
  <c r="BT44" i="1"/>
  <c r="BT60" i="1"/>
  <c r="BT76" i="1"/>
  <c r="BT97" i="1"/>
  <c r="BT118" i="1"/>
  <c r="BT140" i="1"/>
  <c r="BX140" i="1" s="1"/>
  <c r="BT161" i="1"/>
  <c r="BX161" i="1" s="1"/>
  <c r="BT182" i="1"/>
  <c r="BX182" i="1" s="1"/>
  <c r="BT204" i="1"/>
  <c r="BX204" i="1" s="1"/>
  <c r="BT225" i="1"/>
  <c r="BX225" i="1" s="1"/>
  <c r="BT246" i="1"/>
  <c r="BX246" i="1" s="1"/>
  <c r="BT268" i="1"/>
  <c r="BX268" i="1" s="1"/>
  <c r="BT289" i="1"/>
  <c r="BT310" i="1"/>
  <c r="BX310" i="1" s="1"/>
  <c r="BT332" i="1"/>
  <c r="BT188" i="1"/>
  <c r="BX188" i="1" s="1"/>
  <c r="BT230" i="1"/>
  <c r="BX230" i="1" s="1"/>
  <c r="BT252" i="1"/>
  <c r="BX252" i="1" s="1"/>
  <c r="BT294" i="1"/>
  <c r="BX294" i="1" s="1"/>
  <c r="BT316" i="1"/>
  <c r="BX316" i="1" s="1"/>
  <c r="BT300" i="1"/>
  <c r="BX300" i="1" s="1"/>
  <c r="BT342" i="1"/>
  <c r="BX342" i="1" s="1"/>
  <c r="BT113" i="1"/>
  <c r="BT177" i="1"/>
  <c r="BX177" i="1" s="1"/>
  <c r="BT220" i="1"/>
  <c r="BX220" i="1" s="1"/>
  <c r="BT305" i="1"/>
  <c r="BX305" i="1" s="1"/>
  <c r="BT81" i="1"/>
  <c r="BT102" i="1"/>
  <c r="BT124" i="1"/>
  <c r="BX124" i="1" s="1"/>
  <c r="BT145" i="1"/>
  <c r="BX145" i="1" s="1"/>
  <c r="BT166" i="1"/>
  <c r="BT209" i="1"/>
  <c r="BX209" i="1" s="1"/>
  <c r="BT273" i="1"/>
  <c r="BX273" i="1" s="1"/>
  <c r="BT337" i="1"/>
  <c r="BX337" i="1" s="1"/>
  <c r="BT92" i="1"/>
  <c r="BT198" i="1"/>
  <c r="BX198" i="1" s="1"/>
  <c r="BT262" i="1"/>
  <c r="BX262" i="1" s="1"/>
  <c r="BT348" i="1"/>
  <c r="BX348" i="1" s="1"/>
  <c r="BT86" i="1"/>
  <c r="BT108" i="1"/>
  <c r="BT129" i="1"/>
  <c r="BX129" i="1" s="1"/>
  <c r="BT150" i="1"/>
  <c r="BX150" i="1" s="1"/>
  <c r="BT172" i="1"/>
  <c r="BX172" i="1" s="1"/>
  <c r="BT193" i="1"/>
  <c r="BX193" i="1" s="1"/>
  <c r="BT214" i="1"/>
  <c r="BT236" i="1"/>
  <c r="BX236" i="1" s="1"/>
  <c r="BT257" i="1"/>
  <c r="BX257" i="1" s="1"/>
  <c r="BT278" i="1"/>
  <c r="BT321" i="1"/>
  <c r="BX321" i="1" s="1"/>
  <c r="BT134" i="1"/>
  <c r="BX134" i="1" s="1"/>
  <c r="BT156" i="1"/>
  <c r="BX156" i="1" s="1"/>
  <c r="BT241" i="1"/>
  <c r="BX241" i="1" s="1"/>
  <c r="BT284" i="1"/>
  <c r="BX284" i="1" s="1"/>
  <c r="BT326" i="1"/>
  <c r="BX326" i="1" s="1"/>
  <c r="Y250" i="1"/>
  <c r="AC250" i="1" s="1"/>
  <c r="Y346" i="1"/>
  <c r="AC346" i="1" s="1"/>
  <c r="Y247" i="1"/>
  <c r="AC247" i="1" s="1"/>
  <c r="Y344" i="1"/>
  <c r="AC344" i="1" s="1"/>
  <c r="Y345" i="1"/>
  <c r="AC345" i="1" s="1"/>
  <c r="Y304" i="1"/>
  <c r="AC304" i="1" s="1"/>
  <c r="AB154" i="1"/>
  <c r="AF154" i="1" s="1"/>
  <c r="AB155" i="1"/>
  <c r="AF155" i="1" s="1"/>
  <c r="AB156" i="1"/>
  <c r="AF156" i="1" s="1"/>
  <c r="AB157" i="1"/>
  <c r="AF157" i="1" s="1"/>
  <c r="AB158" i="1"/>
  <c r="AF158" i="1" s="1"/>
  <c r="AB159" i="1"/>
  <c r="AF159" i="1" s="1"/>
  <c r="AB160" i="1"/>
  <c r="AF160" i="1" s="1"/>
  <c r="AB161" i="1"/>
  <c r="AF161" i="1" s="1"/>
  <c r="AB162" i="1"/>
  <c r="AF162" i="1" s="1"/>
  <c r="AB163" i="1"/>
  <c r="AF163" i="1" s="1"/>
  <c r="AB164" i="1"/>
  <c r="AF164" i="1" s="1"/>
  <c r="AB165" i="1"/>
  <c r="AF165" i="1" s="1"/>
  <c r="AB166" i="1"/>
  <c r="AF166" i="1" s="1"/>
  <c r="AB167" i="1"/>
  <c r="AF167" i="1" s="1"/>
  <c r="AB168" i="1"/>
  <c r="AF168" i="1" s="1"/>
  <c r="AB169" i="1"/>
  <c r="AF169" i="1" s="1"/>
  <c r="Y170" i="1"/>
  <c r="AC170" i="1" s="1"/>
  <c r="Z171" i="1"/>
  <c r="AD171" i="1" s="1"/>
  <c r="AB172" i="1"/>
  <c r="AF172" i="1" s="1"/>
  <c r="Z173" i="1"/>
  <c r="AD173" i="1" s="1"/>
  <c r="AB174" i="1"/>
  <c r="AF174" i="1" s="1"/>
  <c r="Z175" i="1"/>
  <c r="AD175" i="1" s="1"/>
  <c r="AB176" i="1"/>
  <c r="AF176" i="1" s="1"/>
  <c r="Z177" i="1"/>
  <c r="AD177" i="1" s="1"/>
  <c r="AB178" i="1"/>
  <c r="AF178" i="1" s="1"/>
  <c r="Y154" i="1"/>
  <c r="AC154" i="1" s="1"/>
  <c r="Y155" i="1"/>
  <c r="AC155" i="1" s="1"/>
  <c r="Y156" i="1"/>
  <c r="AC156" i="1" s="1"/>
  <c r="Y157" i="1"/>
  <c r="AC157" i="1" s="1"/>
  <c r="Y158" i="1"/>
  <c r="AC158" i="1" s="1"/>
  <c r="Y159" i="1"/>
  <c r="AC159" i="1" s="1"/>
  <c r="Y160" i="1"/>
  <c r="AC160" i="1" s="1"/>
  <c r="Y161" i="1"/>
  <c r="AC161" i="1" s="1"/>
  <c r="Y162" i="1"/>
  <c r="AC162" i="1" s="1"/>
  <c r="Y163" i="1"/>
  <c r="AC163" i="1" s="1"/>
  <c r="Y164" i="1"/>
  <c r="AC164" i="1" s="1"/>
  <c r="Y165" i="1"/>
  <c r="AC165" i="1" s="1"/>
  <c r="Y166" i="1"/>
  <c r="Y167" i="1"/>
  <c r="AC167" i="1" s="1"/>
  <c r="Y168" i="1"/>
  <c r="AC168" i="1" s="1"/>
  <c r="Y169" i="1"/>
  <c r="AC169" i="1" s="1"/>
  <c r="Z170" i="1"/>
  <c r="AD170" i="1" s="1"/>
  <c r="AA171" i="1"/>
  <c r="AE171" i="1" s="1"/>
  <c r="Y172" i="1"/>
  <c r="AC172" i="1" s="1"/>
  <c r="AA173" i="1"/>
  <c r="AE173" i="1" s="1"/>
  <c r="Y174" i="1"/>
  <c r="AC174" i="1" s="1"/>
  <c r="AA175" i="1"/>
  <c r="AE175" i="1" s="1"/>
  <c r="Y176" i="1"/>
  <c r="AC176" i="1" s="1"/>
  <c r="AA177" i="1"/>
  <c r="AE177" i="1" s="1"/>
  <c r="Y178" i="1"/>
  <c r="AC178" i="1" s="1"/>
  <c r="Z154" i="1"/>
  <c r="AD154" i="1" s="1"/>
  <c r="Z155" i="1"/>
  <c r="AD155" i="1" s="1"/>
  <c r="Z156" i="1"/>
  <c r="AD156" i="1" s="1"/>
  <c r="Z157" i="1"/>
  <c r="AD157" i="1" s="1"/>
  <c r="Z158" i="1"/>
  <c r="AD158" i="1" s="1"/>
  <c r="Z159" i="1"/>
  <c r="AD159" i="1" s="1"/>
  <c r="Z160" i="1"/>
  <c r="AD160" i="1" s="1"/>
  <c r="Z161" i="1"/>
  <c r="AD161" i="1" s="1"/>
  <c r="Z162" i="1"/>
  <c r="AD162" i="1" s="1"/>
  <c r="Z163" i="1"/>
  <c r="AD163" i="1" s="1"/>
  <c r="Z164" i="1"/>
  <c r="AD164" i="1" s="1"/>
  <c r="Z165" i="1"/>
  <c r="AD165" i="1" s="1"/>
  <c r="Z166" i="1"/>
  <c r="AD166" i="1" s="1"/>
  <c r="Z167" i="1"/>
  <c r="AD167" i="1" s="1"/>
  <c r="Z168" i="1"/>
  <c r="AD168" i="1" s="1"/>
  <c r="Z169" i="1"/>
  <c r="AD169" i="1" s="1"/>
  <c r="AA170" i="1"/>
  <c r="AE170" i="1" s="1"/>
  <c r="AB171" i="1"/>
  <c r="AF171" i="1" s="1"/>
  <c r="Z172" i="1"/>
  <c r="AD172" i="1" s="1"/>
  <c r="AB173" i="1"/>
  <c r="AF173" i="1" s="1"/>
  <c r="Z174" i="1"/>
  <c r="AD174" i="1" s="1"/>
  <c r="AB175" i="1"/>
  <c r="AF175" i="1" s="1"/>
  <c r="Z176" i="1"/>
  <c r="AD176" i="1" s="1"/>
  <c r="AB177" i="1"/>
  <c r="AF177" i="1" s="1"/>
  <c r="Z178" i="1"/>
  <c r="AD178" i="1" s="1"/>
  <c r="AA172" i="1"/>
  <c r="AE172" i="1" s="1"/>
  <c r="Y175" i="1"/>
  <c r="AA158" i="1"/>
  <c r="AE158" i="1" s="1"/>
  <c r="AA162" i="1"/>
  <c r="AE162" i="1" s="1"/>
  <c r="AA164" i="1"/>
  <c r="AE164" i="1" s="1"/>
  <c r="AA168" i="1"/>
  <c r="AE168" i="1" s="1"/>
  <c r="AB170" i="1"/>
  <c r="AF170" i="1" s="1"/>
  <c r="AA178" i="1"/>
  <c r="AE178" i="1" s="1"/>
  <c r="AA157" i="1"/>
  <c r="AE157" i="1" s="1"/>
  <c r="AA163" i="1"/>
  <c r="AE163" i="1" s="1"/>
  <c r="AA167" i="1"/>
  <c r="AE167" i="1" s="1"/>
  <c r="AA174" i="1"/>
  <c r="AE174" i="1" s="1"/>
  <c r="AA154" i="1"/>
  <c r="AE154" i="1" s="1"/>
  <c r="AA156" i="1"/>
  <c r="AE156" i="1" s="1"/>
  <c r="AA160" i="1"/>
  <c r="AE160" i="1" s="1"/>
  <c r="AA166" i="1"/>
  <c r="AE166" i="1" s="1"/>
  <c r="Y173" i="1"/>
  <c r="AC173" i="1" s="1"/>
  <c r="AA161" i="1"/>
  <c r="AE161" i="1" s="1"/>
  <c r="AA169" i="1"/>
  <c r="AE169" i="1" s="1"/>
  <c r="Y171" i="1"/>
  <c r="AC171" i="1" s="1"/>
  <c r="AA176" i="1"/>
  <c r="AE176" i="1" s="1"/>
  <c r="AA155" i="1"/>
  <c r="AE155" i="1" s="1"/>
  <c r="AA159" i="1"/>
  <c r="AE159" i="1" s="1"/>
  <c r="AA165" i="1"/>
  <c r="AE165" i="1" s="1"/>
  <c r="Y177" i="1"/>
  <c r="AC177" i="1" s="1"/>
  <c r="AB106" i="1"/>
  <c r="AF106" i="1" s="1"/>
  <c r="Y107" i="1"/>
  <c r="AC107" i="1" s="1"/>
  <c r="Z108" i="1"/>
  <c r="AD108" i="1" s="1"/>
  <c r="AA109" i="1"/>
  <c r="AE109" i="1" s="1"/>
  <c r="AB110" i="1"/>
  <c r="AF110" i="1" s="1"/>
  <c r="Y111" i="1"/>
  <c r="AC111" i="1" s="1"/>
  <c r="Y106" i="1"/>
  <c r="AC106" i="1" s="1"/>
  <c r="Z107" i="1"/>
  <c r="AD107" i="1" s="1"/>
  <c r="AA108" i="1"/>
  <c r="AE108" i="1" s="1"/>
  <c r="AB109" i="1"/>
  <c r="AF109" i="1" s="1"/>
  <c r="Y110" i="1"/>
  <c r="AC110" i="1" s="1"/>
  <c r="Z106" i="1"/>
  <c r="AD106" i="1" s="1"/>
  <c r="AA107" i="1"/>
  <c r="AE107" i="1" s="1"/>
  <c r="AB108" i="1"/>
  <c r="AF108" i="1" s="1"/>
  <c r="Y109" i="1"/>
  <c r="AC109" i="1" s="1"/>
  <c r="Z110" i="1"/>
  <c r="AD110" i="1" s="1"/>
  <c r="AA111" i="1"/>
  <c r="AE111" i="1" s="1"/>
  <c r="AA106" i="1"/>
  <c r="AE106" i="1" s="1"/>
  <c r="Z109" i="1"/>
  <c r="AD109" i="1" s="1"/>
  <c r="Y112" i="1"/>
  <c r="AC112" i="1" s="1"/>
  <c r="Z113" i="1"/>
  <c r="AD113" i="1" s="1"/>
  <c r="AA114" i="1"/>
  <c r="AE114" i="1" s="1"/>
  <c r="AB115" i="1"/>
  <c r="AF115" i="1" s="1"/>
  <c r="Y116" i="1"/>
  <c r="AC116" i="1" s="1"/>
  <c r="AA117" i="1"/>
  <c r="AE117" i="1" s="1"/>
  <c r="AB118" i="1"/>
  <c r="AF118" i="1" s="1"/>
  <c r="Z119" i="1"/>
  <c r="AD119" i="1" s="1"/>
  <c r="AB120" i="1"/>
  <c r="AF120" i="1" s="1"/>
  <c r="Z121" i="1"/>
  <c r="AD121" i="1" s="1"/>
  <c r="AB122" i="1"/>
  <c r="AF122" i="1" s="1"/>
  <c r="Z123" i="1"/>
  <c r="AD123" i="1" s="1"/>
  <c r="AB124" i="1"/>
  <c r="AF124" i="1" s="1"/>
  <c r="Z125" i="1"/>
  <c r="AD125" i="1" s="1"/>
  <c r="AB126" i="1"/>
  <c r="AF126" i="1" s="1"/>
  <c r="Z127" i="1"/>
  <c r="AD127" i="1" s="1"/>
  <c r="AB128" i="1"/>
  <c r="AF128" i="1" s="1"/>
  <c r="Y129" i="1"/>
  <c r="AC129" i="1" s="1"/>
  <c r="AA130" i="1"/>
  <c r="AE130" i="1" s="1"/>
  <c r="Y131" i="1"/>
  <c r="AC131" i="1" s="1"/>
  <c r="AA132" i="1"/>
  <c r="AE132" i="1" s="1"/>
  <c r="Y133" i="1"/>
  <c r="AC133" i="1" s="1"/>
  <c r="AA134" i="1"/>
  <c r="AE134" i="1" s="1"/>
  <c r="Y135" i="1"/>
  <c r="AC135" i="1" s="1"/>
  <c r="AA136" i="1"/>
  <c r="AE136" i="1" s="1"/>
  <c r="Y137" i="1"/>
  <c r="AC137" i="1" s="1"/>
  <c r="Y139" i="1"/>
  <c r="AC139" i="1" s="1"/>
  <c r="AA140" i="1"/>
  <c r="AE140" i="1" s="1"/>
  <c r="Y141" i="1"/>
  <c r="AC141" i="1" s="1"/>
  <c r="AA142" i="1"/>
  <c r="AE142" i="1" s="1"/>
  <c r="Y143" i="1"/>
  <c r="AC143" i="1" s="1"/>
  <c r="AA144" i="1"/>
  <c r="AE144" i="1" s="1"/>
  <c r="Y145" i="1"/>
  <c r="AC145" i="1" s="1"/>
  <c r="AA146" i="1"/>
  <c r="AE146" i="1" s="1"/>
  <c r="Y147" i="1"/>
  <c r="AC147" i="1" s="1"/>
  <c r="AA148" i="1"/>
  <c r="AE148" i="1" s="1"/>
  <c r="Y149" i="1"/>
  <c r="AC149" i="1" s="1"/>
  <c r="AA150" i="1"/>
  <c r="AE150" i="1" s="1"/>
  <c r="Y151" i="1"/>
  <c r="AA152" i="1"/>
  <c r="AE152" i="1" s="1"/>
  <c r="Y153" i="1"/>
  <c r="AC153" i="1" s="1"/>
  <c r="Y179" i="1"/>
  <c r="AC179" i="1" s="1"/>
  <c r="AA180" i="1"/>
  <c r="AE180" i="1" s="1"/>
  <c r="Y181" i="1"/>
  <c r="AC181" i="1" s="1"/>
  <c r="AA182" i="1"/>
  <c r="AE182" i="1" s="1"/>
  <c r="Y183" i="1"/>
  <c r="AC183" i="1" s="1"/>
  <c r="AA184" i="1"/>
  <c r="AE184" i="1" s="1"/>
  <c r="Y185" i="1"/>
  <c r="AC185" i="1" s="1"/>
  <c r="AA186" i="1"/>
  <c r="AE186" i="1" s="1"/>
  <c r="Y187" i="1"/>
  <c r="AC187" i="1" s="1"/>
  <c r="AA188" i="1"/>
  <c r="AE188" i="1" s="1"/>
  <c r="AB107" i="1"/>
  <c r="AF107" i="1" s="1"/>
  <c r="Z111" i="1"/>
  <c r="AD111" i="1" s="1"/>
  <c r="Z112" i="1"/>
  <c r="AD112" i="1" s="1"/>
  <c r="AA113" i="1"/>
  <c r="AE113" i="1" s="1"/>
  <c r="AB114" i="1"/>
  <c r="AF114" i="1" s="1"/>
  <c r="Y115" i="1"/>
  <c r="AC115" i="1" s="1"/>
  <c r="Z116" i="1"/>
  <c r="AD116" i="1" s="1"/>
  <c r="AB117" i="1"/>
  <c r="AF117" i="1" s="1"/>
  <c r="Y118" i="1"/>
  <c r="AA119" i="1"/>
  <c r="AE119" i="1" s="1"/>
  <c r="Y120" i="1"/>
  <c r="AC120" i="1" s="1"/>
  <c r="AA121" i="1"/>
  <c r="AE121" i="1" s="1"/>
  <c r="Y122" i="1"/>
  <c r="AC122" i="1" s="1"/>
  <c r="AA123" i="1"/>
  <c r="AE123" i="1" s="1"/>
  <c r="Y124" i="1"/>
  <c r="AC124" i="1" s="1"/>
  <c r="AA125" i="1"/>
  <c r="AE125" i="1" s="1"/>
  <c r="Y126" i="1"/>
  <c r="AC126" i="1" s="1"/>
  <c r="AA127" i="1"/>
  <c r="AE127" i="1" s="1"/>
  <c r="Y128" i="1"/>
  <c r="AC128" i="1" s="1"/>
  <c r="Z129" i="1"/>
  <c r="AD129" i="1" s="1"/>
  <c r="AB130" i="1"/>
  <c r="AF130" i="1" s="1"/>
  <c r="Z131" i="1"/>
  <c r="AD131" i="1" s="1"/>
  <c r="AB132" i="1"/>
  <c r="AF132" i="1" s="1"/>
  <c r="Z133" i="1"/>
  <c r="AD133" i="1" s="1"/>
  <c r="AB134" i="1"/>
  <c r="AF134" i="1" s="1"/>
  <c r="Z135" i="1"/>
  <c r="AD135" i="1" s="1"/>
  <c r="AB136" i="1"/>
  <c r="AF136" i="1" s="1"/>
  <c r="Z137" i="1"/>
  <c r="AD137" i="1" s="1"/>
  <c r="Z139" i="1"/>
  <c r="AD139" i="1" s="1"/>
  <c r="AB140" i="1"/>
  <c r="AF140" i="1" s="1"/>
  <c r="Z141" i="1"/>
  <c r="AD141" i="1" s="1"/>
  <c r="AB142" i="1"/>
  <c r="AF142" i="1" s="1"/>
  <c r="Z143" i="1"/>
  <c r="AD143" i="1" s="1"/>
  <c r="AB144" i="1"/>
  <c r="AF144" i="1" s="1"/>
  <c r="Z145" i="1"/>
  <c r="AD145" i="1" s="1"/>
  <c r="AB146" i="1"/>
  <c r="AF146" i="1" s="1"/>
  <c r="Z147" i="1"/>
  <c r="AD147" i="1" s="1"/>
  <c r="AB148" i="1"/>
  <c r="AF148" i="1" s="1"/>
  <c r="Z149" i="1"/>
  <c r="AD149" i="1" s="1"/>
  <c r="AB150" i="1"/>
  <c r="AF150" i="1" s="1"/>
  <c r="Z151" i="1"/>
  <c r="AD151" i="1" s="1"/>
  <c r="AB152" i="1"/>
  <c r="AF152" i="1" s="1"/>
  <c r="Z153" i="1"/>
  <c r="AD153" i="1" s="1"/>
  <c r="Z179" i="1"/>
  <c r="AD179" i="1" s="1"/>
  <c r="AB180" i="1"/>
  <c r="AF180" i="1" s="1"/>
  <c r="Z181" i="1"/>
  <c r="AD181" i="1" s="1"/>
  <c r="AB182" i="1"/>
  <c r="AF182" i="1" s="1"/>
  <c r="Z183" i="1"/>
  <c r="AD183" i="1" s="1"/>
  <c r="AB184" i="1"/>
  <c r="AF184" i="1" s="1"/>
  <c r="Z185" i="1"/>
  <c r="AD185" i="1" s="1"/>
  <c r="AB186" i="1"/>
  <c r="AF186" i="1" s="1"/>
  <c r="Z187" i="1"/>
  <c r="AD187" i="1" s="1"/>
  <c r="AB188" i="1"/>
  <c r="AF188" i="1" s="1"/>
  <c r="Y108" i="1"/>
  <c r="AC108" i="1" s="1"/>
  <c r="AA110" i="1"/>
  <c r="AE110" i="1" s="1"/>
  <c r="AB111" i="1"/>
  <c r="AF111" i="1" s="1"/>
  <c r="AA112" i="1"/>
  <c r="AE112" i="1" s="1"/>
  <c r="AB113" i="1"/>
  <c r="AF113" i="1" s="1"/>
  <c r="Y114" i="1"/>
  <c r="AC114" i="1" s="1"/>
  <c r="Z115" i="1"/>
  <c r="AD115" i="1" s="1"/>
  <c r="AA116" i="1"/>
  <c r="AE116" i="1" s="1"/>
  <c r="Y117" i="1"/>
  <c r="AC117" i="1" s="1"/>
  <c r="Z118" i="1"/>
  <c r="AD118" i="1" s="1"/>
  <c r="AB119" i="1"/>
  <c r="AF119" i="1" s="1"/>
  <c r="Z120" i="1"/>
  <c r="AD120" i="1" s="1"/>
  <c r="AB121" i="1"/>
  <c r="AF121" i="1" s="1"/>
  <c r="Z122" i="1"/>
  <c r="AD122" i="1" s="1"/>
  <c r="AB123" i="1"/>
  <c r="AF123" i="1" s="1"/>
  <c r="Z124" i="1"/>
  <c r="AD124" i="1" s="1"/>
  <c r="AB125" i="1"/>
  <c r="AF125" i="1" s="1"/>
  <c r="Z126" i="1"/>
  <c r="AD126" i="1" s="1"/>
  <c r="AB127" i="1"/>
  <c r="AF127" i="1" s="1"/>
  <c r="Z128" i="1"/>
  <c r="AD128" i="1" s="1"/>
  <c r="AA129" i="1"/>
  <c r="AE129" i="1" s="1"/>
  <c r="Y130" i="1"/>
  <c r="AC130" i="1" s="1"/>
  <c r="AA131" i="1"/>
  <c r="AE131" i="1" s="1"/>
  <c r="Y132" i="1"/>
  <c r="AC132" i="1" s="1"/>
  <c r="AA133" i="1"/>
  <c r="AE133" i="1" s="1"/>
  <c r="Y134" i="1"/>
  <c r="AC134" i="1" s="1"/>
  <c r="AA135" i="1"/>
  <c r="AE135" i="1" s="1"/>
  <c r="Y136" i="1"/>
  <c r="AC136" i="1" s="1"/>
  <c r="AA137" i="1"/>
  <c r="AE137" i="1" s="1"/>
  <c r="AA139" i="1"/>
  <c r="AE139" i="1" s="1"/>
  <c r="Y140" i="1"/>
  <c r="AC140" i="1" s="1"/>
  <c r="AA141" i="1"/>
  <c r="AE141" i="1" s="1"/>
  <c r="Y142" i="1"/>
  <c r="AA143" i="1"/>
  <c r="AE143" i="1" s="1"/>
  <c r="Y144" i="1"/>
  <c r="AC144" i="1" s="1"/>
  <c r="AA145" i="1"/>
  <c r="AE145" i="1" s="1"/>
  <c r="Y146" i="1"/>
  <c r="AC146" i="1" s="1"/>
  <c r="AA147" i="1"/>
  <c r="AE147" i="1" s="1"/>
  <c r="Y148" i="1"/>
  <c r="AC148" i="1" s="1"/>
  <c r="AA149" i="1"/>
  <c r="AE149" i="1" s="1"/>
  <c r="Y150" i="1"/>
  <c r="AC150" i="1" s="1"/>
  <c r="AA151" i="1"/>
  <c r="AE151" i="1" s="1"/>
  <c r="Y152" i="1"/>
  <c r="AC152" i="1" s="1"/>
  <c r="AA153" i="1"/>
  <c r="AE153" i="1" s="1"/>
  <c r="AA179" i="1"/>
  <c r="AE179" i="1" s="1"/>
  <c r="Y180" i="1"/>
  <c r="AC180" i="1" s="1"/>
  <c r="AA181" i="1"/>
  <c r="AE181" i="1" s="1"/>
  <c r="Y182" i="1"/>
  <c r="AC182" i="1" s="1"/>
  <c r="AA183" i="1"/>
  <c r="AE183" i="1" s="1"/>
  <c r="Y184" i="1"/>
  <c r="AC184" i="1" s="1"/>
  <c r="AA185" i="1"/>
  <c r="AE185" i="1" s="1"/>
  <c r="Y186" i="1"/>
  <c r="AC186" i="1" s="1"/>
  <c r="AA187" i="1"/>
  <c r="AE187" i="1" s="1"/>
  <c r="Y188" i="1"/>
  <c r="AC188" i="1" s="1"/>
  <c r="Z114" i="1"/>
  <c r="AD114" i="1" s="1"/>
  <c r="AB116" i="1"/>
  <c r="AF116" i="1" s="1"/>
  <c r="Y119" i="1"/>
  <c r="AC119" i="1" s="1"/>
  <c r="AA124" i="1"/>
  <c r="AE124" i="1" s="1"/>
  <c r="Y127" i="1"/>
  <c r="AB129" i="1"/>
  <c r="AF129" i="1" s="1"/>
  <c r="Z132" i="1"/>
  <c r="AD132" i="1" s="1"/>
  <c r="AB137" i="1"/>
  <c r="AF137" i="1" s="1"/>
  <c r="Z140" i="1"/>
  <c r="AD140" i="1" s="1"/>
  <c r="AB145" i="1"/>
  <c r="AF145" i="1" s="1"/>
  <c r="Z148" i="1"/>
  <c r="AD148" i="1" s="1"/>
  <c r="AB153" i="1"/>
  <c r="AF153" i="1" s="1"/>
  <c r="Z180" i="1"/>
  <c r="AD180" i="1" s="1"/>
  <c r="AB185" i="1"/>
  <c r="AF185" i="1" s="1"/>
  <c r="Z188" i="1"/>
  <c r="AD188" i="1" s="1"/>
  <c r="AA115" i="1"/>
  <c r="AE115" i="1" s="1"/>
  <c r="AA120" i="1"/>
  <c r="AE120" i="1" s="1"/>
  <c r="AA128" i="1"/>
  <c r="AE128" i="1" s="1"/>
  <c r="AB133" i="1"/>
  <c r="AF133" i="1" s="1"/>
  <c r="Z144" i="1"/>
  <c r="AD144" i="1" s="1"/>
  <c r="AB149" i="1"/>
  <c r="AF149" i="1" s="1"/>
  <c r="AB181" i="1"/>
  <c r="AF181" i="1" s="1"/>
  <c r="Y121" i="1"/>
  <c r="AC121" i="1" s="1"/>
  <c r="AA126" i="1"/>
  <c r="AE126" i="1" s="1"/>
  <c r="Z134" i="1"/>
  <c r="AD134" i="1" s="1"/>
  <c r="AB139" i="1"/>
  <c r="AF139" i="1" s="1"/>
  <c r="AB147" i="1"/>
  <c r="AF147" i="1" s="1"/>
  <c r="AB179" i="1"/>
  <c r="AF179" i="1" s="1"/>
  <c r="AB187" i="1"/>
  <c r="AF187" i="1" s="1"/>
  <c r="AB112" i="1"/>
  <c r="AF112" i="1" s="1"/>
  <c r="Z117" i="1"/>
  <c r="AD117" i="1" s="1"/>
  <c r="AA122" i="1"/>
  <c r="AE122" i="1" s="1"/>
  <c r="Y125" i="1"/>
  <c r="AC125" i="1" s="1"/>
  <c r="Z130" i="1"/>
  <c r="AD130" i="1" s="1"/>
  <c r="AB135" i="1"/>
  <c r="AF135" i="1" s="1"/>
  <c r="AB143" i="1"/>
  <c r="AF143" i="1" s="1"/>
  <c r="Z146" i="1"/>
  <c r="AD146" i="1" s="1"/>
  <c r="AB151" i="1"/>
  <c r="AF151" i="1" s="1"/>
  <c r="AB183" i="1"/>
  <c r="AF183" i="1" s="1"/>
  <c r="Z186" i="1"/>
  <c r="AD186" i="1" s="1"/>
  <c r="Y113" i="1"/>
  <c r="AC113" i="1" s="1"/>
  <c r="Z136" i="1"/>
  <c r="AD136" i="1" s="1"/>
  <c r="AB141" i="1"/>
  <c r="AF141" i="1" s="1"/>
  <c r="Z152" i="1"/>
  <c r="AD152" i="1" s="1"/>
  <c r="Z184" i="1"/>
  <c r="AD184" i="1" s="1"/>
  <c r="AA118" i="1"/>
  <c r="AE118" i="1" s="1"/>
  <c r="Z142" i="1"/>
  <c r="AD142" i="1" s="1"/>
  <c r="Z150" i="1"/>
  <c r="AD150" i="1" s="1"/>
  <c r="Z182" i="1"/>
  <c r="AD182" i="1" s="1"/>
  <c r="Y123" i="1"/>
  <c r="AC123" i="1" s="1"/>
  <c r="AB131" i="1"/>
  <c r="AF131" i="1" s="1"/>
  <c r="Z58" i="1"/>
  <c r="AD58" i="1" s="1"/>
  <c r="Z59" i="1"/>
  <c r="AD59" i="1" s="1"/>
  <c r="Z60" i="1"/>
  <c r="AD60" i="1" s="1"/>
  <c r="Z61" i="1"/>
  <c r="AD61" i="1" s="1"/>
  <c r="Z62" i="1"/>
  <c r="AD62" i="1" s="1"/>
  <c r="Z63" i="1"/>
  <c r="AD63" i="1" s="1"/>
  <c r="Z64" i="1"/>
  <c r="AD64" i="1" s="1"/>
  <c r="Z65" i="1"/>
  <c r="AD65" i="1" s="1"/>
  <c r="Z66" i="1"/>
  <c r="AD66" i="1" s="1"/>
  <c r="Z67" i="1"/>
  <c r="AD67" i="1" s="1"/>
  <c r="Z68" i="1"/>
  <c r="AD68" i="1" s="1"/>
  <c r="Z69" i="1"/>
  <c r="AD69" i="1" s="1"/>
  <c r="Z70" i="1"/>
  <c r="AD70" i="1" s="1"/>
  <c r="Z71" i="1"/>
  <c r="AD71" i="1" s="1"/>
  <c r="Z72" i="1"/>
  <c r="AD72" i="1" s="1"/>
  <c r="Z73" i="1"/>
  <c r="AD73" i="1" s="1"/>
  <c r="Z74" i="1"/>
  <c r="AD74" i="1" s="1"/>
  <c r="Z75" i="1"/>
  <c r="AD75" i="1" s="1"/>
  <c r="Z76" i="1"/>
  <c r="AD76" i="1" s="1"/>
  <c r="Z77" i="1"/>
  <c r="AD77" i="1" s="1"/>
  <c r="Z78" i="1"/>
  <c r="AD78" i="1" s="1"/>
  <c r="Z79" i="1"/>
  <c r="AD79" i="1" s="1"/>
  <c r="Z80" i="1"/>
  <c r="AD80" i="1" s="1"/>
  <c r="Z81" i="1"/>
  <c r="AD81" i="1" s="1"/>
  <c r="Z82" i="1"/>
  <c r="AD82" i="1" s="1"/>
  <c r="AA58" i="1"/>
  <c r="AE58" i="1" s="1"/>
  <c r="AA59" i="1"/>
  <c r="AE59" i="1" s="1"/>
  <c r="AA60" i="1"/>
  <c r="AE60" i="1" s="1"/>
  <c r="AA61" i="1"/>
  <c r="AE61" i="1" s="1"/>
  <c r="AA62" i="1"/>
  <c r="AE62" i="1" s="1"/>
  <c r="AA63" i="1"/>
  <c r="AE63" i="1" s="1"/>
  <c r="AA64" i="1"/>
  <c r="AE64" i="1" s="1"/>
  <c r="AA65" i="1"/>
  <c r="AE65" i="1" s="1"/>
  <c r="AA66" i="1"/>
  <c r="AE66" i="1" s="1"/>
  <c r="AA67" i="1"/>
  <c r="AE67" i="1" s="1"/>
  <c r="AA68" i="1"/>
  <c r="AE68" i="1" s="1"/>
  <c r="AA69" i="1"/>
  <c r="AE69" i="1" s="1"/>
  <c r="AA70" i="1"/>
  <c r="AE70" i="1" s="1"/>
  <c r="AA71" i="1"/>
  <c r="AE71" i="1" s="1"/>
  <c r="AA72" i="1"/>
  <c r="AE72" i="1" s="1"/>
  <c r="AA73" i="1"/>
  <c r="AE73" i="1" s="1"/>
  <c r="AA74" i="1"/>
  <c r="AE74" i="1" s="1"/>
  <c r="AA75" i="1"/>
  <c r="AE75" i="1" s="1"/>
  <c r="Y58" i="1"/>
  <c r="AC58" i="1" s="1"/>
  <c r="Y59" i="1"/>
  <c r="AC59" i="1" s="1"/>
  <c r="Y60" i="1"/>
  <c r="AC60" i="1" s="1"/>
  <c r="Y61" i="1"/>
  <c r="AC61" i="1" s="1"/>
  <c r="Y62" i="1"/>
  <c r="Y63" i="1"/>
  <c r="AC63" i="1" s="1"/>
  <c r="Y64" i="1"/>
  <c r="AC64" i="1" s="1"/>
  <c r="Y65" i="1"/>
  <c r="AC65" i="1" s="1"/>
  <c r="Y66" i="1"/>
  <c r="AC66" i="1" s="1"/>
  <c r="Y67" i="1"/>
  <c r="Y68" i="1"/>
  <c r="AC68" i="1" s="1"/>
  <c r="Y69" i="1"/>
  <c r="AC69" i="1" s="1"/>
  <c r="Y70" i="1"/>
  <c r="Y71" i="1"/>
  <c r="AC71" i="1" s="1"/>
  <c r="Y72" i="1"/>
  <c r="Y73" i="1"/>
  <c r="AC73" i="1" s="1"/>
  <c r="Y74" i="1"/>
  <c r="AC74" i="1" s="1"/>
  <c r="Y75" i="1"/>
  <c r="AC75" i="1" s="1"/>
  <c r="AA77" i="1"/>
  <c r="AE77" i="1" s="1"/>
  <c r="AA79" i="1"/>
  <c r="AE79" i="1" s="1"/>
  <c r="AA81" i="1"/>
  <c r="AE81" i="1" s="1"/>
  <c r="AB58" i="1"/>
  <c r="AF58" i="1" s="1"/>
  <c r="AB59" i="1"/>
  <c r="AF59" i="1" s="1"/>
  <c r="AB60" i="1"/>
  <c r="AF60" i="1" s="1"/>
  <c r="AB61" i="1"/>
  <c r="AF61" i="1" s="1"/>
  <c r="AB62" i="1"/>
  <c r="AF62" i="1" s="1"/>
  <c r="AB63" i="1"/>
  <c r="AF63" i="1" s="1"/>
  <c r="AB64" i="1"/>
  <c r="AF64" i="1" s="1"/>
  <c r="AB65" i="1"/>
  <c r="AF65" i="1" s="1"/>
  <c r="AB66" i="1"/>
  <c r="AF66" i="1" s="1"/>
  <c r="AB67" i="1"/>
  <c r="AF67" i="1" s="1"/>
  <c r="AB68" i="1"/>
  <c r="AF68" i="1" s="1"/>
  <c r="AB69" i="1"/>
  <c r="AF69" i="1" s="1"/>
  <c r="AB70" i="1"/>
  <c r="AF70" i="1" s="1"/>
  <c r="AB71" i="1"/>
  <c r="AF71" i="1" s="1"/>
  <c r="AB72" i="1"/>
  <c r="AF72" i="1" s="1"/>
  <c r="AB73" i="1"/>
  <c r="AF73" i="1" s="1"/>
  <c r="AB74" i="1"/>
  <c r="AF74" i="1" s="1"/>
  <c r="AB75" i="1"/>
  <c r="AF75" i="1" s="1"/>
  <c r="Y76" i="1"/>
  <c r="AC76" i="1" s="1"/>
  <c r="AB77" i="1"/>
  <c r="AF77" i="1" s="1"/>
  <c r="Y78" i="1"/>
  <c r="AC78" i="1" s="1"/>
  <c r="AB79" i="1"/>
  <c r="AF79" i="1" s="1"/>
  <c r="Y80" i="1"/>
  <c r="AC80" i="1" s="1"/>
  <c r="AB81" i="1"/>
  <c r="AF81" i="1" s="1"/>
  <c r="Y82" i="1"/>
  <c r="AA76" i="1"/>
  <c r="AE76" i="1" s="1"/>
  <c r="AA78" i="1"/>
  <c r="AE78" i="1" s="1"/>
  <c r="AA80" i="1"/>
  <c r="AE80" i="1" s="1"/>
  <c r="AA82" i="1"/>
  <c r="AE82" i="1" s="1"/>
  <c r="AB76" i="1"/>
  <c r="AF76" i="1" s="1"/>
  <c r="Y77" i="1"/>
  <c r="AB78" i="1"/>
  <c r="AF78" i="1" s="1"/>
  <c r="Y79" i="1"/>
  <c r="AB80" i="1"/>
  <c r="AF80" i="1" s="1"/>
  <c r="Y81" i="1"/>
  <c r="AC81" i="1" s="1"/>
  <c r="AB82" i="1"/>
  <c r="AF82" i="1" s="1"/>
  <c r="Z29" i="1"/>
  <c r="AD29" i="1" s="1"/>
  <c r="AA30" i="1"/>
  <c r="AE30" i="1" s="1"/>
  <c r="Z33" i="1"/>
  <c r="AD33" i="1" s="1"/>
  <c r="AB35" i="1"/>
  <c r="AF35" i="1" s="1"/>
  <c r="Z37" i="1"/>
  <c r="AD37" i="1" s="1"/>
  <c r="AA38" i="1"/>
  <c r="AE38" i="1" s="1"/>
  <c r="AB39" i="1"/>
  <c r="AF39" i="1" s="1"/>
  <c r="Z41" i="1"/>
  <c r="AD41" i="1" s="1"/>
  <c r="AA42" i="1"/>
  <c r="AE42" i="1" s="1"/>
  <c r="AB43" i="1"/>
  <c r="AF43" i="1" s="1"/>
  <c r="Z45" i="1"/>
  <c r="AD45" i="1" s="1"/>
  <c r="AA46" i="1"/>
  <c r="AE46" i="1" s="1"/>
  <c r="AB47" i="1"/>
  <c r="Z49" i="1"/>
  <c r="AD49" i="1" s="1"/>
  <c r="AA50" i="1"/>
  <c r="AE50" i="1" s="1"/>
  <c r="AB51" i="1"/>
  <c r="AF51" i="1" s="1"/>
  <c r="Z53" i="1"/>
  <c r="AD53" i="1" s="1"/>
  <c r="AA54" i="1"/>
  <c r="AE54" i="1" s="1"/>
  <c r="AB55" i="1"/>
  <c r="AF55" i="1" s="1"/>
  <c r="Z57" i="1"/>
  <c r="AD57" i="1" s="1"/>
  <c r="AB83" i="1"/>
  <c r="AF83" i="1" s="1"/>
  <c r="Z85" i="1"/>
  <c r="AD85" i="1" s="1"/>
  <c r="AA86" i="1"/>
  <c r="AE86" i="1" s="1"/>
  <c r="AB87" i="1"/>
  <c r="AF87" i="1" s="1"/>
  <c r="Z89" i="1"/>
  <c r="AD89" i="1" s="1"/>
  <c r="AA90" i="1"/>
  <c r="AE90" i="1" s="1"/>
  <c r="AB91" i="1"/>
  <c r="AF91" i="1" s="1"/>
  <c r="Z93" i="1"/>
  <c r="AD93" i="1" s="1"/>
  <c r="AA94" i="1"/>
  <c r="AE94" i="1" s="1"/>
  <c r="AB95" i="1"/>
  <c r="AF95" i="1" s="1"/>
  <c r="Z97" i="1"/>
  <c r="AD97" i="1" s="1"/>
  <c r="AA98" i="1"/>
  <c r="AE98" i="1" s="1"/>
  <c r="AB99" i="1"/>
  <c r="AF99" i="1" s="1"/>
  <c r="Z101" i="1"/>
  <c r="AD101" i="1" s="1"/>
  <c r="AA102" i="1"/>
  <c r="AE102" i="1" s="1"/>
  <c r="AB103" i="1"/>
  <c r="AF103" i="1" s="1"/>
  <c r="Z105" i="1"/>
  <c r="AD105" i="1" s="1"/>
  <c r="AA28" i="1"/>
  <c r="AE28" i="1" s="1"/>
  <c r="AB29" i="1"/>
  <c r="AF29" i="1" s="1"/>
  <c r="Z31" i="1"/>
  <c r="AD31" i="1" s="1"/>
  <c r="AA32" i="1"/>
  <c r="AE32" i="1" s="1"/>
  <c r="AB33" i="1"/>
  <c r="AF33" i="1" s="1"/>
  <c r="Z35" i="1"/>
  <c r="AD35" i="1" s="1"/>
  <c r="AA36" i="1"/>
  <c r="AE36" i="1" s="1"/>
  <c r="AB37" i="1"/>
  <c r="AF37" i="1" s="1"/>
  <c r="Z39" i="1"/>
  <c r="AD39" i="1" s="1"/>
  <c r="AA40" i="1"/>
  <c r="AE40" i="1" s="1"/>
  <c r="AB41" i="1"/>
  <c r="AF41" i="1" s="1"/>
  <c r="Z43" i="1"/>
  <c r="AD43" i="1" s="1"/>
  <c r="AA44" i="1"/>
  <c r="AE44" i="1" s="1"/>
  <c r="AB45" i="1"/>
  <c r="AF45" i="1" s="1"/>
  <c r="Z47" i="1"/>
  <c r="AA48" i="1"/>
  <c r="AE48" i="1" s="1"/>
  <c r="AB49" i="1"/>
  <c r="AF49" i="1" s="1"/>
  <c r="Z51" i="1"/>
  <c r="AD51" i="1" s="1"/>
  <c r="AA52" i="1"/>
  <c r="AE52" i="1" s="1"/>
  <c r="AB53" i="1"/>
  <c r="AF53" i="1" s="1"/>
  <c r="Z55" i="1"/>
  <c r="AD55" i="1" s="1"/>
  <c r="AA56" i="1"/>
  <c r="AE56" i="1" s="1"/>
  <c r="AB57" i="1"/>
  <c r="AF57" i="1" s="1"/>
  <c r="Z83" i="1"/>
  <c r="AD83" i="1" s="1"/>
  <c r="AA84" i="1"/>
  <c r="AE84" i="1" s="1"/>
  <c r="AB85" i="1"/>
  <c r="AF85" i="1" s="1"/>
  <c r="Z87" i="1"/>
  <c r="AD87" i="1" s="1"/>
  <c r="AA88" i="1"/>
  <c r="AE88" i="1" s="1"/>
  <c r="AB89" i="1"/>
  <c r="AF89" i="1" s="1"/>
  <c r="Z91" i="1"/>
  <c r="AD91" i="1" s="1"/>
  <c r="AA92" i="1"/>
  <c r="AE92" i="1" s="1"/>
  <c r="AB93" i="1"/>
  <c r="AF93" i="1" s="1"/>
  <c r="Z95" i="1"/>
  <c r="AD95" i="1" s="1"/>
  <c r="AA96" i="1"/>
  <c r="AE96" i="1" s="1"/>
  <c r="AB97" i="1"/>
  <c r="AF97" i="1" s="1"/>
  <c r="Z99" i="1"/>
  <c r="AD99" i="1" s="1"/>
  <c r="AA100" i="1"/>
  <c r="AE100" i="1" s="1"/>
  <c r="AB101" i="1"/>
  <c r="AF101" i="1" s="1"/>
  <c r="Z103" i="1"/>
  <c r="AD103" i="1" s="1"/>
  <c r="AA104" i="1"/>
  <c r="AE104" i="1" s="1"/>
  <c r="AB105" i="1"/>
  <c r="AF105" i="1" s="1"/>
  <c r="AB28" i="1"/>
  <c r="AF28" i="1" s="1"/>
  <c r="AA31" i="1"/>
  <c r="AE31" i="1" s="1"/>
  <c r="AB36" i="1"/>
  <c r="AF36" i="1" s="1"/>
  <c r="AA39" i="1"/>
  <c r="AE39" i="1" s="1"/>
  <c r="Z42" i="1"/>
  <c r="AD42" i="1" s="1"/>
  <c r="AB44" i="1"/>
  <c r="AF44" i="1" s="1"/>
  <c r="AA47" i="1"/>
  <c r="Z50" i="1"/>
  <c r="AD50" i="1" s="1"/>
  <c r="AB52" i="1"/>
  <c r="AF52" i="1" s="1"/>
  <c r="AA55" i="1"/>
  <c r="AE55" i="1" s="1"/>
  <c r="AB84" i="1"/>
  <c r="AF84" i="1" s="1"/>
  <c r="AA87" i="1"/>
  <c r="AE87" i="1" s="1"/>
  <c r="Z90" i="1"/>
  <c r="AD90" i="1" s="1"/>
  <c r="AB92" i="1"/>
  <c r="AF92" i="1" s="1"/>
  <c r="AA95" i="1"/>
  <c r="AE95" i="1" s="1"/>
  <c r="Z98" i="1"/>
  <c r="AD98" i="1" s="1"/>
  <c r="AB100" i="1"/>
  <c r="AF100" i="1" s="1"/>
  <c r="AA103" i="1"/>
  <c r="AE103" i="1" s="1"/>
  <c r="AB189" i="1"/>
  <c r="AF189" i="1" s="1"/>
  <c r="Z191" i="1"/>
  <c r="AD191" i="1" s="1"/>
  <c r="AA192" i="1"/>
  <c r="AE192" i="1" s="1"/>
  <c r="AB193" i="1"/>
  <c r="AF193" i="1" s="1"/>
  <c r="Z195" i="1"/>
  <c r="AD195" i="1" s="1"/>
  <c r="AA196" i="1"/>
  <c r="AE196" i="1" s="1"/>
  <c r="AB197" i="1"/>
  <c r="AF197" i="1" s="1"/>
  <c r="AA200" i="1"/>
  <c r="AE200" i="1" s="1"/>
  <c r="AB201" i="1"/>
  <c r="AF201" i="1" s="1"/>
  <c r="Z203" i="1"/>
  <c r="AD203" i="1" s="1"/>
  <c r="AA204" i="1"/>
  <c r="AE204" i="1" s="1"/>
  <c r="AB205" i="1"/>
  <c r="AF205" i="1" s="1"/>
  <c r="Z207" i="1"/>
  <c r="AD207" i="1" s="1"/>
  <c r="AA208" i="1"/>
  <c r="AE208" i="1" s="1"/>
  <c r="AB209" i="1"/>
  <c r="AF209" i="1" s="1"/>
  <c r="Z211" i="1"/>
  <c r="AD211" i="1" s="1"/>
  <c r="AA212" i="1"/>
  <c r="AE212" i="1" s="1"/>
  <c r="AB213" i="1"/>
  <c r="AF213" i="1" s="1"/>
  <c r="Z215" i="1"/>
  <c r="AD215" i="1" s="1"/>
  <c r="AA216" i="1"/>
  <c r="AE216" i="1" s="1"/>
  <c r="AB217" i="1"/>
  <c r="AF217" i="1" s="1"/>
  <c r="Z219" i="1"/>
  <c r="AD219" i="1" s="1"/>
  <c r="AA220" i="1"/>
  <c r="AE220" i="1" s="1"/>
  <c r="AB221" i="1"/>
  <c r="AF221" i="1" s="1"/>
  <c r="Z223" i="1"/>
  <c r="AD223" i="1" s="1"/>
  <c r="AA224" i="1"/>
  <c r="AE224" i="1" s="1"/>
  <c r="AB225" i="1"/>
  <c r="AF225" i="1" s="1"/>
  <c r="Z227" i="1"/>
  <c r="AD227" i="1" s="1"/>
  <c r="Y43" i="1"/>
  <c r="AC43" i="1" s="1"/>
  <c r="Y47" i="1"/>
  <c r="Y51" i="1"/>
  <c r="AC51" i="1" s="1"/>
  <c r="Y55" i="1"/>
  <c r="Y83" i="1"/>
  <c r="AC83" i="1" s="1"/>
  <c r="Y87" i="1"/>
  <c r="Y91" i="1"/>
  <c r="AC91" i="1" s="1"/>
  <c r="Y95" i="1"/>
  <c r="AC95" i="1" s="1"/>
  <c r="Y99" i="1"/>
  <c r="AC99" i="1" s="1"/>
  <c r="Y103" i="1"/>
  <c r="Y191" i="1"/>
  <c r="AC191" i="1" s="1"/>
  <c r="Y195" i="1"/>
  <c r="AC195" i="1" s="1"/>
  <c r="Y203" i="1"/>
  <c r="AC203" i="1" s="1"/>
  <c r="Y207" i="1"/>
  <c r="AC207" i="1" s="1"/>
  <c r="Y211" i="1"/>
  <c r="AC211" i="1" s="1"/>
  <c r="Y215" i="1"/>
  <c r="AC215" i="1" s="1"/>
  <c r="Y219" i="1"/>
  <c r="AC219" i="1" s="1"/>
  <c r="Y223" i="1"/>
  <c r="Y227" i="1"/>
  <c r="AC227" i="1" s="1"/>
  <c r="Y29" i="1"/>
  <c r="AC29" i="1" s="1"/>
  <c r="Y33" i="1"/>
  <c r="AC33" i="1" s="1"/>
  <c r="Y37" i="1"/>
  <c r="Y48" i="1"/>
  <c r="AC48" i="1" s="1"/>
  <c r="Y56" i="1"/>
  <c r="AC56" i="1" s="1"/>
  <c r="Y88" i="1"/>
  <c r="AC88" i="1" s="1"/>
  <c r="Y96" i="1"/>
  <c r="AC96" i="1" s="1"/>
  <c r="Y104" i="1"/>
  <c r="AC104" i="1" s="1"/>
  <c r="Y196" i="1"/>
  <c r="AC196" i="1" s="1"/>
  <c r="Y204" i="1"/>
  <c r="AC204" i="1" s="1"/>
  <c r="Y212" i="1"/>
  <c r="AC212" i="1" s="1"/>
  <c r="Y216" i="1"/>
  <c r="AC216" i="1" s="1"/>
  <c r="Y224" i="1"/>
  <c r="AC224" i="1" s="1"/>
  <c r="AA29" i="1"/>
  <c r="AE29" i="1" s="1"/>
  <c r="Z32" i="1"/>
  <c r="AD32" i="1" s="1"/>
  <c r="AA37" i="1"/>
  <c r="AE37" i="1" s="1"/>
  <c r="Z40" i="1"/>
  <c r="AD40" i="1" s="1"/>
  <c r="AB42" i="1"/>
  <c r="AF42" i="1" s="1"/>
  <c r="AA45" i="1"/>
  <c r="AE45" i="1" s="1"/>
  <c r="Z48" i="1"/>
  <c r="AD48" i="1" s="1"/>
  <c r="AB50" i="1"/>
  <c r="AF50" i="1" s="1"/>
  <c r="AA53" i="1"/>
  <c r="AE53" i="1" s="1"/>
  <c r="Z56" i="1"/>
  <c r="AD56" i="1" s="1"/>
  <c r="AA85" i="1"/>
  <c r="AE85" i="1" s="1"/>
  <c r="Z88" i="1"/>
  <c r="AD88" i="1" s="1"/>
  <c r="AB90" i="1"/>
  <c r="AF90" i="1" s="1"/>
  <c r="AA93" i="1"/>
  <c r="AE93" i="1" s="1"/>
  <c r="Z96" i="1"/>
  <c r="AD96" i="1" s="1"/>
  <c r="AB98" i="1"/>
  <c r="AF98" i="1" s="1"/>
  <c r="AA101" i="1"/>
  <c r="AE101" i="1" s="1"/>
  <c r="Z104" i="1"/>
  <c r="AD104" i="1" s="1"/>
  <c r="Z190" i="1"/>
  <c r="AD190" i="1" s="1"/>
  <c r="AA191" i="1"/>
  <c r="AE191" i="1" s="1"/>
  <c r="AB192" i="1"/>
  <c r="AF192" i="1" s="1"/>
  <c r="Z194" i="1"/>
  <c r="AD194" i="1" s="1"/>
  <c r="AA195" i="1"/>
  <c r="AE195" i="1" s="1"/>
  <c r="AB196" i="1"/>
  <c r="AF196" i="1" s="1"/>
  <c r="Z198" i="1"/>
  <c r="AD198" i="1" s="1"/>
  <c r="AB200" i="1"/>
  <c r="AF200" i="1" s="1"/>
  <c r="Z202" i="1"/>
  <c r="AD202" i="1" s="1"/>
  <c r="AA203" i="1"/>
  <c r="AE203" i="1" s="1"/>
  <c r="AB204" i="1"/>
  <c r="AF204" i="1" s="1"/>
  <c r="Z206" i="1"/>
  <c r="AD206" i="1" s="1"/>
  <c r="AA207" i="1"/>
  <c r="AE207" i="1" s="1"/>
  <c r="AB208" i="1"/>
  <c r="AF208" i="1" s="1"/>
  <c r="Z210" i="1"/>
  <c r="AD210" i="1" s="1"/>
  <c r="AA211" i="1"/>
  <c r="AE211" i="1" s="1"/>
  <c r="AB212" i="1"/>
  <c r="AF212" i="1" s="1"/>
  <c r="Z214" i="1"/>
  <c r="AD214" i="1" s="1"/>
  <c r="AA215" i="1"/>
  <c r="AE215" i="1" s="1"/>
  <c r="AB216" i="1"/>
  <c r="AF216" i="1" s="1"/>
  <c r="Z218" i="1"/>
  <c r="AD218" i="1" s="1"/>
  <c r="AA219" i="1"/>
  <c r="AE219" i="1" s="1"/>
  <c r="AB220" i="1"/>
  <c r="AF220" i="1" s="1"/>
  <c r="Z222" i="1"/>
  <c r="AD222" i="1" s="1"/>
  <c r="AA223" i="1"/>
  <c r="AE223" i="1" s="1"/>
  <c r="AB224" i="1"/>
  <c r="AF224" i="1" s="1"/>
  <c r="Z226" i="1"/>
  <c r="AD226" i="1" s="1"/>
  <c r="AA227" i="1"/>
  <c r="AE227" i="1" s="1"/>
  <c r="Y40" i="1"/>
  <c r="AC40" i="1" s="1"/>
  <c r="Y44" i="1"/>
  <c r="AC44" i="1" s="1"/>
  <c r="Y52" i="1"/>
  <c r="Y84" i="1"/>
  <c r="AC84" i="1" s="1"/>
  <c r="Y92" i="1"/>
  <c r="Y100" i="1"/>
  <c r="AC100" i="1" s="1"/>
  <c r="Y192" i="1"/>
  <c r="AC192" i="1" s="1"/>
  <c r="Y200" i="1"/>
  <c r="AC200" i="1" s="1"/>
  <c r="Y208" i="1"/>
  <c r="AC208" i="1" s="1"/>
  <c r="Y220" i="1"/>
  <c r="AC220" i="1" s="1"/>
  <c r="Z30" i="1"/>
  <c r="AD30" i="1" s="1"/>
  <c r="AB32" i="1"/>
  <c r="AF32" i="1" s="1"/>
  <c r="AA35" i="1"/>
  <c r="AE35" i="1" s="1"/>
  <c r="Z38" i="1"/>
  <c r="AD38" i="1" s="1"/>
  <c r="AB40" i="1"/>
  <c r="AF40" i="1" s="1"/>
  <c r="AA43" i="1"/>
  <c r="AE43" i="1" s="1"/>
  <c r="Z46" i="1"/>
  <c r="AD46" i="1" s="1"/>
  <c r="AB48" i="1"/>
  <c r="AF48" i="1" s="1"/>
  <c r="AA51" i="1"/>
  <c r="AE51" i="1" s="1"/>
  <c r="Z54" i="1"/>
  <c r="AD54" i="1" s="1"/>
  <c r="AB56" i="1"/>
  <c r="AF56" i="1" s="1"/>
  <c r="AA83" i="1"/>
  <c r="AE83" i="1" s="1"/>
  <c r="Z86" i="1"/>
  <c r="AD86" i="1" s="1"/>
  <c r="AB88" i="1"/>
  <c r="AF88" i="1" s="1"/>
  <c r="AA91" i="1"/>
  <c r="AE91" i="1" s="1"/>
  <c r="Z94" i="1"/>
  <c r="AD94" i="1" s="1"/>
  <c r="AB96" i="1"/>
  <c r="AF96" i="1" s="1"/>
  <c r="AA99" i="1"/>
  <c r="AE99" i="1" s="1"/>
  <c r="Z102" i="1"/>
  <c r="AD102" i="1" s="1"/>
  <c r="AB104" i="1"/>
  <c r="AF104" i="1" s="1"/>
  <c r="Z189" i="1"/>
  <c r="AD189" i="1" s="1"/>
  <c r="AA190" i="1"/>
  <c r="AE190" i="1" s="1"/>
  <c r="AB191" i="1"/>
  <c r="AF191" i="1" s="1"/>
  <c r="Z193" i="1"/>
  <c r="AD193" i="1" s="1"/>
  <c r="AA194" i="1"/>
  <c r="AE194" i="1" s="1"/>
  <c r="AB195" i="1"/>
  <c r="AF195" i="1" s="1"/>
  <c r="Z197" i="1"/>
  <c r="AD197" i="1" s="1"/>
  <c r="AA198" i="1"/>
  <c r="AE198" i="1" s="1"/>
  <c r="Z201" i="1"/>
  <c r="AD201" i="1" s="1"/>
  <c r="AA202" i="1"/>
  <c r="AE202" i="1" s="1"/>
  <c r="AB203" i="1"/>
  <c r="AF203" i="1" s="1"/>
  <c r="Z205" i="1"/>
  <c r="AD205" i="1" s="1"/>
  <c r="AA206" i="1"/>
  <c r="AE206" i="1" s="1"/>
  <c r="AB207" i="1"/>
  <c r="AF207" i="1" s="1"/>
  <c r="Z209" i="1"/>
  <c r="AD209" i="1" s="1"/>
  <c r="AA210" i="1"/>
  <c r="AE210" i="1" s="1"/>
  <c r="AB211" i="1"/>
  <c r="AF211" i="1" s="1"/>
  <c r="Z213" i="1"/>
  <c r="AD213" i="1" s="1"/>
  <c r="AA214" i="1"/>
  <c r="AE214" i="1" s="1"/>
  <c r="AB215" i="1"/>
  <c r="AF215" i="1" s="1"/>
  <c r="Z217" i="1"/>
  <c r="AD217" i="1" s="1"/>
  <c r="AA218" i="1"/>
  <c r="AE218" i="1" s="1"/>
  <c r="AB219" i="1"/>
  <c r="AF219" i="1" s="1"/>
  <c r="Z221" i="1"/>
  <c r="AD221" i="1" s="1"/>
  <c r="AA222" i="1"/>
  <c r="AE222" i="1" s="1"/>
  <c r="AB223" i="1"/>
  <c r="AF223" i="1" s="1"/>
  <c r="Z225" i="1"/>
  <c r="AD225" i="1" s="1"/>
  <c r="AA226" i="1"/>
  <c r="AE226" i="1" s="1"/>
  <c r="AB227" i="1"/>
  <c r="AF227" i="1" s="1"/>
  <c r="Y41" i="1"/>
  <c r="AC41" i="1" s="1"/>
  <c r="Y45" i="1"/>
  <c r="AC45" i="1" s="1"/>
  <c r="Y49" i="1"/>
  <c r="AC49" i="1" s="1"/>
  <c r="Y53" i="1"/>
  <c r="AC53" i="1" s="1"/>
  <c r="Y57" i="1"/>
  <c r="Y85" i="1"/>
  <c r="AC85" i="1" s="1"/>
  <c r="Y89" i="1"/>
  <c r="AC89" i="1" s="1"/>
  <c r="Y93" i="1"/>
  <c r="AC93" i="1" s="1"/>
  <c r="Y97" i="1"/>
  <c r="Y101" i="1"/>
  <c r="AC101" i="1" s="1"/>
  <c r="Y105" i="1"/>
  <c r="AC105" i="1" s="1"/>
  <c r="Y189" i="1"/>
  <c r="AC189" i="1" s="1"/>
  <c r="Y193" i="1"/>
  <c r="AC193" i="1" s="1"/>
  <c r="Y197" i="1"/>
  <c r="AC197" i="1" s="1"/>
  <c r="Y201" i="1"/>
  <c r="AC201" i="1" s="1"/>
  <c r="Y205" i="1"/>
  <c r="AC205" i="1" s="1"/>
  <c r="Y209" i="1"/>
  <c r="AC209" i="1" s="1"/>
  <c r="Y213" i="1"/>
  <c r="AC213" i="1" s="1"/>
  <c r="Y217" i="1"/>
  <c r="AC217" i="1" s="1"/>
  <c r="Y221" i="1"/>
  <c r="AC221" i="1" s="1"/>
  <c r="Y225" i="1"/>
  <c r="AC225" i="1" s="1"/>
  <c r="Y31" i="1"/>
  <c r="AC31" i="1" s="1"/>
  <c r="Y35" i="1"/>
  <c r="AC35" i="1" s="1"/>
  <c r="Z28" i="1"/>
  <c r="AD28" i="1" s="1"/>
  <c r="AB30" i="1"/>
  <c r="AF30" i="1" s="1"/>
  <c r="AA33" i="1"/>
  <c r="AE33" i="1" s="1"/>
  <c r="Z36" i="1"/>
  <c r="AD36" i="1" s="1"/>
  <c r="AB38" i="1"/>
  <c r="AF38" i="1" s="1"/>
  <c r="AA41" i="1"/>
  <c r="AE41" i="1" s="1"/>
  <c r="Z44" i="1"/>
  <c r="AD44" i="1" s="1"/>
  <c r="AB46" i="1"/>
  <c r="AF46" i="1" s="1"/>
  <c r="AA49" i="1"/>
  <c r="AE49" i="1" s="1"/>
  <c r="Z52" i="1"/>
  <c r="AD52" i="1" s="1"/>
  <c r="AB54" i="1"/>
  <c r="AF54" i="1" s="1"/>
  <c r="AA57" i="1"/>
  <c r="AE57" i="1" s="1"/>
  <c r="Z84" i="1"/>
  <c r="AD84" i="1" s="1"/>
  <c r="AB86" i="1"/>
  <c r="AF86" i="1" s="1"/>
  <c r="AA89" i="1"/>
  <c r="AE89" i="1" s="1"/>
  <c r="Z92" i="1"/>
  <c r="AD92" i="1" s="1"/>
  <c r="AB94" i="1"/>
  <c r="AF94" i="1" s="1"/>
  <c r="AA97" i="1"/>
  <c r="AE97" i="1" s="1"/>
  <c r="Z100" i="1"/>
  <c r="AD100" i="1" s="1"/>
  <c r="AB102" i="1"/>
  <c r="AF102" i="1" s="1"/>
  <c r="AA105" i="1"/>
  <c r="AE105" i="1" s="1"/>
  <c r="AA189" i="1"/>
  <c r="AE189" i="1" s="1"/>
  <c r="AB194" i="1"/>
  <c r="AF194" i="1" s="1"/>
  <c r="Z200" i="1"/>
  <c r="AD200" i="1" s="1"/>
  <c r="AA205" i="1"/>
  <c r="AE205" i="1" s="1"/>
  <c r="AB210" i="1"/>
  <c r="AF210" i="1" s="1"/>
  <c r="Z216" i="1"/>
  <c r="AD216" i="1" s="1"/>
  <c r="AA221" i="1"/>
  <c r="AE221" i="1" s="1"/>
  <c r="AB226" i="1"/>
  <c r="AF226" i="1" s="1"/>
  <c r="Y50" i="1"/>
  <c r="AC50" i="1" s="1"/>
  <c r="Y90" i="1"/>
  <c r="AC90" i="1" s="1"/>
  <c r="Y202" i="1"/>
  <c r="AC202" i="1" s="1"/>
  <c r="Y218" i="1"/>
  <c r="AC218" i="1" s="1"/>
  <c r="Y36" i="1"/>
  <c r="AC36" i="1" s="1"/>
  <c r="Y222" i="1"/>
  <c r="AC222" i="1" s="1"/>
  <c r="Y30" i="1"/>
  <c r="AC30" i="1" s="1"/>
  <c r="AB202" i="1"/>
  <c r="AF202" i="1" s="1"/>
  <c r="AA213" i="1"/>
  <c r="AE213" i="1" s="1"/>
  <c r="Z224" i="1"/>
  <c r="AD224" i="1" s="1"/>
  <c r="Y194" i="1"/>
  <c r="AC194" i="1" s="1"/>
  <c r="Y226" i="1"/>
  <c r="AC226" i="1" s="1"/>
  <c r="Y32" i="1"/>
  <c r="AA193" i="1"/>
  <c r="AE193" i="1" s="1"/>
  <c r="Z204" i="1"/>
  <c r="AD204" i="1" s="1"/>
  <c r="AB214" i="1"/>
  <c r="AF214" i="1" s="1"/>
  <c r="AA225" i="1"/>
  <c r="AE225" i="1" s="1"/>
  <c r="Y86" i="1"/>
  <c r="AC86" i="1" s="1"/>
  <c r="Y198" i="1"/>
  <c r="AC198" i="1" s="1"/>
  <c r="AB190" i="1"/>
  <c r="AF190" i="1" s="1"/>
  <c r="Z196" i="1"/>
  <c r="AD196" i="1" s="1"/>
  <c r="AA201" i="1"/>
  <c r="AE201" i="1" s="1"/>
  <c r="AB206" i="1"/>
  <c r="AF206" i="1" s="1"/>
  <c r="Z212" i="1"/>
  <c r="AD212" i="1" s="1"/>
  <c r="AA217" i="1"/>
  <c r="AE217" i="1" s="1"/>
  <c r="AB222" i="1"/>
  <c r="AF222" i="1" s="1"/>
  <c r="Y54" i="1"/>
  <c r="AC54" i="1" s="1"/>
  <c r="Y94" i="1"/>
  <c r="Y190" i="1"/>
  <c r="Y206" i="1"/>
  <c r="AC206" i="1" s="1"/>
  <c r="Y38" i="1"/>
  <c r="AC38" i="1" s="1"/>
  <c r="Z192" i="1"/>
  <c r="AD192" i="1" s="1"/>
  <c r="AA197" i="1"/>
  <c r="AE197" i="1" s="1"/>
  <c r="Z208" i="1"/>
  <c r="AD208" i="1" s="1"/>
  <c r="AB218" i="1"/>
  <c r="AF218" i="1" s="1"/>
  <c r="Y42" i="1"/>
  <c r="Y98" i="1"/>
  <c r="AC98" i="1" s="1"/>
  <c r="Y210" i="1"/>
  <c r="AC210" i="1" s="1"/>
  <c r="AB198" i="1"/>
  <c r="AF198" i="1" s="1"/>
  <c r="AA209" i="1"/>
  <c r="AE209" i="1" s="1"/>
  <c r="Z220" i="1"/>
  <c r="AD220" i="1" s="1"/>
  <c r="Y46" i="1"/>
  <c r="Y102" i="1"/>
  <c r="Y214" i="1"/>
  <c r="BS5" i="1" l="1"/>
  <c r="BR5" i="1"/>
  <c r="BT5" i="1"/>
  <c r="BT7" i="1"/>
  <c r="AA5" i="1"/>
  <c r="DI20" i="1" s="1"/>
  <c r="AE47" i="1"/>
  <c r="Z5" i="1"/>
  <c r="DI19" i="1" s="1"/>
  <c r="AD47" i="1"/>
  <c r="AB5" i="1"/>
  <c r="DI21" i="1" s="1"/>
  <c r="AF47" i="1"/>
  <c r="BS7" i="1"/>
  <c r="BX338" i="1"/>
  <c r="BX20" i="1" s="1"/>
  <c r="BT20" i="1"/>
  <c r="BW338" i="1"/>
  <c r="BW20" i="1" s="1"/>
  <c r="BS20" i="1"/>
  <c r="BV338" i="1"/>
  <c r="BV20" i="1" s="1"/>
  <c r="BR20" i="1"/>
  <c r="AD20" i="1"/>
  <c r="DJ79" i="1" s="1"/>
  <c r="Z20" i="1"/>
  <c r="DI79" i="1" s="1"/>
  <c r="AE20" i="1"/>
  <c r="DJ80" i="1" s="1"/>
  <c r="AA20" i="1"/>
  <c r="DI80" i="1" s="1"/>
  <c r="AC338" i="1"/>
  <c r="AC20" i="1" s="1"/>
  <c r="DJ78" i="1" s="1"/>
  <c r="Y20" i="1"/>
  <c r="DI78" i="1" s="1"/>
  <c r="AF20" i="1"/>
  <c r="DJ81" i="1" s="1"/>
  <c r="AB20" i="1"/>
  <c r="DI81" i="1" s="1"/>
  <c r="BR6" i="1"/>
  <c r="BR7" i="1"/>
  <c r="AE17" i="1"/>
  <c r="DJ68" i="1" s="1"/>
  <c r="AA17" i="1"/>
  <c r="DI68" i="1" s="1"/>
  <c r="BV190" i="1"/>
  <c r="BR11" i="1"/>
  <c r="AF17" i="1"/>
  <c r="DJ69" i="1" s="1"/>
  <c r="AB17" i="1"/>
  <c r="DI69" i="1" s="1"/>
  <c r="AE14" i="1"/>
  <c r="DJ56" i="1" s="1"/>
  <c r="AA14" i="1"/>
  <c r="DI56" i="1" s="1"/>
  <c r="AD16" i="1"/>
  <c r="DJ63" i="1" s="1"/>
  <c r="Z16" i="1"/>
  <c r="DI63" i="1" s="1"/>
  <c r="BW166" i="1"/>
  <c r="BS10" i="1"/>
  <c r="AF6" i="1"/>
  <c r="DJ25" i="1" s="1"/>
  <c r="AB6" i="1"/>
  <c r="DI25" i="1" s="1"/>
  <c r="AD6" i="1"/>
  <c r="DJ23" i="1" s="1"/>
  <c r="Z6" i="1"/>
  <c r="DI23" i="1" s="1"/>
  <c r="AE9" i="1"/>
  <c r="DJ36" i="1" s="1"/>
  <c r="AA9" i="1"/>
  <c r="DI36" i="1" s="1"/>
  <c r="BW325" i="1"/>
  <c r="BW18" i="1" s="1"/>
  <c r="BS18" i="1"/>
  <c r="AD13" i="1"/>
  <c r="DJ51" i="1" s="1"/>
  <c r="Z13" i="1"/>
  <c r="DI51" i="1" s="1"/>
  <c r="AF15" i="1"/>
  <c r="DJ61" i="1" s="1"/>
  <c r="AB15" i="1"/>
  <c r="DI61" i="1" s="1"/>
  <c r="AC307" i="1"/>
  <c r="AC17" i="1" s="1"/>
  <c r="DJ66" i="1" s="1"/>
  <c r="Y17" i="1"/>
  <c r="DI66" i="1" s="1"/>
  <c r="AD9" i="1"/>
  <c r="DJ35" i="1" s="1"/>
  <c r="Z9" i="1"/>
  <c r="DI35" i="1" s="1"/>
  <c r="BX325" i="1"/>
  <c r="BX18" i="1" s="1"/>
  <c r="BT18" i="1"/>
  <c r="BX253" i="1"/>
  <c r="BT14" i="1"/>
  <c r="BW214" i="1"/>
  <c r="AE13" i="1"/>
  <c r="DJ52" i="1" s="1"/>
  <c r="AA13" i="1"/>
  <c r="DI52" i="1" s="1"/>
  <c r="AD14" i="1"/>
  <c r="DJ55" i="1" s="1"/>
  <c r="Z14" i="1"/>
  <c r="DI55" i="1" s="1"/>
  <c r="AC253" i="1"/>
  <c r="AC14" i="1" s="1"/>
  <c r="DJ54" i="1" s="1"/>
  <c r="Y14" i="1"/>
  <c r="DI54" i="1" s="1"/>
  <c r="AE8" i="1"/>
  <c r="DJ32" i="1" s="1"/>
  <c r="AA8" i="1"/>
  <c r="DI32" i="1" s="1"/>
  <c r="AC118" i="1"/>
  <c r="Y8" i="1"/>
  <c r="DI30" i="1" s="1"/>
  <c r="BX166" i="1"/>
  <c r="BT10" i="1"/>
  <c r="BX343" i="1"/>
  <c r="BX19" i="1" s="1"/>
  <c r="BT19" i="1"/>
  <c r="AD17" i="1"/>
  <c r="DJ67" i="1" s="1"/>
  <c r="Z17" i="1"/>
  <c r="DI67" i="1" s="1"/>
  <c r="AD15" i="1"/>
  <c r="DJ59" i="1" s="1"/>
  <c r="Z15" i="1"/>
  <c r="DI59" i="1" s="1"/>
  <c r="AF13" i="1"/>
  <c r="DJ53" i="1" s="1"/>
  <c r="AB13" i="1"/>
  <c r="DI53" i="1" s="1"/>
  <c r="BW271" i="1"/>
  <c r="BS15" i="1"/>
  <c r="BW253" i="1"/>
  <c r="BS14" i="1"/>
  <c r="BW190" i="1"/>
  <c r="BS11" i="1"/>
  <c r="AC235" i="1"/>
  <c r="Y13" i="1"/>
  <c r="DI50" i="1" s="1"/>
  <c r="AC214" i="1"/>
  <c r="AC94" i="1"/>
  <c r="AC7" i="1" s="1"/>
  <c r="DJ26" i="1" s="1"/>
  <c r="Y7" i="1"/>
  <c r="DI26" i="1" s="1"/>
  <c r="BX214" i="1"/>
  <c r="BX289" i="1"/>
  <c r="BX16" i="1" s="1"/>
  <c r="BT16" i="1"/>
  <c r="BX271" i="1"/>
  <c r="BT15" i="1"/>
  <c r="BV343" i="1"/>
  <c r="BV19" i="1" s="1"/>
  <c r="BR19" i="1"/>
  <c r="BV307" i="1"/>
  <c r="BV17" i="1" s="1"/>
  <c r="BR17" i="1"/>
  <c r="BX190" i="1"/>
  <c r="BT11" i="1"/>
  <c r="AE15" i="1"/>
  <c r="DJ60" i="1" s="1"/>
  <c r="AA15" i="1"/>
  <c r="DI60" i="1" s="1"/>
  <c r="AC70" i="1"/>
  <c r="AC142" i="1"/>
  <c r="AC9" i="1" s="1"/>
  <c r="DJ34" i="1" s="1"/>
  <c r="Y9" i="1"/>
  <c r="DI34" i="1" s="1"/>
  <c r="AE11" i="1"/>
  <c r="DJ44" i="1" s="1"/>
  <c r="AA11" i="1"/>
  <c r="DI44" i="1" s="1"/>
  <c r="AC166" i="1"/>
  <c r="Y10" i="1"/>
  <c r="DI38" i="1" s="1"/>
  <c r="AD7" i="1"/>
  <c r="DJ27" i="1" s="1"/>
  <c r="Z7" i="1"/>
  <c r="DI27" i="1" s="1"/>
  <c r="AC46" i="1"/>
  <c r="AD10" i="1"/>
  <c r="DJ39" i="1" s="1"/>
  <c r="Z10" i="1"/>
  <c r="DI39" i="1" s="1"/>
  <c r="BW307" i="1"/>
  <c r="BW17" i="1" s="1"/>
  <c r="BS17" i="1"/>
  <c r="BV271" i="1"/>
  <c r="BR15" i="1"/>
  <c r="BV142" i="1"/>
  <c r="BR9" i="1"/>
  <c r="AD18" i="1"/>
  <c r="DJ71" i="1" s="1"/>
  <c r="Z18" i="1"/>
  <c r="DI71" i="1" s="1"/>
  <c r="AE6" i="1"/>
  <c r="DJ24" i="1" s="1"/>
  <c r="AA6" i="1"/>
  <c r="DI24" i="1" s="1"/>
  <c r="AF8" i="1"/>
  <c r="DJ33" i="1" s="1"/>
  <c r="AB8" i="1"/>
  <c r="DI33" i="1" s="1"/>
  <c r="BV214" i="1"/>
  <c r="BX235" i="1"/>
  <c r="AF10" i="1"/>
  <c r="DJ41" i="1" s="1"/>
  <c r="AB10" i="1"/>
  <c r="DI41" i="1" s="1"/>
  <c r="BX142" i="1"/>
  <c r="BT9" i="1"/>
  <c r="BW343" i="1"/>
  <c r="BW19" i="1" s="1"/>
  <c r="BS19" i="1"/>
  <c r="BV235" i="1"/>
  <c r="BV289" i="1"/>
  <c r="BV16" i="1" s="1"/>
  <c r="BR16" i="1"/>
  <c r="AF14" i="1"/>
  <c r="DJ57" i="1" s="1"/>
  <c r="AB14" i="1"/>
  <c r="DI57" i="1" s="1"/>
  <c r="AD19" i="1"/>
  <c r="DJ75" i="1" s="1"/>
  <c r="Z19" i="1"/>
  <c r="DI75" i="1" s="1"/>
  <c r="AD11" i="1"/>
  <c r="DJ43" i="1" s="1"/>
  <c r="Z11" i="1"/>
  <c r="DI43" i="1" s="1"/>
  <c r="AE10" i="1"/>
  <c r="DJ40" i="1" s="1"/>
  <c r="AA10" i="1"/>
  <c r="DI40" i="1" s="1"/>
  <c r="BW289" i="1"/>
  <c r="BW16" i="1" s="1"/>
  <c r="BS16" i="1"/>
  <c r="BV166" i="1"/>
  <c r="BR10" i="1"/>
  <c r="AE19" i="1"/>
  <c r="DJ76" i="1" s="1"/>
  <c r="AA19" i="1"/>
  <c r="DI76" i="1" s="1"/>
  <c r="AF16" i="1"/>
  <c r="DJ65" i="1" s="1"/>
  <c r="AB16" i="1"/>
  <c r="DI65" i="1" s="1"/>
  <c r="AF19" i="1"/>
  <c r="DJ77" i="1" s="1"/>
  <c r="AB19" i="1"/>
  <c r="DI77" i="1" s="1"/>
  <c r="AC190" i="1"/>
  <c r="AC11" i="1" s="1"/>
  <c r="DJ42" i="1" s="1"/>
  <c r="Y11" i="1"/>
  <c r="DI42" i="1" s="1"/>
  <c r="AF9" i="1"/>
  <c r="DJ37" i="1" s="1"/>
  <c r="AB9" i="1"/>
  <c r="DI37" i="1" s="1"/>
  <c r="BX307" i="1"/>
  <c r="BX17" i="1" s="1"/>
  <c r="BT17" i="1"/>
  <c r="BV325" i="1"/>
  <c r="BV18" i="1" s="1"/>
  <c r="BR18" i="1"/>
  <c r="BW142" i="1"/>
  <c r="BS9" i="1"/>
  <c r="AE16" i="1"/>
  <c r="DJ64" i="1" s="1"/>
  <c r="AA16" i="1"/>
  <c r="DI64" i="1" s="1"/>
  <c r="AF18" i="1"/>
  <c r="DJ73" i="1" s="1"/>
  <c r="AB18" i="1"/>
  <c r="DI73" i="1" s="1"/>
  <c r="BV253" i="1"/>
  <c r="BR14" i="1"/>
  <c r="AC343" i="1"/>
  <c r="AC19" i="1" s="1"/>
  <c r="DJ74" i="1" s="1"/>
  <c r="Y19" i="1"/>
  <c r="DI74" i="1" s="1"/>
  <c r="AF11" i="1"/>
  <c r="DJ45" i="1" s="1"/>
  <c r="AB11" i="1"/>
  <c r="DI45" i="1" s="1"/>
  <c r="AF7" i="1"/>
  <c r="DJ29" i="1" s="1"/>
  <c r="AB7" i="1"/>
  <c r="DI29" i="1" s="1"/>
  <c r="AE7" i="1"/>
  <c r="DJ28" i="1" s="1"/>
  <c r="AA7" i="1"/>
  <c r="DI28" i="1" s="1"/>
  <c r="AD8" i="1"/>
  <c r="DJ31" i="1" s="1"/>
  <c r="Z8" i="1"/>
  <c r="DI31" i="1" s="1"/>
  <c r="BW235" i="1"/>
  <c r="AE18" i="1"/>
  <c r="DJ72" i="1" s="1"/>
  <c r="AA18" i="1"/>
  <c r="DI72" i="1" s="1"/>
  <c r="AC325" i="1"/>
  <c r="AC18" i="1" s="1"/>
  <c r="DJ70" i="1" s="1"/>
  <c r="Y18" i="1"/>
  <c r="DI70" i="1" s="1"/>
  <c r="AC289" i="1"/>
  <c r="AC16" i="1" s="1"/>
  <c r="DJ62" i="1" s="1"/>
  <c r="Y16" i="1"/>
  <c r="DI62" i="1" s="1"/>
  <c r="AC271" i="1"/>
  <c r="Y15" i="1"/>
  <c r="DI58" i="1" s="1"/>
  <c r="BX332" i="1"/>
  <c r="BV332" i="1"/>
  <c r="BX260" i="1"/>
  <c r="BV350" i="1"/>
  <c r="BX314" i="1"/>
  <c r="BX199" i="1"/>
  <c r="BX151" i="1"/>
  <c r="BV314" i="1"/>
  <c r="BV223" i="1"/>
  <c r="BV199" i="1"/>
  <c r="BW151" i="1"/>
  <c r="BW332" i="1"/>
  <c r="BW260" i="1"/>
  <c r="AC260" i="1"/>
  <c r="AC223" i="1"/>
  <c r="AC103" i="1"/>
  <c r="AC127" i="1"/>
  <c r="AC151" i="1"/>
  <c r="BX350" i="1"/>
  <c r="BV296" i="1"/>
  <c r="BX242" i="1"/>
  <c r="BW223" i="1"/>
  <c r="BV278" i="1"/>
  <c r="BW175" i="1"/>
  <c r="BW314" i="1"/>
  <c r="BW242" i="1"/>
  <c r="AC314" i="1"/>
  <c r="AC350" i="1"/>
  <c r="AC175" i="1"/>
  <c r="BW350" i="1"/>
  <c r="BV260" i="1"/>
  <c r="BX223" i="1"/>
  <c r="BX175" i="1"/>
  <c r="BX127" i="1"/>
  <c r="BV242" i="1"/>
  <c r="BW296" i="1"/>
  <c r="BV175" i="1"/>
  <c r="BV151" i="1"/>
  <c r="BV127" i="1"/>
  <c r="AC79" i="1"/>
  <c r="AC55" i="1"/>
  <c r="BX278" i="1"/>
  <c r="BX296" i="1"/>
  <c r="BW199" i="1"/>
  <c r="BW127" i="1"/>
  <c r="BW278" i="1"/>
  <c r="AC332" i="1"/>
  <c r="AC296" i="1"/>
  <c r="AC278" i="1"/>
  <c r="AC242" i="1"/>
  <c r="AC102" i="1"/>
  <c r="AC92" i="1"/>
  <c r="AC77" i="1"/>
  <c r="AC72" i="1"/>
  <c r="AC97" i="1"/>
  <c r="AC87" i="1"/>
  <c r="AC82" i="1"/>
  <c r="AC67" i="1"/>
  <c r="AC57" i="1"/>
  <c r="AC47" i="1"/>
  <c r="AC52" i="1"/>
  <c r="AE5" i="1"/>
  <c r="DJ20" i="1" s="1"/>
  <c r="AF5" i="1"/>
  <c r="DJ21" i="1" s="1"/>
  <c r="AD5" i="1"/>
  <c r="DJ19" i="1" s="1"/>
  <c r="AC62" i="1"/>
  <c r="AC42" i="1"/>
  <c r="AC37" i="1"/>
  <c r="AC32" i="1"/>
  <c r="BT138" i="1"/>
  <c r="BR138" i="1"/>
  <c r="Z138" i="1"/>
  <c r="AD138" i="1" s="1"/>
  <c r="AB138" i="1"/>
  <c r="AF138" i="1" s="1"/>
  <c r="Y138" i="1"/>
  <c r="AA138" i="1"/>
  <c r="AE138" i="1" s="1"/>
  <c r="BS138" i="1"/>
  <c r="BY212" i="1"/>
  <c r="BY244" i="1"/>
  <c r="BY232" i="1"/>
  <c r="BY323" i="1"/>
  <c r="BY248" i="1"/>
  <c r="BY276" i="1"/>
  <c r="BY312" i="1"/>
  <c r="BY328" i="1"/>
  <c r="BY340" i="1"/>
  <c r="BY280" i="1"/>
  <c r="BY228" i="1"/>
  <c r="BY200" i="1"/>
  <c r="BY304" i="1"/>
  <c r="AT160" i="1"/>
  <c r="AW160" i="1" s="1"/>
  <c r="BY335" i="1"/>
  <c r="BY336" i="1"/>
  <c r="BY264" i="1"/>
  <c r="BY216" i="1"/>
  <c r="BY329" i="1"/>
  <c r="BY316" i="1"/>
  <c r="BY339" i="1"/>
  <c r="BY320" i="1"/>
  <c r="BY240" i="1"/>
  <c r="BY344" i="1"/>
  <c r="BY331" i="1"/>
  <c r="BY292" i="1"/>
  <c r="BY288" i="1"/>
  <c r="BY224" i="1"/>
  <c r="BY300" i="1"/>
  <c r="BY327" i="1"/>
  <c r="BY308" i="1"/>
  <c r="BY268" i="1"/>
  <c r="BY204" i="1"/>
  <c r="BY345" i="1"/>
  <c r="BY310" i="1"/>
  <c r="BY294" i="1"/>
  <c r="BY262" i="1"/>
  <c r="BY246" i="1"/>
  <c r="BY230" i="1"/>
  <c r="BY198" i="1"/>
  <c r="BY317" i="1"/>
  <c r="BY309" i="1"/>
  <c r="BY301" i="1"/>
  <c r="BY293" i="1"/>
  <c r="BY285" i="1"/>
  <c r="BY277" i="1"/>
  <c r="BY269" i="1"/>
  <c r="BY261" i="1"/>
  <c r="BY245" i="1"/>
  <c r="BY237" i="1"/>
  <c r="BY229" i="1"/>
  <c r="BY221" i="1"/>
  <c r="BY213" i="1"/>
  <c r="BY205" i="1"/>
  <c r="BY197" i="1"/>
  <c r="BY185" i="1"/>
  <c r="BY177" i="1"/>
  <c r="BY169" i="1"/>
  <c r="BY161" i="1"/>
  <c r="BY153" i="1"/>
  <c r="BY145" i="1"/>
  <c r="BY137" i="1"/>
  <c r="BY129" i="1"/>
  <c r="BY121" i="1"/>
  <c r="BY134" i="1"/>
  <c r="BY126" i="1"/>
  <c r="BY192" i="1"/>
  <c r="BY184" i="1"/>
  <c r="BY176" i="1"/>
  <c r="BY168" i="1"/>
  <c r="BY160" i="1"/>
  <c r="BY152" i="1"/>
  <c r="BY144" i="1"/>
  <c r="BY136" i="1"/>
  <c r="BY348" i="1"/>
  <c r="BY346" i="1"/>
  <c r="BY342" i="1"/>
  <c r="BY272" i="1"/>
  <c r="BY208" i="1"/>
  <c r="BY337" i="1"/>
  <c r="BY252" i="1"/>
  <c r="BY333" i="1"/>
  <c r="BY322" i="1"/>
  <c r="BY306" i="1"/>
  <c r="BY290" i="1"/>
  <c r="BY274" i="1"/>
  <c r="BY258" i="1"/>
  <c r="BY226" i="1"/>
  <c r="BY210" i="1"/>
  <c r="BY193" i="1"/>
  <c r="BY315" i="1"/>
  <c r="BY299" i="1"/>
  <c r="BY291" i="1"/>
  <c r="BY283" i="1"/>
  <c r="BY275" i="1"/>
  <c r="BY267" i="1"/>
  <c r="BY259" i="1"/>
  <c r="BY251" i="1"/>
  <c r="BY243" i="1"/>
  <c r="BY227" i="1"/>
  <c r="BY219" i="1"/>
  <c r="BY211" i="1"/>
  <c r="BY203" i="1"/>
  <c r="BY183" i="1"/>
  <c r="BY167" i="1"/>
  <c r="BY159" i="1"/>
  <c r="BY143" i="1"/>
  <c r="BY135" i="1"/>
  <c r="BY119" i="1"/>
  <c r="BY132" i="1"/>
  <c r="BY124" i="1"/>
  <c r="BY182" i="1"/>
  <c r="BY174" i="1"/>
  <c r="BY158" i="1"/>
  <c r="BY150" i="1"/>
  <c r="BY324" i="1"/>
  <c r="BY256" i="1"/>
  <c r="BY326" i="1"/>
  <c r="BY334" i="1"/>
  <c r="BY236" i="1"/>
  <c r="BY349" i="1"/>
  <c r="BY341" i="1"/>
  <c r="BY330" i="1"/>
  <c r="BY318" i="1"/>
  <c r="BY302" i="1"/>
  <c r="BY270" i="1"/>
  <c r="BY254" i="1"/>
  <c r="BY238" i="1"/>
  <c r="BY222" i="1"/>
  <c r="BY206" i="1"/>
  <c r="BY321" i="1"/>
  <c r="BY313" i="1"/>
  <c r="BY305" i="1"/>
  <c r="BY297" i="1"/>
  <c r="BY281" i="1"/>
  <c r="BY273" i="1"/>
  <c r="BY265" i="1"/>
  <c r="BY257" i="1"/>
  <c r="BY249" i="1"/>
  <c r="BY241" i="1"/>
  <c r="BY233" i="1"/>
  <c r="BY225" i="1"/>
  <c r="BY217" i="1"/>
  <c r="BY209" i="1"/>
  <c r="BY201" i="1"/>
  <c r="BY191" i="1"/>
  <c r="BY286" i="1"/>
  <c r="BY189" i="1"/>
  <c r="BY181" i="1"/>
  <c r="BY173" i="1"/>
  <c r="BY165" i="1"/>
  <c r="BY157" i="1"/>
  <c r="BY149" i="1"/>
  <c r="BY141" i="1"/>
  <c r="BY133" i="1"/>
  <c r="BY125" i="1"/>
  <c r="BY130" i="1"/>
  <c r="BY122" i="1"/>
  <c r="BY196" i="1"/>
  <c r="BY188" i="1"/>
  <c r="BY180" i="1"/>
  <c r="BY172" i="1"/>
  <c r="BY164" i="1"/>
  <c r="BY156" i="1"/>
  <c r="BY148" i="1"/>
  <c r="BY140" i="1"/>
  <c r="BY284" i="1"/>
  <c r="BY220" i="1"/>
  <c r="BY195" i="1"/>
  <c r="BY347" i="1"/>
  <c r="BY298" i="1"/>
  <c r="BY282" i="1"/>
  <c r="BY266" i="1"/>
  <c r="BY250" i="1"/>
  <c r="BY234" i="1"/>
  <c r="BY218" i="1"/>
  <c r="BY202" i="1"/>
  <c r="BY319" i="1"/>
  <c r="BY311" i="1"/>
  <c r="BY303" i="1"/>
  <c r="BY295" i="1"/>
  <c r="BY287" i="1"/>
  <c r="BY279" i="1"/>
  <c r="BY263" i="1"/>
  <c r="BY255" i="1"/>
  <c r="BY247" i="1"/>
  <c r="BY239" i="1"/>
  <c r="BY231" i="1"/>
  <c r="BY215" i="1"/>
  <c r="BY207" i="1"/>
  <c r="BY187" i="1"/>
  <c r="BY179" i="1"/>
  <c r="BY171" i="1"/>
  <c r="BY163" i="1"/>
  <c r="BY155" i="1"/>
  <c r="BY147" i="1"/>
  <c r="BY139" i="1"/>
  <c r="BY131" i="1"/>
  <c r="BY123" i="1"/>
  <c r="BY128" i="1"/>
  <c r="BY120" i="1"/>
  <c r="BY194" i="1"/>
  <c r="BY186" i="1"/>
  <c r="BY178" i="1"/>
  <c r="BY170" i="1"/>
  <c r="BY162" i="1"/>
  <c r="BY154" i="1"/>
  <c r="BY146" i="1"/>
  <c r="Y28" i="1"/>
  <c r="AC28" i="1" s="1"/>
  <c r="BT82" i="1"/>
  <c r="BX82" i="1" s="1"/>
  <c r="BT90" i="1"/>
  <c r="BX90" i="1" s="1"/>
  <c r="BS28" i="1"/>
  <c r="BW28" i="1" s="1"/>
  <c r="BT106" i="1"/>
  <c r="BX106" i="1" s="1"/>
  <c r="BT42" i="1"/>
  <c r="BT8" i="1" s="1"/>
  <c r="BT28" i="1"/>
  <c r="BT6" i="1" s="1"/>
  <c r="BT114" i="1"/>
  <c r="BX114" i="1" s="1"/>
  <c r="BS114" i="1"/>
  <c r="BW114" i="1" s="1"/>
  <c r="BS106" i="1"/>
  <c r="BW106" i="1" s="1"/>
  <c r="BS90" i="1"/>
  <c r="BS82" i="1"/>
  <c r="BW82" i="1" s="1"/>
  <c r="BS66" i="1"/>
  <c r="BW66" i="1" s="1"/>
  <c r="BS58" i="1"/>
  <c r="BS13" i="1" s="1"/>
  <c r="BS42" i="1"/>
  <c r="BS8" i="1" s="1"/>
  <c r="BT58" i="1"/>
  <c r="BX58" i="1" s="1"/>
  <c r="BT66" i="1"/>
  <c r="BX66" i="1" s="1"/>
  <c r="BR114" i="1"/>
  <c r="BR106" i="1"/>
  <c r="BV106" i="1" s="1"/>
  <c r="BR90" i="1"/>
  <c r="BV90" i="1" s="1"/>
  <c r="BR82" i="1"/>
  <c r="BR66" i="1"/>
  <c r="BR58" i="1"/>
  <c r="BV58" i="1" s="1"/>
  <c r="BR42" i="1"/>
  <c r="BV42" i="1" s="1"/>
  <c r="AA34" i="1"/>
  <c r="AE34" i="1" s="1"/>
  <c r="AE12" i="1" s="1"/>
  <c r="DJ48" i="1" s="1"/>
  <c r="AB34" i="1"/>
  <c r="AF34" i="1" s="1"/>
  <c r="AF12" i="1" s="1"/>
  <c r="DJ49" i="1" s="1"/>
  <c r="BT34" i="1"/>
  <c r="BX34" i="1" s="1"/>
  <c r="Y34" i="1"/>
  <c r="AC34" i="1" s="1"/>
  <c r="Z34" i="1"/>
  <c r="AD34" i="1" s="1"/>
  <c r="AD12" i="1" s="1"/>
  <c r="DJ47" i="1" s="1"/>
  <c r="BS34" i="1"/>
  <c r="BW34" i="1" s="1"/>
  <c r="BR34" i="1"/>
  <c r="BR12" i="1" s="1"/>
  <c r="AB199" i="1"/>
  <c r="AF199" i="1" s="1"/>
  <c r="AA199" i="1"/>
  <c r="AE199" i="1" s="1"/>
  <c r="Y199" i="1"/>
  <c r="Z199" i="1"/>
  <c r="AD199" i="1" s="1"/>
  <c r="AV309" i="1"/>
  <c r="AY309" i="1" s="1"/>
  <c r="AV326" i="1"/>
  <c r="AY326" i="1" s="1"/>
  <c r="AV150" i="1"/>
  <c r="AY150" i="1" s="1"/>
  <c r="AV145" i="1"/>
  <c r="AY145" i="1" s="1"/>
  <c r="AV252" i="1"/>
  <c r="AY252" i="1" s="1"/>
  <c r="AV140" i="1"/>
  <c r="AY140" i="1" s="1"/>
  <c r="AT280" i="1"/>
  <c r="AW280" i="1" s="1"/>
  <c r="AV229" i="1"/>
  <c r="AY229" i="1" s="1"/>
  <c r="AV165" i="1"/>
  <c r="AY165" i="1" s="1"/>
  <c r="AV101" i="1"/>
  <c r="AY101" i="1" s="1"/>
  <c r="BX101" i="1"/>
  <c r="AV58" i="1"/>
  <c r="AY58" i="1" s="1"/>
  <c r="AT332" i="1"/>
  <c r="AW332" i="1" s="1"/>
  <c r="AT228" i="1"/>
  <c r="AW228" i="1" s="1"/>
  <c r="AT200" i="1"/>
  <c r="AW200" i="1" s="1"/>
  <c r="AV260" i="1"/>
  <c r="AY260" i="1" s="1"/>
  <c r="AV196" i="1"/>
  <c r="AY196" i="1" s="1"/>
  <c r="AV132" i="1"/>
  <c r="AY132" i="1" s="1"/>
  <c r="AV68" i="1"/>
  <c r="AY68" i="1" s="1"/>
  <c r="BX68" i="1"/>
  <c r="AT339" i="1"/>
  <c r="AW339" i="1" s="1"/>
  <c r="AT256" i="1"/>
  <c r="AW256" i="1" s="1"/>
  <c r="AV54" i="1"/>
  <c r="AY54" i="1" s="1"/>
  <c r="BX54" i="1"/>
  <c r="AV341" i="1"/>
  <c r="AY341" i="1" s="1"/>
  <c r="AV286" i="1"/>
  <c r="AY286" i="1" s="1"/>
  <c r="AV301" i="1"/>
  <c r="AY301" i="1" s="1"/>
  <c r="AV237" i="1"/>
  <c r="AY237" i="1" s="1"/>
  <c r="AV173" i="1"/>
  <c r="AY173" i="1" s="1"/>
  <c r="AV66" i="1"/>
  <c r="AY66" i="1" s="1"/>
  <c r="AU337" i="1"/>
  <c r="AX337" i="1" s="1"/>
  <c r="AT252" i="1"/>
  <c r="AW252" i="1" s="1"/>
  <c r="AU283" i="1"/>
  <c r="AX283" i="1" s="1"/>
  <c r="AU235" i="1"/>
  <c r="AX235" i="1" s="1"/>
  <c r="AU203" i="1"/>
  <c r="AX203" i="1" s="1"/>
  <c r="AU41" i="1"/>
  <c r="AX41" i="1" s="1"/>
  <c r="BW41" i="1"/>
  <c r="AV307" i="1"/>
  <c r="AY307" i="1" s="1"/>
  <c r="AV275" i="1"/>
  <c r="AY275" i="1" s="1"/>
  <c r="AV227" i="1"/>
  <c r="AY227" i="1" s="1"/>
  <c r="AV179" i="1"/>
  <c r="AY179" i="1" s="1"/>
  <c r="AV131" i="1"/>
  <c r="AY131" i="1" s="1"/>
  <c r="AV83" i="1"/>
  <c r="AY83" i="1" s="1"/>
  <c r="BX83" i="1"/>
  <c r="AV35" i="1"/>
  <c r="AY35" i="1" s="1"/>
  <c r="BX35" i="1"/>
  <c r="AT338" i="1"/>
  <c r="AW338" i="1" s="1"/>
  <c r="AT298" i="1"/>
  <c r="AW298" i="1" s="1"/>
  <c r="AT250" i="1"/>
  <c r="AW250" i="1" s="1"/>
  <c r="AT218" i="1"/>
  <c r="AW218" i="1" s="1"/>
  <c r="AU99" i="1"/>
  <c r="AX99" i="1" s="1"/>
  <c r="BW99" i="1"/>
  <c r="AU257" i="1"/>
  <c r="AX257" i="1" s="1"/>
  <c r="AU209" i="1"/>
  <c r="AX209" i="1" s="1"/>
  <c r="AU65" i="1"/>
  <c r="AX65" i="1" s="1"/>
  <c r="BW65" i="1"/>
  <c r="AT311" i="1"/>
  <c r="AW311" i="1" s="1"/>
  <c r="AT295" i="1"/>
  <c r="AW295" i="1" s="1"/>
  <c r="AT271" i="1"/>
  <c r="AW271" i="1" s="1"/>
  <c r="AT247" i="1"/>
  <c r="AW247" i="1" s="1"/>
  <c r="AT223" i="1"/>
  <c r="AW223" i="1" s="1"/>
  <c r="AT215" i="1"/>
  <c r="AW215" i="1" s="1"/>
  <c r="AU183" i="1"/>
  <c r="AX183" i="1" s="1"/>
  <c r="AU87" i="1"/>
  <c r="AX87" i="1" s="1"/>
  <c r="BW87" i="1"/>
  <c r="AU332" i="1"/>
  <c r="AX332" i="1" s="1"/>
  <c r="AU316" i="1"/>
  <c r="AX316" i="1" s="1"/>
  <c r="AU292" i="1"/>
  <c r="AX292" i="1" s="1"/>
  <c r="AU276" i="1"/>
  <c r="AX276" i="1" s="1"/>
  <c r="AU260" i="1"/>
  <c r="AX260" i="1" s="1"/>
  <c r="AU244" i="1"/>
  <c r="AX244" i="1" s="1"/>
  <c r="AU228" i="1"/>
  <c r="AX228" i="1" s="1"/>
  <c r="AU212" i="1"/>
  <c r="AX212" i="1" s="1"/>
  <c r="AU196" i="1"/>
  <c r="AX196" i="1" s="1"/>
  <c r="AU141" i="1"/>
  <c r="AX141" i="1" s="1"/>
  <c r="AU77" i="1"/>
  <c r="AX77" i="1" s="1"/>
  <c r="BW77" i="1"/>
  <c r="AT179" i="1"/>
  <c r="AW179" i="1" s="1"/>
  <c r="AT155" i="1"/>
  <c r="AW155" i="1" s="1"/>
  <c r="AT139" i="1"/>
  <c r="AW139" i="1" s="1"/>
  <c r="AT123" i="1"/>
  <c r="AW123" i="1" s="1"/>
  <c r="AT115" i="1"/>
  <c r="AW115" i="1" s="1"/>
  <c r="BV115" i="1"/>
  <c r="AT99" i="1"/>
  <c r="AW99" i="1" s="1"/>
  <c r="BV99" i="1"/>
  <c r="AT83" i="1"/>
  <c r="AW83" i="1" s="1"/>
  <c r="BV83" i="1"/>
  <c r="AT67" i="1"/>
  <c r="AW67" i="1" s="1"/>
  <c r="BV67" i="1"/>
  <c r="AT51" i="1"/>
  <c r="AW51" i="1" s="1"/>
  <c r="BV51" i="1"/>
  <c r="AT35" i="1"/>
  <c r="AW35" i="1" s="1"/>
  <c r="BV35" i="1"/>
  <c r="AU176" i="1"/>
  <c r="AX176" i="1" s="1"/>
  <c r="AU168" i="1"/>
  <c r="AX168" i="1" s="1"/>
  <c r="AU152" i="1"/>
  <c r="AX152" i="1" s="1"/>
  <c r="AU128" i="1"/>
  <c r="AX128" i="1" s="1"/>
  <c r="AU120" i="1"/>
  <c r="AX120" i="1" s="1"/>
  <c r="AU104" i="1"/>
  <c r="AX104" i="1" s="1"/>
  <c r="BW104" i="1"/>
  <c r="AU80" i="1"/>
  <c r="AX80" i="1" s="1"/>
  <c r="BW80" i="1"/>
  <c r="AU64" i="1"/>
  <c r="AX64" i="1" s="1"/>
  <c r="BW64" i="1"/>
  <c r="AU48" i="1"/>
  <c r="AX48" i="1" s="1"/>
  <c r="BW48" i="1"/>
  <c r="AU40" i="1"/>
  <c r="AX40" i="1" s="1"/>
  <c r="BW40" i="1"/>
  <c r="AT186" i="1"/>
  <c r="AW186" i="1" s="1"/>
  <c r="AT170" i="1"/>
  <c r="AW170" i="1" s="1"/>
  <c r="AT154" i="1"/>
  <c r="AW154" i="1" s="1"/>
  <c r="AT138" i="1"/>
  <c r="AW138" i="1" s="1"/>
  <c r="AT130" i="1"/>
  <c r="AW130" i="1" s="1"/>
  <c r="AT122" i="1"/>
  <c r="AW122" i="1" s="1"/>
  <c r="AT114" i="1"/>
  <c r="AW114" i="1" s="1"/>
  <c r="AT98" i="1"/>
  <c r="AW98" i="1" s="1"/>
  <c r="BV98" i="1"/>
  <c r="AT90" i="1"/>
  <c r="AW90" i="1" s="1"/>
  <c r="AT82" i="1"/>
  <c r="AW82" i="1" s="1"/>
  <c r="AT74" i="1"/>
  <c r="AW74" i="1" s="1"/>
  <c r="BV74" i="1"/>
  <c r="AT66" i="1"/>
  <c r="AW66" i="1" s="1"/>
  <c r="AT58" i="1"/>
  <c r="AW58" i="1" s="1"/>
  <c r="AT50" i="1"/>
  <c r="AW50" i="1" s="1"/>
  <c r="BV50" i="1"/>
  <c r="AT42" i="1"/>
  <c r="AW42" i="1" s="1"/>
  <c r="AT34" i="1"/>
  <c r="AW34" i="1" s="1"/>
  <c r="AV321" i="1"/>
  <c r="AY321" i="1" s="1"/>
  <c r="AT232" i="1"/>
  <c r="AW232" i="1" s="1"/>
  <c r="AV236" i="1"/>
  <c r="AY236" i="1" s="1"/>
  <c r="AV337" i="1"/>
  <c r="AY337" i="1" s="1"/>
  <c r="AV342" i="1"/>
  <c r="AY342" i="1" s="1"/>
  <c r="AV225" i="1"/>
  <c r="AY225" i="1" s="1"/>
  <c r="AT340" i="1"/>
  <c r="AW340" i="1" s="1"/>
  <c r="AV250" i="1"/>
  <c r="AY250" i="1" s="1"/>
  <c r="AV186" i="1"/>
  <c r="AY186" i="1" s="1"/>
  <c r="AV122" i="1"/>
  <c r="AY122" i="1" s="1"/>
  <c r="AV80" i="1"/>
  <c r="AY80" i="1" s="1"/>
  <c r="BX80" i="1"/>
  <c r="AU345" i="1"/>
  <c r="AX345" i="1" s="1"/>
  <c r="AU291" i="1"/>
  <c r="AX291" i="1" s="1"/>
  <c r="AU329" i="1"/>
  <c r="AX329" i="1" s="1"/>
  <c r="AV308" i="1"/>
  <c r="AY308" i="1" s="1"/>
  <c r="AV217" i="1"/>
  <c r="AY217" i="1" s="1"/>
  <c r="AV153" i="1"/>
  <c r="AY153" i="1" s="1"/>
  <c r="AV110" i="1"/>
  <c r="AY110" i="1" s="1"/>
  <c r="BX110" i="1"/>
  <c r="AV46" i="1"/>
  <c r="AY46" i="1" s="1"/>
  <c r="BX46" i="1"/>
  <c r="AT324" i="1"/>
  <c r="AW324" i="1" s="1"/>
  <c r="AU187" i="1"/>
  <c r="AX187" i="1" s="1"/>
  <c r="AT264" i="1"/>
  <c r="AW264" i="1" s="1"/>
  <c r="AV288" i="1"/>
  <c r="AY288" i="1" s="1"/>
  <c r="AV344" i="1"/>
  <c r="AY344" i="1" s="1"/>
  <c r="AV280" i="1"/>
  <c r="AY280" i="1" s="1"/>
  <c r="AV216" i="1"/>
  <c r="AY216" i="1" s="1"/>
  <c r="AV152" i="1"/>
  <c r="AY152" i="1" s="1"/>
  <c r="AV88" i="1"/>
  <c r="AY88" i="1" s="1"/>
  <c r="BX88" i="1"/>
  <c r="AU349" i="1"/>
  <c r="AX349" i="1" s="1"/>
  <c r="AU303" i="1"/>
  <c r="AX303" i="1" s="1"/>
  <c r="AU267" i="1"/>
  <c r="AX267" i="1" s="1"/>
  <c r="AU219" i="1"/>
  <c r="AX219" i="1" s="1"/>
  <c r="AU169" i="1"/>
  <c r="AX169" i="1" s="1"/>
  <c r="AV339" i="1"/>
  <c r="AY339" i="1" s="1"/>
  <c r="AV291" i="1"/>
  <c r="AY291" i="1" s="1"/>
  <c r="AV243" i="1"/>
  <c r="AY243" i="1" s="1"/>
  <c r="AV195" i="1"/>
  <c r="AY195" i="1" s="1"/>
  <c r="AV147" i="1"/>
  <c r="AY147" i="1" s="1"/>
  <c r="AV99" i="1"/>
  <c r="AY99" i="1" s="1"/>
  <c r="BX99" i="1"/>
  <c r="AV67" i="1"/>
  <c r="AY67" i="1" s="1"/>
  <c r="BX67" i="1"/>
  <c r="AT347" i="1"/>
  <c r="AW347" i="1" s="1"/>
  <c r="AU327" i="1"/>
  <c r="AX327" i="1" s="1"/>
  <c r="AT282" i="1"/>
  <c r="AW282" i="1" s="1"/>
  <c r="AT266" i="1"/>
  <c r="AW266" i="1" s="1"/>
  <c r="AT202" i="1"/>
  <c r="AW202" i="1" s="1"/>
  <c r="AU35" i="1"/>
  <c r="AX35" i="1" s="1"/>
  <c r="BW35" i="1"/>
  <c r="AU273" i="1"/>
  <c r="AX273" i="1" s="1"/>
  <c r="AU225" i="1"/>
  <c r="AX225" i="1" s="1"/>
  <c r="AU129" i="1"/>
  <c r="AX129" i="1" s="1"/>
  <c r="AT303" i="1"/>
  <c r="AW303" i="1" s="1"/>
  <c r="AT279" i="1"/>
  <c r="AW279" i="1" s="1"/>
  <c r="AT255" i="1"/>
  <c r="AW255" i="1" s="1"/>
  <c r="AT231" i="1"/>
  <c r="AW231" i="1" s="1"/>
  <c r="AT207" i="1"/>
  <c r="AW207" i="1" s="1"/>
  <c r="AU151" i="1"/>
  <c r="AX151" i="1" s="1"/>
  <c r="AU55" i="1"/>
  <c r="AX55" i="1" s="1"/>
  <c r="BW55" i="1"/>
  <c r="AU324" i="1"/>
  <c r="AX324" i="1" s="1"/>
  <c r="AU308" i="1"/>
  <c r="AX308" i="1" s="1"/>
  <c r="AU284" i="1"/>
  <c r="AX284" i="1" s="1"/>
  <c r="AU268" i="1"/>
  <c r="AX268" i="1" s="1"/>
  <c r="AU252" i="1"/>
  <c r="AX252" i="1" s="1"/>
  <c r="AU236" i="1"/>
  <c r="AX236" i="1" s="1"/>
  <c r="AU220" i="1"/>
  <c r="AX220" i="1" s="1"/>
  <c r="AU204" i="1"/>
  <c r="AX204" i="1" s="1"/>
  <c r="AU173" i="1"/>
  <c r="AX173" i="1" s="1"/>
  <c r="AU109" i="1"/>
  <c r="AX109" i="1" s="1"/>
  <c r="BW109" i="1"/>
  <c r="AU45" i="1"/>
  <c r="AX45" i="1" s="1"/>
  <c r="BW45" i="1"/>
  <c r="AT187" i="1"/>
  <c r="AW187" i="1" s="1"/>
  <c r="AT163" i="1"/>
  <c r="AW163" i="1" s="1"/>
  <c r="AT147" i="1"/>
  <c r="AW147" i="1" s="1"/>
  <c r="AT131" i="1"/>
  <c r="AW131" i="1" s="1"/>
  <c r="AT107" i="1"/>
  <c r="AW107" i="1" s="1"/>
  <c r="BV107" i="1"/>
  <c r="AT91" i="1"/>
  <c r="AW91" i="1" s="1"/>
  <c r="BV91" i="1"/>
  <c r="AT75" i="1"/>
  <c r="AW75" i="1" s="1"/>
  <c r="BV75" i="1"/>
  <c r="AT59" i="1"/>
  <c r="AW59" i="1" s="1"/>
  <c r="BV59" i="1"/>
  <c r="AT43" i="1"/>
  <c r="AW43" i="1" s="1"/>
  <c r="BV43" i="1"/>
  <c r="AU192" i="1"/>
  <c r="AX192" i="1" s="1"/>
  <c r="AU184" i="1"/>
  <c r="AX184" i="1" s="1"/>
  <c r="AU160" i="1"/>
  <c r="AX160" i="1" s="1"/>
  <c r="AU144" i="1"/>
  <c r="AX144" i="1" s="1"/>
  <c r="AU136" i="1"/>
  <c r="AX136" i="1" s="1"/>
  <c r="AU112" i="1"/>
  <c r="AX112" i="1" s="1"/>
  <c r="BW112" i="1"/>
  <c r="AU96" i="1"/>
  <c r="AX96" i="1" s="1"/>
  <c r="BW96" i="1"/>
  <c r="AU88" i="1"/>
  <c r="AX88" i="1" s="1"/>
  <c r="BW88" i="1"/>
  <c r="AU72" i="1"/>
  <c r="AX72" i="1" s="1"/>
  <c r="BW72" i="1"/>
  <c r="AU56" i="1"/>
  <c r="AX56" i="1" s="1"/>
  <c r="BW56" i="1"/>
  <c r="AU32" i="1"/>
  <c r="AX32" i="1" s="1"/>
  <c r="BW32" i="1"/>
  <c r="AT194" i="1"/>
  <c r="AW194" i="1" s="1"/>
  <c r="AT178" i="1"/>
  <c r="AW178" i="1" s="1"/>
  <c r="AT162" i="1"/>
  <c r="AW162" i="1" s="1"/>
  <c r="AT146" i="1"/>
  <c r="AW146" i="1" s="1"/>
  <c r="AT106" i="1"/>
  <c r="AW106" i="1" s="1"/>
  <c r="AV284" i="1"/>
  <c r="AY284" i="1" s="1"/>
  <c r="AV214" i="1"/>
  <c r="AY214" i="1" s="1"/>
  <c r="AV129" i="1"/>
  <c r="AY129" i="1" s="1"/>
  <c r="AV262" i="1"/>
  <c r="AY262" i="1" s="1"/>
  <c r="AV273" i="1"/>
  <c r="AY273" i="1" s="1"/>
  <c r="AV124" i="1"/>
  <c r="AY124" i="1" s="1"/>
  <c r="AV220" i="1"/>
  <c r="AY220" i="1" s="1"/>
  <c r="AV300" i="1"/>
  <c r="AY300" i="1" s="1"/>
  <c r="AV230" i="1"/>
  <c r="AY230" i="1" s="1"/>
  <c r="AV289" i="1"/>
  <c r="AY289" i="1" s="1"/>
  <c r="AV204" i="1"/>
  <c r="AY204" i="1" s="1"/>
  <c r="AV118" i="1"/>
  <c r="AY118" i="1" s="1"/>
  <c r="BX118" i="1"/>
  <c r="AU333" i="1"/>
  <c r="AX333" i="1" s="1"/>
  <c r="AV266" i="1"/>
  <c r="AY266" i="1" s="1"/>
  <c r="AV224" i="1"/>
  <c r="AY224" i="1" s="1"/>
  <c r="AV202" i="1"/>
  <c r="AY202" i="1" s="1"/>
  <c r="AV160" i="1"/>
  <c r="AY160" i="1" s="1"/>
  <c r="AV117" i="1"/>
  <c r="AY117" i="1" s="1"/>
  <c r="BX117" i="1"/>
  <c r="AV74" i="1"/>
  <c r="AY74" i="1" s="1"/>
  <c r="BX74" i="1"/>
  <c r="AV32" i="1"/>
  <c r="AY32" i="1" s="1"/>
  <c r="BX32" i="1"/>
  <c r="AU342" i="1"/>
  <c r="AX342" i="1" s="1"/>
  <c r="AU311" i="1"/>
  <c r="AX311" i="1" s="1"/>
  <c r="AT212" i="1"/>
  <c r="AW212" i="1" s="1"/>
  <c r="AU317" i="1"/>
  <c r="AX317" i="1" s="1"/>
  <c r="AV346" i="1"/>
  <c r="AY346" i="1" s="1"/>
  <c r="AV292" i="1"/>
  <c r="AY292" i="1" s="1"/>
  <c r="AV233" i="1"/>
  <c r="AY233" i="1" s="1"/>
  <c r="AV212" i="1"/>
  <c r="AY212" i="1" s="1"/>
  <c r="AV169" i="1"/>
  <c r="AY169" i="1" s="1"/>
  <c r="AV126" i="1"/>
  <c r="AY126" i="1" s="1"/>
  <c r="AV105" i="1"/>
  <c r="AY105" i="1" s="1"/>
  <c r="BX105" i="1"/>
  <c r="AV84" i="1"/>
  <c r="AY84" i="1" s="1"/>
  <c r="BX84" i="1"/>
  <c r="AV62" i="1"/>
  <c r="AY62" i="1" s="1"/>
  <c r="BX62" i="1"/>
  <c r="AU347" i="1"/>
  <c r="AX347" i="1" s="1"/>
  <c r="AT335" i="1"/>
  <c r="AW335" i="1" s="1"/>
  <c r="AT320" i="1"/>
  <c r="AW320" i="1" s="1"/>
  <c r="AT296" i="1"/>
  <c r="AW296" i="1" s="1"/>
  <c r="AT240" i="1"/>
  <c r="AW240" i="1" s="1"/>
  <c r="AU123" i="1"/>
  <c r="AX123" i="1" s="1"/>
  <c r="AV49" i="1"/>
  <c r="AY49" i="1" s="1"/>
  <c r="BX49" i="1"/>
  <c r="AT326" i="1"/>
  <c r="AW326" i="1" s="1"/>
  <c r="AT216" i="1"/>
  <c r="AW216" i="1" s="1"/>
  <c r="AV325" i="1"/>
  <c r="AY325" i="1" s="1"/>
  <c r="AV345" i="1"/>
  <c r="AY345" i="1" s="1"/>
  <c r="AV313" i="1"/>
  <c r="AY313" i="1" s="1"/>
  <c r="AV276" i="1"/>
  <c r="AY276" i="1" s="1"/>
  <c r="AV338" i="1"/>
  <c r="AY338" i="1" s="1"/>
  <c r="AV317" i="1"/>
  <c r="AY317" i="1" s="1"/>
  <c r="AV296" i="1"/>
  <c r="AY296" i="1" s="1"/>
  <c r="AV274" i="1"/>
  <c r="AY274" i="1" s="1"/>
  <c r="AV253" i="1"/>
  <c r="AY253" i="1" s="1"/>
  <c r="AV232" i="1"/>
  <c r="AY232" i="1" s="1"/>
  <c r="AV168" i="1"/>
  <c r="AY168" i="1" s="1"/>
  <c r="AV125" i="1"/>
  <c r="AY125" i="1" s="1"/>
  <c r="AV82" i="1"/>
  <c r="AY82" i="1" s="1"/>
  <c r="AV61" i="1"/>
  <c r="AY61" i="1" s="1"/>
  <c r="BX61" i="1"/>
  <c r="AU346" i="1"/>
  <c r="AX346" i="1" s="1"/>
  <c r="AU319" i="1"/>
  <c r="AX319" i="1" s="1"/>
  <c r="AT236" i="1"/>
  <c r="AW236" i="1" s="1"/>
  <c r="AU107" i="1"/>
  <c r="AX107" i="1" s="1"/>
  <c r="BW107" i="1"/>
  <c r="AU263" i="1"/>
  <c r="AX263" i="1" s="1"/>
  <c r="AU247" i="1"/>
  <c r="AX247" i="1" s="1"/>
  <c r="AU215" i="1"/>
  <c r="AX215" i="1" s="1"/>
  <c r="AU199" i="1"/>
  <c r="AX199" i="1" s="1"/>
  <c r="AU153" i="1"/>
  <c r="AX153" i="1" s="1"/>
  <c r="AU89" i="1"/>
  <c r="AX89" i="1" s="1"/>
  <c r="BW89" i="1"/>
  <c r="AV335" i="1"/>
  <c r="AY335" i="1" s="1"/>
  <c r="AV319" i="1"/>
  <c r="AY319" i="1" s="1"/>
  <c r="AV303" i="1"/>
  <c r="AY303" i="1" s="1"/>
  <c r="AV287" i="1"/>
  <c r="AY287" i="1" s="1"/>
  <c r="AV271" i="1"/>
  <c r="AY271" i="1" s="1"/>
  <c r="AV239" i="1"/>
  <c r="AY239" i="1" s="1"/>
  <c r="AV223" i="1"/>
  <c r="AY223" i="1" s="1"/>
  <c r="AV207" i="1"/>
  <c r="AY207" i="1" s="1"/>
  <c r="AV191" i="1"/>
  <c r="AY191" i="1" s="1"/>
  <c r="AV175" i="1"/>
  <c r="AY175" i="1" s="1"/>
  <c r="AV159" i="1"/>
  <c r="AY159" i="1" s="1"/>
  <c r="AV143" i="1"/>
  <c r="AY143" i="1" s="1"/>
  <c r="AV127" i="1"/>
  <c r="AY127" i="1" s="1"/>
  <c r="AV111" i="1"/>
  <c r="AY111" i="1" s="1"/>
  <c r="BX111" i="1"/>
  <c r="AV95" i="1"/>
  <c r="AY95" i="1" s="1"/>
  <c r="BX95" i="1"/>
  <c r="AV79" i="1"/>
  <c r="AY79" i="1" s="1"/>
  <c r="BX79" i="1"/>
  <c r="AV63" i="1"/>
  <c r="AY63" i="1" s="1"/>
  <c r="BX63" i="1"/>
  <c r="AV47" i="1"/>
  <c r="AY47" i="1" s="1"/>
  <c r="BX47" i="1"/>
  <c r="AV31" i="1"/>
  <c r="AY31" i="1" s="1"/>
  <c r="BX31" i="1"/>
  <c r="AT345" i="1"/>
  <c r="AW345" i="1" s="1"/>
  <c r="AU335" i="1"/>
  <c r="AX335" i="1" s="1"/>
  <c r="AT325" i="1"/>
  <c r="AW325" i="1" s="1"/>
  <c r="AT310" i="1"/>
  <c r="AW310" i="1" s="1"/>
  <c r="AT294" i="1"/>
  <c r="AW294" i="1" s="1"/>
  <c r="AT278" i="1"/>
  <c r="AW278" i="1" s="1"/>
  <c r="AT262" i="1"/>
  <c r="AW262" i="1" s="1"/>
  <c r="AT246" i="1"/>
  <c r="AW246" i="1" s="1"/>
  <c r="AT230" i="1"/>
  <c r="AW230" i="1" s="1"/>
  <c r="AT214" i="1"/>
  <c r="AW214" i="1" s="1"/>
  <c r="AT198" i="1"/>
  <c r="AW198" i="1" s="1"/>
  <c r="AU147" i="1"/>
  <c r="AX147" i="1" s="1"/>
  <c r="AU83" i="1"/>
  <c r="AX83" i="1" s="1"/>
  <c r="BW83" i="1"/>
  <c r="AU301" i="1"/>
  <c r="AX301" i="1" s="1"/>
  <c r="AU285" i="1"/>
  <c r="AX285" i="1" s="1"/>
  <c r="AU269" i="1"/>
  <c r="AX269" i="1" s="1"/>
  <c r="AU253" i="1"/>
  <c r="AX253" i="1" s="1"/>
  <c r="AU237" i="1"/>
  <c r="AX237" i="1" s="1"/>
  <c r="AU221" i="1"/>
  <c r="AX221" i="1" s="1"/>
  <c r="AU205" i="1"/>
  <c r="AX205" i="1" s="1"/>
  <c r="AU177" i="1"/>
  <c r="AX177" i="1" s="1"/>
  <c r="AU113" i="1"/>
  <c r="AX113" i="1" s="1"/>
  <c r="BW113" i="1"/>
  <c r="AU49" i="1"/>
  <c r="AX49" i="1" s="1"/>
  <c r="BW49" i="1"/>
  <c r="AT317" i="1"/>
  <c r="AW317" i="1" s="1"/>
  <c r="AT309" i="1"/>
  <c r="AW309" i="1" s="1"/>
  <c r="AT301" i="1"/>
  <c r="AW301" i="1" s="1"/>
  <c r="AT293" i="1"/>
  <c r="AW293" i="1" s="1"/>
  <c r="AT285" i="1"/>
  <c r="AW285" i="1" s="1"/>
  <c r="AT277" i="1"/>
  <c r="AW277" i="1" s="1"/>
  <c r="AT269" i="1"/>
  <c r="AW269" i="1" s="1"/>
  <c r="AT261" i="1"/>
  <c r="AW261" i="1" s="1"/>
  <c r="AT253" i="1"/>
  <c r="AW253" i="1" s="1"/>
  <c r="AT245" i="1"/>
  <c r="AW245" i="1" s="1"/>
  <c r="AT237" i="1"/>
  <c r="AW237" i="1" s="1"/>
  <c r="AT229" i="1"/>
  <c r="AW229" i="1" s="1"/>
  <c r="AT221" i="1"/>
  <c r="AW221" i="1" s="1"/>
  <c r="AT213" i="1"/>
  <c r="AW213" i="1" s="1"/>
  <c r="AT205" i="1"/>
  <c r="AW205" i="1" s="1"/>
  <c r="AT197" i="1"/>
  <c r="AW197" i="1" s="1"/>
  <c r="AU175" i="1"/>
  <c r="AX175" i="1" s="1"/>
  <c r="AU143" i="1"/>
  <c r="AX143" i="1" s="1"/>
  <c r="AU111" i="1"/>
  <c r="AX111" i="1" s="1"/>
  <c r="BW111" i="1"/>
  <c r="AU79" i="1"/>
  <c r="AX79" i="1" s="1"/>
  <c r="BW79" i="1"/>
  <c r="AU47" i="1"/>
  <c r="AX47" i="1" s="1"/>
  <c r="BW47" i="1"/>
  <c r="AU338" i="1"/>
  <c r="AX338" i="1" s="1"/>
  <c r="AU330" i="1"/>
  <c r="AX330" i="1" s="1"/>
  <c r="AU322" i="1"/>
  <c r="AX322" i="1" s="1"/>
  <c r="AU314" i="1"/>
  <c r="AX314" i="1" s="1"/>
  <c r="AU306" i="1"/>
  <c r="AX306" i="1" s="1"/>
  <c r="AU298" i="1"/>
  <c r="AX298" i="1" s="1"/>
  <c r="AU290" i="1"/>
  <c r="AX290" i="1" s="1"/>
  <c r="AU282" i="1"/>
  <c r="AX282" i="1" s="1"/>
  <c r="AU274" i="1"/>
  <c r="AX274" i="1" s="1"/>
  <c r="AU266" i="1"/>
  <c r="AX266" i="1" s="1"/>
  <c r="AU258" i="1"/>
  <c r="AX258" i="1" s="1"/>
  <c r="AU250" i="1"/>
  <c r="AX250" i="1" s="1"/>
  <c r="AU242" i="1"/>
  <c r="AX242" i="1" s="1"/>
  <c r="AU234" i="1"/>
  <c r="AX234" i="1" s="1"/>
  <c r="AU226" i="1"/>
  <c r="AX226" i="1" s="1"/>
  <c r="AU218" i="1"/>
  <c r="AX218" i="1" s="1"/>
  <c r="AU210" i="1"/>
  <c r="AX210" i="1" s="1"/>
  <c r="AU202" i="1"/>
  <c r="AX202" i="1" s="1"/>
  <c r="AU193" i="1"/>
  <c r="AX193" i="1" s="1"/>
  <c r="AU165" i="1"/>
  <c r="AX165" i="1" s="1"/>
  <c r="AU133" i="1"/>
  <c r="AX133" i="1" s="1"/>
  <c r="AU101" i="1"/>
  <c r="AX101" i="1" s="1"/>
  <c r="BW101" i="1"/>
  <c r="AU69" i="1"/>
  <c r="AX69" i="1" s="1"/>
  <c r="BW69" i="1"/>
  <c r="AU37" i="1"/>
  <c r="AX37" i="1" s="1"/>
  <c r="BW37" i="1"/>
  <c r="AT185" i="1"/>
  <c r="AW185" i="1" s="1"/>
  <c r="AT177" i="1"/>
  <c r="AW177" i="1" s="1"/>
  <c r="AT169" i="1"/>
  <c r="AW169" i="1" s="1"/>
  <c r="AT161" i="1"/>
  <c r="AW161" i="1" s="1"/>
  <c r="AT153" i="1"/>
  <c r="AW153" i="1" s="1"/>
  <c r="AT145" i="1"/>
  <c r="AW145" i="1" s="1"/>
  <c r="AT137" i="1"/>
  <c r="AW137" i="1" s="1"/>
  <c r="AT129" i="1"/>
  <c r="AW129" i="1" s="1"/>
  <c r="AT121" i="1"/>
  <c r="AW121" i="1" s="1"/>
  <c r="AT113" i="1"/>
  <c r="AW113" i="1" s="1"/>
  <c r="BV113" i="1"/>
  <c r="AT105" i="1"/>
  <c r="AW105" i="1" s="1"/>
  <c r="BV105" i="1"/>
  <c r="AT97" i="1"/>
  <c r="AW97" i="1" s="1"/>
  <c r="BV97" i="1"/>
  <c r="AT89" i="1"/>
  <c r="AW89" i="1" s="1"/>
  <c r="BV89" i="1"/>
  <c r="AT81" i="1"/>
  <c r="AW81" i="1" s="1"/>
  <c r="BV81" i="1"/>
  <c r="AT73" i="1"/>
  <c r="AW73" i="1" s="1"/>
  <c r="BV73" i="1"/>
  <c r="AT65" i="1"/>
  <c r="AW65" i="1" s="1"/>
  <c r="BV65" i="1"/>
  <c r="AT57" i="1"/>
  <c r="AW57" i="1" s="1"/>
  <c r="BV57" i="1"/>
  <c r="AT49" i="1"/>
  <c r="AW49" i="1" s="1"/>
  <c r="BV49" i="1"/>
  <c r="AT41" i="1"/>
  <c r="AW41" i="1" s="1"/>
  <c r="BV41" i="1"/>
  <c r="AT33" i="1"/>
  <c r="AW33" i="1" s="1"/>
  <c r="BV33" i="1"/>
  <c r="AU190" i="1"/>
  <c r="AX190" i="1" s="1"/>
  <c r="AU182" i="1"/>
  <c r="AX182" i="1" s="1"/>
  <c r="AU174" i="1"/>
  <c r="AX174" i="1" s="1"/>
  <c r="AU166" i="1"/>
  <c r="AX166" i="1" s="1"/>
  <c r="AU158" i="1"/>
  <c r="AX158" i="1" s="1"/>
  <c r="AU150" i="1"/>
  <c r="AX150" i="1" s="1"/>
  <c r="AU142" i="1"/>
  <c r="AX142" i="1" s="1"/>
  <c r="AU134" i="1"/>
  <c r="AX134" i="1" s="1"/>
  <c r="AU126" i="1"/>
  <c r="AX126" i="1" s="1"/>
  <c r="AU118" i="1"/>
  <c r="AX118" i="1" s="1"/>
  <c r="BW118" i="1"/>
  <c r="AU110" i="1"/>
  <c r="AX110" i="1" s="1"/>
  <c r="BW110" i="1"/>
  <c r="AU102" i="1"/>
  <c r="AX102" i="1" s="1"/>
  <c r="BW102" i="1"/>
  <c r="AU94" i="1"/>
  <c r="AX94" i="1" s="1"/>
  <c r="BW94" i="1"/>
  <c r="AU86" i="1"/>
  <c r="AX86" i="1" s="1"/>
  <c r="BW86" i="1"/>
  <c r="AU78" i="1"/>
  <c r="AX78" i="1" s="1"/>
  <c r="BW78" i="1"/>
  <c r="AU70" i="1"/>
  <c r="AX70" i="1" s="1"/>
  <c r="BW70" i="1"/>
  <c r="AU62" i="1"/>
  <c r="AX62" i="1" s="1"/>
  <c r="BW62" i="1"/>
  <c r="AU54" i="1"/>
  <c r="AX54" i="1" s="1"/>
  <c r="BW54" i="1"/>
  <c r="AU46" i="1"/>
  <c r="AX46" i="1" s="1"/>
  <c r="BW46" i="1"/>
  <c r="AU38" i="1"/>
  <c r="AX38" i="1" s="1"/>
  <c r="BW38" i="1"/>
  <c r="AU30" i="1"/>
  <c r="AX30" i="1" s="1"/>
  <c r="BW30" i="1"/>
  <c r="AT192" i="1"/>
  <c r="AW192" i="1" s="1"/>
  <c r="AT184" i="1"/>
  <c r="AW184" i="1" s="1"/>
  <c r="AT176" i="1"/>
  <c r="AW176" i="1" s="1"/>
  <c r="AT168" i="1"/>
  <c r="AW168" i="1" s="1"/>
  <c r="AT152" i="1"/>
  <c r="AW152" i="1" s="1"/>
  <c r="AT144" i="1"/>
  <c r="AW144" i="1" s="1"/>
  <c r="AT136" i="1"/>
  <c r="AW136" i="1" s="1"/>
  <c r="AT128" i="1"/>
  <c r="AW128" i="1" s="1"/>
  <c r="AT120" i="1"/>
  <c r="AW120" i="1" s="1"/>
  <c r="AT112" i="1"/>
  <c r="AW112" i="1" s="1"/>
  <c r="BV112" i="1"/>
  <c r="AT104" i="1"/>
  <c r="AW104" i="1" s="1"/>
  <c r="BV104" i="1"/>
  <c r="AT96" i="1"/>
  <c r="AW96" i="1" s="1"/>
  <c r="BV96" i="1"/>
  <c r="AT88" i="1"/>
  <c r="AW88" i="1" s="1"/>
  <c r="BV88" i="1"/>
  <c r="AT80" i="1"/>
  <c r="AW80" i="1" s="1"/>
  <c r="BV80" i="1"/>
  <c r="AT72" i="1"/>
  <c r="AW72" i="1" s="1"/>
  <c r="BV72" i="1"/>
  <c r="AT64" i="1"/>
  <c r="AW64" i="1" s="1"/>
  <c r="BV64" i="1"/>
  <c r="AT56" i="1"/>
  <c r="AW56" i="1" s="1"/>
  <c r="BV56" i="1"/>
  <c r="AT48" i="1"/>
  <c r="AW48" i="1" s="1"/>
  <c r="BV48" i="1"/>
  <c r="AT40" i="1"/>
  <c r="AW40" i="1" s="1"/>
  <c r="BV40" i="1"/>
  <c r="AT32" i="1"/>
  <c r="AW32" i="1" s="1"/>
  <c r="BV32" i="1"/>
  <c r="AV241" i="1"/>
  <c r="AY241" i="1" s="1"/>
  <c r="AV278" i="1"/>
  <c r="AY278" i="1" s="1"/>
  <c r="AV193" i="1"/>
  <c r="AY193" i="1" s="1"/>
  <c r="AV108" i="1"/>
  <c r="AY108" i="1" s="1"/>
  <c r="BX108" i="1"/>
  <c r="AV198" i="1"/>
  <c r="AY198" i="1" s="1"/>
  <c r="AV209" i="1"/>
  <c r="AY209" i="1" s="1"/>
  <c r="AV102" i="1"/>
  <c r="AY102" i="1" s="1"/>
  <c r="BX102" i="1"/>
  <c r="AV177" i="1"/>
  <c r="AY177" i="1" s="1"/>
  <c r="AV316" i="1"/>
  <c r="AY316" i="1" s="1"/>
  <c r="AV188" i="1"/>
  <c r="AY188" i="1" s="1"/>
  <c r="AV268" i="1"/>
  <c r="AY268" i="1" s="1"/>
  <c r="AV182" i="1"/>
  <c r="AY182" i="1" s="1"/>
  <c r="AV97" i="1"/>
  <c r="AY97" i="1" s="1"/>
  <c r="BX97" i="1"/>
  <c r="AV33" i="1"/>
  <c r="AY33" i="1" s="1"/>
  <c r="BX33" i="1"/>
  <c r="AT323" i="1"/>
  <c r="AW323" i="1" s="1"/>
  <c r="AU155" i="1"/>
  <c r="AX155" i="1" s="1"/>
  <c r="AV282" i="1"/>
  <c r="AY282" i="1" s="1"/>
  <c r="AV261" i="1"/>
  <c r="AY261" i="1" s="1"/>
  <c r="AV240" i="1"/>
  <c r="AY240" i="1" s="1"/>
  <c r="AV218" i="1"/>
  <c r="AY218" i="1" s="1"/>
  <c r="AV197" i="1"/>
  <c r="AY197" i="1" s="1"/>
  <c r="AV176" i="1"/>
  <c r="AY176" i="1" s="1"/>
  <c r="AV154" i="1"/>
  <c r="AY154" i="1" s="1"/>
  <c r="AV133" i="1"/>
  <c r="AY133" i="1" s="1"/>
  <c r="AV112" i="1"/>
  <c r="AY112" i="1" s="1"/>
  <c r="BX112" i="1"/>
  <c r="AV90" i="1"/>
  <c r="AY90" i="1" s="1"/>
  <c r="AV69" i="1"/>
  <c r="AY69" i="1" s="1"/>
  <c r="BX69" i="1"/>
  <c r="AV48" i="1"/>
  <c r="AY48" i="1" s="1"/>
  <c r="BX48" i="1"/>
  <c r="AU350" i="1"/>
  <c r="AX350" i="1" s="1"/>
  <c r="AU339" i="1"/>
  <c r="AX339" i="1" s="1"/>
  <c r="AU325" i="1"/>
  <c r="AX325" i="1" s="1"/>
  <c r="AU305" i="1"/>
  <c r="AX305" i="1" s="1"/>
  <c r="AT260" i="1"/>
  <c r="AW260" i="1" s="1"/>
  <c r="AU195" i="1"/>
  <c r="AX195" i="1" s="1"/>
  <c r="AV38" i="1"/>
  <c r="AY38" i="1" s="1"/>
  <c r="BX38" i="1"/>
  <c r="AT292" i="1"/>
  <c r="AW292" i="1" s="1"/>
  <c r="AV336" i="1"/>
  <c r="AY336" i="1" s="1"/>
  <c r="AV340" i="1"/>
  <c r="AY340" i="1" s="1"/>
  <c r="AV281" i="1"/>
  <c r="AY281" i="1" s="1"/>
  <c r="AV249" i="1"/>
  <c r="AY249" i="1" s="1"/>
  <c r="AV228" i="1"/>
  <c r="AY228" i="1" s="1"/>
  <c r="AV206" i="1"/>
  <c r="AY206" i="1" s="1"/>
  <c r="AV185" i="1"/>
  <c r="AY185" i="1" s="1"/>
  <c r="AV164" i="1"/>
  <c r="AY164" i="1" s="1"/>
  <c r="AV142" i="1"/>
  <c r="AY142" i="1" s="1"/>
  <c r="AV121" i="1"/>
  <c r="AY121" i="1" s="1"/>
  <c r="AV100" i="1"/>
  <c r="AY100" i="1" s="1"/>
  <c r="BX100" i="1"/>
  <c r="AV78" i="1"/>
  <c r="AY78" i="1" s="1"/>
  <c r="BX78" i="1"/>
  <c r="AV57" i="1"/>
  <c r="AY57" i="1" s="1"/>
  <c r="BX57" i="1"/>
  <c r="AV36" i="1"/>
  <c r="AY36" i="1" s="1"/>
  <c r="BX36" i="1"/>
  <c r="AU344" i="1"/>
  <c r="AX344" i="1" s="1"/>
  <c r="AU331" i="1"/>
  <c r="AX331" i="1" s="1"/>
  <c r="AU315" i="1"/>
  <c r="AX315" i="1" s="1"/>
  <c r="AT288" i="1"/>
  <c r="AW288" i="1" s="1"/>
  <c r="AT224" i="1"/>
  <c r="AW224" i="1" s="1"/>
  <c r="AU59" i="1"/>
  <c r="AX59" i="1" s="1"/>
  <c r="BW59" i="1"/>
  <c r="AT312" i="1"/>
  <c r="AW312" i="1" s="1"/>
  <c r="AU91" i="1"/>
  <c r="AX91" i="1" s="1"/>
  <c r="BW91" i="1"/>
  <c r="AV314" i="1"/>
  <c r="AY314" i="1" s="1"/>
  <c r="AV334" i="1"/>
  <c r="AY334" i="1" s="1"/>
  <c r="AV302" i="1"/>
  <c r="AY302" i="1" s="1"/>
  <c r="AV265" i="1"/>
  <c r="AY265" i="1" s="1"/>
  <c r="AV333" i="1"/>
  <c r="AY333" i="1" s="1"/>
  <c r="AV312" i="1"/>
  <c r="AY312" i="1" s="1"/>
  <c r="AV290" i="1"/>
  <c r="AY290" i="1" s="1"/>
  <c r="AV269" i="1"/>
  <c r="AY269" i="1" s="1"/>
  <c r="AV248" i="1"/>
  <c r="AY248" i="1" s="1"/>
  <c r="AV226" i="1"/>
  <c r="AY226" i="1" s="1"/>
  <c r="AV205" i="1"/>
  <c r="AY205" i="1" s="1"/>
  <c r="AV184" i="1"/>
  <c r="AY184" i="1" s="1"/>
  <c r="AV162" i="1"/>
  <c r="AY162" i="1" s="1"/>
  <c r="AV141" i="1"/>
  <c r="AY141" i="1" s="1"/>
  <c r="AV120" i="1"/>
  <c r="AY120" i="1" s="1"/>
  <c r="AV98" i="1"/>
  <c r="AY98" i="1" s="1"/>
  <c r="BX98" i="1"/>
  <c r="AV77" i="1"/>
  <c r="AY77" i="1" s="1"/>
  <c r="BX77" i="1"/>
  <c r="AV56" i="1"/>
  <c r="AY56" i="1" s="1"/>
  <c r="BX56" i="1"/>
  <c r="AV34" i="1"/>
  <c r="AY34" i="1" s="1"/>
  <c r="AT344" i="1"/>
  <c r="AW344" i="1" s="1"/>
  <c r="AT331" i="1"/>
  <c r="AW331" i="1" s="1"/>
  <c r="AU313" i="1"/>
  <c r="AX313" i="1" s="1"/>
  <c r="AT284" i="1"/>
  <c r="AW284" i="1" s="1"/>
  <c r="AT220" i="1"/>
  <c r="AW220" i="1" s="1"/>
  <c r="AU43" i="1"/>
  <c r="AX43" i="1" s="1"/>
  <c r="BW43" i="1"/>
  <c r="AU275" i="1"/>
  <c r="AX275" i="1" s="1"/>
  <c r="AU259" i="1"/>
  <c r="AX259" i="1" s="1"/>
  <c r="AU243" i="1"/>
  <c r="AX243" i="1" s="1"/>
  <c r="AU227" i="1"/>
  <c r="AX227" i="1" s="1"/>
  <c r="AU211" i="1"/>
  <c r="AX211" i="1" s="1"/>
  <c r="AT195" i="1"/>
  <c r="AW195" i="1" s="1"/>
  <c r="AU137" i="1"/>
  <c r="AX137" i="1" s="1"/>
  <c r="AU73" i="1"/>
  <c r="AX73" i="1" s="1"/>
  <c r="BW73" i="1"/>
  <c r="AV347" i="1"/>
  <c r="AY347" i="1" s="1"/>
  <c r="AV331" i="1"/>
  <c r="AY331" i="1" s="1"/>
  <c r="AV315" i="1"/>
  <c r="AY315" i="1" s="1"/>
  <c r="AV299" i="1"/>
  <c r="AY299" i="1" s="1"/>
  <c r="AV283" i="1"/>
  <c r="AY283" i="1" s="1"/>
  <c r="AV267" i="1"/>
  <c r="AY267" i="1" s="1"/>
  <c r="AV251" i="1"/>
  <c r="AY251" i="1" s="1"/>
  <c r="AV235" i="1"/>
  <c r="AY235" i="1" s="1"/>
  <c r="AV219" i="1"/>
  <c r="AY219" i="1" s="1"/>
  <c r="AV203" i="1"/>
  <c r="AY203" i="1" s="1"/>
  <c r="AV187" i="1"/>
  <c r="AY187" i="1" s="1"/>
  <c r="AV171" i="1"/>
  <c r="AY171" i="1" s="1"/>
  <c r="AV155" i="1"/>
  <c r="AY155" i="1" s="1"/>
  <c r="AV139" i="1"/>
  <c r="AY139" i="1" s="1"/>
  <c r="AV123" i="1"/>
  <c r="AY123" i="1" s="1"/>
  <c r="AV107" i="1"/>
  <c r="AY107" i="1" s="1"/>
  <c r="BX107" i="1"/>
  <c r="AV91" i="1"/>
  <c r="AY91" i="1" s="1"/>
  <c r="BX91" i="1"/>
  <c r="AV75" i="1"/>
  <c r="AY75" i="1" s="1"/>
  <c r="BX75" i="1"/>
  <c r="AV59" i="1"/>
  <c r="AY59" i="1" s="1"/>
  <c r="BX59" i="1"/>
  <c r="AV43" i="1"/>
  <c r="AY43" i="1" s="1"/>
  <c r="BX43" i="1"/>
  <c r="AT343" i="1"/>
  <c r="AW343" i="1" s="1"/>
  <c r="AT333" i="1"/>
  <c r="AW333" i="1" s="1"/>
  <c r="AT322" i="1"/>
  <c r="AW322" i="1" s="1"/>
  <c r="AT306" i="1"/>
  <c r="AW306" i="1" s="1"/>
  <c r="AT290" i="1"/>
  <c r="AW290" i="1" s="1"/>
  <c r="AT274" i="1"/>
  <c r="AW274" i="1" s="1"/>
  <c r="AT258" i="1"/>
  <c r="AW258" i="1" s="1"/>
  <c r="AT242" i="1"/>
  <c r="AW242" i="1" s="1"/>
  <c r="AT226" i="1"/>
  <c r="AW226" i="1" s="1"/>
  <c r="AT210" i="1"/>
  <c r="AW210" i="1" s="1"/>
  <c r="AT193" i="1"/>
  <c r="AW193" i="1" s="1"/>
  <c r="AU131" i="1"/>
  <c r="AX131" i="1" s="1"/>
  <c r="AU67" i="1"/>
  <c r="AX67" i="1" s="1"/>
  <c r="BW67" i="1"/>
  <c r="AU297" i="1"/>
  <c r="AX297" i="1" s="1"/>
  <c r="AU281" i="1"/>
  <c r="AX281" i="1" s="1"/>
  <c r="AU265" i="1"/>
  <c r="AX265" i="1" s="1"/>
  <c r="AU249" i="1"/>
  <c r="AX249" i="1" s="1"/>
  <c r="AU233" i="1"/>
  <c r="AX233" i="1" s="1"/>
  <c r="AU217" i="1"/>
  <c r="AX217" i="1" s="1"/>
  <c r="AU201" i="1"/>
  <c r="AX201" i="1" s="1"/>
  <c r="AU161" i="1"/>
  <c r="AX161" i="1" s="1"/>
  <c r="AU97" i="1"/>
  <c r="AX97" i="1" s="1"/>
  <c r="BW97" i="1"/>
  <c r="AU33" i="1"/>
  <c r="AX33" i="1" s="1"/>
  <c r="BW33" i="1"/>
  <c r="AT315" i="1"/>
  <c r="AW315" i="1" s="1"/>
  <c r="AT307" i="1"/>
  <c r="AW307" i="1" s="1"/>
  <c r="AT299" i="1"/>
  <c r="AW299" i="1" s="1"/>
  <c r="AT291" i="1"/>
  <c r="AW291" i="1" s="1"/>
  <c r="AT283" i="1"/>
  <c r="AW283" i="1" s="1"/>
  <c r="AT275" i="1"/>
  <c r="AW275" i="1" s="1"/>
  <c r="AT267" i="1"/>
  <c r="AW267" i="1" s="1"/>
  <c r="AT259" i="1"/>
  <c r="AW259" i="1" s="1"/>
  <c r="AT251" i="1"/>
  <c r="AW251" i="1" s="1"/>
  <c r="AT243" i="1"/>
  <c r="AW243" i="1" s="1"/>
  <c r="AT235" i="1"/>
  <c r="AW235" i="1" s="1"/>
  <c r="AT227" i="1"/>
  <c r="AW227" i="1" s="1"/>
  <c r="AT219" i="1"/>
  <c r="AW219" i="1" s="1"/>
  <c r="AT211" i="1"/>
  <c r="AW211" i="1" s="1"/>
  <c r="AT203" i="1"/>
  <c r="AW203" i="1" s="1"/>
  <c r="AU194" i="1"/>
  <c r="AX194" i="1" s="1"/>
  <c r="AU167" i="1"/>
  <c r="AX167" i="1" s="1"/>
  <c r="AU135" i="1"/>
  <c r="AX135" i="1" s="1"/>
  <c r="AU103" i="1"/>
  <c r="AX103" i="1" s="1"/>
  <c r="BW103" i="1"/>
  <c r="AU71" i="1"/>
  <c r="AX71" i="1" s="1"/>
  <c r="BW71" i="1"/>
  <c r="AU39" i="1"/>
  <c r="AX39" i="1" s="1"/>
  <c r="BW39" i="1"/>
  <c r="AU336" i="1"/>
  <c r="AX336" i="1" s="1"/>
  <c r="AU328" i="1"/>
  <c r="AX328" i="1" s="1"/>
  <c r="AU320" i="1"/>
  <c r="AX320" i="1" s="1"/>
  <c r="AU312" i="1"/>
  <c r="AX312" i="1" s="1"/>
  <c r="AU304" i="1"/>
  <c r="AX304" i="1" s="1"/>
  <c r="AU296" i="1"/>
  <c r="AX296" i="1" s="1"/>
  <c r="AU288" i="1"/>
  <c r="AX288" i="1" s="1"/>
  <c r="AU280" i="1"/>
  <c r="AX280" i="1" s="1"/>
  <c r="AU272" i="1"/>
  <c r="AX272" i="1" s="1"/>
  <c r="AU264" i="1"/>
  <c r="AX264" i="1" s="1"/>
  <c r="AU256" i="1"/>
  <c r="AX256" i="1" s="1"/>
  <c r="AU248" i="1"/>
  <c r="AX248" i="1" s="1"/>
  <c r="AU240" i="1"/>
  <c r="AX240" i="1" s="1"/>
  <c r="AU232" i="1"/>
  <c r="AX232" i="1" s="1"/>
  <c r="AU224" i="1"/>
  <c r="AX224" i="1" s="1"/>
  <c r="AU216" i="1"/>
  <c r="AX216" i="1" s="1"/>
  <c r="AU208" i="1"/>
  <c r="AX208" i="1" s="1"/>
  <c r="AU200" i="1"/>
  <c r="AX200" i="1" s="1"/>
  <c r="AU189" i="1"/>
  <c r="AX189" i="1" s="1"/>
  <c r="AU157" i="1"/>
  <c r="AX157" i="1" s="1"/>
  <c r="AU125" i="1"/>
  <c r="AX125" i="1" s="1"/>
  <c r="AU93" i="1"/>
  <c r="AX93" i="1" s="1"/>
  <c r="BW93" i="1"/>
  <c r="AU61" i="1"/>
  <c r="AX61" i="1" s="1"/>
  <c r="BW61" i="1"/>
  <c r="AU29" i="1"/>
  <c r="AX29" i="1" s="1"/>
  <c r="BW29" i="1"/>
  <c r="AT183" i="1"/>
  <c r="AW183" i="1" s="1"/>
  <c r="AT175" i="1"/>
  <c r="AW175" i="1" s="1"/>
  <c r="AT167" i="1"/>
  <c r="AW167" i="1" s="1"/>
  <c r="AT159" i="1"/>
  <c r="AW159" i="1" s="1"/>
  <c r="AT151" i="1"/>
  <c r="AW151" i="1" s="1"/>
  <c r="AT143" i="1"/>
  <c r="AW143" i="1" s="1"/>
  <c r="AT135" i="1"/>
  <c r="AW135" i="1" s="1"/>
  <c r="AT127" i="1"/>
  <c r="AW127" i="1" s="1"/>
  <c r="AT119" i="1"/>
  <c r="AW119" i="1" s="1"/>
  <c r="AT111" i="1"/>
  <c r="AW111" i="1" s="1"/>
  <c r="BV111" i="1"/>
  <c r="AT103" i="1"/>
  <c r="AW103" i="1" s="1"/>
  <c r="BV103" i="1"/>
  <c r="AT95" i="1"/>
  <c r="AW95" i="1" s="1"/>
  <c r="BV95" i="1"/>
  <c r="AT87" i="1"/>
  <c r="AW87" i="1" s="1"/>
  <c r="BV87" i="1"/>
  <c r="AT79" i="1"/>
  <c r="AW79" i="1" s="1"/>
  <c r="BV79" i="1"/>
  <c r="AT71" i="1"/>
  <c r="AW71" i="1" s="1"/>
  <c r="BV71" i="1"/>
  <c r="AT63" i="1"/>
  <c r="AW63" i="1" s="1"/>
  <c r="BV63" i="1"/>
  <c r="AT55" i="1"/>
  <c r="AW55" i="1" s="1"/>
  <c r="BV55" i="1"/>
  <c r="AT47" i="1"/>
  <c r="AW47" i="1" s="1"/>
  <c r="BV47" i="1"/>
  <c r="AT39" i="1"/>
  <c r="AW39" i="1" s="1"/>
  <c r="BV39" i="1"/>
  <c r="AT31" i="1"/>
  <c r="AW31" i="1" s="1"/>
  <c r="BV31" i="1"/>
  <c r="AU188" i="1"/>
  <c r="AX188" i="1" s="1"/>
  <c r="AU180" i="1"/>
  <c r="AX180" i="1" s="1"/>
  <c r="AU172" i="1"/>
  <c r="AX172" i="1" s="1"/>
  <c r="AU164" i="1"/>
  <c r="AX164" i="1" s="1"/>
  <c r="AU156" i="1"/>
  <c r="AX156" i="1" s="1"/>
  <c r="AU148" i="1"/>
  <c r="AX148" i="1" s="1"/>
  <c r="AU140" i="1"/>
  <c r="AX140" i="1" s="1"/>
  <c r="AU132" i="1"/>
  <c r="AX132" i="1" s="1"/>
  <c r="AU124" i="1"/>
  <c r="AX124" i="1" s="1"/>
  <c r="AU116" i="1"/>
  <c r="AX116" i="1" s="1"/>
  <c r="BW116" i="1"/>
  <c r="AU108" i="1"/>
  <c r="AX108" i="1" s="1"/>
  <c r="BW108" i="1"/>
  <c r="AU100" i="1"/>
  <c r="AX100" i="1" s="1"/>
  <c r="BW100" i="1"/>
  <c r="AU92" i="1"/>
  <c r="AX92" i="1" s="1"/>
  <c r="BW92" i="1"/>
  <c r="AU84" i="1"/>
  <c r="AX84" i="1" s="1"/>
  <c r="BW84" i="1"/>
  <c r="AU76" i="1"/>
  <c r="AX76" i="1" s="1"/>
  <c r="BW76" i="1"/>
  <c r="AU68" i="1"/>
  <c r="AX68" i="1" s="1"/>
  <c r="BW68" i="1"/>
  <c r="AU60" i="1"/>
  <c r="AX60" i="1" s="1"/>
  <c r="BW60" i="1"/>
  <c r="AU52" i="1"/>
  <c r="AX52" i="1" s="1"/>
  <c r="BW52" i="1"/>
  <c r="AU44" i="1"/>
  <c r="AX44" i="1" s="1"/>
  <c r="BW44" i="1"/>
  <c r="AU36" i="1"/>
  <c r="AX36" i="1" s="1"/>
  <c r="BW36" i="1"/>
  <c r="AU28" i="1"/>
  <c r="AX28" i="1" s="1"/>
  <c r="AT190" i="1"/>
  <c r="AW190" i="1" s="1"/>
  <c r="AT182" i="1"/>
  <c r="AW182" i="1" s="1"/>
  <c r="AT174" i="1"/>
  <c r="AW174" i="1" s="1"/>
  <c r="AT166" i="1"/>
  <c r="AW166" i="1" s="1"/>
  <c r="AT158" i="1"/>
  <c r="AW158" i="1" s="1"/>
  <c r="AT150" i="1"/>
  <c r="AW150" i="1" s="1"/>
  <c r="AT142" i="1"/>
  <c r="AW142" i="1" s="1"/>
  <c r="AT134" i="1"/>
  <c r="AW134" i="1" s="1"/>
  <c r="AT126" i="1"/>
  <c r="AW126" i="1" s="1"/>
  <c r="AT118" i="1"/>
  <c r="AW118" i="1" s="1"/>
  <c r="BV118" i="1"/>
  <c r="AT110" i="1"/>
  <c r="AW110" i="1" s="1"/>
  <c r="BV110" i="1"/>
  <c r="AT102" i="1"/>
  <c r="AW102" i="1" s="1"/>
  <c r="BV102" i="1"/>
  <c r="AT94" i="1"/>
  <c r="AW94" i="1" s="1"/>
  <c r="BV94" i="1"/>
  <c r="AT86" i="1"/>
  <c r="AW86" i="1" s="1"/>
  <c r="BV86" i="1"/>
  <c r="AT78" i="1"/>
  <c r="AW78" i="1" s="1"/>
  <c r="BV78" i="1"/>
  <c r="AT70" i="1"/>
  <c r="AW70" i="1" s="1"/>
  <c r="BV70" i="1"/>
  <c r="AT62" i="1"/>
  <c r="AW62" i="1" s="1"/>
  <c r="BV62" i="1"/>
  <c r="AT54" i="1"/>
  <c r="AW54" i="1" s="1"/>
  <c r="BV54" i="1"/>
  <c r="AT46" i="1"/>
  <c r="AW46" i="1" s="1"/>
  <c r="BV46" i="1"/>
  <c r="AT38" i="1"/>
  <c r="AW38" i="1" s="1"/>
  <c r="BV38" i="1"/>
  <c r="AT30" i="1"/>
  <c r="AW30" i="1" s="1"/>
  <c r="BV30" i="1"/>
  <c r="AV134" i="1"/>
  <c r="AY134" i="1" s="1"/>
  <c r="AV348" i="1"/>
  <c r="AY348" i="1" s="1"/>
  <c r="AV305" i="1"/>
  <c r="AY305" i="1" s="1"/>
  <c r="AV310" i="1"/>
  <c r="AY310" i="1" s="1"/>
  <c r="AV60" i="1"/>
  <c r="AY60" i="1" s="1"/>
  <c r="BX60" i="1"/>
  <c r="AV272" i="1"/>
  <c r="AY272" i="1" s="1"/>
  <c r="AV208" i="1"/>
  <c r="AY208" i="1" s="1"/>
  <c r="AV144" i="1"/>
  <c r="AY144" i="1" s="1"/>
  <c r="AV37" i="1"/>
  <c r="AY37" i="1" s="1"/>
  <c r="BX37" i="1"/>
  <c r="AT316" i="1"/>
  <c r="AW316" i="1" s="1"/>
  <c r="AU75" i="1"/>
  <c r="AX75" i="1" s="1"/>
  <c r="BW75" i="1"/>
  <c r="AV298" i="1"/>
  <c r="AY298" i="1" s="1"/>
  <c r="AV238" i="1"/>
  <c r="AY238" i="1" s="1"/>
  <c r="AV174" i="1"/>
  <c r="AY174" i="1" s="1"/>
  <c r="AV89" i="1"/>
  <c r="AY89" i="1" s="1"/>
  <c r="BX89" i="1"/>
  <c r="AT350" i="1"/>
  <c r="AW350" i="1" s="1"/>
  <c r="AT304" i="1"/>
  <c r="AW304" i="1" s="1"/>
  <c r="AT337" i="1"/>
  <c r="AW337" i="1" s="1"/>
  <c r="AV318" i="1"/>
  <c r="AY318" i="1" s="1"/>
  <c r="AV322" i="1"/>
  <c r="AY322" i="1" s="1"/>
  <c r="AV258" i="1"/>
  <c r="AY258" i="1" s="1"/>
  <c r="AV194" i="1"/>
  <c r="AY194" i="1" s="1"/>
  <c r="AV130" i="1"/>
  <c r="AY130" i="1" s="1"/>
  <c r="AV109" i="1"/>
  <c r="AY109" i="1" s="1"/>
  <c r="BX109" i="1"/>
  <c r="AV45" i="1"/>
  <c r="AY45" i="1" s="1"/>
  <c r="BX45" i="1"/>
  <c r="AU323" i="1"/>
  <c r="AX323" i="1" s="1"/>
  <c r="AU171" i="1"/>
  <c r="AX171" i="1" s="1"/>
  <c r="AU251" i="1"/>
  <c r="AX251" i="1" s="1"/>
  <c r="AU105" i="1"/>
  <c r="AX105" i="1" s="1"/>
  <c r="BW105" i="1"/>
  <c r="AV323" i="1"/>
  <c r="AY323" i="1" s="1"/>
  <c r="AV259" i="1"/>
  <c r="AY259" i="1" s="1"/>
  <c r="AV211" i="1"/>
  <c r="AY211" i="1" s="1"/>
  <c r="AV163" i="1"/>
  <c r="AY163" i="1" s="1"/>
  <c r="AV115" i="1"/>
  <c r="AY115" i="1" s="1"/>
  <c r="BX115" i="1"/>
  <c r="AV51" i="1"/>
  <c r="AY51" i="1" s="1"/>
  <c r="BX51" i="1"/>
  <c r="AT314" i="1"/>
  <c r="AW314" i="1" s="1"/>
  <c r="AT234" i="1"/>
  <c r="AW234" i="1" s="1"/>
  <c r="AU163" i="1"/>
  <c r="AX163" i="1" s="1"/>
  <c r="AU289" i="1"/>
  <c r="AX289" i="1" s="1"/>
  <c r="AU241" i="1"/>
  <c r="AX241" i="1" s="1"/>
  <c r="AU191" i="1"/>
  <c r="AX191" i="1" s="1"/>
  <c r="AT319" i="1"/>
  <c r="AW319" i="1" s="1"/>
  <c r="AT287" i="1"/>
  <c r="AW287" i="1" s="1"/>
  <c r="AT263" i="1"/>
  <c r="AW263" i="1" s="1"/>
  <c r="AT239" i="1"/>
  <c r="AW239" i="1" s="1"/>
  <c r="AT199" i="1"/>
  <c r="AW199" i="1" s="1"/>
  <c r="AU119" i="1"/>
  <c r="AX119" i="1" s="1"/>
  <c r="AU340" i="1"/>
  <c r="AX340" i="1" s="1"/>
  <c r="AU300" i="1"/>
  <c r="AX300" i="1" s="1"/>
  <c r="AT171" i="1"/>
  <c r="AW171" i="1" s="1"/>
  <c r="AV44" i="1"/>
  <c r="AY44" i="1" s="1"/>
  <c r="BX44" i="1"/>
  <c r="AV293" i="1"/>
  <c r="AY293" i="1" s="1"/>
  <c r="AV245" i="1"/>
  <c r="AY245" i="1" s="1"/>
  <c r="AV181" i="1"/>
  <c r="AY181" i="1" s="1"/>
  <c r="AV138" i="1"/>
  <c r="AY138" i="1" s="1"/>
  <c r="AV96" i="1"/>
  <c r="AY96" i="1" s="1"/>
  <c r="BX96" i="1"/>
  <c r="AV53" i="1"/>
  <c r="AY53" i="1" s="1"/>
  <c r="BX53" i="1"/>
  <c r="AT329" i="1"/>
  <c r="AW329" i="1" s="1"/>
  <c r="AT276" i="1"/>
  <c r="AW276" i="1" s="1"/>
  <c r="AV65" i="1"/>
  <c r="AY65" i="1" s="1"/>
  <c r="BX65" i="1"/>
  <c r="AV350" i="1"/>
  <c r="AY350" i="1" s="1"/>
  <c r="AV254" i="1"/>
  <c r="AY254" i="1" s="1"/>
  <c r="AV190" i="1"/>
  <c r="AY190" i="1" s="1"/>
  <c r="AV148" i="1"/>
  <c r="AY148" i="1" s="1"/>
  <c r="AV41" i="1"/>
  <c r="AY41" i="1" s="1"/>
  <c r="BX41" i="1"/>
  <c r="AV210" i="1"/>
  <c r="AY210" i="1" s="1"/>
  <c r="AV189" i="1"/>
  <c r="AY189" i="1" s="1"/>
  <c r="AV146" i="1"/>
  <c r="AY146" i="1" s="1"/>
  <c r="AV104" i="1"/>
  <c r="AY104" i="1" s="1"/>
  <c r="BX104" i="1"/>
  <c r="AV40" i="1"/>
  <c r="AY40" i="1" s="1"/>
  <c r="BX40" i="1"/>
  <c r="AT334" i="1"/>
  <c r="AW334" i="1" s="1"/>
  <c r="AU295" i="1"/>
  <c r="AX295" i="1" s="1"/>
  <c r="AU279" i="1"/>
  <c r="AX279" i="1" s="1"/>
  <c r="AU231" i="1"/>
  <c r="AX231" i="1" s="1"/>
  <c r="AV255" i="1"/>
  <c r="AY255" i="1" s="1"/>
  <c r="AV156" i="1"/>
  <c r="AY156" i="1" s="1"/>
  <c r="AV257" i="1"/>
  <c r="AY257" i="1" s="1"/>
  <c r="AV172" i="1"/>
  <c r="AY172" i="1" s="1"/>
  <c r="AV86" i="1"/>
  <c r="AY86" i="1" s="1"/>
  <c r="BX86" i="1"/>
  <c r="AV92" i="1"/>
  <c r="AY92" i="1" s="1"/>
  <c r="BX92" i="1"/>
  <c r="AV166" i="1"/>
  <c r="AY166" i="1" s="1"/>
  <c r="AV81" i="1"/>
  <c r="AY81" i="1" s="1"/>
  <c r="BX81" i="1"/>
  <c r="AV113" i="1"/>
  <c r="AY113" i="1" s="1"/>
  <c r="BX113" i="1"/>
  <c r="AV294" i="1"/>
  <c r="AY294" i="1" s="1"/>
  <c r="AV332" i="1"/>
  <c r="AY332" i="1" s="1"/>
  <c r="AV246" i="1"/>
  <c r="AY246" i="1" s="1"/>
  <c r="AV161" i="1"/>
  <c r="AY161" i="1" s="1"/>
  <c r="AV76" i="1"/>
  <c r="AY76" i="1" s="1"/>
  <c r="BX76" i="1"/>
  <c r="AU348" i="1"/>
  <c r="AX348" i="1" s="1"/>
  <c r="AU307" i="1"/>
  <c r="AX307" i="1" s="1"/>
  <c r="AV330" i="1"/>
  <c r="AY330" i="1" s="1"/>
  <c r="AV277" i="1"/>
  <c r="AY277" i="1" s="1"/>
  <c r="AV256" i="1"/>
  <c r="AY256" i="1" s="1"/>
  <c r="AV234" i="1"/>
  <c r="AY234" i="1" s="1"/>
  <c r="AV213" i="1"/>
  <c r="AY213" i="1" s="1"/>
  <c r="AV192" i="1"/>
  <c r="AY192" i="1" s="1"/>
  <c r="AV170" i="1"/>
  <c r="AY170" i="1" s="1"/>
  <c r="AV149" i="1"/>
  <c r="AY149" i="1" s="1"/>
  <c r="AV128" i="1"/>
  <c r="AY128" i="1" s="1"/>
  <c r="AV106" i="1"/>
  <c r="AY106" i="1" s="1"/>
  <c r="AV85" i="1"/>
  <c r="AY85" i="1" s="1"/>
  <c r="BX85" i="1"/>
  <c r="AV64" i="1"/>
  <c r="AY64" i="1" s="1"/>
  <c r="BX64" i="1"/>
  <c r="AV42" i="1"/>
  <c r="AY42" i="1" s="1"/>
  <c r="AT348" i="1"/>
  <c r="AW348" i="1" s="1"/>
  <c r="AT336" i="1"/>
  <c r="AW336" i="1" s="1"/>
  <c r="AU321" i="1"/>
  <c r="AX321" i="1" s="1"/>
  <c r="AU299" i="1"/>
  <c r="AX299" i="1" s="1"/>
  <c r="AT244" i="1"/>
  <c r="AW244" i="1" s="1"/>
  <c r="AU139" i="1"/>
  <c r="AX139" i="1" s="1"/>
  <c r="AT346" i="1"/>
  <c r="AW346" i="1" s="1"/>
  <c r="AT248" i="1"/>
  <c r="AW248" i="1" s="1"/>
  <c r="AV320" i="1"/>
  <c r="AY320" i="1" s="1"/>
  <c r="AV324" i="1"/>
  <c r="AY324" i="1" s="1"/>
  <c r="AV270" i="1"/>
  <c r="AY270" i="1" s="1"/>
  <c r="AV244" i="1"/>
  <c r="AY244" i="1" s="1"/>
  <c r="AV222" i="1"/>
  <c r="AY222" i="1" s="1"/>
  <c r="AV201" i="1"/>
  <c r="AY201" i="1" s="1"/>
  <c r="AV180" i="1"/>
  <c r="AY180" i="1" s="1"/>
  <c r="AV158" i="1"/>
  <c r="AY158" i="1" s="1"/>
  <c r="AV137" i="1"/>
  <c r="AY137" i="1" s="1"/>
  <c r="AV116" i="1"/>
  <c r="AY116" i="1" s="1"/>
  <c r="BX116" i="1"/>
  <c r="AV94" i="1"/>
  <c r="AY94" i="1" s="1"/>
  <c r="BX94" i="1"/>
  <c r="AV73" i="1"/>
  <c r="AY73" i="1" s="1"/>
  <c r="BX73" i="1"/>
  <c r="AV52" i="1"/>
  <c r="AY52" i="1" s="1"/>
  <c r="BX52" i="1"/>
  <c r="AV30" i="1"/>
  <c r="AY30" i="1" s="1"/>
  <c r="BX30" i="1"/>
  <c r="AT342" i="1"/>
  <c r="AW342" i="1" s="1"/>
  <c r="AT328" i="1"/>
  <c r="AW328" i="1" s="1"/>
  <c r="AU309" i="1"/>
  <c r="AX309" i="1" s="1"/>
  <c r="AT272" i="1"/>
  <c r="AW272" i="1" s="1"/>
  <c r="AT208" i="1"/>
  <c r="AW208" i="1" s="1"/>
  <c r="AV70" i="1"/>
  <c r="AY70" i="1" s="1"/>
  <c r="BX70" i="1"/>
  <c r="AU343" i="1"/>
  <c r="AX343" i="1" s="1"/>
  <c r="AT300" i="1"/>
  <c r="AW300" i="1" s="1"/>
  <c r="AV28" i="1"/>
  <c r="AY28" i="1" s="1"/>
  <c r="AV304" i="1"/>
  <c r="AY304" i="1" s="1"/>
  <c r="AV329" i="1"/>
  <c r="AY329" i="1" s="1"/>
  <c r="AV297" i="1"/>
  <c r="AY297" i="1" s="1"/>
  <c r="AV349" i="1"/>
  <c r="AY349" i="1" s="1"/>
  <c r="AV328" i="1"/>
  <c r="AY328" i="1" s="1"/>
  <c r="AV306" i="1"/>
  <c r="AY306" i="1" s="1"/>
  <c r="AV285" i="1"/>
  <c r="AY285" i="1" s="1"/>
  <c r="AV264" i="1"/>
  <c r="AY264" i="1" s="1"/>
  <c r="AV242" i="1"/>
  <c r="AY242" i="1" s="1"/>
  <c r="AV221" i="1"/>
  <c r="AY221" i="1" s="1"/>
  <c r="AV200" i="1"/>
  <c r="AY200" i="1" s="1"/>
  <c r="AV178" i="1"/>
  <c r="AY178" i="1" s="1"/>
  <c r="AV157" i="1"/>
  <c r="AY157" i="1" s="1"/>
  <c r="AV136" i="1"/>
  <c r="AY136" i="1" s="1"/>
  <c r="AV114" i="1"/>
  <c r="AY114" i="1" s="1"/>
  <c r="AV93" i="1"/>
  <c r="AY93" i="1" s="1"/>
  <c r="BX93" i="1"/>
  <c r="AV72" i="1"/>
  <c r="AY72" i="1" s="1"/>
  <c r="BX72" i="1"/>
  <c r="AV50" i="1"/>
  <c r="AY50" i="1" s="1"/>
  <c r="BX50" i="1"/>
  <c r="AV29" i="1"/>
  <c r="AY29" i="1" s="1"/>
  <c r="BX29" i="1"/>
  <c r="AU341" i="1"/>
  <c r="AX341" i="1" s="1"/>
  <c r="AT327" i="1"/>
  <c r="AW327" i="1" s="1"/>
  <c r="AT308" i="1"/>
  <c r="AW308" i="1" s="1"/>
  <c r="AT268" i="1"/>
  <c r="AW268" i="1" s="1"/>
  <c r="AT204" i="1"/>
  <c r="AW204" i="1" s="1"/>
  <c r="AU287" i="1"/>
  <c r="AX287" i="1" s="1"/>
  <c r="AU271" i="1"/>
  <c r="AX271" i="1" s="1"/>
  <c r="AU255" i="1"/>
  <c r="AX255" i="1" s="1"/>
  <c r="AU239" i="1"/>
  <c r="AX239" i="1" s="1"/>
  <c r="AU223" i="1"/>
  <c r="AX223" i="1" s="1"/>
  <c r="AU207" i="1"/>
  <c r="AX207" i="1" s="1"/>
  <c r="AU185" i="1"/>
  <c r="AX185" i="1" s="1"/>
  <c r="AU121" i="1"/>
  <c r="AX121" i="1" s="1"/>
  <c r="AU57" i="1"/>
  <c r="AX57" i="1" s="1"/>
  <c r="BW57" i="1"/>
  <c r="AV343" i="1"/>
  <c r="AY343" i="1" s="1"/>
  <c r="AV327" i="1"/>
  <c r="AY327" i="1" s="1"/>
  <c r="AV311" i="1"/>
  <c r="AY311" i="1" s="1"/>
  <c r="AV295" i="1"/>
  <c r="AY295" i="1" s="1"/>
  <c r="AV279" i="1"/>
  <c r="AY279" i="1" s="1"/>
  <c r="AV263" i="1"/>
  <c r="AY263" i="1" s="1"/>
  <c r="AV247" i="1"/>
  <c r="AY247" i="1" s="1"/>
  <c r="AV231" i="1"/>
  <c r="AY231" i="1" s="1"/>
  <c r="AV215" i="1"/>
  <c r="AY215" i="1" s="1"/>
  <c r="AV199" i="1"/>
  <c r="AY199" i="1" s="1"/>
  <c r="AV183" i="1"/>
  <c r="AY183" i="1" s="1"/>
  <c r="AV167" i="1"/>
  <c r="AY167" i="1" s="1"/>
  <c r="AV151" i="1"/>
  <c r="AY151" i="1" s="1"/>
  <c r="AV135" i="1"/>
  <c r="AY135" i="1" s="1"/>
  <c r="AV119" i="1"/>
  <c r="AY119" i="1" s="1"/>
  <c r="AV103" i="1"/>
  <c r="AY103" i="1" s="1"/>
  <c r="BX103" i="1"/>
  <c r="AV87" i="1"/>
  <c r="AY87" i="1" s="1"/>
  <c r="BX87" i="1"/>
  <c r="AV71" i="1"/>
  <c r="AY71" i="1" s="1"/>
  <c r="BX71" i="1"/>
  <c r="AV55" i="1"/>
  <c r="AY55" i="1" s="1"/>
  <c r="BX55" i="1"/>
  <c r="AV39" i="1"/>
  <c r="AY39" i="1" s="1"/>
  <c r="BX39" i="1"/>
  <c r="AT349" i="1"/>
  <c r="AW349" i="1" s="1"/>
  <c r="AT341" i="1"/>
  <c r="AW341" i="1" s="1"/>
  <c r="AT330" i="1"/>
  <c r="AW330" i="1" s="1"/>
  <c r="AT318" i="1"/>
  <c r="AW318" i="1" s="1"/>
  <c r="AT302" i="1"/>
  <c r="AW302" i="1" s="1"/>
  <c r="AT286" i="1"/>
  <c r="AW286" i="1" s="1"/>
  <c r="AT270" i="1"/>
  <c r="AW270" i="1" s="1"/>
  <c r="AT254" i="1"/>
  <c r="AW254" i="1" s="1"/>
  <c r="AT238" i="1"/>
  <c r="AW238" i="1" s="1"/>
  <c r="AT222" i="1"/>
  <c r="AW222" i="1" s="1"/>
  <c r="AT206" i="1"/>
  <c r="AW206" i="1" s="1"/>
  <c r="AU179" i="1"/>
  <c r="AX179" i="1" s="1"/>
  <c r="AU115" i="1"/>
  <c r="AX115" i="1" s="1"/>
  <c r="BW115" i="1"/>
  <c r="AU51" i="1"/>
  <c r="AX51" i="1" s="1"/>
  <c r="BW51" i="1"/>
  <c r="AU293" i="1"/>
  <c r="AX293" i="1" s="1"/>
  <c r="AU277" i="1"/>
  <c r="AX277" i="1" s="1"/>
  <c r="AU261" i="1"/>
  <c r="AX261" i="1" s="1"/>
  <c r="AU245" i="1"/>
  <c r="AX245" i="1" s="1"/>
  <c r="AU229" i="1"/>
  <c r="AX229" i="1" s="1"/>
  <c r="AU213" i="1"/>
  <c r="AX213" i="1" s="1"/>
  <c r="AU197" i="1"/>
  <c r="AX197" i="1" s="1"/>
  <c r="AU145" i="1"/>
  <c r="AX145" i="1" s="1"/>
  <c r="AU81" i="1"/>
  <c r="AX81" i="1" s="1"/>
  <c r="BW81" i="1"/>
  <c r="AT321" i="1"/>
  <c r="AW321" i="1" s="1"/>
  <c r="AT313" i="1"/>
  <c r="AW313" i="1" s="1"/>
  <c r="AT305" i="1"/>
  <c r="AW305" i="1" s="1"/>
  <c r="AT297" i="1"/>
  <c r="AW297" i="1" s="1"/>
  <c r="AT289" i="1"/>
  <c r="AW289" i="1" s="1"/>
  <c r="AT281" i="1"/>
  <c r="AW281" i="1" s="1"/>
  <c r="AT273" i="1"/>
  <c r="AW273" i="1" s="1"/>
  <c r="AT265" i="1"/>
  <c r="AW265" i="1" s="1"/>
  <c r="AT257" i="1"/>
  <c r="AW257" i="1" s="1"/>
  <c r="AT249" i="1"/>
  <c r="AW249" i="1" s="1"/>
  <c r="AT241" i="1"/>
  <c r="AW241" i="1" s="1"/>
  <c r="AT233" i="1"/>
  <c r="AW233" i="1" s="1"/>
  <c r="AT225" i="1"/>
  <c r="AW225" i="1" s="1"/>
  <c r="AT217" i="1"/>
  <c r="AW217" i="1" s="1"/>
  <c r="AT209" i="1"/>
  <c r="AW209" i="1" s="1"/>
  <c r="AT201" i="1"/>
  <c r="AW201" i="1" s="1"/>
  <c r="AT191" i="1"/>
  <c r="AW191" i="1" s="1"/>
  <c r="AU159" i="1"/>
  <c r="AX159" i="1" s="1"/>
  <c r="AU127" i="1"/>
  <c r="AX127" i="1" s="1"/>
  <c r="AU95" i="1"/>
  <c r="AX95" i="1" s="1"/>
  <c r="BW95" i="1"/>
  <c r="AU63" i="1"/>
  <c r="AX63" i="1" s="1"/>
  <c r="BW63" i="1"/>
  <c r="AU31" i="1"/>
  <c r="AX31" i="1" s="1"/>
  <c r="BW31" i="1"/>
  <c r="AU334" i="1"/>
  <c r="AX334" i="1" s="1"/>
  <c r="AU326" i="1"/>
  <c r="AX326" i="1" s="1"/>
  <c r="AU318" i="1"/>
  <c r="AX318" i="1" s="1"/>
  <c r="AU310" i="1"/>
  <c r="AX310" i="1" s="1"/>
  <c r="AU302" i="1"/>
  <c r="AX302" i="1" s="1"/>
  <c r="AU294" i="1"/>
  <c r="AX294" i="1" s="1"/>
  <c r="AU286" i="1"/>
  <c r="AX286" i="1" s="1"/>
  <c r="AU278" i="1"/>
  <c r="AX278" i="1" s="1"/>
  <c r="AU270" i="1"/>
  <c r="AX270" i="1" s="1"/>
  <c r="AU262" i="1"/>
  <c r="AX262" i="1" s="1"/>
  <c r="AU254" i="1"/>
  <c r="AX254" i="1" s="1"/>
  <c r="AU246" i="1"/>
  <c r="AX246" i="1" s="1"/>
  <c r="AU238" i="1"/>
  <c r="AX238" i="1" s="1"/>
  <c r="AU230" i="1"/>
  <c r="AX230" i="1" s="1"/>
  <c r="AU222" i="1"/>
  <c r="AX222" i="1" s="1"/>
  <c r="AU214" i="1"/>
  <c r="AX214" i="1" s="1"/>
  <c r="AU206" i="1"/>
  <c r="AX206" i="1" s="1"/>
  <c r="AU198" i="1"/>
  <c r="AX198" i="1" s="1"/>
  <c r="AU181" i="1"/>
  <c r="AX181" i="1" s="1"/>
  <c r="AU149" i="1"/>
  <c r="AX149" i="1" s="1"/>
  <c r="AU117" i="1"/>
  <c r="AX117" i="1" s="1"/>
  <c r="BW117" i="1"/>
  <c r="AU85" i="1"/>
  <c r="AX85" i="1" s="1"/>
  <c r="BW85" i="1"/>
  <c r="AU53" i="1"/>
  <c r="AX53" i="1" s="1"/>
  <c r="BW53" i="1"/>
  <c r="AT189" i="1"/>
  <c r="AW189" i="1" s="1"/>
  <c r="AT181" i="1"/>
  <c r="AW181" i="1" s="1"/>
  <c r="AT173" i="1"/>
  <c r="AW173" i="1" s="1"/>
  <c r="AT165" i="1"/>
  <c r="AW165" i="1" s="1"/>
  <c r="AT157" i="1"/>
  <c r="AW157" i="1" s="1"/>
  <c r="AT149" i="1"/>
  <c r="AW149" i="1" s="1"/>
  <c r="AT141" i="1"/>
  <c r="AW141" i="1" s="1"/>
  <c r="AT133" i="1"/>
  <c r="AW133" i="1" s="1"/>
  <c r="AT125" i="1"/>
  <c r="AW125" i="1" s="1"/>
  <c r="AT117" i="1"/>
  <c r="AW117" i="1" s="1"/>
  <c r="BV117" i="1"/>
  <c r="AT109" i="1"/>
  <c r="AW109" i="1" s="1"/>
  <c r="BV109" i="1"/>
  <c r="AT101" i="1"/>
  <c r="AW101" i="1" s="1"/>
  <c r="BV101" i="1"/>
  <c r="AT93" i="1"/>
  <c r="AW93" i="1" s="1"/>
  <c r="BV93" i="1"/>
  <c r="AT85" i="1"/>
  <c r="AW85" i="1" s="1"/>
  <c r="BV85" i="1"/>
  <c r="AT77" i="1"/>
  <c r="AW77" i="1" s="1"/>
  <c r="BV77" i="1"/>
  <c r="AT69" i="1"/>
  <c r="AW69" i="1" s="1"/>
  <c r="BV69" i="1"/>
  <c r="AT61" i="1"/>
  <c r="AW61" i="1" s="1"/>
  <c r="BV61" i="1"/>
  <c r="AT53" i="1"/>
  <c r="AW53" i="1" s="1"/>
  <c r="BV53" i="1"/>
  <c r="AT45" i="1"/>
  <c r="AW45" i="1" s="1"/>
  <c r="BV45" i="1"/>
  <c r="BV37" i="1"/>
  <c r="AT29" i="1"/>
  <c r="AW29" i="1" s="1"/>
  <c r="BV29" i="1"/>
  <c r="AU186" i="1"/>
  <c r="AX186" i="1" s="1"/>
  <c r="AU178" i="1"/>
  <c r="AX178" i="1" s="1"/>
  <c r="AU170" i="1"/>
  <c r="AX170" i="1" s="1"/>
  <c r="AU162" i="1"/>
  <c r="AX162" i="1" s="1"/>
  <c r="AU154" i="1"/>
  <c r="AX154" i="1" s="1"/>
  <c r="AU146" i="1"/>
  <c r="AX146" i="1" s="1"/>
  <c r="AU138" i="1"/>
  <c r="AX138" i="1" s="1"/>
  <c r="AU130" i="1"/>
  <c r="AX130" i="1" s="1"/>
  <c r="AU122" i="1"/>
  <c r="AX122" i="1" s="1"/>
  <c r="AU114" i="1"/>
  <c r="AX114" i="1" s="1"/>
  <c r="AU106" i="1"/>
  <c r="AX106" i="1" s="1"/>
  <c r="AU98" i="1"/>
  <c r="AX98" i="1" s="1"/>
  <c r="BW98" i="1"/>
  <c r="AU90" i="1"/>
  <c r="AX90" i="1" s="1"/>
  <c r="AU82" i="1"/>
  <c r="AX82" i="1" s="1"/>
  <c r="AU74" i="1"/>
  <c r="AX74" i="1" s="1"/>
  <c r="BW74" i="1"/>
  <c r="AU66" i="1"/>
  <c r="AX66" i="1" s="1"/>
  <c r="AU58" i="1"/>
  <c r="AX58" i="1" s="1"/>
  <c r="AU50" i="1"/>
  <c r="AX50" i="1" s="1"/>
  <c r="BW50" i="1"/>
  <c r="AU42" i="1"/>
  <c r="AX42" i="1" s="1"/>
  <c r="AU34" i="1"/>
  <c r="AX34" i="1" s="1"/>
  <c r="AT196" i="1"/>
  <c r="AW196" i="1" s="1"/>
  <c r="AT188" i="1"/>
  <c r="AW188" i="1" s="1"/>
  <c r="AT180" i="1"/>
  <c r="AW180" i="1" s="1"/>
  <c r="AT172" i="1"/>
  <c r="AW172" i="1" s="1"/>
  <c r="AT164" i="1"/>
  <c r="AW164" i="1" s="1"/>
  <c r="AT156" i="1"/>
  <c r="AW156" i="1" s="1"/>
  <c r="AT148" i="1"/>
  <c r="AW148" i="1" s="1"/>
  <c r="AT140" i="1"/>
  <c r="AW140" i="1" s="1"/>
  <c r="AT132" i="1"/>
  <c r="AW132" i="1" s="1"/>
  <c r="AT124" i="1"/>
  <c r="AW124" i="1" s="1"/>
  <c r="AT116" i="1"/>
  <c r="AW116" i="1" s="1"/>
  <c r="BV116" i="1"/>
  <c r="AT108" i="1"/>
  <c r="AW108" i="1" s="1"/>
  <c r="BV108" i="1"/>
  <c r="AT100" i="1"/>
  <c r="AW100" i="1" s="1"/>
  <c r="BV100" i="1"/>
  <c r="AT92" i="1"/>
  <c r="AW92" i="1" s="1"/>
  <c r="BV92" i="1"/>
  <c r="AT84" i="1"/>
  <c r="AW84" i="1" s="1"/>
  <c r="BV84" i="1"/>
  <c r="AT76" i="1"/>
  <c r="AW76" i="1" s="1"/>
  <c r="BV76" i="1"/>
  <c r="AT68" i="1"/>
  <c r="AW68" i="1" s="1"/>
  <c r="BV68" i="1"/>
  <c r="AT60" i="1"/>
  <c r="AW60" i="1" s="1"/>
  <c r="BV60" i="1"/>
  <c r="AT52" i="1"/>
  <c r="AW52" i="1" s="1"/>
  <c r="BV52" i="1"/>
  <c r="AT44" i="1"/>
  <c r="AW44" i="1" s="1"/>
  <c r="BV44" i="1"/>
  <c r="AT36" i="1"/>
  <c r="AW36" i="1" s="1"/>
  <c r="BV36" i="1"/>
  <c r="AT28" i="1"/>
  <c r="AW28" i="1" s="1"/>
  <c r="Y39" i="1"/>
  <c r="AC39" i="1" s="1"/>
  <c r="AC13" i="1" l="1"/>
  <c r="DJ50" i="1" s="1"/>
  <c r="AC5" i="1"/>
  <c r="DJ18" i="1" s="1"/>
  <c r="Y5" i="1"/>
  <c r="DI18" i="1" s="1"/>
  <c r="BR8" i="1"/>
  <c r="BV6" i="1"/>
  <c r="BW5" i="1"/>
  <c r="BR13" i="1"/>
  <c r="BX5" i="1"/>
  <c r="BT13" i="1"/>
  <c r="BV5" i="1"/>
  <c r="E18" i="7"/>
  <c r="BV8" i="1"/>
  <c r="F18" i="7"/>
  <c r="AC10" i="1"/>
  <c r="DJ38" i="1" s="1"/>
  <c r="BT12" i="1"/>
  <c r="BV13" i="1"/>
  <c r="BW12" i="1"/>
  <c r="BX14" i="1"/>
  <c r="AC12" i="1"/>
  <c r="DJ46" i="1" s="1"/>
  <c r="AC15" i="1"/>
  <c r="DJ58" i="1" s="1"/>
  <c r="BW15" i="1"/>
  <c r="BX11" i="1"/>
  <c r="BX10" i="1"/>
  <c r="BX13" i="1"/>
  <c r="AB12" i="1"/>
  <c r="DI49" i="1" s="1"/>
  <c r="BW11" i="1"/>
  <c r="BS6" i="1"/>
  <c r="BV14" i="1"/>
  <c r="Z12" i="1"/>
  <c r="DI47" i="1" s="1"/>
  <c r="BW14" i="1"/>
  <c r="BW10" i="1"/>
  <c r="BX15" i="1"/>
  <c r="BX7" i="1"/>
  <c r="BV10" i="1"/>
  <c r="BX12" i="1"/>
  <c r="Y6" i="1"/>
  <c r="DI22" i="1" s="1"/>
  <c r="BS12" i="1"/>
  <c r="AC6" i="1"/>
  <c r="DJ22" i="1" s="1"/>
  <c r="BV11" i="1"/>
  <c r="BV15" i="1"/>
  <c r="Y12" i="1"/>
  <c r="DI46" i="1" s="1"/>
  <c r="AA12" i="1"/>
  <c r="DI48" i="1" s="1"/>
  <c r="BY338" i="1"/>
  <c r="BY20" i="1" s="1"/>
  <c r="DK81" i="1" s="1"/>
  <c r="BW9" i="1"/>
  <c r="BV7" i="1"/>
  <c r="BW7" i="1"/>
  <c r="BV9" i="1"/>
  <c r="BX9" i="1"/>
  <c r="AW20" i="1"/>
  <c r="AT20" i="1"/>
  <c r="AX20" i="1"/>
  <c r="AU20" i="1"/>
  <c r="AY20" i="1"/>
  <c r="AV20" i="1"/>
  <c r="AC8" i="1"/>
  <c r="DJ30" i="1" s="1"/>
  <c r="BW6" i="1"/>
  <c r="AX5" i="1"/>
  <c r="AU5" i="1"/>
  <c r="AY5" i="1"/>
  <c r="AV5" i="1"/>
  <c r="AW5" i="1"/>
  <c r="AT5" i="1"/>
  <c r="BY190" i="1"/>
  <c r="BY214" i="1"/>
  <c r="BY325" i="1"/>
  <c r="BY18" i="1" s="1"/>
  <c r="BY307" i="1"/>
  <c r="BY17" i="1" s="1"/>
  <c r="BY289" i="1"/>
  <c r="BY16" i="1" s="1"/>
  <c r="BY343" i="1"/>
  <c r="BY19" i="1" s="1"/>
  <c r="BY253" i="1"/>
  <c r="BY142" i="1"/>
  <c r="BY166" i="1"/>
  <c r="BY235" i="1"/>
  <c r="BY271" i="1"/>
  <c r="AX12" i="1"/>
  <c r="AU12" i="1"/>
  <c r="AW6" i="1"/>
  <c r="AT6" i="1"/>
  <c r="AY14" i="1"/>
  <c r="AV14" i="1"/>
  <c r="AW15" i="1"/>
  <c r="AT15" i="1"/>
  <c r="AW19" i="1"/>
  <c r="AT19" i="1"/>
  <c r="AY16" i="1"/>
  <c r="AV16" i="1"/>
  <c r="AY10" i="1"/>
  <c r="AV10" i="1"/>
  <c r="AW10" i="1"/>
  <c r="AT10" i="1"/>
  <c r="AX9" i="1"/>
  <c r="AU9" i="1"/>
  <c r="AW14" i="1"/>
  <c r="AT14" i="1"/>
  <c r="AW18" i="1"/>
  <c r="AT18" i="1"/>
  <c r="AY13" i="1"/>
  <c r="AV13" i="1"/>
  <c r="AX14" i="1"/>
  <c r="AU14" i="1"/>
  <c r="AW16" i="1"/>
  <c r="AT16" i="1"/>
  <c r="AX15" i="1"/>
  <c r="AU15" i="1"/>
  <c r="AX19" i="1"/>
  <c r="AU19" i="1"/>
  <c r="AY9" i="1"/>
  <c r="AV9" i="1"/>
  <c r="AY8" i="1"/>
  <c r="AV8" i="1"/>
  <c r="AX6" i="1"/>
  <c r="AU6" i="1"/>
  <c r="AX16" i="1"/>
  <c r="AU16" i="1"/>
  <c r="AW11" i="1"/>
  <c r="AT11" i="1"/>
  <c r="AX10" i="1"/>
  <c r="AU10" i="1"/>
  <c r="AY17" i="1"/>
  <c r="AV17" i="1"/>
  <c r="AW9" i="1"/>
  <c r="AT9" i="1"/>
  <c r="AX18" i="1"/>
  <c r="AU18" i="1"/>
  <c r="AY6" i="1"/>
  <c r="AV6" i="1"/>
  <c r="AX17" i="1"/>
  <c r="AU17" i="1"/>
  <c r="AW7" i="1"/>
  <c r="AT7" i="1"/>
  <c r="AW17" i="1"/>
  <c r="AT17" i="1"/>
  <c r="AX11" i="1"/>
  <c r="AU11" i="1"/>
  <c r="AY18" i="1"/>
  <c r="AV18" i="1"/>
  <c r="AX8" i="1"/>
  <c r="AU8" i="1"/>
  <c r="AY7" i="1"/>
  <c r="AV7" i="1"/>
  <c r="AY11" i="1"/>
  <c r="AV11" i="1"/>
  <c r="AX7" i="1"/>
  <c r="AU7" i="1"/>
  <c r="AY15" i="1"/>
  <c r="AV15" i="1"/>
  <c r="AY12" i="1"/>
  <c r="AV12" i="1"/>
  <c r="AX13" i="1"/>
  <c r="AU13" i="1"/>
  <c r="AY19" i="1"/>
  <c r="AV19" i="1"/>
  <c r="AW8" i="1"/>
  <c r="AT8" i="1"/>
  <c r="AW13" i="1"/>
  <c r="AT13" i="1"/>
  <c r="AW12" i="1"/>
  <c r="AT12" i="1"/>
  <c r="E26" i="7"/>
  <c r="E28" i="7"/>
  <c r="BY350" i="1"/>
  <c r="BY332" i="1"/>
  <c r="BY223" i="1"/>
  <c r="E20" i="7"/>
  <c r="E21" i="7"/>
  <c r="E24" i="7"/>
  <c r="BY199" i="1"/>
  <c r="BY151" i="1"/>
  <c r="BY296" i="1"/>
  <c r="E22" i="7"/>
  <c r="E19" i="7"/>
  <c r="E27" i="7"/>
  <c r="E23" i="7"/>
  <c r="BY314" i="1"/>
  <c r="BY278" i="1"/>
  <c r="BY175" i="1"/>
  <c r="BY242" i="1"/>
  <c r="BY260" i="1"/>
  <c r="BY127" i="1"/>
  <c r="AC199" i="1"/>
  <c r="BV138" i="1"/>
  <c r="BW138" i="1"/>
  <c r="AC138" i="1"/>
  <c r="BX138" i="1"/>
  <c r="BW58" i="1"/>
  <c r="BW13" i="1" s="1"/>
  <c r="BX28" i="1"/>
  <c r="BY28" i="1" s="1"/>
  <c r="BV82" i="1"/>
  <c r="BV34" i="1"/>
  <c r="BY34" i="1" s="1"/>
  <c r="BV66" i="1"/>
  <c r="BY66" i="1" s="1"/>
  <c r="BV114" i="1"/>
  <c r="BW42" i="1"/>
  <c r="BW8" i="1" s="1"/>
  <c r="BW90" i="1"/>
  <c r="BY90" i="1" s="1"/>
  <c r="BX42" i="1"/>
  <c r="BX8" i="1" s="1"/>
  <c r="BY100" i="1"/>
  <c r="BY84" i="1"/>
  <c r="BY117" i="1"/>
  <c r="BY88" i="1"/>
  <c r="BY54" i="1"/>
  <c r="BY118" i="1"/>
  <c r="BY109" i="1"/>
  <c r="BY38" i="1"/>
  <c r="BY102" i="1"/>
  <c r="BY36" i="1"/>
  <c r="BY37" i="1"/>
  <c r="BY69" i="1"/>
  <c r="BY68" i="1"/>
  <c r="BY116" i="1"/>
  <c r="BY53" i="1"/>
  <c r="BY101" i="1"/>
  <c r="BY93" i="1"/>
  <c r="BY32" i="1"/>
  <c r="BY80" i="1"/>
  <c r="BY52" i="1"/>
  <c r="BY85" i="1"/>
  <c r="BY112" i="1"/>
  <c r="BY47" i="1"/>
  <c r="BY111" i="1"/>
  <c r="BY64" i="1"/>
  <c r="BY96" i="1"/>
  <c r="BY55" i="1"/>
  <c r="BY87" i="1"/>
  <c r="BY71" i="1"/>
  <c r="BY86" i="1"/>
  <c r="BY39" i="1"/>
  <c r="BY103" i="1"/>
  <c r="BY44" i="1"/>
  <c r="BY60" i="1"/>
  <c r="BY70" i="1"/>
  <c r="BY76" i="1"/>
  <c r="BY108" i="1"/>
  <c r="BY45" i="1"/>
  <c r="BY61" i="1"/>
  <c r="BY46" i="1"/>
  <c r="BY78" i="1"/>
  <c r="BY110" i="1"/>
  <c r="BY63" i="1"/>
  <c r="BY95" i="1"/>
  <c r="BY56" i="1"/>
  <c r="BY49" i="1"/>
  <c r="BY81" i="1"/>
  <c r="BY113" i="1"/>
  <c r="BY106" i="1"/>
  <c r="BY43" i="1"/>
  <c r="BY75" i="1"/>
  <c r="BY107" i="1"/>
  <c r="BY50" i="1"/>
  <c r="BY98" i="1"/>
  <c r="BY35" i="1"/>
  <c r="BY67" i="1"/>
  <c r="BY99" i="1"/>
  <c r="BY92" i="1"/>
  <c r="BY29" i="1"/>
  <c r="BY77" i="1"/>
  <c r="BY30" i="1"/>
  <c r="BY62" i="1"/>
  <c r="BY94" i="1"/>
  <c r="BY31" i="1"/>
  <c r="BY79" i="1"/>
  <c r="BY40" i="1"/>
  <c r="BY72" i="1"/>
  <c r="BY104" i="1"/>
  <c r="BY33" i="1"/>
  <c r="BY65" i="1"/>
  <c r="BY97" i="1"/>
  <c r="BY48" i="1"/>
  <c r="BY41" i="1"/>
  <c r="BY57" i="1"/>
  <c r="BY73" i="1"/>
  <c r="BY89" i="1"/>
  <c r="BY105" i="1"/>
  <c r="BY59" i="1"/>
  <c r="BY91" i="1"/>
  <c r="BY74" i="1"/>
  <c r="BY51" i="1"/>
  <c r="BY83" i="1"/>
  <c r="BY115" i="1"/>
  <c r="BY5" i="1" l="1"/>
  <c r="DK20" i="1" s="1"/>
  <c r="BB7" i="1"/>
  <c r="DP28" i="1" s="1"/>
  <c r="BA14" i="1"/>
  <c r="DP55" i="1" s="1"/>
  <c r="BA13" i="1"/>
  <c r="DP51" i="1" s="1"/>
  <c r="BA11" i="1"/>
  <c r="DP43" i="1" s="1"/>
  <c r="BA10" i="1"/>
  <c r="DP39" i="1" s="1"/>
  <c r="BA9" i="1"/>
  <c r="DP35" i="1" s="1"/>
  <c r="BA7" i="1"/>
  <c r="DP27" i="1" s="1"/>
  <c r="BA6" i="1"/>
  <c r="DP23" i="1" s="1"/>
  <c r="BA5" i="1"/>
  <c r="DP19" i="1" s="1"/>
  <c r="BA401" i="1"/>
  <c r="BB14" i="1"/>
  <c r="DP56" i="1" s="1"/>
  <c r="BB11" i="1"/>
  <c r="DP44" i="1" s="1"/>
  <c r="BB13" i="1"/>
  <c r="DP52" i="1" s="1"/>
  <c r="BB10" i="1"/>
  <c r="DP40" i="1" s="1"/>
  <c r="BB9" i="1"/>
  <c r="DP36" i="1" s="1"/>
  <c r="BB6" i="1"/>
  <c r="DP24" i="1" s="1"/>
  <c r="BB5" i="1"/>
  <c r="DP20" i="1" s="1"/>
  <c r="BB401" i="1"/>
  <c r="BY10" i="1"/>
  <c r="DK40" i="1" s="1"/>
  <c r="BY12" i="1"/>
  <c r="DL48" i="1" s="1"/>
  <c r="BY11" i="1"/>
  <c r="DL45" i="1" s="1"/>
  <c r="BX6" i="1"/>
  <c r="BY15" i="1"/>
  <c r="DM60" i="1" s="1"/>
  <c r="BV12" i="1"/>
  <c r="BY14" i="1"/>
  <c r="DM56" i="1" s="1"/>
  <c r="BY7" i="1"/>
  <c r="DK27" i="1" s="1"/>
  <c r="DM81" i="1"/>
  <c r="DL80" i="1"/>
  <c r="DM80" i="1"/>
  <c r="DM79" i="1"/>
  <c r="DL81" i="1"/>
  <c r="DL79" i="1"/>
  <c r="DK79" i="1"/>
  <c r="DK80" i="1"/>
  <c r="DL76" i="1"/>
  <c r="DM76" i="1"/>
  <c r="DL75" i="1"/>
  <c r="DK75" i="1"/>
  <c r="DM75" i="1"/>
  <c r="DL77" i="1"/>
  <c r="DK76" i="1"/>
  <c r="DM77" i="1"/>
  <c r="DK77" i="1"/>
  <c r="DK65" i="1"/>
  <c r="DM65" i="1"/>
  <c r="DL65" i="1"/>
  <c r="DK64" i="1"/>
  <c r="DL64" i="1"/>
  <c r="DM64" i="1"/>
  <c r="DL63" i="1"/>
  <c r="DK63" i="1"/>
  <c r="DM63" i="1"/>
  <c r="DL68" i="1"/>
  <c r="DM68" i="1"/>
  <c r="DK67" i="1"/>
  <c r="DM67" i="1"/>
  <c r="DK68" i="1"/>
  <c r="DL67" i="1"/>
  <c r="DL69" i="1"/>
  <c r="DM69" i="1"/>
  <c r="DK69" i="1"/>
  <c r="DK73" i="1"/>
  <c r="DL73" i="1"/>
  <c r="DM73" i="1"/>
  <c r="DM72" i="1"/>
  <c r="DK72" i="1"/>
  <c r="DL72" i="1"/>
  <c r="DK71" i="1"/>
  <c r="DL71" i="1"/>
  <c r="DM71" i="1"/>
  <c r="BY9" i="1"/>
  <c r="BY6" i="1"/>
  <c r="F22" i="7"/>
  <c r="F26" i="7"/>
  <c r="F23" i="7"/>
  <c r="F24" i="7"/>
  <c r="F28" i="7"/>
  <c r="F27" i="7"/>
  <c r="F21" i="7"/>
  <c r="F20" i="7"/>
  <c r="E25" i="7"/>
  <c r="F19" i="7"/>
  <c r="F25" i="7"/>
  <c r="BY138" i="1"/>
  <c r="BY42" i="1"/>
  <c r="BY8" i="1" s="1"/>
  <c r="DL33" i="1" s="1"/>
  <c r="BY58" i="1"/>
  <c r="BY13" i="1" s="1"/>
  <c r="DK52" i="1" s="1"/>
  <c r="BY82" i="1"/>
  <c r="BY114" i="1"/>
  <c r="DM21" i="1" l="1"/>
  <c r="DL21" i="1"/>
  <c r="DK21" i="1"/>
  <c r="DK19" i="1"/>
  <c r="DM19" i="1"/>
  <c r="DL19" i="1"/>
  <c r="DL20" i="1"/>
  <c r="DM20" i="1"/>
  <c r="L20" i="7"/>
  <c r="L18" i="7"/>
  <c r="L19" i="7"/>
  <c r="L22" i="7"/>
  <c r="L23" i="7"/>
  <c r="L24" i="7"/>
  <c r="L26" i="7"/>
  <c r="L27" i="7"/>
  <c r="BA403" i="1"/>
  <c r="BA12" i="1"/>
  <c r="DP47" i="1" s="1"/>
  <c r="DK49" i="1"/>
  <c r="DM48" i="1"/>
  <c r="DL49" i="1"/>
  <c r="DM49" i="1"/>
  <c r="BB403" i="1"/>
  <c r="BB12" i="1"/>
  <c r="DP48" i="1" s="1"/>
  <c r="DM47" i="1"/>
  <c r="DL47" i="1"/>
  <c r="DK47" i="1"/>
  <c r="DK48" i="1"/>
  <c r="DM44" i="1"/>
  <c r="DL44" i="1"/>
  <c r="DL43" i="1"/>
  <c r="DK44" i="1"/>
  <c r="DK43" i="1"/>
  <c r="DK45" i="1"/>
  <c r="DL57" i="1"/>
  <c r="DM55" i="1"/>
  <c r="DM43" i="1"/>
  <c r="DM32" i="1"/>
  <c r="DK32" i="1"/>
  <c r="DL32" i="1"/>
  <c r="DM45" i="1"/>
  <c r="DM28" i="1"/>
  <c r="DK61" i="1"/>
  <c r="DK29" i="1"/>
  <c r="DL28" i="1"/>
  <c r="DL61" i="1"/>
  <c r="DK28" i="1"/>
  <c r="DM59" i="1"/>
  <c r="DM29" i="1"/>
  <c r="DL27" i="1"/>
  <c r="DL59" i="1"/>
  <c r="DM27" i="1"/>
  <c r="DK60" i="1"/>
  <c r="DM61" i="1"/>
  <c r="DK59" i="1"/>
  <c r="DL60" i="1"/>
  <c r="DK56" i="1"/>
  <c r="DM57" i="1"/>
  <c r="I27" i="7" s="1"/>
  <c r="DK57" i="1"/>
  <c r="DM31" i="1"/>
  <c r="DM33" i="1"/>
  <c r="DK41" i="1"/>
  <c r="DK33" i="1"/>
  <c r="DM39" i="1"/>
  <c r="DL39" i="1"/>
  <c r="DM40" i="1"/>
  <c r="DM41" i="1"/>
  <c r="DK39" i="1"/>
  <c r="DL41" i="1"/>
  <c r="DL40" i="1"/>
  <c r="DK55" i="1"/>
  <c r="DL31" i="1"/>
  <c r="DL56" i="1"/>
  <c r="DK31" i="1"/>
  <c r="DL55" i="1"/>
  <c r="DL53" i="1"/>
  <c r="DM51" i="1"/>
  <c r="DL29" i="1"/>
  <c r="DL51" i="1"/>
  <c r="DK51" i="1"/>
  <c r="DK53" i="1"/>
  <c r="DL52" i="1"/>
  <c r="DM52" i="1"/>
  <c r="DM53" i="1"/>
  <c r="DL23" i="1"/>
  <c r="DM23" i="1"/>
  <c r="DK25" i="1"/>
  <c r="DM25" i="1"/>
  <c r="DL25" i="1"/>
  <c r="DK23" i="1"/>
  <c r="DK24" i="1"/>
  <c r="DL24" i="1"/>
  <c r="DM24" i="1"/>
  <c r="DK35" i="1"/>
  <c r="DL35" i="1"/>
  <c r="DM35" i="1"/>
  <c r="DL36" i="1"/>
  <c r="DM36" i="1"/>
  <c r="DK37" i="1"/>
  <c r="DL37" i="1"/>
  <c r="DM37" i="1"/>
  <c r="DK36" i="1"/>
  <c r="G18" i="7" l="1"/>
  <c r="H18" i="7"/>
  <c r="H21" i="7"/>
  <c r="I18" i="7"/>
  <c r="H24" i="7"/>
  <c r="G20" i="7"/>
  <c r="I24" i="7"/>
  <c r="G23" i="7"/>
  <c r="G28" i="7"/>
  <c r="H20" i="7"/>
  <c r="G24" i="7"/>
  <c r="I19" i="7"/>
  <c r="H23" i="7"/>
  <c r="G21" i="7"/>
  <c r="I28" i="7"/>
  <c r="G26" i="7"/>
  <c r="I22" i="7"/>
  <c r="H25" i="7"/>
  <c r="I25" i="7"/>
  <c r="G27" i="7"/>
  <c r="I20" i="7"/>
  <c r="H19" i="7"/>
  <c r="H28" i="7"/>
  <c r="L25" i="7"/>
  <c r="I23" i="7"/>
  <c r="H22" i="7"/>
  <c r="G22" i="7"/>
  <c r="H26" i="7"/>
  <c r="I26" i="7"/>
  <c r="I21" i="7"/>
  <c r="H27" i="7"/>
  <c r="G25" i="7"/>
  <c r="G19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Henson</author>
  </authors>
  <commentList>
    <comment ref="D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Thomas Henson:</t>
        </r>
        <r>
          <rPr>
            <sz val="9"/>
            <color indexed="81"/>
            <rFont val="Tahoma"/>
            <family val="2"/>
          </rPr>
          <t xml:space="preserve">
Strada = 1
Linea = 2
Tempo = 3
Built_in = 4</t>
        </r>
      </text>
    </comment>
  </commentList>
</comments>
</file>

<file path=xl/sharedStrings.xml><?xml version="1.0" encoding="utf-8"?>
<sst xmlns="http://schemas.openxmlformats.org/spreadsheetml/2006/main" count="2016" uniqueCount="394">
  <si>
    <t>height</t>
  </si>
  <si>
    <t>length</t>
  </si>
  <si>
    <t>type</t>
  </si>
  <si>
    <t>depth</t>
  </si>
  <si>
    <t>power</t>
  </si>
  <si>
    <t>n</t>
  </si>
  <si>
    <t>watervolume</t>
  </si>
  <si>
    <t>electrical power nominal</t>
  </si>
  <si>
    <t>soundpressure level</t>
  </si>
  <si>
    <t>lookup code</t>
  </si>
  <si>
    <t>Ti</t>
  </si>
  <si>
    <t>Tr</t>
  </si>
  <si>
    <t>Ta</t>
  </si>
  <si>
    <t>heating</t>
  </si>
  <si>
    <t>cooling</t>
  </si>
  <si>
    <t>result</t>
  </si>
  <si>
    <t>flow</t>
  </si>
  <si>
    <t>oude cataloog</t>
  </si>
  <si>
    <t>lengte</t>
  </si>
  <si>
    <t>hoogte</t>
  </si>
  <si>
    <t>mm</t>
  </si>
  <si>
    <t>kolomindex</t>
  </si>
  <si>
    <t>EN16430</t>
  </si>
  <si>
    <t>*</t>
  </si>
  <si>
    <t>**</t>
  </si>
  <si>
    <t>Statisch met rail / statisch cataloog</t>
  </si>
  <si>
    <t>Nederlands</t>
  </si>
  <si>
    <t>English</t>
  </si>
  <si>
    <t>Français</t>
  </si>
  <si>
    <t>Deutsch</t>
  </si>
  <si>
    <t>Selectiontool Strada Hybrid</t>
  </si>
  <si>
    <t>Höhe</t>
  </si>
  <si>
    <t>Typ</t>
  </si>
  <si>
    <t>Tiefe</t>
  </si>
  <si>
    <t>Lüfter aus (richtwert)</t>
  </si>
  <si>
    <t>Auslegungsstufe 2</t>
  </si>
  <si>
    <t>Auslegungsstufe 3</t>
  </si>
  <si>
    <t>Length</t>
  </si>
  <si>
    <t>Heigth</t>
  </si>
  <si>
    <t>Type</t>
  </si>
  <si>
    <t>Depth</t>
  </si>
  <si>
    <t>Fans off (indicative value)</t>
  </si>
  <si>
    <t>Fan speed selection 2</t>
  </si>
  <si>
    <t>Fan speed selection 3</t>
  </si>
  <si>
    <t>Lengte</t>
  </si>
  <si>
    <t>Hoogte</t>
  </si>
  <si>
    <t>Diepte</t>
  </si>
  <si>
    <t>Statisch (indicatieve waarde)</t>
  </si>
  <si>
    <t>Ventilatorsnelheid 2</t>
  </si>
  <si>
    <t>Ventilatorsnelheid 3</t>
  </si>
  <si>
    <t>Vitesse du ventilateur 3</t>
  </si>
  <si>
    <t>Vitesse du ventilateur 2</t>
  </si>
  <si>
    <t>Ventilateur éteint (indicative)</t>
  </si>
  <si>
    <t>Puissance absorbée elec. [W]</t>
  </si>
  <si>
    <t>Electrical consumption [W]</t>
  </si>
  <si>
    <t>Elektrisch verbruik [W]</t>
  </si>
  <si>
    <t>Longeur</t>
  </si>
  <si>
    <t>Hauteur</t>
  </si>
  <si>
    <t>Profondeur</t>
  </si>
  <si>
    <t>***</t>
  </si>
  <si>
    <t>Wanneer het watervolume in gallons wordt gegeven, zijn dit imperial gallons.</t>
  </si>
  <si>
    <t>Koelvermogen is berekend volgens EN16430 met de ventilatoren naar boven blazend voor alle types.</t>
  </si>
  <si>
    <t>Geluidsvermogen volgens ISO 3741:2010, Voor het geluidsdrukniveau is er een aangenomen kamerdemping van 8 dB(A).</t>
  </si>
  <si>
    <t>Cooling power is calcullated according EN16430 with fans blowing up for all heights.</t>
  </si>
  <si>
    <t>Soundpower according to ISO 3741:2010, sound pressure level with assumed room damping of 8 dB(A).</t>
  </si>
  <si>
    <t>La puissance de refroidissement est calculée selon EN 16430 avec des ventilateurs qui soufflent pour toutes les hauteurs.</t>
  </si>
  <si>
    <t>Puissance acoustique selon ISO 3741: 2010, niveau de pression acoustique avec un amortissement de la pièce supposé de 8 dB(A).</t>
  </si>
  <si>
    <t>Die Kühlleistung wird nach EN 16430 berechnet, wobei die Lüfter für alle Höhen hochgehen.</t>
  </si>
  <si>
    <t>Schallleistung nach ISO 3741: 2010, Schalldruckpegel bei angenommener Raumdämpfung von 8 dB(A).</t>
  </si>
  <si>
    <t>When the water volume is given in gallons, the units are specifically imperial gallons.</t>
  </si>
  <si>
    <t>Lorsque le volume d'eau est donné en gallons, ce sont des gallons impérial.</t>
  </si>
  <si>
    <t>Wenn das Wasservolumen in Gallonen angegeben ist, sind dies imperiale Gallonen.</t>
  </si>
  <si>
    <t xml:space="preserve">Ventilatorsnelheid </t>
  </si>
  <si>
    <t xml:space="preserve">Auslegungsstufe </t>
  </si>
  <si>
    <t xml:space="preserve">Vitesse ventilateur </t>
  </si>
  <si>
    <t>BMS-stuurspanning</t>
  </si>
  <si>
    <t>Stuurspanning [v]</t>
  </si>
  <si>
    <t>Fan voltage [V]</t>
  </si>
  <si>
    <t>Tension ventilateur [V]</t>
  </si>
  <si>
    <t>Lufterspannung [V]</t>
  </si>
  <si>
    <t>Invulformulier</t>
  </si>
  <si>
    <t>Formulary</t>
  </si>
  <si>
    <t>Eingabefelder</t>
  </si>
  <si>
    <t>Formulaire</t>
  </si>
  <si>
    <t>Temperaturen</t>
  </si>
  <si>
    <t>Temperatures</t>
  </si>
  <si>
    <t>Températures</t>
  </si>
  <si>
    <t>Länge</t>
  </si>
  <si>
    <t>Elektr. Leistung [W]</t>
  </si>
  <si>
    <t>SHF 1</t>
  </si>
  <si>
    <t>SHF 2</t>
  </si>
  <si>
    <t>SHF 3</t>
  </si>
  <si>
    <t>Q,t 1</t>
  </si>
  <si>
    <t>Q,t 2</t>
  </si>
  <si>
    <t>Q,t 3</t>
  </si>
  <si>
    <t>ΔQ,t,s 1</t>
  </si>
  <si>
    <t>ΔQ,t,s 2</t>
  </si>
  <si>
    <t>ΔQ,t,s 3</t>
  </si>
  <si>
    <t>OK/NOTOK</t>
  </si>
  <si>
    <t>RH</t>
  </si>
  <si>
    <t>Sensible heat factor</t>
  </si>
  <si>
    <t>Total cooling capacity</t>
  </si>
  <si>
    <t>Diff. Total and sensible</t>
  </si>
  <si>
    <t>Show or not</t>
  </si>
  <si>
    <t>Geselecteerd</t>
  </si>
  <si>
    <t>toestel</t>
  </si>
  <si>
    <t>taal</t>
  </si>
  <si>
    <t>Imperial/SI</t>
  </si>
  <si>
    <t>Uitvoering</t>
  </si>
  <si>
    <t>Version</t>
  </si>
  <si>
    <t>Ausführung</t>
  </si>
  <si>
    <t>Unit conversion</t>
  </si>
  <si>
    <t>Eenheidsstelsel</t>
  </si>
  <si>
    <t>Einheiten</t>
  </si>
  <si>
    <t>Système unitaire</t>
  </si>
  <si>
    <t>Statisch toestel</t>
  </si>
  <si>
    <t>Static device</t>
  </si>
  <si>
    <t>Appareil statique</t>
  </si>
  <si>
    <t>Statisches Gerät</t>
  </si>
  <si>
    <t>Hybrid toestel</t>
  </si>
  <si>
    <t>Hybrid device</t>
  </si>
  <si>
    <t>Appareil Hybrid</t>
  </si>
  <si>
    <t>Hybrid Gerät</t>
  </si>
  <si>
    <t>DBH rail</t>
  </si>
  <si>
    <t>DBH rail type</t>
  </si>
  <si>
    <t>DBH rail typ</t>
  </si>
  <si>
    <t>Linea</t>
  </si>
  <si>
    <t>Tempo</t>
  </si>
  <si>
    <t>W/m,beript dyn heat</t>
  </si>
  <si>
    <t>W/m,beript dyn cool</t>
  </si>
  <si>
    <t>L,rail</t>
  </si>
  <si>
    <t>T,rail</t>
  </si>
  <si>
    <t>BMS-stuurspanningen</t>
  </si>
  <si>
    <t>Raillengte</t>
  </si>
  <si>
    <t>Railtype</t>
  </si>
  <si>
    <t>Opgenomen elektrisch vermogen</t>
  </si>
  <si>
    <t>Calculation factors for lower fan settings</t>
  </si>
  <si>
    <t>T10</t>
  </si>
  <si>
    <t>T11</t>
  </si>
  <si>
    <t>T15</t>
  </si>
  <si>
    <t>T16</t>
  </si>
  <si>
    <t>T20</t>
  </si>
  <si>
    <t>T21</t>
  </si>
  <si>
    <t>S2</t>
  </si>
  <si>
    <t>S1</t>
  </si>
  <si>
    <t>Lengths</t>
  </si>
  <si>
    <t>Norsk</t>
  </si>
  <si>
    <t>Static,H</t>
  </si>
  <si>
    <t>Static,C</t>
  </si>
  <si>
    <t>Modell</t>
  </si>
  <si>
    <t>Temperaturer</t>
  </si>
  <si>
    <t>Lengde</t>
  </si>
  <si>
    <t>Høyde</t>
  </si>
  <si>
    <t>Bredde</t>
  </si>
  <si>
    <t>L,rail/L,tot</t>
  </si>
  <si>
    <t>ALS</t>
  </si>
  <si>
    <t>Verwarmvermogen</t>
  </si>
  <si>
    <t>Waterdebiet</t>
  </si>
  <si>
    <t>Koelvermogen</t>
  </si>
  <si>
    <t>Watervolume</t>
  </si>
  <si>
    <t>Type,ww</t>
  </si>
  <si>
    <t>L/cm</t>
  </si>
  <si>
    <t>Heating capacity</t>
  </si>
  <si>
    <t>Water flow</t>
  </si>
  <si>
    <t>Cooling capacity</t>
  </si>
  <si>
    <t>Water volume</t>
  </si>
  <si>
    <t>Puissance de chauffer</t>
  </si>
  <si>
    <t>Débit d'eau</t>
  </si>
  <si>
    <t>Puissance de refroidir</t>
  </si>
  <si>
    <t>Volume d'eau</t>
  </si>
  <si>
    <t>Heizleistung</t>
  </si>
  <si>
    <t>Heizmittelstrom</t>
  </si>
  <si>
    <t>Kühlleistung</t>
  </si>
  <si>
    <t>Kühlmittelstrom</t>
  </si>
  <si>
    <t>Wasservolumen</t>
  </si>
  <si>
    <t>Varme effekt</t>
  </si>
  <si>
    <t>Styresignal</t>
  </si>
  <si>
    <t>Vannmengde</t>
  </si>
  <si>
    <t>Kjøle effekt</t>
  </si>
  <si>
    <t>Vannvolum</t>
  </si>
  <si>
    <t>Elektrisk effekt [W]</t>
  </si>
  <si>
    <t>Hybrid modell</t>
  </si>
  <si>
    <t>Statisk modell</t>
  </si>
  <si>
    <t>Enhetssystem</t>
  </si>
  <si>
    <t>Viftespenning [V]</t>
  </si>
  <si>
    <t>Kjølekapasitet beregnes i henhold til EN16430 med viftene som blåser oppover for alle typer.</t>
  </si>
  <si>
    <t>Når vannvolumet er gitt i gallon, er dette imperial gallons.</t>
  </si>
  <si>
    <t>Lydeffekt i henhold til ISO 3741: 2010. For lydtrykknivået er det en antatt romdemping på 8 dB (A).</t>
  </si>
  <si>
    <t>Inngangsskjema</t>
  </si>
  <si>
    <t>Toestel</t>
  </si>
  <si>
    <t>Device</t>
  </si>
  <si>
    <t>Appareil</t>
  </si>
  <si>
    <t>Gerät</t>
  </si>
  <si>
    <t>Versjon</t>
  </si>
  <si>
    <t>Waterzijdig drukverlies</t>
  </si>
  <si>
    <t xml:space="preserve">Water side pressure loss </t>
  </si>
  <si>
    <t>Perte de charge</t>
  </si>
  <si>
    <t>zug. wassers. Druckverlust</t>
  </si>
  <si>
    <t>Trykktap</t>
  </si>
  <si>
    <t>****</t>
  </si>
  <si>
    <t>static pressure loss</t>
  </si>
  <si>
    <t>t</t>
  </si>
  <si>
    <t>Niveaus</t>
  </si>
  <si>
    <t>k1</t>
  </si>
  <si>
    <t>k2</t>
  </si>
  <si>
    <t>1 row</t>
  </si>
  <si>
    <t>2 rows</t>
  </si>
  <si>
    <t>3 rows</t>
  </si>
  <si>
    <t>4 rows</t>
  </si>
  <si>
    <t>Geluidsdrukniveau [dB(A)]****</t>
  </si>
  <si>
    <t>Geluidsvermogen [dB(A)]****</t>
  </si>
  <si>
    <t>Sound pressure level [dB(A)]****</t>
  </si>
  <si>
    <t>Sound power [dB(A)]****</t>
  </si>
  <si>
    <t>Pression sonore [dB(A)]****</t>
  </si>
  <si>
    <t>Puissance sonore [dB(A)]****</t>
  </si>
  <si>
    <t>Schalldruckpegel [dB(A)]****</t>
  </si>
  <si>
    <t>Schallleistungspegel [dB(A)]****</t>
  </si>
  <si>
    <t>Lydtrykk [dB(A)]****</t>
  </si>
  <si>
    <t>Lydeffekt [dB(A)]****</t>
  </si>
  <si>
    <t>Unit</t>
  </si>
  <si>
    <t>Unité</t>
  </si>
  <si>
    <t>Verwarmen:</t>
  </si>
  <si>
    <t>Koelen:</t>
  </si>
  <si>
    <t>Heating:</t>
  </si>
  <si>
    <t>Cooling:</t>
  </si>
  <si>
    <t>Chauffer:</t>
  </si>
  <si>
    <t>Refroidir:</t>
  </si>
  <si>
    <t>Heizen:</t>
  </si>
  <si>
    <t>Kühlen:</t>
  </si>
  <si>
    <t>Varme:</t>
  </si>
  <si>
    <t>Kjøling:</t>
  </si>
  <si>
    <t>Water aanvoer</t>
  </si>
  <si>
    <t>Water retour</t>
  </si>
  <si>
    <t>Ruimte (droge bol)</t>
  </si>
  <si>
    <t>Supply water</t>
  </si>
  <si>
    <t>Return water</t>
  </si>
  <si>
    <t>Entering air (dry bulb)</t>
  </si>
  <si>
    <t>Entrée de l'eau</t>
  </si>
  <si>
    <t>Retour de l'eau</t>
  </si>
  <si>
    <t>Ambiante (bulbe sec)</t>
  </si>
  <si>
    <t>Vorlauf wasser</t>
  </si>
  <si>
    <t>Rücklauf wasser</t>
  </si>
  <si>
    <t>Raum (trocken)</t>
  </si>
  <si>
    <t>Tur vann</t>
  </si>
  <si>
    <t>Retur vann</t>
  </si>
  <si>
    <t>Rom (tørr pære)</t>
  </si>
  <si>
    <t>Español</t>
  </si>
  <si>
    <t xml:space="preserve"> Voltaje control [V]</t>
  </si>
  <si>
    <t>Fan speed</t>
  </si>
  <si>
    <t>Velocidad del ventilador</t>
  </si>
  <si>
    <t>Taal/Language/Sprache/Langue/Språk/Lengua</t>
  </si>
  <si>
    <t>Emisión calefacción</t>
  </si>
  <si>
    <t>Caudal de agua, calefacción</t>
  </si>
  <si>
    <t>Pérdida de carga del agua</t>
  </si>
  <si>
    <t>Emisión sensible Frío</t>
  </si>
  <si>
    <t>Volumen de agua</t>
  </si>
  <si>
    <t>Potencia eléctrica absorbida [W]</t>
  </si>
  <si>
    <t>Presión sonora [dB(A)]****</t>
  </si>
  <si>
    <t>Potencia sonora [dB(A)]****</t>
  </si>
  <si>
    <t>Temperaturas</t>
  </si>
  <si>
    <t>Dispositivo estático</t>
  </si>
  <si>
    <t>Dispositivo Hybrid</t>
  </si>
  <si>
    <t>tipo de riel DBH</t>
  </si>
  <si>
    <t>Despositivo</t>
  </si>
  <si>
    <t>Versión</t>
  </si>
  <si>
    <t>Longitud</t>
  </si>
  <si>
    <t>Altura</t>
  </si>
  <si>
    <t>Tipo</t>
  </si>
  <si>
    <t>Agua retorno</t>
  </si>
  <si>
    <t>Agua impulsión</t>
  </si>
  <si>
    <t>Ambiente (bulbo seco)</t>
  </si>
  <si>
    <t>Convers. de unidades</t>
  </si>
  <si>
    <t>Profund.</t>
  </si>
  <si>
    <t>La potencia de enfriamiento se calcula según la norma EN 16430 con ventiladores de todas las alturas.</t>
  </si>
  <si>
    <t>Cuando el volumen de agua se da en galones, las unidades son específicamente galones imperiales.</t>
  </si>
  <si>
    <t>Potencia sonora según ISO 3741: 2010, nivel de presión acústica con una amortiguación ambiental supuesta de 8 dB (A).</t>
  </si>
  <si>
    <t>Calefacción:</t>
  </si>
  <si>
    <t>Enfriamiento:</t>
  </si>
  <si>
    <t>Built_in</t>
  </si>
  <si>
    <t>rel. vocht.</t>
  </si>
  <si>
    <t>rel. humid.</t>
  </si>
  <si>
    <t>hum. rel.</t>
  </si>
  <si>
    <t>rel. Luftf.</t>
  </si>
  <si>
    <t>rel. fuktighet</t>
  </si>
  <si>
    <t>Hum. Relativa</t>
  </si>
  <si>
    <t>Svenska</t>
  </si>
  <si>
    <t>Storlek</t>
  </si>
  <si>
    <t>Längd</t>
  </si>
  <si>
    <t>Höjd</t>
  </si>
  <si>
    <t>Djup</t>
  </si>
  <si>
    <t>Värme:</t>
  </si>
  <si>
    <t>Kyla:</t>
  </si>
  <si>
    <t>Tillopp</t>
  </si>
  <si>
    <t>Retur</t>
  </si>
  <si>
    <t>Rum (torr)</t>
  </si>
  <si>
    <t>rel. Fuktighet</t>
  </si>
  <si>
    <t>Tryckfall, vatten</t>
  </si>
  <si>
    <t>Fläkthastighet</t>
  </si>
  <si>
    <t>Spänning, Fläkt [V]</t>
  </si>
  <si>
    <t>Effekt</t>
  </si>
  <si>
    <t>Vattenflöde</t>
  </si>
  <si>
    <t>Kyleffekt</t>
  </si>
  <si>
    <t>Ljudtryck [dB(A)]****</t>
  </si>
  <si>
    <t>Ljudeffekt [dB(A)]****</t>
  </si>
  <si>
    <t>Effektförbrukning [W]</t>
  </si>
  <si>
    <t>Vattenvolym</t>
  </si>
  <si>
    <t>När vattenvolymen är given i gallon avser det Imperiella gallon.</t>
  </si>
  <si>
    <t>Kyleffekt är beräknad enligt EN16430 med fläktar blåsandes i riktning uppåt för alla höjder</t>
  </si>
  <si>
    <t>Ljudeffekt enligt ISO 3741:2010 ljudtryck med antagen ljudreduktion från rummet på 8 dB(A)</t>
  </si>
  <si>
    <t>v2020-09-17</t>
  </si>
  <si>
    <t>OFF</t>
  </si>
  <si>
    <t>26dB(A)</t>
  </si>
  <si>
    <t>30dB(A)</t>
  </si>
  <si>
    <t>MAX</t>
  </si>
  <si>
    <t>If the fans are switched off, the output is an indicative value.</t>
  </si>
  <si>
    <t>Délka</t>
  </si>
  <si>
    <t>Relativní vlhkost</t>
  </si>
  <si>
    <t>Jednotka</t>
  </si>
  <si>
    <t>Výška</t>
  </si>
  <si>
    <t>Verze</t>
  </si>
  <si>
    <t>Hybridní jednotka</t>
  </si>
  <si>
    <t>Převod jednotek</t>
  </si>
  <si>
    <t>DBH sada</t>
  </si>
  <si>
    <t>Teploty</t>
  </si>
  <si>
    <t>Hloubka</t>
  </si>
  <si>
    <t>Tlaková ztráta</t>
  </si>
  <si>
    <t>Topení:</t>
  </si>
  <si>
    <t>Chlazení:</t>
  </si>
  <si>
    <t>Voda na přívodu</t>
  </si>
  <si>
    <t>Voda na zpátečce</t>
  </si>
  <si>
    <t>Objem vody</t>
  </si>
  <si>
    <t>Akustický tlak [dB(A)]****</t>
  </si>
  <si>
    <t>Akustický výkon [dB(A)]****</t>
  </si>
  <si>
    <t>Výkon Topení</t>
  </si>
  <si>
    <t>Výkon Chlazení</t>
  </si>
  <si>
    <t>Rychlost otáček ventilátoru</t>
  </si>
  <si>
    <t>Napětí ventilárotu [V]</t>
  </si>
  <si>
    <t>Chladicí výkon vypočítán podle EN 16430  s ventilátory, které u všech typů - výšek foukají nahoru.</t>
  </si>
  <si>
    <t>Akustický výkon podle ISO 3741: 2010, hladina akustického tlaku s předpokládaným útlumem místnosti o 8 dB (A).</t>
  </si>
  <si>
    <t>Čeština</t>
  </si>
  <si>
    <t>ExtraTaal1</t>
  </si>
  <si>
    <t>ExtraTaal2</t>
  </si>
  <si>
    <t>ExtraTaal3</t>
  </si>
  <si>
    <t>Kopírovat všechna data</t>
  </si>
  <si>
    <t>Mezinárodní (Sl)</t>
  </si>
  <si>
    <t>Imperiální</t>
  </si>
  <si>
    <t>Kopieer alle data</t>
  </si>
  <si>
    <t>SI-eenheden</t>
  </si>
  <si>
    <t>Imperiale-eenheden</t>
  </si>
  <si>
    <t>Copy all data</t>
  </si>
  <si>
    <t>SI-units</t>
  </si>
  <si>
    <t>Imperial-units</t>
  </si>
  <si>
    <t>Copier toutes des données</t>
  </si>
  <si>
    <t>Unités-SI</t>
  </si>
  <si>
    <t>Unités-Impériales</t>
  </si>
  <si>
    <t>Kopieren Sie alle daten</t>
  </si>
  <si>
    <t>SI-einheiten</t>
  </si>
  <si>
    <t>Imperiale-einheiten</t>
  </si>
  <si>
    <t>Kopier alle data</t>
  </si>
  <si>
    <t>SI-enheter</t>
  </si>
  <si>
    <t>Imperiale-enheter</t>
  </si>
  <si>
    <t>Copiar todos los datos</t>
  </si>
  <si>
    <t>Unidades-SI</t>
  </si>
  <si>
    <t>Unidades-Imperial</t>
  </si>
  <si>
    <t>DBH set</t>
  </si>
  <si>
    <t>Kopiera all data</t>
  </si>
  <si>
    <t>Imperiella-enheter</t>
  </si>
  <si>
    <t>Taal/Language/Sprache/Språk/Jazyk</t>
  </si>
  <si>
    <t>Statická jednotka</t>
  </si>
  <si>
    <t>Průtok vody</t>
  </si>
  <si>
    <t xml:space="preserve">Když je objem vody uveden v galonech, jednotky jsou konkrétně imperiální galony. </t>
  </si>
  <si>
    <t>Elektrický výkon [W]</t>
  </si>
  <si>
    <t>"Suchá" teplota vzduchu</t>
  </si>
  <si>
    <t>Mini Hybrid</t>
  </si>
  <si>
    <t>MiniHybrid</t>
  </si>
  <si>
    <t>StradaMM</t>
  </si>
  <si>
    <t>Strada Hybrid MM</t>
  </si>
  <si>
    <t>v2025-03-07</t>
  </si>
  <si>
    <t>45/40/20</t>
  </si>
  <si>
    <t>Vertilina</t>
  </si>
  <si>
    <t>Vermogen zonder ventilatoren is verwaarloosbaar.</t>
  </si>
  <si>
    <t>Afgifte zonder ventilatoren is verwaarloosbaar</t>
  </si>
  <si>
    <t>L’émission sans ventilateurs est négligeable</t>
  </si>
  <si>
    <t>Output without fans is negligible</t>
  </si>
  <si>
    <t>Die Ausgabe ohne Lüfter ist vernachlässigbar.</t>
  </si>
  <si>
    <t>Utgang uten vifter er neglisjerbar.</t>
  </si>
  <si>
    <t>La salida sin ventiladores es insignificante.</t>
  </si>
  <si>
    <t>Utgång utan fläktar är försumbar.</t>
  </si>
  <si>
    <t>Výstup bez ventilátorů je zanedbatelný.</t>
  </si>
  <si>
    <t>16/20/27</t>
  </si>
  <si>
    <t>Type van letter tot cijfer voor zoek functie</t>
  </si>
  <si>
    <t>Vertilina Hybrid</t>
  </si>
  <si>
    <t>N/A</t>
  </si>
  <si>
    <t>v2026-04-13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</si>
</sst>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"/>
    <numFmt numFmtId="165" formatCode="0.0000"/>
    <numFmt numFmtId="166" formatCode="_ * #,##0.0_ ;_ * \-#,##0.0_ ;_ * &quot;-&quot;??_ ;_ @_ "/>
    <numFmt numFmtId="167" formatCode="_ * #,##0.0000_ ;_ * \-#,##0.0000_ ;_ * &quot;-&quot;?_ ;_ @_ "/>
    <numFmt numFmtId="168" formatCode="_ * #,##0.0000_ ;_ * \-#,##0.0000_ ;_ * &quot;-&quot;????_ ;_ @_ "/>
    <numFmt numFmtId="169" formatCode="0.000"/>
    <numFmt numFmtId="170" formatCode="0.000000"/>
  </numFmts>
  <fonts count="3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7" tint="0.79998168889431442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i/>
      <sz val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A6A6A6"/>
      <name val="Calibri"/>
      <family val="2"/>
      <scheme val="minor"/>
    </font>
    <font>
      <sz val="11"/>
      <color rgb="FFFF6400"/>
      <name val="Calibri"/>
      <family val="2"/>
      <scheme val="minor"/>
    </font>
    <font>
      <sz val="11"/>
      <color rgb="FF3A3838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theme="7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4.9989318521683403E-2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darkGrid">
        <bgColor theme="8" tint="0.79998168889431442"/>
      </patternFill>
    </fill>
    <fill>
      <patternFill patternType="darkGrid">
        <bgColor theme="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Gray">
        <bgColor theme="0"/>
      </patternFill>
    </fill>
    <fill>
      <patternFill patternType="solid">
        <fgColor theme="9" tint="0.79998168889431442"/>
        <bgColor indexed="64"/>
      </patternFill>
    </fill>
    <fill>
      <patternFill patternType="mediumGray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hair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34998626667073579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 style="thin">
        <color theme="0" tint="-0.24994659260841701"/>
      </bottom>
      <diagonal/>
    </border>
    <border>
      <left style="hair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6"/>
      </left>
      <right/>
      <top style="thin">
        <color indexed="64"/>
      </top>
      <bottom/>
      <diagonal/>
    </border>
    <border>
      <left style="thin">
        <color theme="6"/>
      </left>
      <right/>
      <top/>
      <bottom style="thin">
        <color theme="0" tint="-0.34998626667073579"/>
      </bottom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2" fillId="0" borderId="0"/>
  </cellStyleXfs>
  <cellXfs count="367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" textRotation="90"/>
    </xf>
    <xf numFmtId="0" fontId="0" fillId="0" borderId="0" xfId="0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1" fontId="0" fillId="0" borderId="0" xfId="0" applyNumberFormat="1"/>
    <xf numFmtId="0" fontId="0" fillId="0" borderId="18" xfId="0" applyBorder="1"/>
    <xf numFmtId="0" fontId="0" fillId="4" borderId="15" xfId="0" applyFill="1" applyBorder="1" applyAlignment="1" applyProtection="1">
      <alignment horizontal="center"/>
      <protection hidden="1"/>
    </xf>
    <xf numFmtId="0" fontId="0" fillId="4" borderId="17" xfId="0" applyFill="1" applyBorder="1" applyAlignment="1" applyProtection="1">
      <alignment horizontal="center"/>
      <protection hidden="1"/>
    </xf>
    <xf numFmtId="0" fontId="0" fillId="7" borderId="15" xfId="0" applyFill="1" applyBorder="1" applyAlignment="1" applyProtection="1">
      <alignment horizontal="center"/>
      <protection hidden="1"/>
    </xf>
    <xf numFmtId="0" fontId="0" fillId="7" borderId="16" xfId="0" applyFill="1" applyBorder="1" applyAlignment="1" applyProtection="1">
      <alignment horizontal="center"/>
      <protection hidden="1"/>
    </xf>
    <xf numFmtId="164" fontId="0" fillId="3" borderId="3" xfId="0" applyNumberFormat="1" applyFill="1" applyBorder="1" applyAlignment="1" applyProtection="1">
      <alignment horizontal="center"/>
      <protection hidden="1"/>
    </xf>
    <xf numFmtId="0" fontId="0" fillId="8" borderId="3" xfId="0" applyFill="1" applyBorder="1" applyAlignment="1" applyProtection="1">
      <alignment horizontal="center"/>
      <protection hidden="1"/>
    </xf>
    <xf numFmtId="0" fontId="0" fillId="8" borderId="16" xfId="0" applyFill="1" applyBorder="1" applyAlignment="1" applyProtection="1">
      <alignment horizontal="center"/>
      <protection hidden="1"/>
    </xf>
    <xf numFmtId="0" fontId="0" fillId="4" borderId="4" xfId="0" applyFill="1" applyBorder="1" applyAlignment="1" applyProtection="1">
      <alignment horizontal="center"/>
      <protection hidden="1"/>
    </xf>
    <xf numFmtId="0" fontId="0" fillId="4" borderId="11" xfId="0" applyFill="1" applyBorder="1" applyAlignment="1" applyProtection="1">
      <alignment horizontal="center"/>
      <protection hidden="1"/>
    </xf>
    <xf numFmtId="0" fontId="0" fillId="5" borderId="4" xfId="0" applyFill="1" applyBorder="1" applyAlignment="1" applyProtection="1">
      <alignment horizontal="center"/>
      <protection hidden="1"/>
    </xf>
    <xf numFmtId="0" fontId="0" fillId="5" borderId="5" xfId="0" applyFill="1" applyBorder="1" applyAlignment="1" applyProtection="1">
      <alignment horizontal="center"/>
      <protection hidden="1"/>
    </xf>
    <xf numFmtId="164" fontId="0" fillId="3" borderId="12" xfId="0" applyNumberFormat="1" applyFill="1" applyBorder="1" applyAlignment="1" applyProtection="1">
      <alignment horizontal="center"/>
      <protection hidden="1"/>
    </xf>
    <xf numFmtId="0" fontId="0" fillId="3" borderId="12" xfId="0" applyFill="1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center"/>
      <protection hidden="1"/>
    </xf>
    <xf numFmtId="164" fontId="0" fillId="3" borderId="13" xfId="0" applyNumberFormat="1" applyFill="1" applyBorder="1" applyAlignment="1" applyProtection="1">
      <alignment horizontal="center"/>
      <protection hidden="1"/>
    </xf>
    <xf numFmtId="0" fontId="0" fillId="3" borderId="13" xfId="0" applyFill="1" applyBorder="1" applyAlignment="1" applyProtection="1">
      <alignment horizontal="center"/>
      <protection hidden="1"/>
    </xf>
    <xf numFmtId="0" fontId="0" fillId="3" borderId="7" xfId="0" applyFill="1" applyBorder="1" applyAlignment="1" applyProtection="1">
      <alignment horizontal="center"/>
      <protection hidden="1"/>
    </xf>
    <xf numFmtId="0" fontId="0" fillId="4" borderId="8" xfId="0" applyFill="1" applyBorder="1" applyAlignment="1" applyProtection="1">
      <alignment horizontal="center"/>
      <protection hidden="1"/>
    </xf>
    <xf numFmtId="0" fontId="0" fillId="4" borderId="10" xfId="0" applyFill="1" applyBorder="1" applyAlignment="1" applyProtection="1">
      <alignment horizontal="center"/>
      <protection hidden="1"/>
    </xf>
    <xf numFmtId="0" fontId="0" fillId="5" borderId="8" xfId="0" applyFill="1" applyBorder="1" applyAlignment="1" applyProtection="1">
      <alignment horizontal="center"/>
      <protection hidden="1"/>
    </xf>
    <xf numFmtId="0" fontId="0" fillId="5" borderId="9" xfId="0" applyFill="1" applyBorder="1" applyAlignment="1" applyProtection="1">
      <alignment horizontal="center"/>
      <protection hidden="1"/>
    </xf>
    <xf numFmtId="164" fontId="0" fillId="3" borderId="14" xfId="0" applyNumberFormat="1" applyFill="1" applyBorder="1" applyAlignment="1" applyProtection="1">
      <alignment horizontal="center"/>
      <protection hidden="1"/>
    </xf>
    <xf numFmtId="0" fontId="0" fillId="3" borderId="14" xfId="0" applyFill="1" applyBorder="1" applyAlignment="1" applyProtection="1">
      <alignment horizontal="center"/>
      <protection hidden="1"/>
    </xf>
    <xf numFmtId="0" fontId="0" fillId="3" borderId="9" xfId="0" applyFill="1" applyBorder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0" fillId="6" borderId="0" xfId="0" applyFill="1" applyAlignment="1" applyProtection="1">
      <alignment horizontal="right"/>
      <protection hidden="1"/>
    </xf>
    <xf numFmtId="0" fontId="0" fillId="3" borderId="4" xfId="0" applyFill="1" applyBorder="1" applyAlignment="1" applyProtection="1">
      <alignment horizontal="right"/>
      <protection hidden="1"/>
    </xf>
    <xf numFmtId="0" fontId="0" fillId="3" borderId="5" xfId="0" applyFill="1" applyBorder="1" applyProtection="1">
      <protection hidden="1"/>
    </xf>
    <xf numFmtId="0" fontId="0" fillId="3" borderId="6" xfId="0" applyFill="1" applyBorder="1" applyAlignment="1" applyProtection="1">
      <alignment horizontal="right"/>
      <protection hidden="1"/>
    </xf>
    <xf numFmtId="0" fontId="0" fillId="3" borderId="7" xfId="0" applyFill="1" applyBorder="1" applyProtection="1">
      <protection hidden="1"/>
    </xf>
    <xf numFmtId="0" fontId="0" fillId="3" borderId="8" xfId="0" applyFill="1" applyBorder="1" applyAlignment="1" applyProtection="1">
      <alignment horizontal="right"/>
      <protection hidden="1"/>
    </xf>
    <xf numFmtId="0" fontId="0" fillId="3" borderId="10" xfId="0" applyFill="1" applyBorder="1" applyProtection="1">
      <protection hidden="1"/>
    </xf>
    <xf numFmtId="0" fontId="0" fillId="3" borderId="9" xfId="0" applyFill="1" applyBorder="1" applyProtection="1">
      <protection hidden="1"/>
    </xf>
    <xf numFmtId="0" fontId="3" fillId="4" borderId="4" xfId="0" applyFont="1" applyFill="1" applyBorder="1" applyAlignment="1" applyProtection="1">
      <alignment horizontal="right"/>
      <protection hidden="1"/>
    </xf>
    <xf numFmtId="0" fontId="0" fillId="4" borderId="11" xfId="0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0" fillId="5" borderId="4" xfId="0" applyFill="1" applyBorder="1" applyProtection="1">
      <protection hidden="1"/>
    </xf>
    <xf numFmtId="0" fontId="0" fillId="5" borderId="11" xfId="0" applyFill="1" applyBorder="1" applyProtection="1">
      <protection hidden="1"/>
    </xf>
    <xf numFmtId="0" fontId="3" fillId="5" borderId="11" xfId="0" applyFont="1" applyFill="1" applyBorder="1" applyAlignment="1" applyProtection="1">
      <alignment horizontal="right"/>
      <protection hidden="1"/>
    </xf>
    <xf numFmtId="0" fontId="0" fillId="5" borderId="5" xfId="0" applyFill="1" applyBorder="1" applyProtection="1">
      <protection hidden="1"/>
    </xf>
    <xf numFmtId="0" fontId="0" fillId="4" borderId="6" xfId="0" applyFill="1" applyBorder="1" applyAlignment="1" applyProtection="1">
      <alignment horizontal="right"/>
      <protection hidden="1"/>
    </xf>
    <xf numFmtId="0" fontId="0" fillId="4" borderId="7" xfId="0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4" borderId="8" xfId="0" applyFill="1" applyBorder="1" applyAlignment="1" applyProtection="1">
      <alignment horizontal="right"/>
      <protection hidden="1"/>
    </xf>
    <xf numFmtId="0" fontId="0" fillId="5" borderId="9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0" fillId="4" borderId="0" xfId="0" applyFill="1" applyProtection="1">
      <protection hidden="1"/>
    </xf>
    <xf numFmtId="0" fontId="0" fillId="5" borderId="6" xfId="0" applyFill="1" applyBorder="1" applyProtection="1">
      <protection hidden="1"/>
    </xf>
    <xf numFmtId="0" fontId="0" fillId="4" borderId="6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5" borderId="6" xfId="0" applyFill="1" applyBorder="1" applyAlignment="1" applyProtection="1">
      <alignment horizontal="center"/>
      <protection hidden="1"/>
    </xf>
    <xf numFmtId="0" fontId="0" fillId="5" borderId="7" xfId="0" applyFill="1" applyBorder="1" applyAlignment="1" applyProtection="1">
      <alignment horizontal="center"/>
      <protection hidden="1"/>
    </xf>
    <xf numFmtId="0" fontId="0" fillId="6" borderId="0" xfId="0" applyFill="1" applyAlignment="1" applyProtection="1">
      <alignment horizontal="center" textRotation="90"/>
      <protection hidden="1"/>
    </xf>
    <xf numFmtId="0" fontId="0" fillId="4" borderId="6" xfId="0" applyFill="1" applyBorder="1" applyAlignment="1" applyProtection="1">
      <alignment horizontal="center" textRotation="90"/>
      <protection hidden="1"/>
    </xf>
    <xf numFmtId="0" fontId="0" fillId="4" borderId="0" xfId="0" applyFill="1" applyAlignment="1" applyProtection="1">
      <alignment horizontal="center" textRotation="90"/>
      <protection hidden="1"/>
    </xf>
    <xf numFmtId="0" fontId="0" fillId="5" borderId="6" xfId="0" applyFill="1" applyBorder="1" applyAlignment="1" applyProtection="1">
      <alignment horizontal="center" textRotation="90"/>
      <protection hidden="1"/>
    </xf>
    <xf numFmtId="0" fontId="0" fillId="5" borderId="7" xfId="0" applyFill="1" applyBorder="1" applyAlignment="1" applyProtection="1">
      <alignment horizontal="center" textRotation="90"/>
      <protection hidden="1"/>
    </xf>
    <xf numFmtId="0" fontId="2" fillId="3" borderId="11" xfId="0" applyFont="1" applyFill="1" applyBorder="1" applyAlignment="1" applyProtection="1">
      <alignment horizontal="right"/>
      <protection hidden="1"/>
    </xf>
    <xf numFmtId="0" fontId="2" fillId="3" borderId="0" xfId="0" applyFont="1" applyFill="1" applyAlignment="1" applyProtection="1">
      <alignment horizontal="right"/>
      <protection hidden="1"/>
    </xf>
    <xf numFmtId="0" fontId="2" fillId="3" borderId="10" xfId="0" applyFont="1" applyFill="1" applyBorder="1" applyAlignment="1" applyProtection="1">
      <alignment horizontal="right"/>
      <protection hidden="1"/>
    </xf>
    <xf numFmtId="0" fontId="7" fillId="6" borderId="0" xfId="0" applyFont="1" applyFill="1" applyAlignment="1" applyProtection="1">
      <alignment horizontal="right"/>
      <protection hidden="1"/>
    </xf>
    <xf numFmtId="0" fontId="5" fillId="6" borderId="0" xfId="0" applyFont="1" applyFill="1" applyAlignment="1" applyProtection="1">
      <alignment horizontal="right"/>
      <protection hidden="1"/>
    </xf>
    <xf numFmtId="0" fontId="5" fillId="6" borderId="0" xfId="0" applyFont="1" applyFill="1" applyProtection="1">
      <protection hidden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8" fillId="9" borderId="0" xfId="0" applyFont="1" applyFill="1" applyProtection="1">
      <protection hidden="1"/>
    </xf>
    <xf numFmtId="0" fontId="0" fillId="9" borderId="0" xfId="0" applyFill="1" applyProtection="1">
      <protection hidden="1"/>
    </xf>
    <xf numFmtId="0" fontId="12" fillId="9" borderId="0" xfId="0" applyFont="1" applyFill="1" applyProtection="1">
      <protection hidden="1"/>
    </xf>
    <xf numFmtId="0" fontId="8" fillId="10" borderId="28" xfId="0" applyFont="1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0" borderId="0" xfId="0" applyFill="1" applyProtection="1">
      <protection hidden="1"/>
    </xf>
    <xf numFmtId="0" fontId="8" fillId="10" borderId="30" xfId="0" applyFont="1" applyFill="1" applyBorder="1" applyProtection="1">
      <protection hidden="1"/>
    </xf>
    <xf numFmtId="0" fontId="8" fillId="10" borderId="0" xfId="0" applyFont="1" applyFill="1" applyProtection="1">
      <protection hidden="1"/>
    </xf>
    <xf numFmtId="0" fontId="0" fillId="10" borderId="31" xfId="0" applyFill="1" applyBorder="1" applyProtection="1">
      <protection hidden="1"/>
    </xf>
    <xf numFmtId="0" fontId="0" fillId="10" borderId="30" xfId="0" applyFill="1" applyBorder="1" applyProtection="1">
      <protection hidden="1"/>
    </xf>
    <xf numFmtId="0" fontId="8" fillId="10" borderId="32" xfId="0" applyFont="1" applyFill="1" applyBorder="1" applyAlignment="1" applyProtection="1">
      <alignment horizontal="left"/>
      <protection hidden="1"/>
    </xf>
    <xf numFmtId="0" fontId="8" fillId="10" borderId="27" xfId="0" applyFont="1" applyFill="1" applyBorder="1" applyAlignment="1" applyProtection="1">
      <alignment horizontal="left"/>
      <protection hidden="1"/>
    </xf>
    <xf numFmtId="0" fontId="0" fillId="10" borderId="27" xfId="0" applyFill="1" applyBorder="1" applyProtection="1">
      <protection hidden="1"/>
    </xf>
    <xf numFmtId="165" fontId="15" fillId="9" borderId="27" xfId="0" applyNumberFormat="1" applyFont="1" applyFill="1" applyBorder="1" applyAlignment="1" applyProtection="1">
      <alignment horizontal="center"/>
      <protection hidden="1"/>
    </xf>
    <xf numFmtId="0" fontId="15" fillId="9" borderId="27" xfId="0" applyFont="1" applyFill="1" applyBorder="1" applyProtection="1">
      <protection hidden="1"/>
    </xf>
    <xf numFmtId="0" fontId="8" fillId="10" borderId="33" xfId="0" applyFont="1" applyFill="1" applyBorder="1" applyAlignment="1" applyProtection="1">
      <alignment horizontal="center" vertical="center" textRotation="90" wrapText="1"/>
      <protection hidden="1"/>
    </xf>
    <xf numFmtId="0" fontId="8" fillId="10" borderId="34" xfId="0" applyFont="1" applyFill="1" applyBorder="1" applyAlignment="1" applyProtection="1">
      <alignment horizontal="center" vertical="center" textRotation="90" wrapText="1"/>
      <protection hidden="1"/>
    </xf>
    <xf numFmtId="0" fontId="16" fillId="10" borderId="33" xfId="0" applyFont="1" applyFill="1" applyBorder="1" applyAlignment="1" applyProtection="1">
      <alignment horizontal="center" vertical="center" textRotation="90" wrapText="1"/>
      <protection hidden="1"/>
    </xf>
    <xf numFmtId="0" fontId="8" fillId="10" borderId="35" xfId="0" applyFont="1" applyFill="1" applyBorder="1" applyAlignment="1" applyProtection="1">
      <alignment horizontal="center" vertical="center" textRotation="90" wrapText="1"/>
      <protection hidden="1"/>
    </xf>
    <xf numFmtId="0" fontId="17" fillId="10" borderId="33" xfId="0" applyFont="1" applyFill="1" applyBorder="1" applyAlignment="1" applyProtection="1">
      <alignment horizontal="center" vertical="center" textRotation="90" wrapText="1"/>
      <protection hidden="1"/>
    </xf>
    <xf numFmtId="0" fontId="18" fillId="10" borderId="33" xfId="0" applyFont="1" applyFill="1" applyBorder="1" applyAlignment="1" applyProtection="1">
      <alignment horizontal="center" vertical="center" textRotation="90" wrapText="1"/>
      <protection hidden="1"/>
    </xf>
    <xf numFmtId="0" fontId="18" fillId="10" borderId="34" xfId="0" applyFont="1" applyFill="1" applyBorder="1" applyAlignment="1" applyProtection="1">
      <alignment horizontal="center" vertical="center" textRotation="90" wrapText="1"/>
      <protection hidden="1"/>
    </xf>
    <xf numFmtId="0" fontId="19" fillId="10" borderId="33" xfId="0" applyFont="1" applyFill="1" applyBorder="1" applyAlignment="1" applyProtection="1">
      <alignment horizontal="center" vertical="center" textRotation="90" wrapText="1"/>
      <protection hidden="1"/>
    </xf>
    <xf numFmtId="0" fontId="19" fillId="10" borderId="34" xfId="0" applyFont="1" applyFill="1" applyBorder="1" applyAlignment="1" applyProtection="1">
      <alignment horizontal="center" vertical="center" textRotation="90" wrapText="1"/>
      <protection hidden="1"/>
    </xf>
    <xf numFmtId="0" fontId="0" fillId="9" borderId="0" xfId="0" applyFill="1" applyAlignment="1" applyProtection="1">
      <alignment horizontal="center" vertical="center" wrapText="1"/>
      <protection hidden="1"/>
    </xf>
    <xf numFmtId="1" fontId="0" fillId="9" borderId="30" xfId="1" applyNumberFormat="1" applyFont="1" applyFill="1" applyBorder="1" applyAlignment="1" applyProtection="1">
      <alignment horizontal="center"/>
      <protection hidden="1"/>
    </xf>
    <xf numFmtId="1" fontId="0" fillId="9" borderId="30" xfId="0" applyNumberFormat="1" applyFill="1" applyBorder="1" applyAlignment="1" applyProtection="1">
      <alignment horizontal="center" vertical="center"/>
      <protection hidden="1"/>
    </xf>
    <xf numFmtId="164" fontId="0" fillId="9" borderId="30" xfId="0" applyNumberFormat="1" applyFill="1" applyBorder="1" applyAlignment="1" applyProtection="1">
      <alignment horizontal="center" vertical="center"/>
      <protection hidden="1"/>
    </xf>
    <xf numFmtId="164" fontId="0" fillId="9" borderId="31" xfId="0" applyNumberFormat="1" applyFill="1" applyBorder="1" applyAlignment="1" applyProtection="1">
      <alignment horizontal="center" vertical="center"/>
      <protection hidden="1"/>
    </xf>
    <xf numFmtId="164" fontId="14" fillId="9" borderId="0" xfId="0" applyNumberFormat="1" applyFont="1" applyFill="1" applyAlignment="1" applyProtection="1">
      <alignment horizontal="center" vertical="center"/>
      <protection hidden="1"/>
    </xf>
    <xf numFmtId="1" fontId="0" fillId="9" borderId="0" xfId="0" applyNumberFormat="1" applyFill="1" applyAlignment="1" applyProtection="1">
      <alignment horizontal="center" vertical="center"/>
      <protection hidden="1"/>
    </xf>
    <xf numFmtId="0" fontId="5" fillId="9" borderId="0" xfId="0" applyFont="1" applyFill="1" applyProtection="1">
      <protection hidden="1"/>
    </xf>
    <xf numFmtId="164" fontId="14" fillId="9" borderId="31" xfId="0" applyNumberFormat="1" applyFont="1" applyFill="1" applyBorder="1" applyAlignment="1" applyProtection="1">
      <alignment horizontal="center" vertical="center"/>
      <protection hidden="1"/>
    </xf>
    <xf numFmtId="164" fontId="0" fillId="9" borderId="0" xfId="0" applyNumberFormat="1" applyFill="1" applyAlignment="1" applyProtection="1">
      <alignment horizontal="center" vertical="center"/>
      <protection hidden="1"/>
    </xf>
    <xf numFmtId="164" fontId="0" fillId="9" borderId="39" xfId="0" applyNumberFormat="1" applyFill="1" applyBorder="1" applyAlignment="1" applyProtection="1">
      <alignment horizontal="center" vertical="center"/>
      <protection hidden="1"/>
    </xf>
    <xf numFmtId="0" fontId="9" fillId="4" borderId="23" xfId="0" applyFont="1" applyFill="1" applyBorder="1" applyAlignment="1">
      <alignment horizontal="left"/>
    </xf>
    <xf numFmtId="1" fontId="14" fillId="9" borderId="30" xfId="0" applyNumberFormat="1" applyFont="1" applyFill="1" applyBorder="1" applyAlignment="1" applyProtection="1">
      <alignment horizontal="center" vertical="center"/>
      <protection hidden="1"/>
    </xf>
    <xf numFmtId="0" fontId="14" fillId="9" borderId="0" xfId="0" applyFont="1" applyFill="1" applyAlignment="1" applyProtection="1">
      <alignment horizontal="center" vertical="center"/>
      <protection hidden="1"/>
    </xf>
    <xf numFmtId="0" fontId="20" fillId="9" borderId="27" xfId="0" applyFont="1" applyFill="1" applyBorder="1" applyProtection="1">
      <protection hidden="1"/>
    </xf>
    <xf numFmtId="0" fontId="20" fillId="9" borderId="0" xfId="0" applyFont="1" applyFill="1" applyProtection="1">
      <protection hidden="1"/>
    </xf>
    <xf numFmtId="9" fontId="0" fillId="0" borderId="0" xfId="0" applyNumberFormat="1"/>
    <xf numFmtId="166" fontId="0" fillId="0" borderId="2" xfId="2" applyNumberFormat="1" applyFont="1" applyBorder="1"/>
    <xf numFmtId="1" fontId="0" fillId="0" borderId="1" xfId="0" applyNumberFormat="1" applyBorder="1"/>
    <xf numFmtId="0" fontId="8" fillId="12" borderId="19" xfId="0" applyFont="1" applyFill="1" applyBorder="1" applyAlignment="1">
      <alignment horizontal="center"/>
    </xf>
    <xf numFmtId="0" fontId="8" fillId="12" borderId="41" xfId="0" applyFont="1" applyFill="1" applyBorder="1" applyAlignment="1">
      <alignment horizontal="center"/>
    </xf>
    <xf numFmtId="0" fontId="8" fillId="12" borderId="20" xfId="0" applyFont="1" applyFill="1" applyBorder="1" applyAlignment="1">
      <alignment horizontal="center"/>
    </xf>
    <xf numFmtId="166" fontId="0" fillId="0" borderId="2" xfId="2" applyNumberFormat="1" applyFont="1" applyFill="1" applyBorder="1"/>
    <xf numFmtId="0" fontId="21" fillId="0" borderId="0" xfId="0" applyFont="1"/>
    <xf numFmtId="164" fontId="0" fillId="0" borderId="0" xfId="0" applyNumberFormat="1"/>
    <xf numFmtId="164" fontId="6" fillId="0" borderId="0" xfId="0" applyNumberFormat="1" applyFont="1"/>
    <xf numFmtId="9" fontId="0" fillId="0" borderId="0" xfId="1" applyFont="1" applyFill="1"/>
    <xf numFmtId="0" fontId="0" fillId="0" borderId="21" xfId="0" applyBorder="1"/>
    <xf numFmtId="0" fontId="0" fillId="0" borderId="42" xfId="0" applyBorder="1"/>
    <xf numFmtId="0" fontId="0" fillId="0" borderId="22" xfId="0" applyBorder="1"/>
    <xf numFmtId="0" fontId="0" fillId="10" borderId="0" xfId="0" applyFill="1" applyAlignment="1" applyProtection="1">
      <alignment horizontal="left"/>
      <protection hidden="1"/>
    </xf>
    <xf numFmtId="0" fontId="0" fillId="0" borderId="19" xfId="0" applyBorder="1"/>
    <xf numFmtId="0" fontId="0" fillId="0" borderId="41" xfId="0" applyBorder="1"/>
    <xf numFmtId="0" fontId="0" fillId="0" borderId="45" xfId="0" applyBorder="1"/>
    <xf numFmtId="0" fontId="0" fillId="0" borderId="2" xfId="0" applyBorder="1"/>
    <xf numFmtId="0" fontId="0" fillId="0" borderId="46" xfId="0" applyBorder="1"/>
    <xf numFmtId="0" fontId="0" fillId="13" borderId="41" xfId="0" applyFill="1" applyBorder="1"/>
    <xf numFmtId="0" fontId="0" fillId="13" borderId="20" xfId="0" applyFill="1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9" fontId="0" fillId="0" borderId="0" xfId="1" applyFont="1" applyFill="1" applyBorder="1"/>
    <xf numFmtId="9" fontId="0" fillId="0" borderId="18" xfId="1" applyFont="1" applyFill="1" applyBorder="1"/>
    <xf numFmtId="9" fontId="0" fillId="0" borderId="42" xfId="1" applyFont="1" applyFill="1" applyBorder="1"/>
    <xf numFmtId="9" fontId="0" fillId="0" borderId="22" xfId="1" applyFont="1" applyFill="1" applyBorder="1"/>
    <xf numFmtId="9" fontId="0" fillId="0" borderId="19" xfId="1" applyFont="1" applyFill="1" applyBorder="1"/>
    <xf numFmtId="9" fontId="0" fillId="0" borderId="41" xfId="1" applyFont="1" applyFill="1" applyBorder="1"/>
    <xf numFmtId="9" fontId="0" fillId="0" borderId="20" xfId="1" applyFont="1" applyFill="1" applyBorder="1"/>
    <xf numFmtId="9" fontId="0" fillId="0" borderId="1" xfId="1" applyFont="1" applyFill="1" applyBorder="1"/>
    <xf numFmtId="9" fontId="0" fillId="0" borderId="21" xfId="1" applyFont="1" applyFill="1" applyBorder="1"/>
    <xf numFmtId="0" fontId="0" fillId="2" borderId="45" xfId="0" applyFill="1" applyBorder="1"/>
    <xf numFmtId="9" fontId="0" fillId="2" borderId="2" xfId="1" applyFont="1" applyFill="1" applyBorder="1"/>
    <xf numFmtId="9" fontId="0" fillId="2" borderId="46" xfId="1" applyFont="1" applyFill="1" applyBorder="1"/>
    <xf numFmtId="0" fontId="0" fillId="0" borderId="24" xfId="0" applyBorder="1"/>
    <xf numFmtId="0" fontId="7" fillId="4" borderId="23" xfId="0" applyFont="1" applyFill="1" applyBorder="1" applyAlignment="1" applyProtection="1">
      <alignment horizontal="center"/>
      <protection locked="0"/>
    </xf>
    <xf numFmtId="0" fontId="7" fillId="15" borderId="23" xfId="0" applyFont="1" applyFill="1" applyBorder="1" applyAlignment="1" applyProtection="1">
      <alignment horizontal="center"/>
      <protection hidden="1"/>
    </xf>
    <xf numFmtId="2" fontId="0" fillId="9" borderId="31" xfId="0" applyNumberFormat="1" applyFill="1" applyBorder="1" applyAlignment="1" applyProtection="1">
      <alignment horizontal="center" vertical="center"/>
      <protection hidden="1"/>
    </xf>
    <xf numFmtId="9" fontId="0" fillId="4" borderId="23" xfId="1" applyFont="1" applyFill="1" applyBorder="1" applyAlignment="1" applyProtection="1">
      <alignment horizontal="center"/>
      <protection locked="0"/>
    </xf>
    <xf numFmtId="0" fontId="22" fillId="9" borderId="0" xfId="0" applyFont="1" applyFill="1" applyAlignment="1" applyProtection="1">
      <alignment horizontal="left"/>
      <protection hidden="1"/>
    </xf>
    <xf numFmtId="49" fontId="10" fillId="9" borderId="0" xfId="0" applyNumberFormat="1" applyFont="1" applyFill="1" applyProtection="1">
      <protection hidden="1"/>
    </xf>
    <xf numFmtId="0" fontId="5" fillId="9" borderId="0" xfId="0" applyFont="1" applyFill="1" applyAlignment="1" applyProtection="1">
      <alignment horizontal="right" vertical="top"/>
      <protection hidden="1"/>
    </xf>
    <xf numFmtId="0" fontId="0" fillId="9" borderId="0" xfId="0" applyFill="1" applyAlignment="1" applyProtection="1">
      <alignment horizontal="center" vertical="center"/>
      <protection hidden="1"/>
    </xf>
    <xf numFmtId="0" fontId="25" fillId="10" borderId="34" xfId="0" applyFont="1" applyFill="1" applyBorder="1" applyAlignment="1" applyProtection="1">
      <alignment horizontal="center" vertical="center" textRotation="90" wrapText="1"/>
      <protection hidden="1"/>
    </xf>
    <xf numFmtId="167" fontId="0" fillId="0" borderId="2" xfId="0" applyNumberFormat="1" applyBorder="1"/>
    <xf numFmtId="168" fontId="0" fillId="0" borderId="2" xfId="0" applyNumberFormat="1" applyBorder="1"/>
    <xf numFmtId="49" fontId="8" fillId="0" borderId="24" xfId="0" applyNumberFormat="1" applyFont="1" applyBorder="1"/>
    <xf numFmtId="49" fontId="8" fillId="0" borderId="25" xfId="0" applyNumberFormat="1" applyFont="1" applyBorder="1"/>
    <xf numFmtId="0" fontId="8" fillId="0" borderId="25" xfId="0" applyFont="1" applyBorder="1"/>
    <xf numFmtId="49" fontId="0" fillId="14" borderId="1" xfId="0" applyNumberFormat="1" applyFill="1" applyBorder="1"/>
    <xf numFmtId="49" fontId="0" fillId="14" borderId="0" xfId="0" applyNumberFormat="1" applyFill="1"/>
    <xf numFmtId="0" fontId="0" fillId="14" borderId="0" xfId="0" applyFill="1"/>
    <xf numFmtId="0" fontId="14" fillId="0" borderId="52" xfId="0" applyFont="1" applyBorder="1"/>
    <xf numFmtId="0" fontId="14" fillId="0" borderId="53" xfId="0" applyFont="1" applyBorder="1"/>
    <xf numFmtId="0" fontId="26" fillId="0" borderId="52" xfId="0" applyFont="1" applyBorder="1"/>
    <xf numFmtId="0" fontId="26" fillId="0" borderId="53" xfId="0" applyFont="1" applyBorder="1"/>
    <xf numFmtId="0" fontId="27" fillId="0" borderId="54" xfId="0" applyFont="1" applyBorder="1"/>
    <xf numFmtId="0" fontId="27" fillId="0" borderId="55" xfId="0" applyFont="1" applyBorder="1"/>
    <xf numFmtId="0" fontId="27" fillId="0" borderId="56" xfId="0" applyFont="1" applyBorder="1"/>
    <xf numFmtId="0" fontId="28" fillId="0" borderId="52" xfId="0" applyFont="1" applyBorder="1"/>
    <xf numFmtId="0" fontId="28" fillId="0" borderId="53" xfId="0" applyFont="1" applyBorder="1"/>
    <xf numFmtId="0" fontId="24" fillId="0" borderId="52" xfId="0" applyFont="1" applyBorder="1"/>
    <xf numFmtId="0" fontId="24" fillId="0" borderId="53" xfId="0" applyFont="1" applyBorder="1"/>
    <xf numFmtId="0" fontId="29" fillId="0" borderId="54" xfId="0" applyFont="1" applyBorder="1"/>
    <xf numFmtId="0" fontId="29" fillId="0" borderId="55" xfId="0" applyFont="1" applyBorder="1"/>
    <xf numFmtId="0" fontId="29" fillId="0" borderId="56" xfId="0" applyFont="1" applyBorder="1"/>
    <xf numFmtId="0" fontId="30" fillId="0" borderId="52" xfId="0" applyFont="1" applyBorder="1"/>
    <xf numFmtId="0" fontId="30" fillId="0" borderId="53" xfId="0" applyFont="1" applyBorder="1"/>
    <xf numFmtId="0" fontId="31" fillId="0" borderId="52" xfId="0" applyFont="1" applyBorder="1"/>
    <xf numFmtId="0" fontId="31" fillId="0" borderId="53" xfId="0" applyFont="1" applyBorder="1"/>
    <xf numFmtId="0" fontId="32" fillId="0" borderId="54" xfId="0" applyFont="1" applyBorder="1"/>
    <xf numFmtId="0" fontId="32" fillId="0" borderId="55" xfId="0" applyFont="1" applyBorder="1"/>
    <xf numFmtId="0" fontId="32" fillId="0" borderId="56" xfId="0" applyFont="1" applyBorder="1"/>
    <xf numFmtId="0" fontId="0" fillId="0" borderId="52" xfId="0" applyBorder="1"/>
    <xf numFmtId="0" fontId="0" fillId="0" borderId="53" xfId="0" applyBorder="1"/>
    <xf numFmtId="0" fontId="33" fillId="0" borderId="52" xfId="0" applyFont="1" applyBorder="1"/>
    <xf numFmtId="0" fontId="33" fillId="0" borderId="53" xfId="0" applyFont="1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27" fillId="0" borderId="57" xfId="0" applyFont="1" applyBorder="1"/>
    <xf numFmtId="0" fontId="27" fillId="0" borderId="58" xfId="0" applyFont="1" applyBorder="1"/>
    <xf numFmtId="0" fontId="27" fillId="0" borderId="59" xfId="0" applyFont="1" applyBorder="1"/>
    <xf numFmtId="0" fontId="31" fillId="0" borderId="57" xfId="0" applyFont="1" applyBorder="1"/>
    <xf numFmtId="0" fontId="31" fillId="0" borderId="58" xfId="0" applyFont="1" applyBorder="1"/>
    <xf numFmtId="0" fontId="31" fillId="0" borderId="59" xfId="0" applyFont="1" applyBorder="1"/>
    <xf numFmtId="0" fontId="8" fillId="0" borderId="26" xfId="0" applyFont="1" applyBorder="1"/>
    <xf numFmtId="0" fontId="0" fillId="14" borderId="18" xfId="0" applyFill="1" applyBorder="1"/>
    <xf numFmtId="0" fontId="14" fillId="0" borderId="60" xfId="0" applyFont="1" applyBorder="1"/>
    <xf numFmtId="0" fontId="26" fillId="0" borderId="60" xfId="0" applyFont="1" applyBorder="1"/>
    <xf numFmtId="0" fontId="28" fillId="0" borderId="60" xfId="0" applyFont="1" applyBorder="1"/>
    <xf numFmtId="0" fontId="24" fillId="0" borderId="60" xfId="0" applyFont="1" applyBorder="1"/>
    <xf numFmtId="0" fontId="30" fillId="0" borderId="60" xfId="0" applyFont="1" applyBorder="1"/>
    <xf numFmtId="0" fontId="31" fillId="0" borderId="60" xfId="0" applyFont="1" applyBorder="1"/>
    <xf numFmtId="0" fontId="0" fillId="0" borderId="60" xfId="0" applyBorder="1"/>
    <xf numFmtId="0" fontId="33" fillId="0" borderId="60" xfId="0" applyFont="1" applyBorder="1"/>
    <xf numFmtId="169" fontId="0" fillId="0" borderId="0" xfId="0" applyNumberFormat="1"/>
    <xf numFmtId="2" fontId="0" fillId="0" borderId="0" xfId="0" applyNumberFormat="1"/>
    <xf numFmtId="1" fontId="8" fillId="0" borderId="1" xfId="0" applyNumberFormat="1" applyFont="1" applyBorder="1" applyAlignment="1">
      <alignment horizontal="right" vertical="center"/>
    </xf>
    <xf numFmtId="1" fontId="14" fillId="0" borderId="0" xfId="0" applyNumberFormat="1" applyFont="1" applyAlignment="1">
      <alignment horizontal="right" vertical="center"/>
    </xf>
    <xf numFmtId="1" fontId="26" fillId="0" borderId="0" xfId="0" applyNumberFormat="1" applyFont="1" applyAlignment="1">
      <alignment horizontal="right" vertical="center"/>
    </xf>
    <xf numFmtId="1" fontId="0" fillId="0" borderId="1" xfId="0" applyNumberFormat="1" applyBorder="1" applyAlignment="1">
      <alignment horizontal="right" vertical="center"/>
    </xf>
    <xf numFmtId="1" fontId="27" fillId="0" borderId="0" xfId="0" applyNumberFormat="1" applyFont="1" applyAlignment="1">
      <alignment horizontal="right" vertical="center"/>
    </xf>
    <xf numFmtId="1" fontId="28" fillId="0" borderId="0" xfId="0" applyNumberFormat="1" applyFont="1" applyAlignment="1">
      <alignment horizontal="right" vertical="center"/>
    </xf>
    <xf numFmtId="1" fontId="24" fillId="0" borderId="0" xfId="0" applyNumberFormat="1" applyFont="1" applyAlignment="1">
      <alignment horizontal="right" vertical="center"/>
    </xf>
    <xf numFmtId="1" fontId="29" fillId="0" borderId="0" xfId="0" applyNumberFormat="1" applyFont="1" applyAlignment="1">
      <alignment horizontal="right" vertical="center"/>
    </xf>
    <xf numFmtId="1" fontId="30" fillId="0" borderId="0" xfId="0" applyNumberFormat="1" applyFont="1" applyAlignment="1">
      <alignment horizontal="right" vertical="center"/>
    </xf>
    <xf numFmtId="1" fontId="31" fillId="0" borderId="0" xfId="0" applyNumberFormat="1" applyFont="1" applyAlignment="1">
      <alignment horizontal="right" vertical="center"/>
    </xf>
    <xf numFmtId="1" fontId="32" fillId="0" borderId="0" xfId="0" applyNumberFormat="1" applyFon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1" fontId="33" fillId="0" borderId="0" xfId="0" applyNumberFormat="1" applyFont="1" applyAlignment="1">
      <alignment horizontal="right" vertical="center"/>
    </xf>
    <xf numFmtId="1" fontId="0" fillId="0" borderId="21" xfId="0" applyNumberFormat="1" applyBorder="1" applyAlignment="1">
      <alignment horizontal="right" vertical="center"/>
    </xf>
    <xf numFmtId="1" fontId="0" fillId="0" borderId="22" xfId="0" applyNumberFormat="1" applyBorder="1" applyAlignment="1">
      <alignment horizontal="right" vertical="center"/>
    </xf>
    <xf numFmtId="1" fontId="0" fillId="0" borderId="24" xfId="0" applyNumberFormat="1" applyBorder="1" applyAlignment="1">
      <alignment horizontal="right" vertical="center"/>
    </xf>
    <xf numFmtId="1" fontId="31" fillId="0" borderId="25" xfId="0" applyNumberFormat="1" applyFont="1" applyBorder="1" applyAlignment="1">
      <alignment horizontal="right" vertical="center"/>
    </xf>
    <xf numFmtId="1" fontId="27" fillId="0" borderId="25" xfId="0" applyNumberFormat="1" applyFont="1" applyBorder="1" applyAlignment="1">
      <alignment horizontal="right" vertical="center"/>
    </xf>
    <xf numFmtId="170" fontId="0" fillId="0" borderId="0" xfId="0" applyNumberFormat="1"/>
    <xf numFmtId="2" fontId="14" fillId="9" borderId="40" xfId="0" applyNumberFormat="1" applyFont="1" applyFill="1" applyBorder="1" applyAlignment="1" applyProtection="1">
      <alignment horizontal="center" vertical="center"/>
      <protection hidden="1"/>
    </xf>
    <xf numFmtId="2" fontId="14" fillId="9" borderId="31" xfId="0" applyNumberFormat="1" applyFont="1" applyFill="1" applyBorder="1" applyAlignment="1" applyProtection="1">
      <alignment horizontal="center" vertical="center"/>
      <protection hidden="1"/>
    </xf>
    <xf numFmtId="2" fontId="0" fillId="9" borderId="61" xfId="0" applyNumberFormat="1" applyFill="1" applyBorder="1" applyAlignment="1" applyProtection="1">
      <alignment horizontal="center" vertical="center"/>
      <protection hidden="1"/>
    </xf>
    <xf numFmtId="164" fontId="0" fillId="9" borderId="61" xfId="0" applyNumberFormat="1" applyFill="1" applyBorder="1" applyAlignment="1" applyProtection="1">
      <alignment horizontal="center" vertical="center"/>
      <protection hidden="1"/>
    </xf>
    <xf numFmtId="1" fontId="14" fillId="9" borderId="28" xfId="0" applyNumberFormat="1" applyFont="1" applyFill="1" applyBorder="1" applyAlignment="1" applyProtection="1">
      <alignment horizontal="center" vertical="center"/>
      <protection hidden="1"/>
    </xf>
    <xf numFmtId="0" fontId="14" fillId="9" borderId="29" xfId="0" applyFont="1" applyFill="1" applyBorder="1" applyAlignment="1" applyProtection="1">
      <alignment horizontal="center" vertical="center"/>
      <protection hidden="1"/>
    </xf>
    <xf numFmtId="1" fontId="0" fillId="9" borderId="32" xfId="0" applyNumberFormat="1" applyFill="1" applyBorder="1" applyAlignment="1" applyProtection="1">
      <alignment horizontal="center" vertical="center"/>
      <protection hidden="1"/>
    </xf>
    <xf numFmtId="0" fontId="0" fillId="9" borderId="27" xfId="0" applyFill="1" applyBorder="1" applyAlignment="1" applyProtection="1">
      <alignment horizontal="center" vertical="center"/>
      <protection hidden="1"/>
    </xf>
    <xf numFmtId="0" fontId="0" fillId="11" borderId="29" xfId="0" applyFill="1" applyBorder="1" applyAlignment="1" applyProtection="1">
      <alignment horizontal="center" vertical="center"/>
      <protection hidden="1"/>
    </xf>
    <xf numFmtId="164" fontId="0" fillId="9" borderId="28" xfId="0" applyNumberFormat="1" applyFill="1" applyBorder="1" applyAlignment="1" applyProtection="1">
      <alignment horizontal="center" vertical="center"/>
      <protection hidden="1"/>
    </xf>
    <xf numFmtId="164" fontId="0" fillId="9" borderId="40" xfId="0" applyNumberFormat="1" applyFill="1" applyBorder="1" applyAlignment="1" applyProtection="1">
      <alignment horizontal="center" vertical="center"/>
      <protection hidden="1"/>
    </xf>
    <xf numFmtId="164" fontId="0" fillId="9" borderId="32" xfId="0" applyNumberFormat="1" applyFill="1" applyBorder="1" applyAlignment="1" applyProtection="1">
      <alignment horizontal="center" vertical="center"/>
      <protection hidden="1"/>
    </xf>
    <xf numFmtId="164" fontId="14" fillId="9" borderId="40" xfId="0" applyNumberFormat="1" applyFont="1" applyFill="1" applyBorder="1" applyAlignment="1" applyProtection="1">
      <alignment horizontal="center" vertical="center"/>
      <protection hidden="1"/>
    </xf>
    <xf numFmtId="1" fontId="0" fillId="9" borderId="32" xfId="1" applyNumberFormat="1" applyFont="1" applyFill="1" applyBorder="1" applyAlignment="1" applyProtection="1">
      <alignment horizontal="center"/>
      <protection hidden="1"/>
    </xf>
    <xf numFmtId="1" fontId="0" fillId="9" borderId="29" xfId="0" applyNumberFormat="1" applyFill="1" applyBorder="1" applyAlignment="1" applyProtection="1">
      <alignment horizontal="center" vertical="center"/>
      <protection hidden="1"/>
    </xf>
    <xf numFmtId="0" fontId="0" fillId="9" borderId="29" xfId="0" applyFill="1" applyBorder="1" applyAlignment="1" applyProtection="1">
      <alignment horizontal="center" vertical="center"/>
      <protection hidden="1"/>
    </xf>
    <xf numFmtId="0" fontId="5" fillId="9" borderId="0" xfId="0" applyFont="1" applyFill="1" applyAlignment="1" applyProtection="1">
      <alignment vertical="top"/>
      <protection hidden="1"/>
    </xf>
    <xf numFmtId="0" fontId="0" fillId="16" borderId="0" xfId="0" applyFill="1"/>
    <xf numFmtId="2" fontId="0" fillId="16" borderId="0" xfId="0" applyNumberFormat="1" applyFill="1"/>
    <xf numFmtId="0" fontId="0" fillId="17" borderId="0" xfId="0" applyFill="1"/>
    <xf numFmtId="2" fontId="0" fillId="17" borderId="0" xfId="0" applyNumberFormat="1" applyFill="1"/>
    <xf numFmtId="0" fontId="36" fillId="10" borderId="0" xfId="0" applyFont="1" applyFill="1" applyProtection="1">
      <protection hidden="1"/>
    </xf>
    <xf numFmtId="1" fontId="14" fillId="9" borderId="30" xfId="1" applyNumberFormat="1" applyFont="1" applyFill="1" applyBorder="1" applyAlignment="1" applyProtection="1">
      <alignment horizontal="center"/>
      <protection hidden="1"/>
    </xf>
    <xf numFmtId="1" fontId="14" fillId="9" borderId="28" xfId="1" applyNumberFormat="1" applyFont="1" applyFill="1" applyBorder="1" applyAlignment="1" applyProtection="1">
      <alignment horizontal="center"/>
      <protection hidden="1"/>
    </xf>
    <xf numFmtId="164" fontId="14" fillId="9" borderId="29" xfId="0" applyNumberFormat="1" applyFont="1" applyFill="1" applyBorder="1" applyAlignment="1" applyProtection="1">
      <alignment horizontal="center" vertical="center"/>
      <protection hidden="1"/>
    </xf>
    <xf numFmtId="1" fontId="0" fillId="11" borderId="29" xfId="0" applyNumberFormat="1" applyFill="1" applyBorder="1" applyAlignment="1" applyProtection="1">
      <alignment horizontal="center" vertical="center"/>
      <protection hidden="1"/>
    </xf>
    <xf numFmtId="2" fontId="0" fillId="11" borderId="29" xfId="0" applyNumberFormat="1" applyFill="1" applyBorder="1" applyAlignment="1" applyProtection="1">
      <alignment horizontal="center" vertical="center"/>
      <protection hidden="1"/>
    </xf>
    <xf numFmtId="164" fontId="0" fillId="9" borderId="27" xfId="0" applyNumberFormat="1" applyFill="1" applyBorder="1" applyAlignment="1" applyProtection="1">
      <alignment horizontal="center" vertical="center"/>
      <protection hidden="1"/>
    </xf>
    <xf numFmtId="164" fontId="14" fillId="9" borderId="27" xfId="0" applyNumberFormat="1" applyFont="1" applyFill="1" applyBorder="1" applyAlignment="1" applyProtection="1">
      <alignment horizontal="center" vertical="center"/>
      <protection hidden="1"/>
    </xf>
    <xf numFmtId="0" fontId="0" fillId="9" borderId="62" xfId="0" applyFill="1" applyBorder="1" applyProtection="1">
      <protection hidden="1"/>
    </xf>
    <xf numFmtId="0" fontId="5" fillId="9" borderId="62" xfId="0" applyFont="1" applyFill="1" applyBorder="1" applyAlignment="1" applyProtection="1">
      <alignment horizontal="right"/>
      <protection hidden="1"/>
    </xf>
    <xf numFmtId="1" fontId="14" fillId="9" borderId="0" xfId="0" applyNumberFormat="1" applyFont="1" applyFill="1" applyAlignment="1" applyProtection="1">
      <alignment horizontal="center" vertical="center"/>
      <protection hidden="1"/>
    </xf>
    <xf numFmtId="1" fontId="14" fillId="9" borderId="27" xfId="0" applyNumberFormat="1" applyFont="1" applyFill="1" applyBorder="1" applyAlignment="1" applyProtection="1">
      <alignment horizontal="center" vertical="center"/>
      <protection hidden="1"/>
    </xf>
    <xf numFmtId="0" fontId="14" fillId="9" borderId="27" xfId="0" applyFont="1" applyFill="1" applyBorder="1" applyAlignment="1" applyProtection="1">
      <alignment horizontal="center" vertical="center"/>
      <protection hidden="1"/>
    </xf>
    <xf numFmtId="1" fontId="0" fillId="9" borderId="28" xfId="0" applyNumberFormat="1" applyFill="1" applyBorder="1" applyAlignment="1" applyProtection="1">
      <alignment horizontal="center" vertical="center"/>
      <protection hidden="1"/>
    </xf>
    <xf numFmtId="2" fontId="0" fillId="9" borderId="40" xfId="0" applyNumberFormat="1" applyFill="1" applyBorder="1" applyAlignment="1" applyProtection="1">
      <alignment horizontal="center" vertical="center"/>
      <protection hidden="1"/>
    </xf>
    <xf numFmtId="1" fontId="0" fillId="9" borderId="63" xfId="0" applyNumberFormat="1" applyFill="1" applyBorder="1" applyAlignment="1" applyProtection="1">
      <alignment horizontal="center" vertical="center"/>
      <protection hidden="1"/>
    </xf>
    <xf numFmtId="0" fontId="0" fillId="9" borderId="64" xfId="0" applyFill="1" applyBorder="1" applyAlignment="1" applyProtection="1">
      <alignment horizontal="center" vertical="center"/>
      <protection hidden="1"/>
    </xf>
    <xf numFmtId="2" fontId="0" fillId="9" borderId="65" xfId="0" applyNumberFormat="1" applyFill="1" applyBorder="1" applyAlignment="1" applyProtection="1">
      <alignment horizontal="center" vertical="center"/>
      <protection hidden="1"/>
    </xf>
    <xf numFmtId="1" fontId="0" fillId="9" borderId="64" xfId="0" applyNumberFormat="1" applyFill="1" applyBorder="1" applyAlignment="1" applyProtection="1">
      <alignment horizontal="center" vertical="center"/>
      <protection hidden="1"/>
    </xf>
    <xf numFmtId="164" fontId="0" fillId="9" borderId="63" xfId="0" applyNumberFormat="1" applyFill="1" applyBorder="1" applyAlignment="1" applyProtection="1">
      <alignment horizontal="center" vertical="center"/>
      <protection hidden="1"/>
    </xf>
    <xf numFmtId="164" fontId="0" fillId="9" borderId="65" xfId="0" applyNumberFormat="1" applyFill="1" applyBorder="1" applyAlignment="1" applyProtection="1">
      <alignment horizontal="center" vertical="center"/>
      <protection hidden="1"/>
    </xf>
    <xf numFmtId="164" fontId="14" fillId="9" borderId="64" xfId="0" applyNumberFormat="1" applyFont="1" applyFill="1" applyBorder="1" applyAlignment="1" applyProtection="1">
      <alignment horizontal="center" vertical="center"/>
      <protection hidden="1"/>
    </xf>
    <xf numFmtId="2" fontId="0" fillId="9" borderId="0" xfId="0" applyNumberFormat="1" applyFill="1" applyAlignment="1" applyProtection="1">
      <alignment horizontal="center" vertical="center"/>
      <protection hidden="1"/>
    </xf>
    <xf numFmtId="1" fontId="0" fillId="2" borderId="1" xfId="0" applyNumberFormat="1" applyFill="1" applyBorder="1"/>
    <xf numFmtId="1" fontId="0" fillId="2" borderId="0" xfId="0" applyNumberFormat="1" applyFill="1"/>
    <xf numFmtId="0" fontId="6" fillId="0" borderId="2" xfId="3" applyBorder="1" applyAlignment="1">
      <alignment horizontal="center"/>
    </xf>
    <xf numFmtId="2" fontId="2" fillId="0" borderId="0" xfId="4" applyNumberFormat="1"/>
    <xf numFmtId="2" fontId="2" fillId="0" borderId="42" xfId="4" applyNumberFormat="1" applyBorder="1"/>
    <xf numFmtId="0" fontId="0" fillId="0" borderId="2" xfId="0" applyBorder="1" applyAlignment="1">
      <alignment horizontal="center"/>
    </xf>
    <xf numFmtId="0" fontId="0" fillId="10" borderId="67" xfId="0" applyFill="1" applyBorder="1" applyProtection="1">
      <protection hidden="1"/>
    </xf>
    <xf numFmtId="0" fontId="8" fillId="10" borderId="68" xfId="0" applyFont="1" applyFill="1" applyBorder="1" applyAlignment="1" applyProtection="1">
      <alignment horizontal="left"/>
      <protection hidden="1"/>
    </xf>
    <xf numFmtId="2" fontId="14" fillId="9" borderId="61" xfId="0" applyNumberFormat="1" applyFont="1" applyFill="1" applyBorder="1" applyAlignment="1" applyProtection="1">
      <alignment horizontal="center" vertical="center"/>
      <protection hidden="1"/>
    </xf>
    <xf numFmtId="1" fontId="0" fillId="9" borderId="27" xfId="0" applyNumberFormat="1" applyFill="1" applyBorder="1" applyAlignment="1" applyProtection="1">
      <alignment horizontal="center" vertical="center"/>
      <protection hidden="1"/>
    </xf>
    <xf numFmtId="164" fontId="14" fillId="9" borderId="61" xfId="0" applyNumberFormat="1" applyFont="1" applyFill="1" applyBorder="1" applyAlignment="1" applyProtection="1">
      <alignment horizontal="center" vertical="center"/>
      <protection hidden="1"/>
    </xf>
    <xf numFmtId="1" fontId="0" fillId="9" borderId="28" xfId="1" applyNumberFormat="1" applyFont="1" applyFill="1" applyBorder="1" applyAlignment="1" applyProtection="1">
      <alignment horizontal="center"/>
      <protection hidden="1"/>
    </xf>
    <xf numFmtId="1" fontId="0" fillId="9" borderId="40" xfId="1" applyNumberFormat="1" applyFont="1" applyFill="1" applyBorder="1" applyAlignment="1" applyProtection="1">
      <alignment horizontal="center"/>
      <protection hidden="1"/>
    </xf>
    <xf numFmtId="0" fontId="0" fillId="14" borderId="24" xfId="0" applyFill="1" applyBorder="1" applyAlignment="1" applyProtection="1">
      <alignment horizontal="left"/>
      <protection hidden="1"/>
    </xf>
    <xf numFmtId="0" fontId="0" fillId="14" borderId="25" xfId="0" applyFill="1" applyBorder="1" applyAlignment="1" applyProtection="1">
      <alignment horizontal="left"/>
      <protection hidden="1"/>
    </xf>
    <xf numFmtId="0" fontId="0" fillId="14" borderId="44" xfId="0" applyFill="1" applyBorder="1" applyAlignment="1" applyProtection="1">
      <alignment horizontal="left"/>
      <protection hidden="1"/>
    </xf>
    <xf numFmtId="0" fontId="11" fillId="15" borderId="24" xfId="0" applyFont="1" applyFill="1" applyBorder="1" applyAlignment="1" applyProtection="1">
      <alignment horizontal="center"/>
      <protection hidden="1"/>
    </xf>
    <xf numFmtId="0" fontId="11" fillId="15" borderId="25" xfId="0" applyFont="1" applyFill="1" applyBorder="1" applyAlignment="1" applyProtection="1">
      <alignment horizontal="center"/>
      <protection hidden="1"/>
    </xf>
    <xf numFmtId="0" fontId="11" fillId="15" borderId="44" xfId="0" applyFont="1" applyFill="1" applyBorder="1" applyAlignment="1" applyProtection="1">
      <alignment horizontal="center"/>
      <protection hidden="1"/>
    </xf>
    <xf numFmtId="1" fontId="0" fillId="9" borderId="63" xfId="1" applyNumberFormat="1" applyFont="1" applyFill="1" applyBorder="1" applyAlignment="1" applyProtection="1">
      <alignment horizontal="center"/>
      <protection hidden="1"/>
    </xf>
    <xf numFmtId="1" fontId="0" fillId="9" borderId="65" xfId="1" applyNumberFormat="1" applyFont="1" applyFill="1" applyBorder="1" applyAlignment="1" applyProtection="1">
      <alignment horizontal="center"/>
      <protection hidden="1"/>
    </xf>
    <xf numFmtId="0" fontId="7" fillId="10" borderId="41" xfId="0" applyFont="1" applyFill="1" applyBorder="1" applyAlignment="1" applyProtection="1">
      <alignment horizontal="right" vertical="top"/>
      <protection hidden="1"/>
    </xf>
    <xf numFmtId="0" fontId="7" fillId="10" borderId="0" xfId="0" applyFont="1" applyFill="1" applyAlignment="1" applyProtection="1">
      <alignment horizontal="right" vertical="top"/>
      <protection hidden="1"/>
    </xf>
    <xf numFmtId="1" fontId="0" fillId="9" borderId="32" xfId="1" applyNumberFormat="1" applyFont="1" applyFill="1" applyBorder="1" applyAlignment="1" applyProtection="1">
      <alignment horizontal="center"/>
      <protection hidden="1"/>
    </xf>
    <xf numFmtId="1" fontId="0" fillId="9" borderId="61" xfId="1" applyNumberFormat="1" applyFont="1" applyFill="1" applyBorder="1" applyAlignment="1" applyProtection="1">
      <alignment horizontal="center"/>
      <protection hidden="1"/>
    </xf>
    <xf numFmtId="1" fontId="0" fillId="9" borderId="30" xfId="1" applyNumberFormat="1" applyFont="1" applyFill="1" applyBorder="1" applyAlignment="1" applyProtection="1">
      <alignment horizontal="center"/>
      <protection hidden="1"/>
    </xf>
    <xf numFmtId="1" fontId="0" fillId="9" borderId="31" xfId="1" applyNumberFormat="1" applyFont="1" applyFill="1" applyBorder="1" applyAlignment="1" applyProtection="1">
      <alignment horizontal="center"/>
      <protection hidden="1"/>
    </xf>
    <xf numFmtId="0" fontId="8" fillId="10" borderId="66" xfId="0" applyFont="1" applyFill="1" applyBorder="1" applyAlignment="1" applyProtection="1">
      <alignment horizontal="center" vertical="center" textRotation="90" wrapText="1"/>
      <protection hidden="1"/>
    </xf>
    <xf numFmtId="0" fontId="8" fillId="10" borderId="38" xfId="0" applyFont="1" applyFill="1" applyBorder="1" applyAlignment="1" applyProtection="1">
      <alignment horizontal="center" vertical="center" textRotation="90" wrapText="1"/>
      <protection hidden="1"/>
    </xf>
    <xf numFmtId="0" fontId="23" fillId="10" borderId="49" xfId="0" applyFont="1" applyFill="1" applyBorder="1" applyAlignment="1" applyProtection="1">
      <alignment horizontal="center"/>
      <protection hidden="1"/>
    </xf>
    <xf numFmtId="0" fontId="23" fillId="10" borderId="50" xfId="0" applyFont="1" applyFill="1" applyBorder="1" applyAlignment="1" applyProtection="1">
      <alignment horizontal="center"/>
      <protection hidden="1"/>
    </xf>
    <xf numFmtId="0" fontId="23" fillId="10" borderId="51" xfId="0" applyFont="1" applyFill="1" applyBorder="1" applyAlignment="1" applyProtection="1">
      <alignment horizontal="center"/>
      <protection hidden="1"/>
    </xf>
    <xf numFmtId="0" fontId="8" fillId="10" borderId="36" xfId="0" applyFont="1" applyFill="1" applyBorder="1" applyAlignment="1" applyProtection="1">
      <alignment horizontal="left" vertical="center"/>
      <protection hidden="1"/>
    </xf>
    <xf numFmtId="0" fontId="8" fillId="10" borderId="37" xfId="0" applyFont="1" applyFill="1" applyBorder="1" applyAlignment="1" applyProtection="1">
      <alignment horizontal="left" vertical="center"/>
      <protection hidden="1"/>
    </xf>
    <xf numFmtId="0" fontId="8" fillId="10" borderId="38" xfId="0" applyFont="1" applyFill="1" applyBorder="1" applyAlignment="1" applyProtection="1">
      <alignment horizontal="left" vertical="center"/>
      <protection hidden="1"/>
    </xf>
    <xf numFmtId="0" fontId="0" fillId="4" borderId="25" xfId="0" applyFill="1" applyBorder="1" applyAlignment="1" applyProtection="1">
      <alignment horizontal="center"/>
      <protection locked="0"/>
    </xf>
    <xf numFmtId="0" fontId="7" fillId="10" borderId="43" xfId="0" applyFont="1" applyFill="1" applyBorder="1" applyAlignment="1" applyProtection="1">
      <alignment horizontal="center" vertical="top"/>
      <protection hidden="1"/>
    </xf>
    <xf numFmtId="0" fontId="7" fillId="10" borderId="31" xfId="0" applyFont="1" applyFill="1" applyBorder="1" applyAlignment="1" applyProtection="1">
      <alignment horizontal="center" vertical="top"/>
      <protection hidden="1"/>
    </xf>
    <xf numFmtId="0" fontId="7" fillId="10" borderId="41" xfId="0" applyFont="1" applyFill="1" applyBorder="1" applyAlignment="1" applyProtection="1">
      <alignment horizontal="center" vertical="top"/>
      <protection hidden="1"/>
    </xf>
    <xf numFmtId="0" fontId="7" fillId="10" borderId="0" xfId="0" applyFont="1" applyFill="1" applyAlignment="1" applyProtection="1">
      <alignment horizontal="center" vertical="top"/>
      <protection hidden="1"/>
    </xf>
    <xf numFmtId="0" fontId="0" fillId="9" borderId="1" xfId="0" applyFill="1" applyBorder="1" applyAlignment="1" applyProtection="1">
      <alignment horizontal="center"/>
      <protection hidden="1"/>
    </xf>
    <xf numFmtId="0" fontId="0" fillId="9" borderId="0" xfId="0" applyFill="1" applyAlignment="1" applyProtection="1">
      <alignment horizontal="center"/>
      <protection hidden="1"/>
    </xf>
    <xf numFmtId="0" fontId="0" fillId="4" borderId="24" xfId="0" applyFill="1" applyBorder="1" applyAlignment="1" applyProtection="1">
      <alignment horizontal="center"/>
      <protection hidden="1"/>
    </xf>
    <xf numFmtId="0" fontId="0" fillId="4" borderId="26" xfId="0" applyFill="1" applyBorder="1" applyAlignment="1" applyProtection="1">
      <alignment horizontal="center"/>
      <protection hidden="1"/>
    </xf>
    <xf numFmtId="0" fontId="22" fillId="9" borderId="0" xfId="0" applyFont="1" applyFill="1" applyAlignment="1" applyProtection="1">
      <alignment horizontal="center"/>
      <protection hidden="1"/>
    </xf>
    <xf numFmtId="0" fontId="11" fillId="15" borderId="47" xfId="0" applyFont="1" applyFill="1" applyBorder="1" applyAlignment="1" applyProtection="1">
      <alignment horizontal="center"/>
      <protection hidden="1"/>
    </xf>
    <xf numFmtId="0" fontId="11" fillId="15" borderId="48" xfId="0" applyFont="1" applyFill="1" applyBorder="1" applyAlignment="1" applyProtection="1">
      <alignment horizontal="center"/>
      <protection hidden="1"/>
    </xf>
    <xf numFmtId="0" fontId="13" fillId="4" borderId="1" xfId="0" applyFont="1" applyFill="1" applyBorder="1" applyAlignment="1" applyProtection="1">
      <alignment horizontal="center" vertical="center"/>
      <protection hidden="1"/>
    </xf>
    <xf numFmtId="0" fontId="13" fillId="4" borderId="18" xfId="0" applyFont="1" applyFill="1" applyBorder="1" applyAlignment="1" applyProtection="1">
      <alignment horizontal="center" vertical="center"/>
      <protection hidden="1"/>
    </xf>
    <xf numFmtId="0" fontId="13" fillId="4" borderId="21" xfId="0" applyFont="1" applyFill="1" applyBorder="1" applyAlignment="1" applyProtection="1">
      <alignment horizontal="center" vertical="center"/>
      <protection hidden="1"/>
    </xf>
    <xf numFmtId="0" fontId="13" fillId="4" borderId="22" xfId="0" applyFont="1" applyFill="1" applyBorder="1" applyAlignment="1" applyProtection="1">
      <alignment horizontal="center" vertical="center"/>
      <protection hidden="1"/>
    </xf>
    <xf numFmtId="0" fontId="0" fillId="0" borderId="19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1" xfId="0" applyBorder="1" applyAlignment="1">
      <alignment horizontal="center" textRotation="90" wrapText="1"/>
    </xf>
    <xf numFmtId="0" fontId="0" fillId="0" borderId="0" xfId="0" applyAlignment="1">
      <alignment horizontal="center" textRotation="90" wrapText="1"/>
    </xf>
    <xf numFmtId="49" fontId="8" fillId="0" borderId="19" xfId="0" applyNumberFormat="1" applyFont="1" applyBorder="1" applyAlignment="1">
      <alignment horizontal="center"/>
    </xf>
    <xf numFmtId="49" fontId="8" fillId="0" borderId="41" xfId="0" applyNumberFormat="1" applyFont="1" applyBorder="1" applyAlignment="1">
      <alignment horizontal="center"/>
    </xf>
    <xf numFmtId="49" fontId="8" fillId="0" borderId="20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26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" borderId="12" xfId="0" applyFill="1" applyBorder="1" applyAlignment="1" applyProtection="1">
      <alignment horizontal="center" textRotation="90"/>
      <protection hidden="1"/>
    </xf>
    <xf numFmtId="0" fontId="0" fillId="3" borderId="14" xfId="0" applyFill="1" applyBorder="1" applyAlignment="1" applyProtection="1">
      <alignment horizontal="center" textRotation="90"/>
      <protection hidden="1"/>
    </xf>
    <xf numFmtId="0" fontId="0" fillId="3" borderId="15" xfId="0" applyFill="1" applyBorder="1" applyAlignment="1" applyProtection="1">
      <alignment horizontal="right"/>
      <protection hidden="1"/>
    </xf>
    <xf numFmtId="0" fontId="0" fillId="3" borderId="16" xfId="0" applyFill="1" applyBorder="1" applyAlignment="1" applyProtection="1">
      <alignment horizontal="right"/>
      <protection hidden="1"/>
    </xf>
    <xf numFmtId="0" fontId="0" fillId="3" borderId="4" xfId="0" applyFill="1" applyBorder="1" applyAlignment="1" applyProtection="1">
      <alignment textRotation="90"/>
      <protection hidden="1"/>
    </xf>
    <xf numFmtId="0" fontId="0" fillId="3" borderId="6" xfId="0" applyFill="1" applyBorder="1" applyAlignment="1" applyProtection="1">
      <alignment textRotation="90"/>
      <protection hidden="1"/>
    </xf>
    <xf numFmtId="0" fontId="0" fillId="3" borderId="8" xfId="0" applyFill="1" applyBorder="1" applyAlignment="1" applyProtection="1">
      <alignment textRotation="90"/>
      <protection hidden="1"/>
    </xf>
    <xf numFmtId="0" fontId="4" fillId="0" borderId="0" xfId="0" applyFont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5" borderId="6" xfId="0" applyFill="1" applyBorder="1" applyAlignment="1" applyProtection="1">
      <alignment horizontal="right"/>
      <protection hidden="1"/>
    </xf>
    <xf numFmtId="0" fontId="0" fillId="5" borderId="0" xfId="0" applyFill="1" applyAlignment="1" applyProtection="1">
      <alignment horizontal="right"/>
      <protection hidden="1"/>
    </xf>
    <xf numFmtId="0" fontId="0" fillId="5" borderId="10" xfId="0" applyFill="1" applyBorder="1" applyAlignment="1" applyProtection="1">
      <alignment horizontal="right"/>
      <protection hidden="1"/>
    </xf>
    <xf numFmtId="0" fontId="0" fillId="4" borderId="6" xfId="0" applyFill="1" applyBorder="1" applyAlignment="1" applyProtection="1">
      <alignment horizont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5" borderId="6" xfId="0" applyFill="1" applyBorder="1" applyAlignment="1" applyProtection="1">
      <alignment horizontal="center"/>
      <protection hidden="1"/>
    </xf>
    <xf numFmtId="0" fontId="0" fillId="5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alignment horizontal="center"/>
      <protection hidden="1"/>
    </xf>
  </cellXfs>
  <cellStyles count="5">
    <cellStyle name="Komma" xfId="2" builtinId="3"/>
    <cellStyle name="Procent" xfId="1" builtinId="5"/>
    <cellStyle name="Standaard" xfId="0" builtinId="0"/>
    <cellStyle name="Standaard 2" xfId="4" xr:uid="{1F44BCB5-7B3D-4176-AA47-BB00C07A477C}"/>
    <cellStyle name="Standaard 3" xfId="3" xr:uid="{7F8DE452-47D5-44A0-9739-477C1FEA3145}"/>
  </cellStyles>
  <dxfs count="1">
    <dxf>
      <font>
        <color theme="0"/>
      </font>
    </dxf>
  </dxfs>
  <tableStyles count="0" defaultTableStyle="TableStyleMedium2" defaultPivotStyle="PivotStyleLight16"/>
  <colors>
    <mruColors>
      <color rgb="FFFFFFCC"/>
      <color rgb="FFDAC2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microsoft.com/office/2006/relationships/vbaProject" Target="vbaProject.bin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33129</xdr:colOff>
          <xdr:row>10</xdr:row>
          <xdr:rowOff>33130</xdr:rowOff>
        </xdr:from>
        <xdr:to>
          <xdr:col>12</xdr:col>
          <xdr:colOff>438977</xdr:colOff>
          <xdr:row>13</xdr:row>
          <xdr:rowOff>42655</xdr:rowOff>
        </xdr:to>
        <xdr:grpSp>
          <xdr:nvGrpSpPr>
            <xdr:cNvPr id="6" name="Groep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5574194" y="1962978"/>
              <a:ext cx="919370" cy="581025"/>
              <a:chOff x="9363111" y="609651"/>
              <a:chExt cx="1033790" cy="476249"/>
            </a:xfrm>
          </xdr:grpSpPr>
          <xdr:sp macro="" textlink="">
            <xdr:nvSpPr>
              <xdr:cNvPr id="8196" name="rbtnOneSI" hidden="1">
                <a:extLst>
                  <a:ext uri="{63B3BB69-23CF-44E3-9099-C40C66FF867C}">
                    <a14:compatExt spid="_x0000_s8196"/>
                  </a:ext>
                  <a:ext uri="{FF2B5EF4-FFF2-40B4-BE49-F238E27FC236}">
                    <a16:creationId xmlns:a16="http://schemas.microsoft.com/office/drawing/2014/main" id="{00000000-0008-0000-0000-000004200000}"/>
                  </a:ext>
                </a:extLst>
              </xdr:cNvPr>
              <xdr:cNvSpPr/>
            </xdr:nvSpPr>
            <xdr:spPr bwMode="auto">
              <a:xfrm>
                <a:off x="9363127" y="609651"/>
                <a:ext cx="907188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8197" name="rbtnOneImperial" hidden="1">
                <a:extLst>
                  <a:ext uri="{63B3BB69-23CF-44E3-9099-C40C66FF867C}">
                    <a14:compatExt spid="_x0000_s8197"/>
                  </a:ext>
                  <a:ext uri="{FF2B5EF4-FFF2-40B4-BE49-F238E27FC236}">
                    <a16:creationId xmlns:a16="http://schemas.microsoft.com/office/drawing/2014/main" id="{00000000-0008-0000-0000-000005200000}"/>
                  </a:ext>
                </a:extLst>
              </xdr:cNvPr>
              <xdr:cNvSpPr/>
            </xdr:nvSpPr>
            <xdr:spPr bwMode="auto">
              <a:xfrm>
                <a:off x="9363111" y="828725"/>
                <a:ext cx="1033790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2</xdr:row>
          <xdr:rowOff>180975</xdr:rowOff>
        </xdr:from>
        <xdr:to>
          <xdr:col>4</xdr:col>
          <xdr:colOff>342900</xdr:colOff>
          <xdr:row>5</xdr:row>
          <xdr:rowOff>19050</xdr:rowOff>
        </xdr:to>
        <xdr:sp macro="" textlink="">
          <xdr:nvSpPr>
            <xdr:cNvPr id="8200" name="CommandButton1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83581</xdr:colOff>
      <xdr:row>1</xdr:row>
      <xdr:rowOff>25968</xdr:rowOff>
    </xdr:from>
    <xdr:to>
      <xdr:col>13</xdr:col>
      <xdr:colOff>233</xdr:colOff>
      <xdr:row>3</xdr:row>
      <xdr:rowOff>74710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04172" y="216468"/>
          <a:ext cx="891882" cy="5596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79</xdr:col>
      <xdr:colOff>171450</xdr:colOff>
      <xdr:row>27</xdr:row>
      <xdr:rowOff>161925</xdr:rowOff>
    </xdr:from>
    <xdr:to>
      <xdr:col>86</xdr:col>
      <xdr:colOff>449580</xdr:colOff>
      <xdr:row>34</xdr:row>
      <xdr:rowOff>62865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04600" y="5876925"/>
          <a:ext cx="4583430" cy="1234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91</xdr:col>
      <xdr:colOff>0</xdr:colOff>
      <xdr:row>123</xdr:row>
      <xdr:rowOff>0</xdr:rowOff>
    </xdr:from>
    <xdr:ext cx="5111271" cy="71673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kstvak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 txBox="1"/>
          </xdr:nvSpPr>
          <xdr:spPr>
            <a:xfrm>
              <a:off x="49227441" y="23431500"/>
              <a:ext cx="5111271" cy="7167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nl-BE" sz="24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∆</m:t>
                    </m:r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𝑝</m:t>
                    </m:r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sSub>
                      <m:sSubPr>
                        <m:ctrlP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𝑘</m:t>
                        </m:r>
                      </m:e>
                      <m:sub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</m:sSub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sSup>
                      <m:sSupPr>
                        <m:ctrlP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𝑞</m:t>
                        </m:r>
                      </m:e>
                      <m:sup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</m:sSup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f>
                      <m:fPr>
                        <m:ctrlP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nl-BE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nl-BE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𝐿</m:t>
                            </m:r>
                            <m:r>
                              <a:rPr lang="nl-BE" sz="2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−144</m:t>
                            </m:r>
                          </m:e>
                        </m:d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𝑡</m:t>
                        </m:r>
                      </m:num>
                      <m:den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+</m:t>
                    </m:r>
                    <m:sSub>
                      <m:sSubPr>
                        <m:ctrlP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𝑘</m:t>
                        </m:r>
                      </m:e>
                      <m:sub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lang="nl-BE" sz="24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sSup>
                      <m:sSupPr>
                        <m:ctrlP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𝑞</m:t>
                        </m:r>
                      </m:e>
                      <m:sup>
                        <m:r>
                          <a:rPr lang="nl-BE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nl-BE" sz="2400"/>
            </a:p>
          </xdr:txBody>
        </xdr:sp>
      </mc:Choice>
      <mc:Fallback xmlns="">
        <xdr:sp macro="" textlink="">
          <xdr:nvSpPr>
            <xdr:cNvPr id="4" name="Tekstvak 3"/>
            <xdr:cNvSpPr txBox="1"/>
          </xdr:nvSpPr>
          <xdr:spPr>
            <a:xfrm>
              <a:off x="49227441" y="23431500"/>
              <a:ext cx="5111271" cy="7167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nl-BE" sz="2400" i="0">
                  <a:latin typeface="Cambria Math" panose="02040503050406030204" pitchFamily="18" charset="0"/>
                  <a:ea typeface="Cambria Math" panose="02040503050406030204" pitchFamily="18" charset="0"/>
                </a:rPr>
                <a:t>∆</a:t>
              </a:r>
              <a:r>
                <a:rPr lang="nl-BE" sz="2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𝑝= 𝑘_1∗𝑞^𝑛∗((𝐿−144)∗𝑡)/1000+𝑘_2∗𝑞^2</a:t>
              </a:r>
              <a:endParaRPr lang="nl-BE" sz="2400"/>
            </a:p>
          </xdr:txBody>
        </xdr:sp>
      </mc:Fallback>
    </mc:AlternateContent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119</xdr:col>
          <xdr:colOff>33129</xdr:colOff>
          <xdr:row>10</xdr:row>
          <xdr:rowOff>33130</xdr:rowOff>
        </xdr:from>
        <xdr:to>
          <xdr:col>120</xdr:col>
          <xdr:colOff>438977</xdr:colOff>
          <xdr:row>13</xdr:row>
          <xdr:rowOff>42655</xdr:rowOff>
        </xdr:to>
        <xdr:grpSp>
          <xdr:nvGrpSpPr>
            <xdr:cNvPr id="5" name="Groep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GrpSpPr/>
          </xdr:nvGrpSpPr>
          <xdr:grpSpPr>
            <a:xfrm>
              <a:off x="68456247" y="2095012"/>
              <a:ext cx="1010965" cy="592231"/>
              <a:chOff x="9363165" y="609618"/>
              <a:chExt cx="1033799" cy="476250"/>
            </a:xfrm>
          </xdr:grpSpPr>
          <xdr:sp macro="" textlink="">
            <xdr:nvSpPr>
              <xdr:cNvPr id="15362" name="OptionButton1" hidden="1">
                <a:extLst>
                  <a:ext uri="{63B3BB69-23CF-44E3-9099-C40C66FF867C}">
                    <a14:compatExt spid="_x0000_s15362"/>
                  </a:ext>
                  <a:ext uri="{FF2B5EF4-FFF2-40B4-BE49-F238E27FC236}">
                    <a16:creationId xmlns:a16="http://schemas.microsoft.com/office/drawing/2014/main" id="{00000000-0008-0000-0100-0000023C0000}"/>
                  </a:ext>
                </a:extLst>
              </xdr:cNvPr>
              <xdr:cNvSpPr/>
            </xdr:nvSpPr>
            <xdr:spPr bwMode="auto">
              <a:xfrm>
                <a:off x="9363165" y="609618"/>
                <a:ext cx="907190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363" name="OptionButton2" hidden="1">
                <a:extLst>
                  <a:ext uri="{63B3BB69-23CF-44E3-9099-C40C66FF867C}">
                    <a14:compatExt spid="_x0000_s15363"/>
                  </a:ext>
                  <a:ext uri="{FF2B5EF4-FFF2-40B4-BE49-F238E27FC236}">
                    <a16:creationId xmlns:a16="http://schemas.microsoft.com/office/drawing/2014/main" id="{00000000-0008-0000-0100-0000033C0000}"/>
                  </a:ext>
                </a:extLst>
              </xdr:cNvPr>
              <xdr:cNvSpPr/>
            </xdr:nvSpPr>
            <xdr:spPr bwMode="auto">
              <a:xfrm>
                <a:off x="9363172" y="828693"/>
                <a:ext cx="1033792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119</xdr:col>
      <xdr:colOff>66263</xdr:colOff>
      <xdr:row>0</xdr:row>
      <xdr:rowOff>190491</xdr:rowOff>
    </xdr:from>
    <xdr:to>
      <xdr:col>120</xdr:col>
      <xdr:colOff>352009</xdr:colOff>
      <xdr:row>3</xdr:row>
      <xdr:rowOff>182083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66938" y="190491"/>
          <a:ext cx="895346" cy="5630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6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5.xml"/><Relationship Id="rId5" Type="http://schemas.openxmlformats.org/officeDocument/2006/relationships/image" Target="../media/image5.emf"/><Relationship Id="rId4" Type="http://schemas.openxmlformats.org/officeDocument/2006/relationships/control" Target="../activeX/activeX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7">
    <tabColor theme="7" tint="0.39997558519241921"/>
  </sheetPr>
  <dimension ref="A1:N1048576"/>
  <sheetViews>
    <sheetView tabSelected="1" topLeftCell="A4" zoomScale="115" zoomScaleNormal="115" workbookViewId="0">
      <selection activeCell="J4" sqref="J4:K4"/>
    </sheetView>
  </sheetViews>
  <sheetFormatPr defaultColWidth="0" defaultRowHeight="15" customHeight="1" zeroHeight="1" x14ac:dyDescent="0.25"/>
  <cols>
    <col min="1" max="1" width="2" style="74" customWidth="1"/>
    <col min="2" max="2" width="5" style="74" customWidth="1"/>
    <col min="3" max="9" width="8.28515625" style="74" customWidth="1"/>
    <col min="10" max="10" width="7.85546875" style="74" customWidth="1"/>
    <col min="11" max="11" width="10" style="74" customWidth="1"/>
    <col min="12" max="12" width="7.7109375" style="74" customWidth="1"/>
    <col min="13" max="13" width="7" style="74" customWidth="1"/>
    <col min="14" max="14" width="2" style="74" customWidth="1"/>
    <col min="15" max="16384" width="8.85546875" style="74" hidden="1"/>
  </cols>
  <sheetData>
    <row r="1" spans="2:13" ht="15" customHeight="1" x14ac:dyDescent="0.25"/>
    <row r="2" spans="2:13" ht="25.5" customHeight="1" x14ac:dyDescent="0.55000000000000004">
      <c r="B2" s="306" t="str">
        <f>IF(data!$CC$17=7,"Effektsimulering Hybridmodeller","Selectiontool Vertilina Hybrid")</f>
        <v>Selectiontool Vertilina Hybrid</v>
      </c>
      <c r="C2" s="307"/>
      <c r="D2" s="307"/>
      <c r="E2" s="307"/>
      <c r="F2" s="307"/>
      <c r="G2" s="307"/>
      <c r="H2" s="307"/>
      <c r="I2" s="307"/>
      <c r="J2" s="307"/>
      <c r="K2" s="308"/>
    </row>
    <row r="3" spans="2:13" x14ac:dyDescent="0.25">
      <c r="B3" s="73"/>
    </row>
    <row r="4" spans="2:13" x14ac:dyDescent="0.25">
      <c r="B4" s="155"/>
      <c r="C4" s="156"/>
      <c r="F4" s="293" t="s">
        <v>367</v>
      </c>
      <c r="G4" s="294"/>
      <c r="H4" s="294"/>
      <c r="I4" s="295"/>
      <c r="J4" s="312" t="s">
        <v>27</v>
      </c>
      <c r="K4" s="312"/>
      <c r="L4" s="317"/>
      <c r="M4" s="318"/>
    </row>
    <row r="5" spans="2:13" x14ac:dyDescent="0.25">
      <c r="B5" s="321"/>
      <c r="C5" s="321"/>
      <c r="F5" s="293" t="str">
        <f>IF(data!$CC$17=1,NL!F4,IF(data!$CC$17=2,EN!F4,IF(data!$CC$17=3,FR!F4,IF(data!$CC$17=4,DE!F4,IF(data!$CC$17=5,NR!F4,IF(data!$CC$17=6,SP!F4,IF(data!$CC$17=7,SW!F4,IF(data!$CC$17=8,TS!F4,IF(data!$CC$17=9,ExtraTaal1!F4,IF(data!$CC$17=10,ExtraTaal2!F4,IF(data!$CC$17=11,ExtraTaal3!F4,)))))))))))</f>
        <v>Hybrid device</v>
      </c>
      <c r="G5" s="294"/>
      <c r="H5" s="294"/>
      <c r="I5" s="295"/>
      <c r="J5" s="319" t="s">
        <v>391</v>
      </c>
      <c r="K5" s="320"/>
    </row>
    <row r="6" spans="2:13" x14ac:dyDescent="0.25">
      <c r="B6" s="75"/>
      <c r="F6" s="293" t="str">
        <f>IF(data!$CC$17=1,NL!E4,IF(data!$CC$17=2,EN!E4,IF(data!$CC$17=3,FR!E4,IF(data!$CC$17=4,DE!E4,IF(data!$CC$17=5,NR!E4,IF(data!$CC$17=6,SP!E4,IF(data!$CC$17=7,SW!E4,IF(data!$CC$17=8,TS!E4,IF(data!$CC$17=9,ExtraTaal1!E4,IF(data!$CC$17=10,ExtraTaal2!E4,IF(data!$CC$17=11,ExtraTaal38E4,)))))))))))&amp;IF(data!$CC$17=8," [centimetr]"," [centimeter]")</f>
        <v>Version [centimeter]</v>
      </c>
      <c r="G6" s="294"/>
      <c r="H6" s="294"/>
      <c r="I6" s="295"/>
      <c r="J6" s="151" t="s">
        <v>312</v>
      </c>
      <c r="K6" s="151">
        <v>41</v>
      </c>
      <c r="L6" s="151">
        <v>11</v>
      </c>
      <c r="M6" s="152">
        <f>data!H6</f>
        <v>11.5</v>
      </c>
    </row>
    <row r="7" spans="2:13" ht="6" customHeight="1" x14ac:dyDescent="0.25">
      <c r="B7" s="76"/>
      <c r="C7" s="77"/>
      <c r="D7" s="77"/>
      <c r="E7" s="77"/>
      <c r="F7" s="78"/>
      <c r="G7" s="254" t="str">
        <f>IF($J$4=data!$CC$3,NL!B3,IF($J$4=data!$CC$4,EN!B3,IF($J$4=data!$CC$5,FR!B3,IF($J$4=data!$CC$6,DE!B3,IF($J$4=data!$CC$7,NR!B3,IF($J$4=data!$CC$8,SP!B3,IF($J$4=data!$CC$9,SW!B3,)))))))</f>
        <v>Length</v>
      </c>
      <c r="H7" s="298" t="str">
        <f>IF(data!$CC$17=1,NL!B16,IF(data!$CC$17=2,EN!B16,IF(data!$CC$17=3,FR!B16,IF(data!$CC$17=4,DE!B16,IF(data!$CC$17=5,NR!B16,IF(data!$CC$17=6,SP!B16,IF(data!$CC$17=7,SW!B16,IF(data!$CC$17=8,TS!B16,IF(data!$CC$17=9,ExtraTaal1!B16,IF(data!$CC$17=10,ExtraTaal2!B16,IF(data!$CC$17=11,ExtraTaal3!B16,)))))))))))</f>
        <v>Fan speed</v>
      </c>
      <c r="I7" s="298"/>
      <c r="J7" s="298"/>
      <c r="K7" s="298" t="str">
        <f>IF(data!$CC$17=1,NL!B3,IF(data!$CC$17=2,EN!B3,IF(data!$CC$17=3,FR!B3,IF(data!$CC$17=4,DE!B3,IF(data!$CC$17=5,NR!B3,IF(data!$CC$17=6,SP!B3,IF(data!$CC$17=7,SW!B3,IF(data!$CC$17=8,TS!B3,IF(data!$CC$17=9,ExtraTaal1!B3,IF(data!$CC$17=10,ExtraTaal2!B3,IF(data!$CC$17=11,ExtraTaal3!B3,)))))))))))&amp;" [cm]"</f>
        <v>Length [cm]</v>
      </c>
      <c r="L7" s="315" t="str">
        <f>IF(data!$CC$17=1,NL!B5,IF(data!$CC$17=2,EN!B5,IF(data!$CC$17=3,FR!B5,IF(data!$CC$17=4,DE!B5,IF(data!$CC$17=5,NR!B5,IF(data!$CC$17=6,SP!B5,IF(data!$CC$17=7,SW!B5,IF(data!$CC$17=8,TS!B5,IF(data!$CC$17=9,ExtraTaal1!B5,IF(data!$CC$17=10,ExtraTaal2!B5,IF(data!$CC$17=11,ExtraTaal3!B5,)))))))))))</f>
        <v>Type</v>
      </c>
      <c r="M7" s="313" t="str">
        <f>IF(data!$CC$17=1,NL!B6,IF(data!$CC$17=2,EN!B6,IF(data!$CC$17=3,FR!B6,IF(data!$CC$17=4,DE!B6,IF(data!$CC$17=5,NR!B6,IF(data!$CC$17=6,SP!B6,IF(data!$CC$17=7,SW!B6,IF(data!$CC$17=8,TS!B6,IF(data!$CC$17=9,ExtraTaal1!B6,IF(data!$CC$17=10,ExtraTaal2!B6,IF(data!$CC$17=11,ExtraTaal3!B6,)))))))))))</f>
        <v>Depth</v>
      </c>
    </row>
    <row r="8" spans="2:13" x14ac:dyDescent="0.25">
      <c r="B8" s="79" t="str">
        <f>IF(data!$CC$17=1,NL!E5,IF(data!$CC$17=2,EN!E5,IF(data!$CC$17=3,FR!E5,IF(data!$CC$17=4,DE!E5,IF(data!$CC$17=5,NR!E5,IF(data!$CC$17=6,SP!E5,IF(data!$CC$17=7,SW!E5,IF(data!$CC$17=8,TS!E5,IF(data!$CC$17=9,ExtraTaal1!E5,IF(data!$CC$17=10,ExtraTaal2!E5,IF(data!$CC$17=11,ExtraTaal3!E5,)))))))))))</f>
        <v>Temperatures</v>
      </c>
      <c r="C8" s="78"/>
      <c r="D8" s="78"/>
      <c r="E8" s="78"/>
      <c r="F8" s="78"/>
      <c r="G8" s="78"/>
      <c r="H8" s="299"/>
      <c r="I8" s="299"/>
      <c r="J8" s="299"/>
      <c r="K8" s="299"/>
      <c r="L8" s="316"/>
      <c r="M8" s="314"/>
    </row>
    <row r="9" spans="2:13" x14ac:dyDescent="0.25">
      <c r="B9" s="79" t="str">
        <f>IF(data!$CC$17=1,NL!B8,IF(data!$CC$17=2,EN!B8,IF(data!$CC$17=3,FR!B8,IF(data!$CC$17=4,DE!B8,IF(data!$CC$17=5,NR!B8,IF(data!$CC$17=6,SP!B8,IF(data!$CC$17=7,SW!B8,IF(data!$CC$17=8,TS!B8,IF(data!$CC$17=9,ExtraTaal1!B8,IF(data!$CC$17=10,ExtraTaal2!B8,IF(data!$CC$17=11,ExtraTaal3!B8,)))))))))))</f>
        <v>Heating:</v>
      </c>
      <c r="C9" s="78"/>
      <c r="D9" s="78"/>
      <c r="E9" s="78"/>
      <c r="F9" s="78"/>
      <c r="G9" s="80" t="str">
        <f>IF(data!$CC$17=1,NL!G8,IF(data!$CC$17=2,EN!G8,IF(data!$CC$17=3,FR!G8,IF(data!$CC$17=4,DE!G8,IF(data!$CC$17=5,NR!G8,IF(data!$CC$17=6,SP!G8,IF(data!$CC$17=7,SW!G8,IF(data!$CC$17=8,TS!G8,IF(data!$CC$17=9,ExtraTaal1!G8,IF(data!$CC$17=10,ExtraTaal2!G8,IF(data!$CC$17=11,ExtraTaal3!G8,)))))))))))</f>
        <v>Cooling:</v>
      </c>
      <c r="H9" s="80"/>
      <c r="I9" s="78"/>
      <c r="J9" s="78"/>
      <c r="K9" s="78"/>
      <c r="L9" s="78"/>
      <c r="M9" s="81"/>
    </row>
    <row r="10" spans="2:13" ht="15.75" thickBot="1" x14ac:dyDescent="0.3">
      <c r="B10" s="290" t="str">
        <f>IF(data!$CC$17=1,NL!B9,IF(data!$CC$17=2,EN!B9,IF(data!$CC$17=3,FR!B9,IF(data!$CC$17=4,DE!B9,IF(data!$CC$17=5,NR!B9,IF(data!$CC$17=6,SP!B9,IF(data!$CC$17=7,SW!B9,IF(data!$CC$17=8,TS!B9,IF(data!$CC$17=9,ExtraTaal1!B9,IF(data!$CC$17=10,ExtraTaal2!B9,IF(data!$CC$17=11,ExtraTaal3!B9,)))))))))))</f>
        <v>Supply water</v>
      </c>
      <c r="C10" s="291">
        <v>0</v>
      </c>
      <c r="D10" s="292">
        <v>0</v>
      </c>
      <c r="E10" s="72">
        <v>35</v>
      </c>
      <c r="F10" s="127" t="str">
        <f>IF(data!$BZ$2=1,"°C",IF(data!$BZ$2=2,"°F",))</f>
        <v>°C</v>
      </c>
      <c r="G10" s="290" t="str">
        <f>B10</f>
        <v>Supply water</v>
      </c>
      <c r="H10" s="291">
        <v>0</v>
      </c>
      <c r="I10" s="292">
        <v>0</v>
      </c>
      <c r="J10" s="72">
        <v>16</v>
      </c>
      <c r="K10" s="127" t="str">
        <f>F10</f>
        <v>°C</v>
      </c>
      <c r="L10" s="322" t="str">
        <f>IF(data!$CC$17=1,NL!G4,IF(data!$CC$17=2,EN!G4,IF(data!$CC$17=3,FR!G4,IF(data!$CC$17=4,DE!G4,IF(data!$CC$17=5,NR!G4,IF(data!$CC$17=6,SP!G4,IF(data!$CC$17=7,SW!G4,IF(data!$CC$17=8,TS!G4,IF(data!$CC$17=9,ExtraTaal1!G4,IF(data!$CC$17=10,ExtraTaal2!G4,IF(data!$CC$17=11,ExtraTaal3!G4,)))))))))))</f>
        <v>Unit conversion</v>
      </c>
      <c r="M10" s="323"/>
    </row>
    <row r="11" spans="2:13" ht="15" customHeight="1" thickTop="1" x14ac:dyDescent="0.25">
      <c r="B11" s="290" t="str">
        <f>IF(data!$CC$17=1,NL!B10,IF(data!$CC$17=2,EN!B10,IF(data!$CC$17=3,FR!B10,IF(data!$CC$17=4,DE!B10,IF(data!$CC$17=5,NR!B10,IF(data!$CC$17=6,SP!B10,IF(data!$CC$17=7,SW!B10,IF(data!$CC$17=8,TS!B10,IF(data!$CC$17=9,ExtraTaal1!B10,IF(data!$CC$17=10,ExtraTaal2!B10,IF(data!$CC$17=11,ExtraTaal3!B10,)))))))))))</f>
        <v>Return water</v>
      </c>
      <c r="C11" s="291">
        <v>0</v>
      </c>
      <c r="D11" s="292">
        <v>0</v>
      </c>
      <c r="E11" s="72">
        <v>30</v>
      </c>
      <c r="F11" s="127" t="str">
        <f>F10</f>
        <v>°C</v>
      </c>
      <c r="G11" s="290" t="str">
        <f>B11</f>
        <v>Return water</v>
      </c>
      <c r="H11" s="291">
        <v>0</v>
      </c>
      <c r="I11" s="292">
        <v>0</v>
      </c>
      <c r="J11" s="72">
        <v>18</v>
      </c>
      <c r="K11" s="127" t="str">
        <f>F10</f>
        <v>°C</v>
      </c>
      <c r="L11" s="324"/>
      <c r="M11" s="325"/>
    </row>
    <row r="12" spans="2:13" ht="15" customHeight="1" x14ac:dyDescent="0.25">
      <c r="B12" s="290" t="str">
        <f>IF(data!$CC$17=1,NL!B11,IF(data!$CC$17=2,EN!B11,IF(data!$CC$17=3,FR!B11,IF(data!$CC$17=4,DE!B11,IF(data!$CC$17=5,NR!B11,IF(data!$CC$17=6,SP!B11,IF(data!$CC$17=7,SW!B11,IF(data!$CC$17=8,TS!B11,IF(data!$CC$17=9,ExtraTaal1!B11,IF(data!$CC$17=10,ExtraTaal2!B11,IF(data!$CC$17=11,ExtraTaal3!B11,)))))))))))</f>
        <v>Entering air (dry bulb)</v>
      </c>
      <c r="C12" s="291">
        <v>0</v>
      </c>
      <c r="D12" s="292">
        <v>0</v>
      </c>
      <c r="E12" s="72">
        <v>20</v>
      </c>
      <c r="F12" s="127" t="str">
        <f>F10</f>
        <v>°C</v>
      </c>
      <c r="G12" s="290" t="str">
        <f>B12</f>
        <v>Entering air (dry bulb)</v>
      </c>
      <c r="H12" s="291">
        <v>0</v>
      </c>
      <c r="I12" s="292">
        <v>0</v>
      </c>
      <c r="J12" s="72">
        <v>26.999999999999996</v>
      </c>
      <c r="K12" s="127" t="str">
        <f>F10</f>
        <v>°C</v>
      </c>
      <c r="L12" s="324"/>
      <c r="M12" s="325"/>
    </row>
    <row r="13" spans="2:13" ht="15" customHeight="1" x14ac:dyDescent="0.25">
      <c r="B13" s="283"/>
      <c r="C13" s="78"/>
      <c r="D13" s="78"/>
      <c r="E13" s="78"/>
      <c r="F13" s="78"/>
      <c r="G13" s="290" t="str">
        <f>IF(data!$CC$17=1,NL!$G$3,IF(data!$CC$17=2,EN!$G$3,IF(data!$CC$17=3,FR!$G$3,IF(data!$CC$17=4,DE!$G$3,IF(data!$CC$17=5,NR!$G$3,IF(data!$CC$17=6,SP!$G$3,IF(data!$CC$17=7,SW!$G$3,IF(data!$CC$17=8,TS!G3,IF(data!$CC$17=9,ExtraTaal1!G3,IF(data!$CC$17=10,ExtraTaal2!G3,IF(data!$CC$17=11,ExtraTaal3!G3,)))))))))))</f>
        <v>rel. humid.</v>
      </c>
      <c r="H13" s="291"/>
      <c r="I13" s="292"/>
      <c r="J13" s="154">
        <v>0.5</v>
      </c>
      <c r="K13" s="78"/>
      <c r="L13" s="324"/>
      <c r="M13" s="325"/>
    </row>
    <row r="14" spans="2:13" ht="6" customHeight="1" x14ac:dyDescent="0.25">
      <c r="B14" s="284"/>
      <c r="C14" s="84"/>
      <c r="D14" s="84"/>
      <c r="E14" s="84"/>
      <c r="F14" s="85"/>
      <c r="G14" s="85"/>
      <c r="H14" s="85"/>
      <c r="I14" s="85"/>
      <c r="J14" s="85"/>
      <c r="K14" s="85"/>
      <c r="L14" s="326"/>
      <c r="M14" s="327"/>
    </row>
    <row r="15" spans="2:13" s="112" customFormat="1" x14ac:dyDescent="0.25">
      <c r="B15" s="86"/>
      <c r="C15" s="111"/>
      <c r="D15" s="86"/>
      <c r="E15" s="86"/>
      <c r="F15" s="86"/>
      <c r="G15" s="86"/>
      <c r="H15" s="86"/>
      <c r="I15" s="86"/>
      <c r="J15" s="87"/>
      <c r="K15" s="87"/>
      <c r="L15" s="87"/>
      <c r="M15" s="86"/>
    </row>
    <row r="16" spans="2:13" s="97" customFormat="1" ht="110.1" customHeight="1" x14ac:dyDescent="0.25">
      <c r="B16" s="304" t="str">
        <f>IF(data!$CC$17=1,NL!B4,IF(data!$CC$17=2,EN!B4,IF(data!$CC$17=3,FR!B4,IF(data!$CC$17=4,DE!B4,IF(data!$CC$17=5,NR!B4,IF(data!$CC$17=6,SP!B4,IF(data!$CC$17=7,SW!B4,IF(data!$CC$17=8,TS!B4,IF(data!$CC$17=9,ExtraTaal1!B4,IF(data!$CC$17=10,ExtraTaal2!B4,IF(data!$CC$17=11,ExtraTaal3!B4,)))))))))))&amp;" [cm]"</f>
        <v>Heigth [cm]</v>
      </c>
      <c r="C16" s="305"/>
      <c r="D16" s="90" t="str">
        <f>IF(data!$CC$17=1,NL!C14,IF(data!$CC$17=2,EN!C14,IF(data!$CC$17=3,FR!C14,IF(data!$CC$17=4,DE!C14,IF(data!$CC$17=5,NR!C14,IF(data!$CC$17=6,SP!C14,IF(data!$CC$17=7,SW!C14,IF(data!$CC$17=8,TS!C14,IF(data!$CC$17=9,ExtraTaal1!C14,IF(data!$CC$17=10,ExtraTaal2!C14,IF(data!$CC$17=11,ExtraTaal3!C14,)))))))))))&amp;IF(data!BZ2=1," [W]",IF(data!BZ2=2," [Btu/h]",))</f>
        <v>Heating capacity [W]</v>
      </c>
      <c r="E16" s="91" t="str">
        <f>IF(data!$CC$17=1,NL!D14,IF(data!$CC$17=2,EN!D14,IF(data!$CC$17=3,FR!D14,IF(data!$CC$17=4,DE!D14,IF(data!$CC$17=5,NR!D14,IF(data!$CC$17=6,SP!D14,IF(data!$CC$17=7,SW!D14,IF(data!$CC$17=8,TS!D14,IF(data!$CC$17=9,ExtraTaal1!D14,IF(data!$CC$17=10,ExtraTaal2!D14,IF(data!$CC$17=11,ExtraTaal3!D14,)))))))))))&amp;IF(data!BZ2=1," [kg/h]",IF(data!BZ2=2," [GPM]**",))</f>
        <v>Water flow [kg/h]</v>
      </c>
      <c r="F16" s="159" t="str">
        <f>IF(data!$CC$17=1,NL!F6,IF(data!$CC$17=2,EN!F6,IF(data!$CC$17=3,FR!F6,IF(data!$CC$17=4,DE!F6,IF(data!$CC$17=5,NR!F6,IF(data!$CC$17=6,SP!F6,IF(data!$CC$17=7,SW!F6,IF(data!$CC$17=8,TS!F6,IF(data!$CC$17=9,ExtraTaal1!F6,IF(data!$CC$17=10,ExtraTaal2!F6,IF(data!$CC$17=11,ExtraTaal3!F6,)))))))))))&amp;" ["&amp;IF(data!BZ2=1,"kPa",IF(data!BZ2=2,"ftH2O"))&amp;"]"</f>
        <v>Water side pressure loss  [kPa]</v>
      </c>
      <c r="G16" s="92" t="str">
        <f>IF(data!$CC$17=1,NL!E14,IF(data!$CC$17=2,EN!E14,IF(data!$CC$17=3,FR!E14,IF(data!$CC$17=4,DE!E14,IF(data!$CC$17=5,NR!E14,IF(data!$CC$17=6,SP!E14,IF(data!$CC$17=7,SW!E14,IF(data!$CC$17=8,TS!E14,IF(data!$CC$17=9,ExtraTaal1!E14,IF(data!$CC$17=10,ExtraTaal2!E14,IF(data!$CC$17=11,ExtraTaal3!E14,)))))))))))&amp;IF(data!BZ2=1," [W]",IF(data!BZ2=2," [Btu/h]*",))</f>
        <v>Cooling capacity [W]</v>
      </c>
      <c r="H16" s="91" t="str">
        <f>E16</f>
        <v>Water flow [kg/h]</v>
      </c>
      <c r="I16" s="159" t="str">
        <f>F16</f>
        <v>Water side pressure loss  [kPa]</v>
      </c>
      <c r="J16" s="93" t="str">
        <f>IF(data!$CC$17=1,NL!I13,IF(data!$CC$17=2,EN!I13,IF(data!$CC$17=3,FR!I13,IF(data!$CC$17=4,DE!I13,IF(data!$CC$17=5,NR!I13,IF(data!$CC$17=6,SP!I13,IF(data!$CC$17=7,SW!I13,IF(data!$CC$17=8,TS!I13,IF(data!$CC$17=9,ExtraTaal1!I13,IF(data!$CC$17=10,ExtraTaal2!I13,IF(data!$CC$17=11,ExtraTaal3!I13,)))))))))))</f>
        <v>Sound pressure level [dB(A)]****</v>
      </c>
      <c r="K16" s="94" t="str">
        <f>IF(data!$CC$17=1,NL!J13,IF(data!$CC$17=2,EN!J13,IF(data!$CC$17=3,FR!J13,IF(data!$CC$17=4,DE!J13,IF(data!$CC$17=5,NR!J13,IF(data!$CC$17=6,SP!J13,IF(data!$CC$17=7,SW!J13,IF(data!$CC$17=8,TS!J13,IF(data!$CC$17=9,ExtraTaal1!J13,IF(data!$CC$17=10,ExtraTaal2!J13,IF(data!$CC$17=11,ExtraTaal3!J13,)))))))))))</f>
        <v>Sound power [dB(A)]****</v>
      </c>
      <c r="L16" s="95" t="str">
        <f>IF(data!$CC$17=1,NL!H13,IF(data!$CC$17=2,EN!H13,IF(data!$CC$17=3,FR!H13,IF(data!$CC$17=4,DE!H13,IF(data!$CC$17=5,NR!H13,IF(data!$CC$17=6,SP!H13,IF(data!$CC$17=7,SW!H13,IF(data!$CC$17=8,TS!H13,IF(data!$CC$17=9,ExtraTaal1!H13,IF(data!$CC$17=10,ExtraTaal2!H13,IF(data!$CC$17=11,ExtraTaal3!H13,)))))))))))</f>
        <v>Electrical consumption [W]</v>
      </c>
      <c r="M16" s="96" t="str">
        <f>IF(data!$CC$17=1,NL!G13,IF(data!$CC$17=2,EN!G13,IF(data!$CC$17=3,FR!G13,IF(data!$CC$17=4,DE!G13,IF(data!$CC$17=5,NR!G13,IF(data!$CC$17=6,SP!G13,IF(data!$CC$17=7,SW!G13,IF(data!$CC$17=8,TS!G13,IF(data!$CC$17=9,ExtraTaal1!G13,IF(data!$CC$17=10,ExtraTaal2!G13,IF(data!$CC$17=11,ExtraTaal3!G13,)))))))))))&amp;IF(data!BZ2=1," [l]",IF(data!BZ2=2," [Gal]**",))</f>
        <v>Water volume [l]</v>
      </c>
    </row>
    <row r="17" spans="2:13" x14ac:dyDescent="0.25">
      <c r="B17" s="309" t="str">
        <f>CONCATENATE($J$5,", ",$K$7, " ",$K$6,"cm, ",$L$7, " ",$L$6)</f>
        <v>Vertilina Hybrid, Length [cm] 41cm, Type 11</v>
      </c>
      <c r="C17" s="310">
        <v>0</v>
      </c>
      <c r="D17" s="309">
        <v>0</v>
      </c>
      <c r="E17" s="311">
        <v>0</v>
      </c>
      <c r="F17" s="310">
        <v>0</v>
      </c>
      <c r="G17" s="310">
        <v>0</v>
      </c>
      <c r="H17" s="310">
        <v>0</v>
      </c>
      <c r="I17" s="310">
        <v>0</v>
      </c>
      <c r="J17" s="309">
        <v>0</v>
      </c>
      <c r="K17" s="310">
        <v>0</v>
      </c>
      <c r="L17" s="310">
        <v>0</v>
      </c>
      <c r="M17" s="311">
        <v>0</v>
      </c>
    </row>
    <row r="18" spans="2:13" ht="15" customHeight="1" x14ac:dyDescent="0.25">
      <c r="B18" s="288">
        <f>data!CK3</f>
        <v>90</v>
      </c>
      <c r="C18" s="289"/>
      <c r="D18" s="267">
        <f>IF(L6=8,"",IF($J$6="OFF",data!DH18,IF($J$6="26dB(A)",data!DH19,IF($J$6="30dB(A)",data!DH20,IF($J$6="MAX",data!DH21)))))</f>
        <v>438</v>
      </c>
      <c r="E18" s="248">
        <f>IF(L6=8,"",IF($J$6="OFF",data!DI18,IF($J$6="26dB(A)",data!DI19,IF($J$6="30dB(A)",data!DI20,IF($J$6="MAX",data!DI21)))))</f>
        <v>75</v>
      </c>
      <c r="F18" s="268">
        <f>IF(L6=8,"",IF($J$6="OFF",data!DJ18,IF($J$6="26dB(A)",data!DJ19,IF($J$6="30dB(A)",data!DJ20,IF($J$6="MAX",data!DJ21)))))</f>
        <v>5.2693968297033239E-2</v>
      </c>
      <c r="G18" s="247">
        <f>IF(L6=8,"",IF($J$6="OFF",data!DK18,IF($J$6="26dB(A)",data!DK19,IF($J$6="30dB(A)",data!DK20,IF($J$6="MAX",data!DK21)))))</f>
        <v>273</v>
      </c>
      <c r="H18" s="248">
        <f>IF(L6=8,"",IF($J$6="OFF",data!DL18,IF($J$6="26dB(A)",data!DL19,IF($J$6="30dB(A)",data!DL20,IF($J$6="MAX",data!DL21)))))</f>
        <v>117</v>
      </c>
      <c r="I18" s="268">
        <f>IF(L6=8,"",IF($J$6="OFF",data!DM18,IF($J$6="26dB(A)",data!DM19,IF($J$6="30dB(A)",data!DM20,IF($J$6="MAX",data!DM21)))))</f>
        <v>0.12253704973862133</v>
      </c>
      <c r="J18" s="242">
        <f>IF(L6=8,"",IF($J$6="OFF",data!DN18,IF($J$6="26dB(A)",data!DN19,IF($J$6="30dB(A)",data!DN20,IF($J$6="MAX",data!DN21)))))</f>
        <v>30</v>
      </c>
      <c r="K18" s="243">
        <f>IF(L6=8,"",IF($J$6="OFF",data!DO18,IF($J$6="26dB(A)",data!DO19,IF($J$6="30dB(A)",data!DO20,IF($J$6="MAX",data!DO21)))))</f>
        <v>38</v>
      </c>
      <c r="L18" s="257">
        <f>IF(L6=8,"",IF($J$6="OFF",data!DP18,IF($J$6="26dB(A)",data!DP19,IF($J$6="30dB(A)",data!DP20,IF($J$6="MAX",data!DP21)))))</f>
        <v>11.472097650788319</v>
      </c>
      <c r="M18" s="243">
        <f>IF(L6=8,"",IF($J$6="OFF",data!DQ18,IF($J$6="26dB(A)",data!DQ19,IF($J$6="30dB(A)",data!DQ20,IF($J$6="MAX",data!DQ21)))))</f>
        <v>1.2</v>
      </c>
    </row>
    <row r="19" spans="2:13" ht="15" customHeight="1" x14ac:dyDescent="0.25">
      <c r="B19" s="302">
        <f>data!CK4</f>
        <v>100</v>
      </c>
      <c r="C19" s="303"/>
      <c r="D19" s="109">
        <f>IF($J$6="OFF",data!DH22,IF($J$6="26dB(A)",data!DH23,IF($J$6="30dB(A)",data!DH24,IF($J$6="MAX",data!DH25))))</f>
        <v>502</v>
      </c>
      <c r="E19" s="110">
        <f>IF($J$6="OFF",data!DI22,IF($J$6="26dB(A)",data!DI23,IF($J$6="30dB(A)",data!DI24,IF($J$6="MAX",data!DI25))))</f>
        <v>86</v>
      </c>
      <c r="F19" s="234">
        <f>IF($J$6="OFF",data!DJ22,IF($J$6="26dB(A)",data!DJ23,IF($J$6="30dB(A)",data!DJ24,IF($J$6="MAX",data!DJ25))))</f>
        <v>7.1825896841150788E-2</v>
      </c>
      <c r="G19" s="103">
        <f>IF($J$6="OFF",data!DK22,IF($J$6="26dB(A)",data!DK23,IF($J$6="30dB(A)",data!DK24,IF($J$6="MAX",data!DK25))))</f>
        <v>315</v>
      </c>
      <c r="H19" s="158">
        <f>IF($J$6="OFF",data!DL22,IF($J$6="26dB(A)",data!DL23,IF($J$6="30dB(A)",data!DL24,IF($J$6="MAX",data!DL25))))</f>
        <v>135</v>
      </c>
      <c r="I19" s="276">
        <f>IF($J$6="OFF",data!DM22,IF($J$6="26dB(A)",data!DM23,IF($J$6="30dB(A)",data!DM24,IF($J$6="MAX",data!DM25))))</f>
        <v>0.16859714880744567</v>
      </c>
      <c r="J19" s="100">
        <f>IF($J$6="OFF",data!DN22,IF($J$6="26dB(A)",data!DN23,IF($J$6="30dB(A)",data!DN24,IF($J$6="MAX",data!DN25))))</f>
        <v>30</v>
      </c>
      <c r="K19" s="101">
        <f>IF($J$6="OFF",data!DO22,IF($J$6="26dB(A)",data!DO23,IF($J$6="30dB(A)",data!DO24,IF($J$6="MAX",data!DO25))))</f>
        <v>38</v>
      </c>
      <c r="L19" s="102">
        <f>IF($J$6="OFF",data!DP22,IF($J$6="26dB(A)",data!DP23,IF($J$6="30dB(A)",data!DP24,IF($J$6="MAX",data!DP25))))</f>
        <v>12.740717734308612</v>
      </c>
      <c r="M19" s="105">
        <f>IF($J$6="OFF",data!DQ22,IF($J$6="26dB(A)",data!DQ23,IF($J$6="30dB(A)",data!DQ24,IF($J$6="MAX",data!DQ25))))</f>
        <v>1.3</v>
      </c>
    </row>
    <row r="20" spans="2:13" ht="15" customHeight="1" x14ac:dyDescent="0.25">
      <c r="B20" s="302">
        <f>data!CK5</f>
        <v>120</v>
      </c>
      <c r="C20" s="303"/>
      <c r="D20" s="99">
        <f>IF($J$6="OFF",data!DH26,IF($J$6="26dB(A)",data!DH27,IF($J$6="30dB(A)",data!DH28,IF($J$6="MAX",data!DH29))))</f>
        <v>629</v>
      </c>
      <c r="E20" s="158">
        <f>IF($J$6="OFF",data!DI26,IF($J$6="26dB(A)",data!DI27,IF($J$6="30dB(A)",data!DI28,IF($J$6="MAX",data!DI29))))</f>
        <v>108</v>
      </c>
      <c r="F20" s="234">
        <f>IF($J$6="OFF",data!DJ26,IF($J$6="26dB(A)",data!DJ27,IF($J$6="30dB(A)",data!DJ28,IF($J$6="MAX",data!DJ29))))</f>
        <v>0.12095579733133843</v>
      </c>
      <c r="G20" s="103">
        <f>IF($J$6="OFF",data!DK26,IF($J$6="26dB(A)",data!DK27,IF($J$6="30dB(A)",data!DK28,IF($J$6="MAX",data!DK29))))</f>
        <v>397</v>
      </c>
      <c r="H20" s="158">
        <f>IF($J$6="OFF",data!DL26,IF($J$6="26dB(A)",data!DL27,IF($J$6="30dB(A)",data!DL28,IF($J$6="MAX",data!DL29))))</f>
        <v>171</v>
      </c>
      <c r="I20" s="153">
        <f>IF($J$6="OFF",data!DM26,IF($J$6="26dB(A)",data!DM27,IF($J$6="30dB(A)",data!DM28,IF($J$6="MAX",data!DM29))))</f>
        <v>0.28730900816008281</v>
      </c>
      <c r="J20" s="100">
        <f>IF($J$6="OFF",data!DN26,IF($J$6="26dB(A)",data!DN27,IF($J$6="30dB(A)",data!DN28,IF($J$6="MAX",data!DN29))))</f>
        <v>30</v>
      </c>
      <c r="K20" s="101">
        <f>IF($J$6="OFF",data!DO26,IF($J$6="26dB(A)",data!DO27,IF($J$6="30dB(A)",data!DO28,IF($J$6="MAX",data!DO29))))</f>
        <v>38</v>
      </c>
      <c r="L20" s="102">
        <f>IF($J$6="OFF",data!DP26,IF($J$6="26dB(A)",data!DP27,IF($J$6="30dB(A)",data!DP28,IF($J$6="MAX",data!DP29))))</f>
        <v>15.195275468368678</v>
      </c>
      <c r="M20" s="105">
        <f>IF($J$6="OFF",data!DQ26,IF($J$6="26dB(A)",data!DQ27,IF($J$6="30dB(A)",data!DQ28,IF($J$6="MAX",data!DQ29))))</f>
        <v>1.6</v>
      </c>
    </row>
    <row r="21" spans="2:13" ht="15" customHeight="1" x14ac:dyDescent="0.25">
      <c r="B21" s="302">
        <f>data!CK6</f>
        <v>150</v>
      </c>
      <c r="C21" s="303"/>
      <c r="D21" s="99">
        <f>IF($J$6="OFF",data!DH30,IF($J$6="26dB(A)",data!DH31,IF($J$6="30dB(A)",data!DH32,IF($J$6="MAX",data!DH33))))</f>
        <v>814</v>
      </c>
      <c r="E21" s="158">
        <f>IF($J$6="OFF",data!DI30,IF($J$6="26dB(A)",data!DI31,IF($J$6="30dB(A)",data!DI32,IF($J$6="MAX",data!DI33))))</f>
        <v>140</v>
      </c>
      <c r="F21" s="234">
        <f>IF($J$6="OFF",data!DJ30,IF($J$6="26dB(A)",data!DJ31,IF($J$6="30dB(A)",data!DJ32,IF($J$6="MAX",data!DJ33))))</f>
        <v>0.22171317786876893</v>
      </c>
      <c r="G21" s="103">
        <f>IF($J$6="OFF",data!DK30,IF($J$6="26dB(A)",data!DK31,IF($J$6="30dB(A)",data!DK32,IF($J$6="MAX",data!DK33))))</f>
        <v>517</v>
      </c>
      <c r="H21" s="158">
        <f>IF($J$6="OFF",data!DL30,IF($J$6="26dB(A)",data!DL31,IF($J$6="30dB(A)",data!DL32,IF($J$6="MAX",data!DL33))))</f>
        <v>222</v>
      </c>
      <c r="I21" s="153">
        <f>IF($J$6="OFF",data!DM30,IF($J$6="26dB(A)",data!DM31,IF($J$6="30dB(A)",data!DM32,IF($J$6="MAX",data!DM33))))</f>
        <v>0.52523389841043688</v>
      </c>
      <c r="J21" s="100">
        <f>IF($J$6="OFF",data!DN30,IF($J$6="26dB(A)",data!DN31,IF($J$6="30dB(A)",data!DN32,IF($J$6="MAX",data!DN33))))</f>
        <v>30</v>
      </c>
      <c r="K21" s="101">
        <f>IF($J$6="OFF",data!DO30,IF($J$6="26dB(A)",data!DO31,IF($J$6="30dB(A)",data!DO32,IF($J$6="MAX",data!DO33))))</f>
        <v>38</v>
      </c>
      <c r="L21" s="102">
        <f>IF($J$6="OFF",data!DP30,IF($J$6="26dB(A)",data!DP31,IF($J$6="30dB(A)",data!DP32,IF($J$6="MAX",data!DP33))))</f>
        <v>18.743964042758314</v>
      </c>
      <c r="M21" s="105">
        <f>IF($J$6="OFF",data!DQ30,IF($J$6="26dB(A)",data!DQ31,IF($J$6="30dB(A)",data!DQ32,IF($J$6="MAX",data!DQ33))))</f>
        <v>2</v>
      </c>
    </row>
    <row r="22" spans="2:13" ht="15" customHeight="1" x14ac:dyDescent="0.25">
      <c r="B22" s="302">
        <f>data!CK7</f>
        <v>170</v>
      </c>
      <c r="C22" s="303"/>
      <c r="D22" s="99">
        <f>IF($J$6="OFF",data!DH34,IF($J$6="26dB(A)",data!DH35,IF($J$6="30dB(A)",data!DH36,IF($J$6="MAX",data!DH37))))</f>
        <v>936</v>
      </c>
      <c r="E22" s="158">
        <f>IF($J$6="OFF",data!DI34,IF($J$6="26dB(A)",data!DI35,IF($J$6="30dB(A)",data!DI36,IF($J$6="MAX",data!DI37))))</f>
        <v>161</v>
      </c>
      <c r="F22" s="153">
        <f>IF($J$6="OFF",data!DJ34,IF($J$6="26dB(A)",data!DJ35,IF($J$6="30dB(A)",data!DJ36,IF($J$6="MAX",data!DJ37))))</f>
        <v>0.30878990974594944</v>
      </c>
      <c r="G22" s="103">
        <f>IF($J$6="OFF",data!DK34,IF($J$6="26dB(A)",data!DK35,IF($J$6="30dB(A)",data!DK36,IF($J$6="MAX",data!DK37))))</f>
        <v>596</v>
      </c>
      <c r="H22" s="158">
        <f>IF($J$6="OFF",data!DL34,IF($J$6="26dB(A)",data!DL35,IF($J$6="30dB(A)",data!DL36,IF($J$6="MAX",data!DL37))))</f>
        <v>256</v>
      </c>
      <c r="I22" s="153">
        <f>IF($J$6="OFF",data!DM34,IF($J$6="26dB(A)",data!DM35,IF($J$6="30dB(A)",data!DM36,IF($J$6="MAX",data!DM37))))</f>
        <v>0.73301280223306675</v>
      </c>
      <c r="J22" s="100">
        <f>IF($J$6="OFF",data!DN34,IF($J$6="26dB(A)",data!DN35,IF($J$6="30dB(A)",data!DN36,IF($J$6="MAX",data!DN37))))</f>
        <v>30</v>
      </c>
      <c r="K22" s="101">
        <f>IF($J$6="OFF",data!DO34,IF($J$6="26dB(A)",data!DO35,IF($J$6="30dB(A)",data!DO36,IF($J$6="MAX",data!DO37))))</f>
        <v>38</v>
      </c>
      <c r="L22" s="102">
        <f>IF($J$6="OFF",data!DP34,IF($J$6="26dB(A)",data!DP35,IF($J$6="30dB(A)",data!DP36,IF($J$6="MAX",data!DP37))))</f>
        <v>21.02882824621398</v>
      </c>
      <c r="M22" s="101">
        <f>IF($J$6="OFF",data!DQ34,IF($J$6="26dB(A)",data!DQ35,IF($J$6="30dB(A)",data!DQ36,IF($J$6="MAX",data!DQ37))))</f>
        <v>2.2999999999999998</v>
      </c>
    </row>
    <row r="23" spans="2:13" ht="15" customHeight="1" x14ac:dyDescent="0.25">
      <c r="B23" s="302">
        <f>data!CK8</f>
        <v>190</v>
      </c>
      <c r="C23" s="303"/>
      <c r="D23" s="109">
        <f>IF($J$6="OFF",data!DH38,IF($J$6="26dB(A)",data!DH39,IF($J$6="30dB(A)",data!DH40,IF($J$6="MAX",data!DH41))))</f>
        <v>1056</v>
      </c>
      <c r="E23" s="110">
        <f>IF($J$6="OFF",data!DI38,IF($J$6="26dB(A)",data!DI39,IF($J$6="30dB(A)",data!DI40,IF($J$6="MAX",data!DI41))))</f>
        <v>182</v>
      </c>
      <c r="F23" s="234">
        <f>IF($J$6="OFF",data!DJ38,IF($J$6="26dB(A)",data!DJ39,IF($J$6="30dB(A)",data!DJ40,IF($J$6="MAX",data!DJ41))))</f>
        <v>0.4138336344854841</v>
      </c>
      <c r="G23" s="103">
        <f>IF($J$6="OFF",data!DK38,IF($J$6="26dB(A)",data!DK39,IF($J$6="30dB(A)",data!DK40,IF($J$6="MAX",data!DK41))))</f>
        <v>675</v>
      </c>
      <c r="H23" s="158">
        <f>IF($J$6="OFF",data!DL38,IF($J$6="26dB(A)",data!DL39,IF($J$6="30dB(A)",data!DL40,IF($J$6="MAX",data!DL41))))</f>
        <v>290</v>
      </c>
      <c r="I23" s="276">
        <f>IF($J$6="OFF",data!DM38,IF($J$6="26dB(A)",data!DM39,IF($J$6="30dB(A)",data!DM40,IF($J$6="MAX",data!DM41))))</f>
        <v>0.98354815758365455</v>
      </c>
      <c r="J23" s="100">
        <f>IF($J$6="OFF",data!DN38,IF($J$6="26dB(A)",data!DN39,IF($J$6="30dB(A)",data!DN40,IF($J$6="MAX",data!DN41))))</f>
        <v>30</v>
      </c>
      <c r="K23" s="101">
        <f>IF($J$6="OFF",data!DO38,IF($J$6="26dB(A)",data!DO39,IF($J$6="30dB(A)",data!DO40,IF($J$6="MAX",data!DO41))))</f>
        <v>38</v>
      </c>
      <c r="L23" s="102">
        <f>IF($J$6="OFF",data!DP38,IF($J$6="26dB(A)",data!DP39,IF($J$6="30dB(A)",data!DP40,IF($J$6="MAX",data!DP41))))</f>
        <v>23.241835253713635</v>
      </c>
      <c r="M23" s="105">
        <f>IF($J$6="OFF",data!DQ38,IF($J$6="26dB(A)",data!DQ39,IF($J$6="30dB(A)",data!DQ40,IF($J$6="MAX",data!DQ41))))</f>
        <v>2.5</v>
      </c>
    </row>
    <row r="24" spans="2:13" ht="15" customHeight="1" x14ac:dyDescent="0.25">
      <c r="B24" s="302">
        <f>data!CK9</f>
        <v>210</v>
      </c>
      <c r="C24" s="303"/>
      <c r="D24" s="99">
        <f>IF($J$6="OFF",data!DH42,IF($J$6="26dB(A)",data!DH43,IF($J$6="30dB(A)",data!DH44,IF($J$6="MAX",data!DH45))))</f>
        <v>1172</v>
      </c>
      <c r="E24" s="158">
        <f>IF($J$6="OFF",data!DI42,IF($J$6="26dB(A)",data!DI43,IF($J$6="30dB(A)",data!DI44,IF($J$6="MAX",data!DI45))))</f>
        <v>202</v>
      </c>
      <c r="F24" s="234">
        <f>IF($J$6="OFF",data!DJ42,IF($J$6="26dB(A)",data!DJ43,IF($J$6="30dB(A)",data!DJ44,IF($J$6="MAX",data!DJ45))))</f>
        <v>0.5331736453801813</v>
      </c>
      <c r="G24" s="103">
        <f>IF($J$6="OFF",data!DK42,IF($J$6="26dB(A)",data!DK43,IF($J$6="30dB(A)",data!DK44,IF($J$6="MAX",data!DK45))))</f>
        <v>751</v>
      </c>
      <c r="H24" s="158">
        <f>IF($J$6="OFF",data!DL42,IF($J$6="26dB(A)",data!DL43,IF($J$6="30dB(A)",data!DL44,IF($J$6="MAX",data!DL45))))</f>
        <v>323</v>
      </c>
      <c r="I24" s="153">
        <f>IF($J$6="OFF",data!DM42,IF($J$6="26dB(A)",data!DM43,IF($J$6="30dB(A)",data!DM44,IF($J$6="MAX",data!DM45))))</f>
        <v>1.272336536463021</v>
      </c>
      <c r="J24" s="100">
        <f>IF($J$6="OFF",data!DN42,IF($J$6="26dB(A)",data!DN43,IF($J$6="30dB(A)",data!DN44,IF($J$6="MAX",data!DN45))))</f>
        <v>30</v>
      </c>
      <c r="K24" s="101">
        <f>IF($J$6="OFF",data!DO42,IF($J$6="26dB(A)",data!DO43,IF($J$6="30dB(A)",data!DO44,IF($J$6="MAX",data!DO45))))</f>
        <v>38</v>
      </c>
      <c r="L24" s="102">
        <f>IF($J$6="OFF",data!DP42,IF($J$6="26dB(A)",data!DP43,IF($J$6="30dB(A)",data!DP44,IF($J$6="MAX",data!DP45))))</f>
        <v>25.31535920549992</v>
      </c>
      <c r="M24" s="105">
        <f>IF($J$6="OFF",data!DQ42,IF($J$6="26dB(A)",data!DQ43,IF($J$6="30dB(A)",data!DQ44,IF($J$6="MAX",data!DQ45))))</f>
        <v>2.8</v>
      </c>
    </row>
    <row r="25" spans="2:13" ht="15" customHeight="1" x14ac:dyDescent="0.25">
      <c r="B25" s="302">
        <f>data!CK10</f>
        <v>230</v>
      </c>
      <c r="C25" s="303"/>
      <c r="D25" s="99">
        <f>IF($J$6="OFF",data!DH46,IF($J$6="26dB(A)",data!DH47,IF($J$6="30dB(A)",data!DH48,IF($J$6="MAX",data!DH49))))</f>
        <v>1291</v>
      </c>
      <c r="E25" s="158">
        <f>IF($J$6="OFF",data!DI46,IF($J$6="26dB(A)",data!DI47,IF($J$6="30dB(A)",data!DI48,IF($J$6="MAX",data!DI49))))</f>
        <v>222</v>
      </c>
      <c r="F25" s="234">
        <f>IF($J$6="OFF",data!DJ46,IF($J$6="26dB(A)",data!DJ47,IF($J$6="30dB(A)",data!DJ48,IF($J$6="MAX",data!DJ49))))</f>
        <v>0.67146542787877728</v>
      </c>
      <c r="G25" s="103">
        <f>IF($J$6="OFF",data!DK46,IF($J$6="26dB(A)",data!DK47,IF($J$6="30dB(A)",data!DK48,IF($J$6="MAX",data!DK49))))</f>
        <v>828</v>
      </c>
      <c r="H25" s="158">
        <f>IF($J$6="OFF",data!DL46,IF($J$6="26dB(A)",data!DL47,IF($J$6="30dB(A)",data!DL48,IF($J$6="MAX",data!DL49))))</f>
        <v>356</v>
      </c>
      <c r="I25" s="153">
        <f>IF($J$6="OFF",data!DM46,IF($J$6="26dB(A)",data!DM47,IF($J$6="30dB(A)",data!DM48,IF($J$6="MAX",data!DM49))))</f>
        <v>1.6073215675769668</v>
      </c>
      <c r="J25" s="100">
        <f>IF($J$6="OFF",data!DN46,IF($J$6="26dB(A)",data!DN47,IF($J$6="30dB(A)",data!DN48,IF($J$6="MAX",data!DN49))))</f>
        <v>30</v>
      </c>
      <c r="K25" s="101">
        <f>IF($J$6="OFF",data!DO46,IF($J$6="26dB(A)",data!DO47,IF($J$6="30dB(A)",data!DO48,IF($J$6="MAX",data!DO49))))</f>
        <v>38</v>
      </c>
      <c r="L25" s="102">
        <f>IF($J$6="OFF",data!DP46,IF($J$6="26dB(A)",data!DP47,IF($J$6="30dB(A)",data!DP48,IF($J$6="MAX",data!DP49))))</f>
        <v>27.471445963687056</v>
      </c>
      <c r="M25" s="105">
        <f>IF($J$6="OFF",data!DQ46,IF($J$6="26dB(A)",data!DQ47,IF($J$6="30dB(A)",data!DQ48,IF($J$6="MAX",data!DQ49))))</f>
        <v>3.1</v>
      </c>
    </row>
    <row r="26" spans="2:13" ht="15" customHeight="1" x14ac:dyDescent="0.25">
      <c r="B26" s="302">
        <f>data!CK11</f>
        <v>250</v>
      </c>
      <c r="C26" s="303"/>
      <c r="D26" s="99">
        <f>IF($J$6="OFF",data!DH50,IF($J$6="26dB(A)",data!DH51,IF($J$6="30dB(A)",data!DH52,IF($J$6="MAX",data!DH53))))</f>
        <v>1413</v>
      </c>
      <c r="E26" s="158">
        <f>IF($J$6="OFF",data!DI50,IF($J$6="26dB(A)",data!DI51,IF($J$6="30dB(A)",data!DI52,IF($J$6="MAX",data!DI53))))</f>
        <v>243</v>
      </c>
      <c r="F26" s="153">
        <f>IF($J$6="OFF",data!DJ50,IF($J$6="26dB(A)",data!DJ51,IF($J$6="30dB(A)",data!DJ52,IF($J$6="MAX",data!DJ53))))</f>
        <v>0.83607913538454415</v>
      </c>
      <c r="G26" s="103">
        <f>IF($J$6="OFF",data!DK50,IF($J$6="26dB(A)",data!DK51,IF($J$6="30dB(A)",data!DK52,IF($J$6="MAX",data!DK53))))</f>
        <v>907</v>
      </c>
      <c r="H26" s="158">
        <f>IF($J$6="OFF",data!DL50,IF($J$6="26dB(A)",data!DL51,IF($J$6="30dB(A)",data!DL52,IF($J$6="MAX",data!DL53))))</f>
        <v>390</v>
      </c>
      <c r="I26" s="153">
        <f>IF($J$6="OFF",data!DM50,IF($J$6="26dB(A)",data!DM51,IF($J$6="30dB(A)",data!DM52,IF($J$6="MAX",data!DM53))))</f>
        <v>2.00048879808688</v>
      </c>
      <c r="J26" s="100">
        <f>IF($J$6="OFF",data!DN50,IF($J$6="26dB(A)",data!DN51,IF($J$6="30dB(A)",data!DN52,IF($J$6="MAX",data!DN53))))</f>
        <v>30</v>
      </c>
      <c r="K26" s="101">
        <f>IF($J$6="OFF",data!DO50,IF($J$6="26dB(A)",data!DO51,IF($J$6="30dB(A)",data!DO52,IF($J$6="MAX",data!DO53))))</f>
        <v>38</v>
      </c>
      <c r="L26" s="102">
        <f>IF($J$6="OFF",data!DP50,IF($J$6="26dB(A)",data!DP51,IF($J$6="30dB(A)",data!DP52,IF($J$6="MAX",data!DP53))))</f>
        <v>28.489088071156846</v>
      </c>
      <c r="M26" s="101">
        <f>IF($J$6="OFF",data!DQ50,IF($J$6="26dB(A)",data!DQ51,IF($J$6="30dB(A)",data!DQ52,IF($J$6="MAX",data!DQ53))))</f>
        <v>3.3</v>
      </c>
    </row>
    <row r="27" spans="2:13" ht="15" customHeight="1" x14ac:dyDescent="0.25">
      <c r="B27" s="302">
        <f>data!CK12</f>
        <v>270</v>
      </c>
      <c r="C27" s="303"/>
      <c r="D27" s="109">
        <f>IF($J$6="OFF",data!DH54,IF($J$6="26dB(A)",data!DH55,IF($J$6="30dB(A)",data!DH56,IF($J$6="MAX",data!DH57))))</f>
        <v>1521</v>
      </c>
      <c r="E27" s="110">
        <f>IF($J$6="OFF",data!DI54,IF($J$6="26dB(A)",data!DI55,IF($J$6="30dB(A)",data!DI56,IF($J$6="MAX",data!DI57))))</f>
        <v>262</v>
      </c>
      <c r="F27" s="234">
        <f>IF($J$6="OFF",data!DJ54,IF($J$6="26dB(A)",data!DJ55,IF($J$6="30dB(A)",data!DJ56,IF($J$6="MAX",data!DJ57))))</f>
        <v>1.0090795381958573</v>
      </c>
      <c r="G27" s="103">
        <f>IF($J$6="OFF",data!DK54,IF($J$6="26dB(A)",data!DK55,IF($J$6="30dB(A)",data!DK56,IF($J$6="MAX",data!DK57))))</f>
        <v>978</v>
      </c>
      <c r="H27" s="158">
        <f>IF($J$6="OFF",data!DL54,IF($J$6="26dB(A)",data!DL55,IF($J$6="30dB(A)",data!DL56,IF($J$6="MAX",data!DL57))))</f>
        <v>421</v>
      </c>
      <c r="I27" s="276">
        <f>IF($J$6="OFF",data!DM54,IF($J$6="26dB(A)",data!DM55,IF($J$6="30dB(A)",data!DM56,IF($J$6="MAX",data!DM57))))</f>
        <v>2.4152927049658022</v>
      </c>
      <c r="J27" s="100">
        <f>IF($J$6="OFF",data!DN54,IF($J$6="26dB(A)",data!DN55,IF($J$6="30dB(A)",data!DN56,IF($J$6="MAX",data!DN57))))</f>
        <v>30</v>
      </c>
      <c r="K27" s="101">
        <f>IF($J$6="OFF",data!DO54,IF($J$6="26dB(A)",data!DO55,IF($J$6="30dB(A)",data!DO56,IF($J$6="MAX",data!DO57))))</f>
        <v>38</v>
      </c>
      <c r="L27" s="102">
        <f>IF($J$6="OFF",data!DP54,IF($J$6="26dB(A)",data!DP55,IF($J$6="30dB(A)",data!DP56,IF($J$6="MAX",data!DP57))))</f>
        <v>31.439143963119381</v>
      </c>
      <c r="M27" s="105">
        <f>IF($J$6="OFF",data!DQ54,IF($J$6="26dB(A)",data!DQ55,IF($J$6="30dB(A)",data!DQ56,IF($J$6="MAX",data!DQ57))))</f>
        <v>3.6</v>
      </c>
    </row>
    <row r="28" spans="2:13" ht="15" customHeight="1" x14ac:dyDescent="0.25">
      <c r="B28" s="300">
        <f>data!CK13</f>
        <v>290</v>
      </c>
      <c r="C28" s="301"/>
      <c r="D28" s="239">
        <f>IF($J$6="OFF",data!DH58,IF($J$6="26dB(A)",data!DH59,IF($J$6="30dB(A)",data!DH60,IF($J$6="MAX",data!DH61))))</f>
        <v>1647</v>
      </c>
      <c r="E28" s="240">
        <f>IF($J$6="OFF",data!DI58,IF($J$6="26dB(A)",data!DI59,IF($J$6="30dB(A)",data!DI60,IF($J$6="MAX",data!DI61))))</f>
        <v>283</v>
      </c>
      <c r="F28" s="285">
        <f>IF($J$6="OFF",data!DJ58,IF($J$6="26dB(A)",data!DJ59,IF($J$6="30dB(A)",data!DJ60,IF($J$6="MAX",data!DJ61))))</f>
        <v>1.2183076276551912</v>
      </c>
      <c r="G28" s="286">
        <f>IF($J$6="OFF",data!DK58,IF($J$6="26dB(A)",data!DK59,IF($J$6="30dB(A)",data!DK60,IF($J$6="MAX",data!DK61))))</f>
        <v>1060</v>
      </c>
      <c r="H28" s="240">
        <f>IF($J$6="OFF",data!DL58,IF($J$6="26dB(A)",data!DL59,IF($J$6="30dB(A)",data!DL60,IF($J$6="MAX",data!DL61))))</f>
        <v>456</v>
      </c>
      <c r="I28" s="235">
        <f>IF($J$6="OFF",data!DM58,IF($J$6="26dB(A)",data!DM59,IF($J$6="30dB(A)",data!DM60,IF($J$6="MAX",data!DM61))))</f>
        <v>2.9261159724999453</v>
      </c>
      <c r="J28" s="244">
        <f>IF($J$6="OFF",data!DN58,IF($J$6="26dB(A)",data!DN59,IF($J$6="30dB(A)",data!DN60,IF($J$6="MAX",data!DN61))))</f>
        <v>30</v>
      </c>
      <c r="K28" s="236">
        <f>IF($J$6="OFF",data!DO58,IF($J$6="26dB(A)",data!DO59,IF($J$6="30dB(A)",data!DO60,IF($J$6="MAX",data!DO61))))</f>
        <v>38</v>
      </c>
      <c r="L28" s="261">
        <f>IF($J$6="OFF",data!DP58,IF($J$6="26dB(A)",data!DP59,IF($J$6="30dB(A)",data!DP60,IF($J$6="MAX",data!DP61))))</f>
        <v>31.44</v>
      </c>
      <c r="M28" s="287">
        <f>IF($J$6="OFF",data!DQ58,IF($J$6="26dB(A)",data!DQ59,IF($J$6="30dB(A)",data!DQ60,IF($J$6="MAX",data!DQ61))))</f>
        <v>3.9</v>
      </c>
    </row>
    <row r="29" spans="2:13" ht="15" hidden="1" customHeight="1" x14ac:dyDescent="0.25">
      <c r="B29" s="296">
        <f>IF($J$6="OFF",data!DF82,IF($J$6="26dB(A)",data!DF83,IF($J$6="30dB(A)",data!DF84,IF($J$6="MAX",data!DF85))))</f>
        <v>300</v>
      </c>
      <c r="C29" s="297"/>
      <c r="D29" s="269" t="e">
        <f>IF($J$6="OFF",data!DH82,IF($J$6="26dB(A)",data!DH83,IF($J$6="30dB(A)",data!DH84,IF($J$6="MAX",data!DH85))))</f>
        <v>#N/A</v>
      </c>
      <c r="E29" s="270" t="e">
        <f>IF($J$6="OFF",data!DI82,IF($J$6="26dB(A)",data!DI83,IF($J$6="30dB(A)",data!DI84,IF($J$6="MAX",data!DI85))))</f>
        <v>#N/A</v>
      </c>
      <c r="F29" s="271" t="e">
        <f>IF($J$6="OFF",data!DJ82,IF($J$6="26dB(A)",data!DJ83,IF($J$6="30dB(A)",data!DJ84,IF($J$6="MAX",data!DJ85))))</f>
        <v>#N/A</v>
      </c>
      <c r="G29" s="272" t="e">
        <f>IF($J$6="OFF",data!DK82,IF($J$6="26dB(A)",data!DK83,IF($J$6="30dB(A)",data!DK84,IF($J$6="MAX",data!DK85))))</f>
        <v>#N/A</v>
      </c>
      <c r="H29" s="270" t="e">
        <f>IF($J$6="OFF",data!DL82,IF($J$6="26dB(A)",data!DL83,IF($J$6="30dB(A)",data!DL84,IF($J$6="MAX",data!DL85))))</f>
        <v>#N/A</v>
      </c>
      <c r="I29" s="271" t="e">
        <f>IF($J$6="OFF",data!DM82,IF($J$6="26dB(A)",data!DM83,IF($J$6="30dB(A)",data!DM84,IF($J$6="MAX",data!DM85))))</f>
        <v>#N/A</v>
      </c>
      <c r="J29" s="273" t="e">
        <f>IF($J$6="OFF",data!DN82,IF($J$6="26dB(A)",data!DN83,IF($J$6="30dB(A)",data!DN84,IF($J$6="MAX",data!DN85))))</f>
        <v>#N/A</v>
      </c>
      <c r="K29" s="274" t="e">
        <f>IF($J$6="OFF",data!DO82,IF($J$6="26dB(A)",data!DO83,IF($J$6="30dB(A)",data!DO84,IF($J$6="MAX",data!DO85))))</f>
        <v>#N/A</v>
      </c>
      <c r="L29" s="275" t="e">
        <f>IF($J$6="OFF",data!DP82,IF($J$6="26dB(A)",data!DP83,IF($J$6="30dB(A)",data!DP84,IF($J$6="MAX",data!DP85))))</f>
        <v>#N/A</v>
      </c>
      <c r="M29" s="274" t="e">
        <f>IF($J$6="OFF",data!DQ82,IF($J$6="26dB(A)",data!DQ83,IF($J$6="30dB(A)",data!DQ84,IF($J$6="MAX",data!DQ85))))</f>
        <v>#N/A</v>
      </c>
    </row>
    <row r="30" spans="2:13" ht="15" hidden="1" customHeight="1" x14ac:dyDescent="0.25"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3" t="s">
        <v>377</v>
      </c>
    </row>
    <row r="31" spans="2:13" ht="14.25" customHeight="1" x14ac:dyDescent="0.25">
      <c r="B31" s="157" t="s">
        <v>23</v>
      </c>
      <c r="C31" s="104" t="str">
        <f>IF(data!$CC$17=1,NL!E6,IF(data!$CC$17=2,EN!E6,IF(data!$CC$17=3,FR!E6,IF(data!$CC$17=4,DE!E6,IF(data!$CC$17=5,NR!E6,IF(data!$CC$17=6,SP!E6,IF(data!$CC$17=7,SW!E6,IF(data!$CC$17=8,TS!E6,IF(data!$CC$17=9,ExtraTaal1!E6,IF(data!$CC$17=10,ExtraTaal2!E6,IF(data!$CC$17=11,ExtraTaal3!E6,)))))))))))</f>
        <v>Output without fans is negligible</v>
      </c>
      <c r="M31" s="263" t="s">
        <v>393</v>
      </c>
    </row>
    <row r="32" spans="2:13" ht="7.5" hidden="1" customHeight="1" x14ac:dyDescent="0.25">
      <c r="B32" s="157" t="s">
        <v>24</v>
      </c>
      <c r="C32" s="104" t="str">
        <f>IF(data!$CC$17=1,NL!B20,IF(data!$CC$17=2,EN!B20,IF(data!$CC$17=3,FR!B20,IF(data!$CC$17=4,DE!B20,IF(data!$CC$17=5,NR!B20,IF(data!$CC$17=6,SP!B20,IF(data!$CC$17=7,SW!B20,IF(data!$CC$17=8,TS!B20,IF(data!$CC$17=9,ExtraTaal1!B20,IF(data!$CC$17=10,ExtraTaal2!B20,IF(data!$CC$17=11,ExtraTaal3!B20,)))))))))))</f>
        <v>Cooling power is calcullated according EN16430 with fans blowing up for all heights.</v>
      </c>
    </row>
    <row r="33" spans="2:13" ht="12.75" customHeight="1" x14ac:dyDescent="0.25">
      <c r="B33" s="157" t="s">
        <v>59</v>
      </c>
      <c r="C33" s="104" t="str">
        <f>IF($J$4=data!$CC$3,NL!B21,IF($J$4=data!$CC$4,EN!B21,IF($J$4=data!$CC$5,FR!B21,IF($J$4=data!$CC$6,DE!B21,IF($J$4=data!$CC$7,NR!B21,IF($J$4=data!$CC$8,SP!B21,IF($J$4=data!$CC$9,SW!B21,)))))))</f>
        <v>When the water volume is given in gallons, the units are specifically imperial gallons.</v>
      </c>
    </row>
    <row r="34" spans="2:13" ht="10.5" customHeight="1" x14ac:dyDescent="0.25">
      <c r="B34" s="157" t="s">
        <v>199</v>
      </c>
      <c r="C34" s="249" t="str">
        <f>IF(data!$CC$17=1,NL!B22,IF(data!$CC$17=2,EN!B22,IF(data!$CC$17=3,FR!B22,IF(data!$CC$17=4,DE!B22,IF(data!$CC$17=5,NR!B22,IF(data!$CC$17=6,SP!B22,IF(data!$CC$17=7,SW!B22,IF(data!$CC$17=8,TS!B22,IF(data!$CC$17=9,ExtraTaal1!B22,IF(data!$CC$17=10,ExtraTaal2!B22,IF(data!$CC$17=11,ExtraTaal3!B22,)))))))))))</f>
        <v>Soundpower according to ISO 3741:2010, sound pressure level with assumed room damping of 8 dB(A).</v>
      </c>
      <c r="D34" s="249"/>
      <c r="E34" s="249"/>
      <c r="F34" s="249"/>
      <c r="G34" s="249"/>
      <c r="H34" s="249"/>
      <c r="I34" s="249"/>
      <c r="J34" s="249"/>
      <c r="K34" s="249"/>
      <c r="L34" s="249"/>
      <c r="M34" s="249"/>
    </row>
    <row r="38" spans="2:13" ht="0.2" hidden="1" customHeight="1" x14ac:dyDescent="0.25"/>
    <row r="1048576" ht="27.75" hidden="1" customHeight="1" x14ac:dyDescent="0.25"/>
  </sheetData>
  <sheetProtection algorithmName="SHA-512" hashValue="Kj7lQi4GEaWdtNCAdEv3/waMAKZ2dE2D5aexx2UBHNxYNRDWQhbce90/TLkIr59YnpKPJ2Pr8Ehiw2WB1BVjeA==" saltValue="sh6q6VvjbXZXLRARi4ZZ9g==" spinCount="100000" sheet="1" selectLockedCells="1"/>
  <mergeCells count="35">
    <mergeCell ref="B2:K2"/>
    <mergeCell ref="B17:M17"/>
    <mergeCell ref="F4:I4"/>
    <mergeCell ref="J4:K4"/>
    <mergeCell ref="M7:M8"/>
    <mergeCell ref="L7:L8"/>
    <mergeCell ref="L4:M4"/>
    <mergeCell ref="F5:I5"/>
    <mergeCell ref="J5:K5"/>
    <mergeCell ref="B5:C5"/>
    <mergeCell ref="L10:M10"/>
    <mergeCell ref="L11:M14"/>
    <mergeCell ref="K7:K8"/>
    <mergeCell ref="B29:C29"/>
    <mergeCell ref="H7:J8"/>
    <mergeCell ref="B28:C28"/>
    <mergeCell ref="B23:C23"/>
    <mergeCell ref="B24:C24"/>
    <mergeCell ref="B25:C25"/>
    <mergeCell ref="B26:C26"/>
    <mergeCell ref="B27:C27"/>
    <mergeCell ref="B16:C16"/>
    <mergeCell ref="B20:C20"/>
    <mergeCell ref="B19:C19"/>
    <mergeCell ref="B21:C21"/>
    <mergeCell ref="B22:C22"/>
    <mergeCell ref="G10:I10"/>
    <mergeCell ref="B11:D11"/>
    <mergeCell ref="G11:I11"/>
    <mergeCell ref="B18:C18"/>
    <mergeCell ref="G12:I12"/>
    <mergeCell ref="B10:D10"/>
    <mergeCell ref="B12:D12"/>
    <mergeCell ref="F6:I6"/>
    <mergeCell ref="G13:I13"/>
  </mergeCells>
  <phoneticPr fontId="1" type="noConversion"/>
  <conditionalFormatting sqref="D25:M28">
    <cfRule type="expression" dxfId="0" priority="1">
      <formula>$J$5 = "Mini Hybrid"</formula>
    </cfRule>
  </conditionalFormatting>
  <dataValidations count="4">
    <dataValidation type="whole" errorStyle="information" allowBlank="1" error="Eingabe außerhalb des gültigen Bereichs." prompt="20°C bis 35°C" sqref="J12:J13" xr:uid="{00000000-0002-0000-0000-000000000000}">
      <formula1>20</formula1>
      <formula2>35</formula2>
    </dataValidation>
    <dataValidation type="whole" errorStyle="information" allowBlank="1" error="Eingabe außerhalb des gültigen Bereichs." prompt="Eingabe zwischen Vorlauftemp. und Raumtemp." sqref="J11" xr:uid="{00000000-0002-0000-0000-000001000000}">
      <formula1>J10</formula1>
      <formula2>J12</formula2>
    </dataValidation>
    <dataValidation type="whole" errorStyle="information" allowBlank="1" prompt="Eingabe zwischen 5°C bis 20°C" sqref="J10" xr:uid="{00000000-0002-0000-0000-000002000000}">
      <formula1>5</formula1>
      <formula2>20</formula2>
    </dataValidation>
    <dataValidation allowBlank="1" showInputMessage="1" sqref="E10:E12" xr:uid="{00000000-0002-0000-0000-000003000000}"/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8196" r:id="rId4" name="rbtnOneSI">
          <controlPr defaultSize="0" autoFill="0" autoLine="0" autoPict="0" r:id="rId5">
            <anchor moveWithCells="1">
              <from>
                <xdr:col>11</xdr:col>
                <xdr:colOff>28575</xdr:colOff>
                <xdr:row>10</xdr:row>
                <xdr:rowOff>28575</xdr:rowOff>
              </from>
              <to>
                <xdr:col>12</xdr:col>
                <xdr:colOff>323850</xdr:colOff>
                <xdr:row>11</xdr:row>
                <xdr:rowOff>152400</xdr:rowOff>
              </to>
            </anchor>
          </controlPr>
        </control>
      </mc:Choice>
      <mc:Fallback>
        <control shapeId="8196" r:id="rId4" name="rbtnOneSI"/>
      </mc:Fallback>
    </mc:AlternateContent>
    <mc:AlternateContent xmlns:mc="http://schemas.openxmlformats.org/markup-compatibility/2006">
      <mc:Choice Requires="x14">
        <control shapeId="8197" r:id="rId6" name="rbtnOneImperial">
          <controlPr defaultSize="0" autoFill="0" autoLine="0" autoPict="0" r:id="rId7">
            <anchor moveWithCells="1">
              <from>
                <xdr:col>11</xdr:col>
                <xdr:colOff>28575</xdr:colOff>
                <xdr:row>11</xdr:row>
                <xdr:rowOff>114300</xdr:rowOff>
              </from>
              <to>
                <xdr:col>12</xdr:col>
                <xdr:colOff>438150</xdr:colOff>
                <xdr:row>13</xdr:row>
                <xdr:rowOff>38100</xdr:rowOff>
              </to>
            </anchor>
          </controlPr>
        </control>
      </mc:Choice>
      <mc:Fallback>
        <control shapeId="8197" r:id="rId6" name="rbtnOneImperial"/>
      </mc:Fallback>
    </mc:AlternateContent>
    <mc:AlternateContent xmlns:mc="http://schemas.openxmlformats.org/markup-compatibility/2006">
      <mc:Choice Requires="x14">
        <control shapeId="8200" r:id="rId8" name="CommandButton1">
          <controlPr defaultSize="0" autoLine="0" autoPict="0" r:id="rId9">
            <anchor moveWithCells="1">
              <from>
                <xdr:col>1</xdr:col>
                <xdr:colOff>304800</xdr:colOff>
                <xdr:row>2</xdr:row>
                <xdr:rowOff>180975</xdr:rowOff>
              </from>
              <to>
                <xdr:col>4</xdr:col>
                <xdr:colOff>342900</xdr:colOff>
                <xdr:row>5</xdr:row>
                <xdr:rowOff>19050</xdr:rowOff>
              </to>
            </anchor>
          </controlPr>
        </control>
      </mc:Choice>
      <mc:Fallback>
        <control shapeId="8200" r:id="rId8" name="CommandButton1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4000000}">
          <x14:formula1>
            <xm:f>INDIRECT(data!$A$1)</xm:f>
          </x14:formula1>
          <xm:sqref>K6</xm:sqref>
        </x14:dataValidation>
        <x14:dataValidation type="list" allowBlank="1" showInputMessage="1" showErrorMessage="1" xr:uid="{00000000-0002-0000-0000-000005000000}">
          <x14:formula1>
            <xm:f>data!$CA$13:$CA$15</xm:f>
          </x14:formula1>
          <xm:sqref>J6</xm:sqref>
        </x14:dataValidation>
        <x14:dataValidation type="list" allowBlank="1" showInputMessage="1" showErrorMessage="1" xr:uid="{00000000-0002-0000-0000-000006000000}">
          <x14:formula1>
            <xm:f>data!$CC$3:$CC$10</xm:f>
          </x14:formula1>
          <xm:sqref>J4:K4</xm:sqref>
        </x14:dataValidation>
        <x14:dataValidation type="list" allowBlank="1" showInputMessage="1" showErrorMessage="1" xr:uid="{00000000-0002-0000-0000-000008000000}">
          <x14:formula1>
            <xm:f>INDIRECT(data!$A$3)</xm:f>
          </x14:formula1>
          <xm:sqref>L6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8"/>
  <dimension ref="A1:J22"/>
  <sheetViews>
    <sheetView workbookViewId="0">
      <selection activeCell="E6" sqref="E6"/>
    </sheetView>
  </sheetViews>
  <sheetFormatPr defaultColWidth="0" defaultRowHeight="0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57" t="s">
        <v>30</v>
      </c>
      <c r="C1" s="358"/>
      <c r="D1" s="358"/>
      <c r="E1" s="358"/>
      <c r="F1" s="35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ht="15" x14ac:dyDescent="0.25">
      <c r="A3" s="33"/>
      <c r="B3" s="35" t="s">
        <v>315</v>
      </c>
      <c r="C3" s="6"/>
      <c r="D3" s="36" t="s">
        <v>20</v>
      </c>
      <c r="E3" s="108" t="s">
        <v>81</v>
      </c>
      <c r="F3" s="33" t="s">
        <v>368</v>
      </c>
      <c r="G3" s="33" t="s">
        <v>316</v>
      </c>
      <c r="H3" s="33" t="s">
        <v>317</v>
      </c>
      <c r="I3" s="33" t="s">
        <v>343</v>
      </c>
      <c r="J3" s="33"/>
    </row>
    <row r="4" spans="1:10" ht="15" x14ac:dyDescent="0.25">
      <c r="A4" s="33"/>
      <c r="B4" s="37" t="s">
        <v>318</v>
      </c>
      <c r="C4" s="4"/>
      <c r="D4" s="38" t="str">
        <f>D3</f>
        <v>mm</v>
      </c>
      <c r="E4" s="33" t="s">
        <v>319</v>
      </c>
      <c r="F4" s="33" t="s">
        <v>320</v>
      </c>
      <c r="G4" s="33" t="s">
        <v>321</v>
      </c>
      <c r="H4" s="33" t="s">
        <v>322</v>
      </c>
      <c r="I4" s="33" t="s">
        <v>344</v>
      </c>
      <c r="J4" s="33"/>
    </row>
    <row r="5" spans="1:10" ht="15" x14ac:dyDescent="0.25">
      <c r="A5" s="33"/>
      <c r="B5" s="37" t="s">
        <v>32</v>
      </c>
      <c r="C5" s="4"/>
      <c r="D5" s="38"/>
      <c r="E5" s="33" t="s">
        <v>323</v>
      </c>
      <c r="F5" s="33" t="s">
        <v>124</v>
      </c>
      <c r="G5" s="33" t="s">
        <v>190</v>
      </c>
      <c r="H5" s="33"/>
      <c r="I5" s="33" t="s">
        <v>345</v>
      </c>
      <c r="J5" s="33"/>
    </row>
    <row r="6" spans="1:10" ht="15.75" thickBot="1" x14ac:dyDescent="0.3">
      <c r="A6" s="33"/>
      <c r="B6" s="39" t="s">
        <v>324</v>
      </c>
      <c r="C6" s="40"/>
      <c r="D6" s="41" t="str">
        <f>D3</f>
        <v>mm</v>
      </c>
      <c r="E6" t="s">
        <v>388</v>
      </c>
      <c r="F6" s="33" t="s">
        <v>325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326</v>
      </c>
      <c r="C8" s="43"/>
      <c r="D8" s="44"/>
      <c r="E8" s="45"/>
      <c r="F8" s="46"/>
      <c r="G8" s="47" t="s">
        <v>327</v>
      </c>
      <c r="H8" s="46"/>
      <c r="I8" s="48"/>
      <c r="J8" s="33"/>
    </row>
    <row r="9" spans="1:10" ht="15" x14ac:dyDescent="0.25">
      <c r="A9" s="33"/>
      <c r="B9" s="49" t="s">
        <v>328</v>
      </c>
      <c r="C9" s="4"/>
      <c r="D9" s="50"/>
      <c r="E9" s="359" t="str">
        <f>B9</f>
        <v>Voda na přívodu</v>
      </c>
      <c r="F9" s="360"/>
      <c r="G9" s="360"/>
      <c r="H9" s="4"/>
      <c r="I9" s="51">
        <f>D9</f>
        <v>0</v>
      </c>
      <c r="J9" s="33"/>
    </row>
    <row r="10" spans="1:10" ht="15" x14ac:dyDescent="0.25">
      <c r="A10" s="33"/>
      <c r="B10" s="49" t="s">
        <v>329</v>
      </c>
      <c r="C10" s="4"/>
      <c r="D10" s="50">
        <f>D9</f>
        <v>0</v>
      </c>
      <c r="E10" s="359" t="str">
        <f>B10</f>
        <v>Voda na zpátečce</v>
      </c>
      <c r="F10" s="360"/>
      <c r="G10" s="36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372</v>
      </c>
      <c r="C11" s="4"/>
      <c r="D11" s="50">
        <f>D9</f>
        <v>0</v>
      </c>
      <c r="E11" s="359" t="str">
        <f>B11</f>
        <v>"Suchá" teplota vzduchu</v>
      </c>
      <c r="F11" s="360"/>
      <c r="G11" s="36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ht="15" customHeight="1" x14ac:dyDescent="0.25">
      <c r="A13" s="33"/>
      <c r="B13" s="34"/>
      <c r="C13" s="362" t="str">
        <f>CONCATENATE(B8," ",C9,"/",C10,"/",C11)</f>
        <v>Topení: //</v>
      </c>
      <c r="D13" s="363"/>
      <c r="E13" s="364" t="str">
        <f>CONCATENATE(G8," ",H9,"/",H10,"/",H11)</f>
        <v>Chlazení: //</v>
      </c>
      <c r="F13" s="365"/>
      <c r="G13" s="350" t="s">
        <v>330</v>
      </c>
      <c r="H13" s="350" t="s">
        <v>371</v>
      </c>
      <c r="I13" s="350" t="s">
        <v>331</v>
      </c>
      <c r="J13" s="350" t="s">
        <v>332</v>
      </c>
    </row>
    <row r="14" spans="1:10" s="3" customFormat="1" ht="144.94999999999999" customHeight="1" thickBot="1" x14ac:dyDescent="0.3">
      <c r="A14" s="61"/>
      <c r="B14" s="61"/>
      <c r="C14" s="62" t="s">
        <v>333</v>
      </c>
      <c r="D14" s="63" t="s">
        <v>369</v>
      </c>
      <c r="E14" s="64" t="s">
        <v>334</v>
      </c>
      <c r="F14" s="65" t="s">
        <v>369</v>
      </c>
      <c r="G14" s="351"/>
      <c r="H14" s="351"/>
      <c r="I14" s="351"/>
      <c r="J14" s="351"/>
    </row>
    <row r="15" spans="1:10" ht="15.75" thickBot="1" x14ac:dyDescent="0.3">
      <c r="A15" s="352" t="s">
        <v>41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customHeight="1" x14ac:dyDescent="0.25">
      <c r="A16" s="354" t="s">
        <v>22</v>
      </c>
      <c r="B16" s="66" t="s">
        <v>335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55"/>
      <c r="B17" s="67" t="s">
        <v>42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56"/>
      <c r="B18" s="68" t="s">
        <v>43</v>
      </c>
      <c r="C18" s="26"/>
      <c r="D18" s="27"/>
      <c r="E18" s="28"/>
      <c r="F18" s="29"/>
      <c r="G18" s="30"/>
      <c r="H18" s="31"/>
      <c r="I18" s="32"/>
      <c r="J18" s="33"/>
    </row>
    <row r="19" spans="1:10" ht="15" x14ac:dyDescent="0.25">
      <c r="A19" s="33"/>
      <c r="B19" s="34" t="s">
        <v>336</v>
      </c>
      <c r="C19" s="33"/>
      <c r="D19" s="33"/>
      <c r="E19" s="33"/>
      <c r="F19" s="33"/>
      <c r="G19" s="33"/>
      <c r="H19" s="33"/>
      <c r="I19" s="69"/>
      <c r="J19" s="33"/>
    </row>
    <row r="20" spans="1:10" ht="15" x14ac:dyDescent="0.25">
      <c r="A20" s="70" t="s">
        <v>23</v>
      </c>
      <c r="B20" s="71" t="s">
        <v>337</v>
      </c>
      <c r="C20" s="33"/>
      <c r="D20" s="33"/>
      <c r="E20" s="33"/>
      <c r="F20" s="33"/>
      <c r="G20" s="33"/>
      <c r="H20" s="33"/>
      <c r="I20" s="33"/>
      <c r="J20" s="33"/>
    </row>
    <row r="21" spans="1:10" ht="15" x14ac:dyDescent="0.25">
      <c r="A21" s="70" t="s">
        <v>24</v>
      </c>
      <c r="B21" s="71" t="s">
        <v>370</v>
      </c>
      <c r="C21" s="33"/>
      <c r="D21" s="33"/>
      <c r="E21" s="33"/>
      <c r="F21" s="33"/>
      <c r="G21" s="33"/>
      <c r="H21" s="33"/>
      <c r="I21" s="33"/>
      <c r="J21" s="33"/>
    </row>
    <row r="22" spans="1:10" ht="15" x14ac:dyDescent="0.25">
      <c r="A22" s="70" t="s">
        <v>59</v>
      </c>
      <c r="B22" s="71" t="s">
        <v>338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H13:H14"/>
    <mergeCell ref="I13:I14"/>
    <mergeCell ref="J13:J14"/>
    <mergeCell ref="A15:B15"/>
    <mergeCell ref="A16:A18"/>
    <mergeCell ref="B1:F1"/>
    <mergeCell ref="E9:G9"/>
    <mergeCell ref="E10:G10"/>
    <mergeCell ref="E11:G11"/>
    <mergeCell ref="C13:D13"/>
    <mergeCell ref="E13:F13"/>
    <mergeCell ref="G13:G14"/>
  </mergeCells>
  <dataValidations count="6">
    <dataValidation type="decimal" operator="greaterThan" allowBlank="1" showInputMessage="1" showErrorMessage="1" error="value must be higher than 15" sqref="H9" xr:uid="{00000000-0002-0000-0900-000000000000}">
      <formula1>14.9</formula1>
    </dataValidation>
    <dataValidation type="decimal" operator="greaterThan" allowBlank="1" showInputMessage="1" showErrorMessage="1" error="return must be higher than inlet" sqref="H10" xr:uid="{00000000-0002-0000-09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900-000002000000}">
      <formula1>H10</formula1>
    </dataValidation>
    <dataValidation type="decimal" operator="lessThanOrEqual" allowBlank="1" showInputMessage="1" showErrorMessage="1" error="water temperature max 95°C" sqref="C9" xr:uid="{00000000-0002-0000-0900-000003000000}">
      <formula1>95</formula1>
    </dataValidation>
    <dataValidation type="decimal" operator="lessThan" allowBlank="1" showInputMessage="1" showErrorMessage="1" error="return must be lower than inlet" sqref="C10" xr:uid="{00000000-0002-0000-09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9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2"/>
  <dimension ref="A1:J22"/>
  <sheetViews>
    <sheetView workbookViewId="0"/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57" t="s">
        <v>30</v>
      </c>
      <c r="C1" s="357"/>
      <c r="D1" s="357"/>
      <c r="E1" s="357"/>
      <c r="F1" s="357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37</v>
      </c>
      <c r="C3" s="6"/>
      <c r="D3" s="36" t="s">
        <v>20</v>
      </c>
      <c r="E3" s="108" t="s">
        <v>81</v>
      </c>
      <c r="F3" s="33" t="s">
        <v>116</v>
      </c>
      <c r="G3" s="33" t="s">
        <v>280</v>
      </c>
      <c r="H3" s="33" t="s">
        <v>219</v>
      </c>
      <c r="I3" s="33" t="s">
        <v>349</v>
      </c>
      <c r="J3" s="33"/>
    </row>
    <row r="4" spans="1:10" x14ac:dyDescent="0.25">
      <c r="A4" s="33"/>
      <c r="B4" s="37" t="s">
        <v>38</v>
      </c>
      <c r="C4" s="4"/>
      <c r="D4" s="38" t="str">
        <f>D3</f>
        <v>mm</v>
      </c>
      <c r="E4" s="33" t="s">
        <v>109</v>
      </c>
      <c r="F4" s="33" t="s">
        <v>120</v>
      </c>
      <c r="G4" s="33" t="s">
        <v>111</v>
      </c>
      <c r="H4" s="33" t="s">
        <v>364</v>
      </c>
      <c r="I4" s="33" t="s">
        <v>350</v>
      </c>
      <c r="J4" s="33"/>
    </row>
    <row r="5" spans="1:10" x14ac:dyDescent="0.25">
      <c r="A5" s="33"/>
      <c r="B5" s="37" t="s">
        <v>39</v>
      </c>
      <c r="C5" s="4"/>
      <c r="D5" s="38"/>
      <c r="E5" s="33" t="s">
        <v>85</v>
      </c>
      <c r="F5" s="33" t="s">
        <v>124</v>
      </c>
      <c r="G5" s="33" t="s">
        <v>190</v>
      </c>
      <c r="H5" s="33"/>
      <c r="I5" s="33" t="s">
        <v>351</v>
      </c>
      <c r="J5" s="33"/>
    </row>
    <row r="6" spans="1:10" ht="15.75" thickBot="1" x14ac:dyDescent="0.3">
      <c r="A6" s="33"/>
      <c r="B6" s="39" t="s">
        <v>40</v>
      </c>
      <c r="C6" s="40"/>
      <c r="D6" s="41" t="str">
        <f>D3</f>
        <v>mm</v>
      </c>
      <c r="E6" s="33" t="s">
        <v>314</v>
      </c>
      <c r="F6" s="33" t="s">
        <v>195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223</v>
      </c>
      <c r="C8" s="43"/>
      <c r="D8" s="44"/>
      <c r="E8" s="45"/>
      <c r="F8" s="46"/>
      <c r="G8" s="47" t="s">
        <v>224</v>
      </c>
      <c r="H8" s="46"/>
      <c r="I8" s="48"/>
      <c r="J8" s="33"/>
    </row>
    <row r="9" spans="1:10" x14ac:dyDescent="0.25">
      <c r="A9" s="33"/>
      <c r="B9" s="49" t="s">
        <v>234</v>
      </c>
      <c r="C9" s="4"/>
      <c r="D9" s="50"/>
      <c r="E9" s="359" t="str">
        <f>B9</f>
        <v>Supply water</v>
      </c>
      <c r="F9" s="360"/>
      <c r="G9" s="360"/>
      <c r="H9" s="4"/>
      <c r="I9" s="51">
        <f>D9</f>
        <v>0</v>
      </c>
      <c r="J9" s="33"/>
    </row>
    <row r="10" spans="1:10" x14ac:dyDescent="0.25">
      <c r="A10" s="33"/>
      <c r="B10" s="49" t="s">
        <v>235</v>
      </c>
      <c r="C10" s="4"/>
      <c r="D10" s="50">
        <f>D9</f>
        <v>0</v>
      </c>
      <c r="E10" s="359" t="str">
        <f>B10</f>
        <v>Return water</v>
      </c>
      <c r="F10" s="360"/>
      <c r="G10" s="36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236</v>
      </c>
      <c r="C11" s="4"/>
      <c r="D11" s="50">
        <f>D9</f>
        <v>0</v>
      </c>
      <c r="E11" s="359" t="str">
        <f>B11</f>
        <v>Entering air (dry bulb)</v>
      </c>
      <c r="F11" s="360"/>
      <c r="G11" s="360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ht="15" customHeight="1" x14ac:dyDescent="0.25">
      <c r="A13" s="33"/>
      <c r="B13" s="34"/>
      <c r="C13" s="362" t="str">
        <f>CONCATENATE(B8," ",C9,"/",C10,"/",C11)</f>
        <v>Heating: //</v>
      </c>
      <c r="D13" s="366"/>
      <c r="E13" s="364" t="str">
        <f>CONCATENATE(G8," ",H9,"/",H10,"/",H11)</f>
        <v>Cooling: //</v>
      </c>
      <c r="F13" s="365"/>
      <c r="G13" s="350" t="s">
        <v>165</v>
      </c>
      <c r="H13" s="350" t="s">
        <v>54</v>
      </c>
      <c r="I13" s="350" t="s">
        <v>211</v>
      </c>
      <c r="J13" s="350" t="s">
        <v>212</v>
      </c>
    </row>
    <row r="14" spans="1:10" s="3" customFormat="1" ht="144.94999999999999" customHeight="1" thickBot="1" x14ac:dyDescent="0.3">
      <c r="A14" s="61"/>
      <c r="B14" s="61"/>
      <c r="C14" s="62" t="s">
        <v>162</v>
      </c>
      <c r="D14" s="63" t="s">
        <v>163</v>
      </c>
      <c r="E14" s="64" t="s">
        <v>164</v>
      </c>
      <c r="F14" s="65" t="str">
        <f>D14</f>
        <v>Water flow</v>
      </c>
      <c r="G14" s="351"/>
      <c r="H14" s="351"/>
      <c r="I14" s="351"/>
      <c r="J14" s="351"/>
    </row>
    <row r="15" spans="1:10" ht="15.75" thickBot="1" x14ac:dyDescent="0.3">
      <c r="A15" s="352" t="s">
        <v>41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customHeight="1" x14ac:dyDescent="0.25">
      <c r="A16" s="354" t="s">
        <v>22</v>
      </c>
      <c r="B16" s="66" t="s">
        <v>248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55"/>
      <c r="B17" s="67" t="s">
        <v>42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56"/>
      <c r="B18" s="68" t="s">
        <v>43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77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23</v>
      </c>
      <c r="B20" s="71" t="s">
        <v>63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24</v>
      </c>
      <c r="B21" s="71" t="s">
        <v>69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59</v>
      </c>
      <c r="B22" s="71" t="s">
        <v>64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H13:H14"/>
    <mergeCell ref="I13:I14"/>
    <mergeCell ref="J13:J14"/>
    <mergeCell ref="A15:B15"/>
    <mergeCell ref="A16:A18"/>
    <mergeCell ref="B1:F1"/>
    <mergeCell ref="E9:G9"/>
    <mergeCell ref="E10:G10"/>
    <mergeCell ref="E11:G11"/>
    <mergeCell ref="C13:D13"/>
    <mergeCell ref="E13:F13"/>
    <mergeCell ref="G13:G14"/>
  </mergeCells>
  <dataValidations count="6">
    <dataValidation type="decimal" operator="lessThan" allowBlank="1" showInputMessage="1" showErrorMessage="1" error="room air temperature must be lower than water temperature" sqref="C11" xr:uid="{00000000-0002-0000-0A00-000000000000}">
      <formula1>C10</formula1>
    </dataValidation>
    <dataValidation type="decimal" operator="lessThan" allowBlank="1" showInputMessage="1" showErrorMessage="1" error="return must be lower than inlet" sqref="C10" xr:uid="{00000000-0002-0000-0A00-000001000000}">
      <formula1>C9</formula1>
    </dataValidation>
    <dataValidation type="decimal" operator="lessThanOrEqual" allowBlank="1" showInputMessage="1" showErrorMessage="1" error="water temperature max 95°C" sqref="C9" xr:uid="{00000000-0002-0000-0A00-000002000000}">
      <formula1>95</formula1>
    </dataValidation>
    <dataValidation type="decimal" operator="greaterThan" allowBlank="1" showInputMessage="1" showErrorMessage="1" error="room temperature must be higher than watertemperature" sqref="H11" xr:uid="{00000000-0002-0000-0A00-000003000000}">
      <formula1>H10</formula1>
    </dataValidation>
    <dataValidation type="decimal" operator="greaterThan" allowBlank="1" showInputMessage="1" showErrorMessage="1" error="return must be higher than inlet" sqref="H10" xr:uid="{00000000-0002-0000-0A00-000004000000}">
      <formula1>H9</formula1>
    </dataValidation>
    <dataValidation type="decimal" operator="greaterThan" allowBlank="1" showInputMessage="1" showErrorMessage="1" error="value must be higher than 15" sqref="H9" xr:uid="{00000000-0002-0000-0A00-000005000000}">
      <formula1>14.9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3"/>
  <dimension ref="A1:J22"/>
  <sheetViews>
    <sheetView workbookViewId="0"/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57" t="s">
        <v>30</v>
      </c>
      <c r="C1" s="358"/>
      <c r="D1" s="358"/>
      <c r="E1" s="358"/>
      <c r="F1" s="35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37</v>
      </c>
      <c r="C3" s="6"/>
      <c r="D3" s="36" t="s">
        <v>20</v>
      </c>
      <c r="E3" s="108" t="s">
        <v>81</v>
      </c>
      <c r="F3" s="33" t="s">
        <v>116</v>
      </c>
      <c r="G3" s="33" t="s">
        <v>280</v>
      </c>
      <c r="H3" s="33" t="s">
        <v>219</v>
      </c>
      <c r="I3" s="33" t="s">
        <v>349</v>
      </c>
      <c r="J3" s="33"/>
    </row>
    <row r="4" spans="1:10" x14ac:dyDescent="0.25">
      <c r="A4" s="33"/>
      <c r="B4" s="37" t="s">
        <v>38</v>
      </c>
      <c r="C4" s="4"/>
      <c r="D4" s="38" t="str">
        <f>D3</f>
        <v>mm</v>
      </c>
      <c r="E4" s="33" t="s">
        <v>109</v>
      </c>
      <c r="F4" s="33" t="s">
        <v>120</v>
      </c>
      <c r="G4" s="33" t="s">
        <v>111</v>
      </c>
      <c r="H4" s="33" t="s">
        <v>364</v>
      </c>
      <c r="I4" s="33" t="s">
        <v>350</v>
      </c>
      <c r="J4" s="33"/>
    </row>
    <row r="5" spans="1:10" x14ac:dyDescent="0.25">
      <c r="A5" s="33"/>
      <c r="B5" s="37" t="s">
        <v>39</v>
      </c>
      <c r="C5" s="4"/>
      <c r="D5" s="38"/>
      <c r="E5" s="33" t="s">
        <v>85</v>
      </c>
      <c r="F5" s="33" t="s">
        <v>124</v>
      </c>
      <c r="G5" s="33" t="s">
        <v>190</v>
      </c>
      <c r="H5" s="33"/>
      <c r="I5" s="33" t="s">
        <v>351</v>
      </c>
      <c r="J5" s="33"/>
    </row>
    <row r="6" spans="1:10" ht="15.75" thickBot="1" x14ac:dyDescent="0.3">
      <c r="A6" s="33"/>
      <c r="B6" s="39" t="s">
        <v>40</v>
      </c>
      <c r="C6" s="40"/>
      <c r="D6" s="41" t="str">
        <f>D3</f>
        <v>mm</v>
      </c>
      <c r="E6" s="33" t="s">
        <v>314</v>
      </c>
      <c r="F6" s="33" t="s">
        <v>195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223</v>
      </c>
      <c r="C8" s="43"/>
      <c r="D8" s="44"/>
      <c r="E8" s="45"/>
      <c r="F8" s="46"/>
      <c r="G8" s="47" t="s">
        <v>224</v>
      </c>
      <c r="H8" s="46"/>
      <c r="I8" s="48"/>
      <c r="J8" s="33"/>
    </row>
    <row r="9" spans="1:10" x14ac:dyDescent="0.25">
      <c r="A9" s="33"/>
      <c r="B9" s="49" t="s">
        <v>234</v>
      </c>
      <c r="C9" s="4"/>
      <c r="D9" s="50"/>
      <c r="E9" s="359" t="str">
        <f>B9</f>
        <v>Supply water</v>
      </c>
      <c r="F9" s="360"/>
      <c r="G9" s="360"/>
      <c r="H9" s="4"/>
      <c r="I9" s="51">
        <f>D9</f>
        <v>0</v>
      </c>
      <c r="J9" s="33"/>
    </row>
    <row r="10" spans="1:10" x14ac:dyDescent="0.25">
      <c r="A10" s="33"/>
      <c r="B10" s="49" t="s">
        <v>235</v>
      </c>
      <c r="C10" s="4"/>
      <c r="D10" s="50">
        <f>D9</f>
        <v>0</v>
      </c>
      <c r="E10" s="359" t="str">
        <f>B10</f>
        <v>Return water</v>
      </c>
      <c r="F10" s="360"/>
      <c r="G10" s="36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236</v>
      </c>
      <c r="C11" s="4"/>
      <c r="D11" s="50">
        <f>D9</f>
        <v>0</v>
      </c>
      <c r="E11" s="359" t="str">
        <f>B11</f>
        <v>Entering air (dry bulb)</v>
      </c>
      <c r="F11" s="360"/>
      <c r="G11" s="36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62" t="str">
        <f>CONCATENATE(B8," ",C9,"/",C10,"/",C11)</f>
        <v>Heating: //</v>
      </c>
      <c r="D13" s="363"/>
      <c r="E13" s="364" t="str">
        <f>CONCATENATE(G8," ",H9,"/",H10,"/",H11)</f>
        <v>Cooling: //</v>
      </c>
      <c r="F13" s="365"/>
      <c r="G13" s="350" t="s">
        <v>165</v>
      </c>
      <c r="H13" s="350" t="s">
        <v>54</v>
      </c>
      <c r="I13" s="350" t="s">
        <v>211</v>
      </c>
      <c r="J13" s="350" t="s">
        <v>212</v>
      </c>
    </row>
    <row r="14" spans="1:10" s="3" customFormat="1" ht="144.94999999999999" customHeight="1" thickBot="1" x14ac:dyDescent="0.3">
      <c r="A14" s="61"/>
      <c r="B14" s="61"/>
      <c r="C14" s="62" t="s">
        <v>162</v>
      </c>
      <c r="D14" s="63" t="s">
        <v>163</v>
      </c>
      <c r="E14" s="64" t="s">
        <v>164</v>
      </c>
      <c r="F14" s="65" t="str">
        <f>D14</f>
        <v>Water flow</v>
      </c>
      <c r="G14" s="351"/>
      <c r="H14" s="351"/>
      <c r="I14" s="351"/>
      <c r="J14" s="351"/>
    </row>
    <row r="15" spans="1:10" ht="15.75" thickBot="1" x14ac:dyDescent="0.3">
      <c r="A15" s="352" t="s">
        <v>41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54" t="s">
        <v>22</v>
      </c>
      <c r="B16" s="66" t="s">
        <v>248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55"/>
      <c r="B17" s="67" t="s">
        <v>42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56"/>
      <c r="B18" s="68" t="s">
        <v>43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77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23</v>
      </c>
      <c r="B20" s="71" t="s">
        <v>63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24</v>
      </c>
      <c r="B21" s="71" t="s">
        <v>69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59</v>
      </c>
      <c r="B22" s="71" t="s">
        <v>64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H13:H14"/>
    <mergeCell ref="I13:I14"/>
    <mergeCell ref="J13:J14"/>
    <mergeCell ref="A15:B15"/>
    <mergeCell ref="A16:A18"/>
    <mergeCell ref="B1:F1"/>
    <mergeCell ref="E9:G9"/>
    <mergeCell ref="E10:G10"/>
    <mergeCell ref="E11:G11"/>
    <mergeCell ref="C13:D13"/>
    <mergeCell ref="E13:F13"/>
    <mergeCell ref="G13:G14"/>
  </mergeCells>
  <dataValidations count="6">
    <dataValidation type="decimal" operator="greaterThan" allowBlank="1" showInputMessage="1" showErrorMessage="1" error="value must be higher than 15" sqref="H9" xr:uid="{00000000-0002-0000-0B00-000000000000}">
      <formula1>14.9</formula1>
    </dataValidation>
    <dataValidation type="decimal" operator="greaterThan" allowBlank="1" showInputMessage="1" showErrorMessage="1" error="return must be higher than inlet" sqref="H10" xr:uid="{00000000-0002-0000-0B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B00-000002000000}">
      <formula1>H10</formula1>
    </dataValidation>
    <dataValidation type="decimal" operator="lessThanOrEqual" allowBlank="1" showInputMessage="1" showErrorMessage="1" error="water temperature max 95°C" sqref="C9" xr:uid="{00000000-0002-0000-0B00-000003000000}">
      <formula1>95</formula1>
    </dataValidation>
    <dataValidation type="decimal" operator="lessThan" allowBlank="1" showInputMessage="1" showErrorMessage="1" error="return must be lower than inlet" sqref="C10" xr:uid="{00000000-0002-0000-0B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B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4"/>
  <dimension ref="A1:J22"/>
  <sheetViews>
    <sheetView workbookViewId="0"/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57" t="s">
        <v>30</v>
      </c>
      <c r="C1" s="358"/>
      <c r="D1" s="358"/>
      <c r="E1" s="358"/>
      <c r="F1" s="35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37</v>
      </c>
      <c r="C3" s="6"/>
      <c r="D3" s="36" t="s">
        <v>20</v>
      </c>
      <c r="E3" s="108" t="s">
        <v>81</v>
      </c>
      <c r="F3" s="33" t="s">
        <v>116</v>
      </c>
      <c r="G3" s="33" t="s">
        <v>280</v>
      </c>
      <c r="H3" s="33" t="s">
        <v>219</v>
      </c>
      <c r="I3" s="33" t="s">
        <v>349</v>
      </c>
      <c r="J3" s="33"/>
    </row>
    <row r="4" spans="1:10" x14ac:dyDescent="0.25">
      <c r="A4" s="33"/>
      <c r="B4" s="37" t="s">
        <v>38</v>
      </c>
      <c r="C4" s="4"/>
      <c r="D4" s="38" t="str">
        <f>D3</f>
        <v>mm</v>
      </c>
      <c r="E4" s="33" t="s">
        <v>109</v>
      </c>
      <c r="F4" s="33" t="s">
        <v>120</v>
      </c>
      <c r="G4" s="33" t="s">
        <v>111</v>
      </c>
      <c r="H4" s="33" t="s">
        <v>364</v>
      </c>
      <c r="I4" s="33" t="s">
        <v>350</v>
      </c>
      <c r="J4" s="33"/>
    </row>
    <row r="5" spans="1:10" x14ac:dyDescent="0.25">
      <c r="A5" s="33"/>
      <c r="B5" s="37" t="s">
        <v>39</v>
      </c>
      <c r="C5" s="4"/>
      <c r="D5" s="38"/>
      <c r="E5" s="33" t="s">
        <v>85</v>
      </c>
      <c r="F5" s="33" t="s">
        <v>124</v>
      </c>
      <c r="G5" s="33" t="s">
        <v>190</v>
      </c>
      <c r="H5" s="33"/>
      <c r="I5" s="33" t="s">
        <v>351</v>
      </c>
      <c r="J5" s="33"/>
    </row>
    <row r="6" spans="1:10" ht="15.75" thickBot="1" x14ac:dyDescent="0.3">
      <c r="A6" s="33"/>
      <c r="B6" s="39" t="s">
        <v>40</v>
      </c>
      <c r="C6" s="40"/>
      <c r="D6" s="41" t="str">
        <f>D3</f>
        <v>mm</v>
      </c>
      <c r="E6" s="33" t="s">
        <v>314</v>
      </c>
      <c r="F6" s="33" t="s">
        <v>195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223</v>
      </c>
      <c r="C8" s="43"/>
      <c r="D8" s="44"/>
      <c r="E8" s="45"/>
      <c r="F8" s="46"/>
      <c r="G8" s="47" t="s">
        <v>224</v>
      </c>
      <c r="H8" s="46"/>
      <c r="I8" s="48"/>
      <c r="J8" s="33"/>
    </row>
    <row r="9" spans="1:10" x14ac:dyDescent="0.25">
      <c r="A9" s="33"/>
      <c r="B9" s="49" t="s">
        <v>234</v>
      </c>
      <c r="C9" s="4"/>
      <c r="D9" s="50"/>
      <c r="E9" s="359" t="str">
        <f>B9</f>
        <v>Supply water</v>
      </c>
      <c r="F9" s="360"/>
      <c r="G9" s="360"/>
      <c r="H9" s="4"/>
      <c r="I9" s="51">
        <f>D9</f>
        <v>0</v>
      </c>
      <c r="J9" s="33"/>
    </row>
    <row r="10" spans="1:10" x14ac:dyDescent="0.25">
      <c r="A10" s="33"/>
      <c r="B10" s="49" t="s">
        <v>235</v>
      </c>
      <c r="C10" s="4"/>
      <c r="D10" s="50">
        <f>D9</f>
        <v>0</v>
      </c>
      <c r="E10" s="359" t="str">
        <f>B10</f>
        <v>Return water</v>
      </c>
      <c r="F10" s="360"/>
      <c r="G10" s="36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236</v>
      </c>
      <c r="C11" s="4"/>
      <c r="D11" s="50">
        <f>D9</f>
        <v>0</v>
      </c>
      <c r="E11" s="359" t="str">
        <f>B11</f>
        <v>Entering air (dry bulb)</v>
      </c>
      <c r="F11" s="360"/>
      <c r="G11" s="36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62" t="str">
        <f>CONCATENATE(B8," ",C9,"/",C10,"/",C11)</f>
        <v>Heating: //</v>
      </c>
      <c r="D13" s="363"/>
      <c r="E13" s="364" t="str">
        <f>CONCATENATE(G8," ",H9,"/",H10,"/",H11)</f>
        <v>Cooling: //</v>
      </c>
      <c r="F13" s="365"/>
      <c r="G13" s="350" t="s">
        <v>165</v>
      </c>
      <c r="H13" s="350" t="s">
        <v>54</v>
      </c>
      <c r="I13" s="350" t="s">
        <v>211</v>
      </c>
      <c r="J13" s="350" t="s">
        <v>212</v>
      </c>
    </row>
    <row r="14" spans="1:10" s="3" customFormat="1" ht="144.94999999999999" customHeight="1" thickBot="1" x14ac:dyDescent="0.3">
      <c r="A14" s="61"/>
      <c r="B14" s="61"/>
      <c r="C14" s="62" t="s">
        <v>162</v>
      </c>
      <c r="D14" s="63" t="s">
        <v>163</v>
      </c>
      <c r="E14" s="64" t="s">
        <v>164</v>
      </c>
      <c r="F14" s="65" t="str">
        <f>D14</f>
        <v>Water flow</v>
      </c>
      <c r="G14" s="351"/>
      <c r="H14" s="351"/>
      <c r="I14" s="351"/>
      <c r="J14" s="351"/>
    </row>
    <row r="15" spans="1:10" ht="15.75" thickBot="1" x14ac:dyDescent="0.3">
      <c r="A15" s="352" t="s">
        <v>41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54" t="s">
        <v>22</v>
      </c>
      <c r="B16" s="66" t="s">
        <v>248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55"/>
      <c r="B17" s="67" t="s">
        <v>42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56"/>
      <c r="B18" s="68" t="s">
        <v>43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77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23</v>
      </c>
      <c r="B20" s="71" t="s">
        <v>63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24</v>
      </c>
      <c r="B21" s="71" t="s">
        <v>69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59</v>
      </c>
      <c r="B22" s="71" t="s">
        <v>64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H13:H14"/>
    <mergeCell ref="I13:I14"/>
    <mergeCell ref="J13:J14"/>
    <mergeCell ref="A15:B15"/>
    <mergeCell ref="A16:A18"/>
    <mergeCell ref="B1:F1"/>
    <mergeCell ref="E9:G9"/>
    <mergeCell ref="E10:G10"/>
    <mergeCell ref="E11:G11"/>
    <mergeCell ref="C13:D13"/>
    <mergeCell ref="E13:F13"/>
    <mergeCell ref="G13:G14"/>
  </mergeCells>
  <dataValidations count="6">
    <dataValidation type="decimal" operator="lessThan" allowBlank="1" showInputMessage="1" showErrorMessage="1" error="room air temperature must be lower than water temperature" sqref="C11" xr:uid="{00000000-0002-0000-0C00-000000000000}">
      <formula1>C10</formula1>
    </dataValidation>
    <dataValidation type="decimal" operator="lessThan" allowBlank="1" showInputMessage="1" showErrorMessage="1" error="return must be lower than inlet" sqref="C10" xr:uid="{00000000-0002-0000-0C00-000001000000}">
      <formula1>C9</formula1>
    </dataValidation>
    <dataValidation type="decimal" operator="lessThanOrEqual" allowBlank="1" showInputMessage="1" showErrorMessage="1" error="water temperature max 95°C" sqref="C9" xr:uid="{00000000-0002-0000-0C00-000002000000}">
      <formula1>95</formula1>
    </dataValidation>
    <dataValidation type="decimal" operator="greaterThan" allowBlank="1" showInputMessage="1" showErrorMessage="1" error="room temperature must be higher than watertemperature" sqref="H11" xr:uid="{00000000-0002-0000-0C00-000003000000}">
      <formula1>H10</formula1>
    </dataValidation>
    <dataValidation type="decimal" operator="greaterThan" allowBlank="1" showInputMessage="1" showErrorMessage="1" error="return must be higher than inlet" sqref="H10" xr:uid="{00000000-0002-0000-0C00-000004000000}">
      <formula1>H9</formula1>
    </dataValidation>
    <dataValidation type="decimal" operator="greaterThan" allowBlank="1" showInputMessage="1" showErrorMessage="1" error="value must be higher than 15" sqref="H9" xr:uid="{00000000-0002-0000-0C00-000005000000}">
      <formula1>14.9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DQ2682"/>
  <sheetViews>
    <sheetView zoomScale="85" zoomScaleNormal="85" workbookViewId="0">
      <pane xSplit="7" ySplit="27" topLeftCell="CZ33" activePane="bottomRight" state="frozen"/>
      <selection pane="topRight" activeCell="H1" sqref="H1"/>
      <selection pane="bottomLeft" activeCell="A28" sqref="A28"/>
      <selection pane="bottomRight" activeCell="DO19" sqref="DO19:DO20"/>
    </sheetView>
  </sheetViews>
  <sheetFormatPr defaultRowHeight="15" x14ac:dyDescent="0.25"/>
  <cols>
    <col min="1" max="1" width="11.7109375" customWidth="1"/>
    <col min="2" max="2" width="6.28515625" customWidth="1"/>
    <col min="3" max="3" width="5.7109375" customWidth="1"/>
    <col min="4" max="4" width="3.85546875" customWidth="1"/>
    <col min="5" max="6" width="6" bestFit="1" customWidth="1"/>
    <col min="7" max="7" width="4.5703125" bestFit="1" customWidth="1"/>
    <col min="8" max="8" width="8.140625" customWidth="1"/>
    <col min="9" max="12" width="6.7109375" customWidth="1"/>
    <col min="13" max="13" width="8.85546875" style="1"/>
    <col min="14" max="15" width="9.5703125" bestFit="1" customWidth="1"/>
    <col min="16" max="16" width="9.7109375" bestFit="1" customWidth="1"/>
    <col min="32" max="32" width="9.140625" customWidth="1"/>
    <col min="33" max="36" width="5.7109375" style="167" customWidth="1"/>
    <col min="37" max="37" width="9.5703125" style="1" bestFit="1" customWidth="1"/>
    <col min="38" max="39" width="9.7109375" bestFit="1" customWidth="1"/>
    <col min="52" max="52" width="11.7109375" style="114" bestFit="1" customWidth="1"/>
    <col min="53" max="53" width="6.7109375" style="1" customWidth="1"/>
    <col min="54" max="56" width="6.7109375" customWidth="1"/>
    <col min="57" max="57" width="7.7109375" customWidth="1"/>
    <col min="58" max="63" width="6.7109375" customWidth="1"/>
    <col min="64" max="64" width="10.140625" customWidth="1"/>
    <col min="65" max="65" width="6.7109375" customWidth="1"/>
    <col min="79" max="79" width="10.140625" customWidth="1"/>
    <col min="80" max="80" width="16.5703125" customWidth="1"/>
    <col min="81" max="81" width="9.42578125" customWidth="1"/>
    <col min="83" max="83" width="9.42578125" bestFit="1" customWidth="1"/>
    <col min="117" max="117" width="9.42578125" bestFit="1" customWidth="1"/>
  </cols>
  <sheetData>
    <row r="1" spans="1:121" x14ac:dyDescent="0.25">
      <c r="A1" t="str">
        <f>+CONCATENATE($A$2,"_L")</f>
        <v>Vertilina_L</v>
      </c>
      <c r="M1" t="s">
        <v>13</v>
      </c>
      <c r="N1" t="s">
        <v>10</v>
      </c>
      <c r="O1">
        <f>IF($BZ$2=1,$P1,IF($BZ$2=2,(P1-32)/1.8,))</f>
        <v>35</v>
      </c>
      <c r="P1" s="7">
        <f>Vertilina!E10</f>
        <v>35</v>
      </c>
      <c r="R1" s="7"/>
      <c r="S1" s="7"/>
      <c r="AK1" t="s">
        <v>14</v>
      </c>
      <c r="AL1" t="s">
        <v>10</v>
      </c>
      <c r="AM1">
        <f>IF($BZ$2=1,$AN1,IF($BZ$2=2,($AN1-32)/1.8,))</f>
        <v>16</v>
      </c>
      <c r="AN1" s="7">
        <f>Vertilina!J10</f>
        <v>16</v>
      </c>
      <c r="AP1" t="s">
        <v>99</v>
      </c>
      <c r="AQ1" s="113">
        <f>Vertilina!J13</f>
        <v>0.5</v>
      </c>
      <c r="AS1" s="7"/>
      <c r="AT1" s="7"/>
      <c r="AU1" t="s">
        <v>99</v>
      </c>
      <c r="AV1" s="113"/>
      <c r="AW1" s="113"/>
      <c r="AX1" s="113"/>
      <c r="AY1" s="113"/>
      <c r="BT1" t="s">
        <v>123</v>
      </c>
      <c r="BU1" t="str">
        <f>IF($CC$17=1,"GEEN",IF($CC$17=2,"NONE",IF($CC$17=3,"NONE",IF($CC$17=4,"NONE",IF($CC$17=5,"NONE",)))))</f>
        <v>NONE</v>
      </c>
      <c r="BV1">
        <v>10</v>
      </c>
      <c r="BW1">
        <v>15</v>
      </c>
      <c r="BZ1" t="s">
        <v>107</v>
      </c>
      <c r="CB1" s="116" t="s">
        <v>105</v>
      </c>
      <c r="CC1" s="117" t="s">
        <v>106</v>
      </c>
      <c r="CD1" s="117" t="s">
        <v>18</v>
      </c>
      <c r="CE1" s="117" t="s">
        <v>19</v>
      </c>
      <c r="CF1" s="118" t="s">
        <v>2</v>
      </c>
      <c r="CH1" s="328"/>
      <c r="CI1" s="329"/>
      <c r="CJ1" s="330"/>
      <c r="CK1" s="328" t="s">
        <v>391</v>
      </c>
      <c r="CL1" s="329"/>
      <c r="CM1" s="330"/>
      <c r="CN1" s="328"/>
      <c r="CO1" s="329"/>
      <c r="CP1" s="330"/>
      <c r="CQ1" s="328"/>
      <c r="CR1" s="329"/>
      <c r="CS1" s="330"/>
      <c r="CT1" s="328"/>
      <c r="CU1" s="329"/>
      <c r="CV1" s="330"/>
      <c r="CW1" s="328"/>
      <c r="CX1" s="329"/>
      <c r="CY1" s="330"/>
      <c r="CZ1" s="328"/>
      <c r="DA1" s="329"/>
      <c r="DB1" s="330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</row>
    <row r="2" spans="1:121" ht="26.25" x14ac:dyDescent="0.4">
      <c r="A2" t="str">
        <f>IF(Vertilina!$J$5=data!$CH$1,data!$CA$6,IF(Vertilina!$J$5=data!$CK$1,data!$CA$3,IF(Vertilina!$J$5=data!$CN$1,data!$CA$4,IF(Vertilina!$J$5=data!$CQ$1,data!$CA$5,IF(Vertilina!$J$5=data!$CW$1,data!$CA$7,IF(Vertilina!$J$5=data!$CZ$1,data!$CA$8))))))</f>
        <v>Vertilina</v>
      </c>
      <c r="M2"/>
      <c r="N2" t="s">
        <v>11</v>
      </c>
      <c r="O2">
        <f>IF($BZ$2=1,$P2,IF($BZ$2=2,(P2-32)/1.8,))</f>
        <v>30</v>
      </c>
      <c r="P2" s="7">
        <f>Vertilina!E11</f>
        <v>30</v>
      </c>
      <c r="R2" s="7"/>
      <c r="S2" s="7"/>
      <c r="AK2"/>
      <c r="AL2" t="s">
        <v>11</v>
      </c>
      <c r="AM2">
        <f>IF($BZ$2=1,$AN2,IF($BZ$2=2,($AN2-32)/1.8,))</f>
        <v>18</v>
      </c>
      <c r="AN2" s="7">
        <f>Vertilina!J11</f>
        <v>18</v>
      </c>
      <c r="AS2" s="7"/>
      <c r="AT2" s="7"/>
      <c r="BT2">
        <v>1</v>
      </c>
      <c r="BZ2">
        <v>1</v>
      </c>
      <c r="CB2" s="347" t="s">
        <v>104</v>
      </c>
      <c r="CC2" s="348"/>
      <c r="CD2" s="348"/>
      <c r="CE2" s="348"/>
      <c r="CF2" s="349"/>
      <c r="CH2" s="1"/>
      <c r="CJ2" s="8"/>
      <c r="CK2" s="1" t="s">
        <v>19</v>
      </c>
      <c r="CL2" t="s">
        <v>18</v>
      </c>
      <c r="CM2" s="8" t="s">
        <v>2</v>
      </c>
      <c r="CN2" s="1" t="s">
        <v>390</v>
      </c>
      <c r="CP2" s="8"/>
      <c r="CQ2" s="1"/>
      <c r="CS2" s="8"/>
      <c r="CT2" s="1"/>
      <c r="CV2" s="8"/>
      <c r="CW2" s="1"/>
      <c r="CY2" s="8"/>
      <c r="CZ2" s="1"/>
      <c r="DB2" s="8"/>
      <c r="DE2" s="74"/>
      <c r="DF2" s="306" t="str">
        <f>IF(data!$CC$17=7,"Effektsimulering Hybridmodeller","Selectiontool LowH2O Hybrids")</f>
        <v>Selectiontool LowH2O Hybrids</v>
      </c>
      <c r="DG2" s="307"/>
      <c r="DH2" s="307"/>
      <c r="DI2" s="307"/>
      <c r="DJ2" s="307"/>
      <c r="DK2" s="307"/>
      <c r="DL2" s="307"/>
      <c r="DM2" s="307"/>
      <c r="DN2" s="307"/>
      <c r="DO2" s="308"/>
      <c r="DP2" s="74"/>
      <c r="DQ2" s="74"/>
    </row>
    <row r="3" spans="1:121" x14ac:dyDescent="0.25">
      <c r="A3" t="str">
        <f>+CONCATENATE($A$2,"_T")</f>
        <v>Vertilina_T</v>
      </c>
      <c r="M3"/>
      <c r="N3" t="s">
        <v>12</v>
      </c>
      <c r="O3">
        <f>IF($BZ$2=1,$P3,IF($BZ$2=2,(P3-32)/1.8,))</f>
        <v>20</v>
      </c>
      <c r="P3" s="7">
        <f>Vertilina!E12</f>
        <v>20</v>
      </c>
      <c r="R3" s="7"/>
      <c r="S3" s="7"/>
      <c r="AK3"/>
      <c r="AL3" t="s">
        <v>12</v>
      </c>
      <c r="AM3">
        <f>IF($BZ$2=1,$AN3,IF($BZ$2=2,($AN3-32)/1.8,))</f>
        <v>26.999999999999996</v>
      </c>
      <c r="AN3" s="7">
        <f>Vertilina!J12</f>
        <v>26.999999999999996</v>
      </c>
      <c r="AS3" s="7"/>
      <c r="AT3" s="7"/>
      <c r="AZ3" s="119"/>
      <c r="BZ3">
        <v>1</v>
      </c>
      <c r="CA3" t="s">
        <v>379</v>
      </c>
      <c r="CB3" s="1" t="str">
        <f>CK1</f>
        <v>Vertilina Hybrid</v>
      </c>
      <c r="CC3" t="s">
        <v>26</v>
      </c>
      <c r="CD3" s="282">
        <v>90</v>
      </c>
      <c r="CE3">
        <v>41</v>
      </c>
      <c r="CF3" s="8">
        <v>8</v>
      </c>
      <c r="CH3" s="1"/>
      <c r="CJ3" s="8"/>
      <c r="CK3" s="282">
        <v>90</v>
      </c>
      <c r="CL3">
        <v>41</v>
      </c>
      <c r="CM3" s="8">
        <v>8</v>
      </c>
      <c r="CN3" s="1">
        <f>IF(Vertilina!L6=8,8,IF(Vertilina!L6=11,11,IF(Vertilina!L6=16,16,"")))</f>
        <v>11</v>
      </c>
      <c r="CP3" s="8"/>
      <c r="CQ3" s="1"/>
      <c r="CS3" s="8"/>
      <c r="CT3" s="1"/>
      <c r="CV3" s="8"/>
      <c r="CW3" s="1"/>
      <c r="CY3" s="8"/>
      <c r="CZ3" s="1"/>
      <c r="DB3" s="8"/>
      <c r="DE3" s="74"/>
      <c r="DF3" s="73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</row>
    <row r="4" spans="1:121" x14ac:dyDescent="0.25">
      <c r="A4" t="s">
        <v>21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>
        <v>11</v>
      </c>
      <c r="L4">
        <v>12</v>
      </c>
      <c r="M4">
        <v>13</v>
      </c>
      <c r="N4">
        <v>14</v>
      </c>
      <c r="O4">
        <v>15</v>
      </c>
      <c r="P4">
        <v>16</v>
      </c>
      <c r="Q4">
        <v>17</v>
      </c>
      <c r="R4">
        <v>18</v>
      </c>
      <c r="S4">
        <v>19</v>
      </c>
      <c r="T4">
        <v>20</v>
      </c>
      <c r="U4">
        <v>21</v>
      </c>
      <c r="V4">
        <v>22</v>
      </c>
      <c r="W4">
        <v>23</v>
      </c>
      <c r="X4">
        <v>24</v>
      </c>
      <c r="Y4">
        <v>25</v>
      </c>
      <c r="Z4">
        <v>26</v>
      </c>
      <c r="AA4">
        <v>27</v>
      </c>
      <c r="AB4">
        <v>28</v>
      </c>
      <c r="AC4">
        <v>29</v>
      </c>
      <c r="AD4">
        <v>30</v>
      </c>
      <c r="AE4">
        <v>31</v>
      </c>
      <c r="AF4">
        <v>32</v>
      </c>
      <c r="AG4">
        <v>33</v>
      </c>
      <c r="AH4">
        <v>34</v>
      </c>
      <c r="AI4">
        <v>35</v>
      </c>
      <c r="AJ4">
        <v>36</v>
      </c>
      <c r="AK4">
        <v>37</v>
      </c>
      <c r="AL4">
        <v>38</v>
      </c>
      <c r="AM4">
        <v>39</v>
      </c>
      <c r="AN4">
        <v>40</v>
      </c>
      <c r="AO4">
        <v>41</v>
      </c>
      <c r="AP4">
        <v>42</v>
      </c>
      <c r="AQ4">
        <v>43</v>
      </c>
      <c r="AR4">
        <v>44</v>
      </c>
      <c r="AS4">
        <v>45</v>
      </c>
      <c r="AT4">
        <v>46</v>
      </c>
      <c r="AU4">
        <v>47</v>
      </c>
      <c r="AV4">
        <v>48</v>
      </c>
      <c r="AW4">
        <v>49</v>
      </c>
      <c r="AX4">
        <v>50</v>
      </c>
      <c r="AY4">
        <v>51</v>
      </c>
      <c r="AZ4">
        <v>52</v>
      </c>
      <c r="BA4">
        <v>53</v>
      </c>
      <c r="BB4">
        <v>54</v>
      </c>
      <c r="BC4">
        <v>55</v>
      </c>
      <c r="BD4">
        <v>56</v>
      </c>
      <c r="BE4">
        <v>57</v>
      </c>
      <c r="BF4">
        <v>58</v>
      </c>
      <c r="BG4">
        <v>59</v>
      </c>
      <c r="BH4">
        <v>60</v>
      </c>
      <c r="BI4">
        <v>61</v>
      </c>
      <c r="BJ4">
        <v>62</v>
      </c>
      <c r="BK4">
        <v>63</v>
      </c>
      <c r="BL4">
        <v>64</v>
      </c>
      <c r="BM4">
        <v>65</v>
      </c>
      <c r="BN4">
        <v>66</v>
      </c>
      <c r="BO4">
        <v>67</v>
      </c>
      <c r="BP4">
        <v>68</v>
      </c>
      <c r="BQ4">
        <v>69</v>
      </c>
      <c r="BR4">
        <v>70</v>
      </c>
      <c r="BS4">
        <v>71</v>
      </c>
      <c r="BT4">
        <v>72</v>
      </c>
      <c r="BU4">
        <v>73</v>
      </c>
      <c r="BV4">
        <v>74</v>
      </c>
      <c r="BW4">
        <v>75</v>
      </c>
      <c r="BX4">
        <v>76</v>
      </c>
      <c r="BY4">
        <v>77</v>
      </c>
      <c r="CA4" t="s">
        <v>126</v>
      </c>
      <c r="CB4" s="1">
        <f>CN1</f>
        <v>0</v>
      </c>
      <c r="CC4" t="s">
        <v>27</v>
      </c>
      <c r="CD4" s="282">
        <v>100</v>
      </c>
      <c r="CE4">
        <v>41</v>
      </c>
      <c r="CF4" s="8">
        <v>11</v>
      </c>
      <c r="CH4" s="1"/>
      <c r="CJ4" s="8"/>
      <c r="CK4" s="282">
        <v>100</v>
      </c>
      <c r="CM4" s="8">
        <v>11</v>
      </c>
      <c r="CN4" s="1"/>
      <c r="CP4" s="8"/>
      <c r="CQ4" s="1"/>
      <c r="CS4" s="8"/>
      <c r="CT4" s="1"/>
      <c r="CV4" s="8"/>
      <c r="CW4" s="1"/>
      <c r="CY4" s="8"/>
      <c r="CZ4" s="1"/>
      <c r="DB4" s="8"/>
      <c r="DE4" s="74"/>
      <c r="DF4" s="155"/>
      <c r="DG4" s="156"/>
      <c r="DH4" s="74"/>
      <c r="DI4" s="74"/>
      <c r="DJ4" s="293" t="s">
        <v>250</v>
      </c>
      <c r="DK4" s="294"/>
      <c r="DL4" s="294"/>
      <c r="DM4" s="295"/>
      <c r="DN4" s="312" t="str">
        <f>Vertilina!J4</f>
        <v>English</v>
      </c>
      <c r="DO4" s="312">
        <f>Vertilina!K4</f>
        <v>0</v>
      </c>
      <c r="DP4" s="317"/>
      <c r="DQ4" s="318"/>
    </row>
    <row r="5" spans="1:121" x14ac:dyDescent="0.25">
      <c r="A5" t="str">
        <f>CONCATENATE($CB$9,$CD3,$CN$3)</f>
        <v>19011</v>
      </c>
      <c r="D5">
        <f>VLOOKUP($A5,$A$28:$BY$1500,D$4,0)</f>
        <v>1</v>
      </c>
      <c r="E5">
        <f t="shared" ref="D5:M20" si="0">VLOOKUP($A5,$A$28:$BY$1500,E$4,0)</f>
        <v>90</v>
      </c>
      <c r="F5">
        <f>VLOOKUP($A5,$A$28:$BY$1500,F$4,0)</f>
        <v>40.5</v>
      </c>
      <c r="G5">
        <f t="shared" si="0"/>
        <v>11</v>
      </c>
      <c r="H5">
        <f>VLOOKUP($A5,$A$28:$BY$1500,H$4,0)</f>
        <v>11.5</v>
      </c>
      <c r="I5">
        <f t="shared" si="0"/>
        <v>0</v>
      </c>
      <c r="J5">
        <f t="shared" si="0"/>
        <v>26</v>
      </c>
      <c r="K5">
        <f t="shared" si="0"/>
        <v>30</v>
      </c>
      <c r="L5">
        <f t="shared" si="0"/>
        <v>34.845112497922791</v>
      </c>
      <c r="M5">
        <f>VLOOKUP($A5,$A$28:$BY$1500,M$4,0)</f>
        <v>565.76</v>
      </c>
      <c r="N5">
        <f t="shared" ref="N5:W14" si="1">VLOOKUP($A5,$A$28:$BY$1500,N$4,0)</f>
        <v>720.34281553054336</v>
      </c>
      <c r="O5">
        <f t="shared" si="1"/>
        <v>796.40068831521091</v>
      </c>
      <c r="P5">
        <f t="shared" si="1"/>
        <v>891.49983051950005</v>
      </c>
      <c r="Q5" t="str">
        <f t="shared" si="1"/>
        <v>N/A</v>
      </c>
      <c r="R5">
        <f t="shared" si="1"/>
        <v>1</v>
      </c>
      <c r="S5">
        <f t="shared" si="1"/>
        <v>1</v>
      </c>
      <c r="T5">
        <f t="shared" si="1"/>
        <v>1</v>
      </c>
      <c r="U5" t="e">
        <f>VLOOKUP($A5,$A$28:$BY$1500,U$4,0)*IF(Vertilina!$J$5=data!$CB$8,0.9,1)</f>
        <v>#VALUE!</v>
      </c>
      <c r="V5">
        <f t="shared" si="1"/>
        <v>396</v>
      </c>
      <c r="W5">
        <f t="shared" si="1"/>
        <v>438</v>
      </c>
      <c r="X5">
        <f t="shared" ref="X5:AG14" si="2">VLOOKUP($A5,$A$28:$BY$1500,X$4,0)</f>
        <v>491</v>
      </c>
      <c r="Y5" t="e">
        <f t="shared" si="2"/>
        <v>#VALUE!</v>
      </c>
      <c r="Z5">
        <f t="shared" si="2"/>
        <v>68</v>
      </c>
      <c r="AA5">
        <f t="shared" si="2"/>
        <v>75</v>
      </c>
      <c r="AB5">
        <f t="shared" si="2"/>
        <v>84</v>
      </c>
      <c r="AC5" t="e">
        <f t="shared" si="2"/>
        <v>#VALUE!</v>
      </c>
      <c r="AD5">
        <f t="shared" si="2"/>
        <v>4.3772363867273588E-2</v>
      </c>
      <c r="AE5">
        <f t="shared" si="2"/>
        <v>5.2693968297033239E-2</v>
      </c>
      <c r="AF5">
        <f t="shared" si="2"/>
        <v>6.5317448094632705E-2</v>
      </c>
      <c r="AG5">
        <f t="shared" si="2"/>
        <v>3.969E-4</v>
      </c>
      <c r="AH5">
        <f t="shared" ref="AH5:AQ14" si="3">VLOOKUP($A5,$A$28:$BY$1500,AH$4,0)</f>
        <v>1.7345999999999999</v>
      </c>
      <c r="AI5">
        <f t="shared" si="3"/>
        <v>4</v>
      </c>
      <c r="AJ5">
        <f t="shared" si="3"/>
        <v>5.7428799999999995E-4</v>
      </c>
      <c r="AK5">
        <f t="shared" si="3"/>
        <v>224.84323265548929</v>
      </c>
      <c r="AL5">
        <f t="shared" si="3"/>
        <v>242.80128303053795</v>
      </c>
      <c r="AM5">
        <f t="shared" si="3"/>
        <v>260.50015315670004</v>
      </c>
      <c r="AN5">
        <f t="shared" si="3"/>
        <v>1</v>
      </c>
      <c r="AO5">
        <f t="shared" si="3"/>
        <v>1</v>
      </c>
      <c r="AP5">
        <f t="shared" si="3"/>
        <v>1</v>
      </c>
      <c r="AQ5">
        <f t="shared" si="3"/>
        <v>253</v>
      </c>
      <c r="AR5">
        <f t="shared" ref="AR5:BA14" si="4">VLOOKUP($A5,$A$28:$BY$1500,AR$4,0)</f>
        <v>273</v>
      </c>
      <c r="AS5">
        <f t="shared" si="4"/>
        <v>293</v>
      </c>
      <c r="AT5">
        <f t="shared" si="4"/>
        <v>109</v>
      </c>
      <c r="AU5">
        <f t="shared" si="4"/>
        <v>117</v>
      </c>
      <c r="AV5">
        <f t="shared" si="4"/>
        <v>126</v>
      </c>
      <c r="AW5">
        <f t="shared" si="4"/>
        <v>0.10710199356983116</v>
      </c>
      <c r="AX5">
        <f t="shared" si="4"/>
        <v>0.12253704973862133</v>
      </c>
      <c r="AY5">
        <f t="shared" si="4"/>
        <v>0.14108634794348476</v>
      </c>
      <c r="AZ5">
        <f t="shared" si="4"/>
        <v>1.2</v>
      </c>
      <c r="BA5">
        <f t="shared" si="4"/>
        <v>9.8888355162670472</v>
      </c>
      <c r="BB5">
        <f t="shared" ref="BB5:BK14" si="5">VLOOKUP($A5,$A$28:$BY$1500,BB$4,0)</f>
        <v>11.472097650788319</v>
      </c>
      <c r="BC5">
        <f t="shared" si="5"/>
        <v>12.349999999999907</v>
      </c>
      <c r="BD5">
        <f t="shared" si="5"/>
        <v>0</v>
      </c>
      <c r="BE5">
        <f t="shared" si="5"/>
        <v>832</v>
      </c>
      <c r="BF5">
        <f t="shared" si="5"/>
        <v>0</v>
      </c>
      <c r="BG5">
        <f t="shared" si="5"/>
        <v>0.68</v>
      </c>
      <c r="BH5">
        <f t="shared" si="5"/>
        <v>0</v>
      </c>
      <c r="BI5">
        <f t="shared" si="5"/>
        <v>0</v>
      </c>
      <c r="BJ5">
        <f t="shared" si="5"/>
        <v>0</v>
      </c>
      <c r="BK5">
        <f t="shared" si="5"/>
        <v>13.6</v>
      </c>
      <c r="BL5">
        <f t="shared" ref="BL5:BY14" si="6">VLOOKUP($A5,$A$28:$BY$1500,BL$4,0)</f>
        <v>15.6</v>
      </c>
      <c r="BM5">
        <f t="shared" si="6"/>
        <v>21.85</v>
      </c>
      <c r="BN5">
        <f t="shared" si="6"/>
        <v>0</v>
      </c>
      <c r="BO5">
        <f t="shared" si="6"/>
        <v>1</v>
      </c>
      <c r="BP5">
        <f t="shared" si="6"/>
        <v>1</v>
      </c>
      <c r="BQ5">
        <f t="shared" si="6"/>
        <v>1</v>
      </c>
      <c r="BR5">
        <f t="shared" si="6"/>
        <v>253</v>
      </c>
      <c r="BS5">
        <f t="shared" si="6"/>
        <v>273</v>
      </c>
      <c r="BT5">
        <f t="shared" si="6"/>
        <v>293</v>
      </c>
      <c r="BU5">
        <f t="shared" si="6"/>
        <v>0</v>
      </c>
      <c r="BV5">
        <f t="shared" si="6"/>
        <v>0</v>
      </c>
      <c r="BW5">
        <f t="shared" si="6"/>
        <v>0</v>
      </c>
      <c r="BX5">
        <f t="shared" si="6"/>
        <v>0</v>
      </c>
      <c r="BY5">
        <f t="shared" si="6"/>
        <v>1</v>
      </c>
      <c r="CA5" t="s">
        <v>127</v>
      </c>
      <c r="CB5" s="1">
        <f>CQ1</f>
        <v>0</v>
      </c>
      <c r="CC5" t="s">
        <v>28</v>
      </c>
      <c r="CD5" s="282">
        <v>120</v>
      </c>
      <c r="CE5">
        <v>41</v>
      </c>
      <c r="CF5" s="8">
        <v>16</v>
      </c>
      <c r="CH5" s="1"/>
      <c r="CJ5" s="8"/>
      <c r="CK5" s="282">
        <v>120</v>
      </c>
      <c r="CM5" s="8">
        <v>16</v>
      </c>
      <c r="CN5" s="1"/>
      <c r="CP5" s="8"/>
      <c r="CQ5" s="1"/>
      <c r="CS5" s="8"/>
      <c r="CT5" s="1"/>
      <c r="CV5" s="8"/>
      <c r="CW5" s="1"/>
      <c r="CY5" s="8"/>
      <c r="CZ5" s="1"/>
      <c r="DB5" s="8"/>
      <c r="DE5" s="74"/>
      <c r="DF5" s="321"/>
      <c r="DG5" s="321"/>
      <c r="DH5" s="74"/>
      <c r="DI5" s="74"/>
      <c r="DJ5" s="293">
        <f>IF($J$4=data!$CC$3,NL!DJ4,IF($J$4=data!$CC$4,EN!DJ4,IF($J$4=data!$CC$5,FR!DJ4,IF($J$4=data!$CC$6,DE!DJ4,IF($J$4=data!$CC$7,NR!DJ4,IF($J$4=data!$CC$8,SP!DJ4,IF($J$4=data!$CC$9,SW!DJ4,)))))))</f>
        <v>0</v>
      </c>
      <c r="DK5" s="294"/>
      <c r="DL5" s="294"/>
      <c r="DM5" s="295"/>
      <c r="DN5" s="345" t="str">
        <f>Vertilina!J5</f>
        <v>Vertilina Hybrid</v>
      </c>
      <c r="DO5" s="346">
        <f>Vertilina!K5</f>
        <v>0</v>
      </c>
      <c r="DP5" s="74"/>
      <c r="DQ5" s="74"/>
    </row>
    <row r="6" spans="1:121" x14ac:dyDescent="0.25">
      <c r="A6" t="str">
        <f>CONCATENATE($CB$9,$CD4,$CN$3)</f>
        <v>110011</v>
      </c>
      <c r="D6">
        <f t="shared" si="0"/>
        <v>1</v>
      </c>
      <c r="E6">
        <f t="shared" si="0"/>
        <v>100</v>
      </c>
      <c r="F6">
        <f t="shared" si="0"/>
        <v>40.5</v>
      </c>
      <c r="G6">
        <f t="shared" si="0"/>
        <v>11</v>
      </c>
      <c r="H6">
        <f t="shared" si="0"/>
        <v>11.5</v>
      </c>
      <c r="I6">
        <f t="shared" si="0"/>
        <v>0</v>
      </c>
      <c r="J6">
        <f t="shared" si="0"/>
        <v>26</v>
      </c>
      <c r="K6">
        <f t="shared" si="0"/>
        <v>30</v>
      </c>
      <c r="L6">
        <f t="shared" si="0"/>
        <v>35.51228976193724</v>
      </c>
      <c r="M6">
        <f t="shared" si="0"/>
        <v>629.68000000000006</v>
      </c>
      <c r="N6">
        <f t="shared" si="1"/>
        <v>827.74055414326142</v>
      </c>
      <c r="O6">
        <f t="shared" si="1"/>
        <v>912.93315124158187</v>
      </c>
      <c r="P6">
        <f t="shared" si="1"/>
        <v>1040.0833414481001</v>
      </c>
      <c r="Q6" t="str">
        <f t="shared" si="1"/>
        <v>N/A</v>
      </c>
      <c r="R6">
        <f t="shared" si="1"/>
        <v>1</v>
      </c>
      <c r="S6">
        <f t="shared" si="1"/>
        <v>1</v>
      </c>
      <c r="T6">
        <f t="shared" si="1"/>
        <v>1</v>
      </c>
      <c r="U6" t="e">
        <f>VLOOKUP($A6,$A$28:$BY$1500,U$4,0)*IF(Vertilina!$J$5=data!$CB$8,0.9,1)</f>
        <v>#VALUE!</v>
      </c>
      <c r="V6">
        <f t="shared" si="1"/>
        <v>456</v>
      </c>
      <c r="W6">
        <f t="shared" si="1"/>
        <v>502</v>
      </c>
      <c r="X6">
        <f t="shared" si="2"/>
        <v>572</v>
      </c>
      <c r="Y6" t="e">
        <f t="shared" si="2"/>
        <v>#VALUE!</v>
      </c>
      <c r="Z6">
        <f t="shared" si="2"/>
        <v>78</v>
      </c>
      <c r="AA6">
        <f t="shared" si="2"/>
        <v>86</v>
      </c>
      <c r="AB6">
        <f t="shared" si="2"/>
        <v>98</v>
      </c>
      <c r="AC6" t="e">
        <f t="shared" si="2"/>
        <v>#VALUE!</v>
      </c>
      <c r="AD6">
        <f t="shared" si="2"/>
        <v>5.973666390354776E-2</v>
      </c>
      <c r="AE6">
        <f t="shared" si="2"/>
        <v>7.1825896841150788E-2</v>
      </c>
      <c r="AF6">
        <f t="shared" si="2"/>
        <v>9.1932548614121673E-2</v>
      </c>
      <c r="AG6">
        <f t="shared" si="2"/>
        <v>3.969E-4</v>
      </c>
      <c r="AH6">
        <f t="shared" si="3"/>
        <v>1.7345999999999999</v>
      </c>
      <c r="AI6">
        <f t="shared" si="3"/>
        <v>4</v>
      </c>
      <c r="AJ6">
        <f t="shared" si="3"/>
        <v>5.7428799999999995E-4</v>
      </c>
      <c r="AK6">
        <f t="shared" si="3"/>
        <v>259.05619663992024</v>
      </c>
      <c r="AL6">
        <f t="shared" si="3"/>
        <v>279.70754340832019</v>
      </c>
      <c r="AM6">
        <f t="shared" si="3"/>
        <v>303.91663950750007</v>
      </c>
      <c r="AN6">
        <f t="shared" si="3"/>
        <v>1</v>
      </c>
      <c r="AO6">
        <f t="shared" si="3"/>
        <v>1</v>
      </c>
      <c r="AP6">
        <f t="shared" si="3"/>
        <v>1</v>
      </c>
      <c r="AQ6">
        <f t="shared" si="3"/>
        <v>292</v>
      </c>
      <c r="AR6">
        <f t="shared" si="4"/>
        <v>315</v>
      </c>
      <c r="AS6">
        <f t="shared" si="4"/>
        <v>342</v>
      </c>
      <c r="AT6">
        <f t="shared" si="4"/>
        <v>126</v>
      </c>
      <c r="AU6">
        <f t="shared" si="4"/>
        <v>135</v>
      </c>
      <c r="AV6">
        <f t="shared" si="4"/>
        <v>147</v>
      </c>
      <c r="AW6">
        <f t="shared" si="4"/>
        <v>0.14792971623992457</v>
      </c>
      <c r="AX6">
        <f t="shared" si="4"/>
        <v>0.16859714880744567</v>
      </c>
      <c r="AY6">
        <f t="shared" si="4"/>
        <v>0.19815260898208006</v>
      </c>
      <c r="AZ6">
        <f t="shared" si="4"/>
        <v>1.3</v>
      </c>
      <c r="BA6">
        <f t="shared" si="4"/>
        <v>11.094203079999206</v>
      </c>
      <c r="BB6">
        <f t="shared" si="5"/>
        <v>12.740717734308612</v>
      </c>
      <c r="BC6">
        <f t="shared" si="5"/>
        <v>14.408333333333225</v>
      </c>
      <c r="BD6">
        <f t="shared" si="5"/>
        <v>0</v>
      </c>
      <c r="BE6">
        <f t="shared" si="5"/>
        <v>926</v>
      </c>
      <c r="BF6">
        <f t="shared" si="5"/>
        <v>0</v>
      </c>
      <c r="BG6">
        <f t="shared" si="5"/>
        <v>0.68</v>
      </c>
      <c r="BH6">
        <f t="shared" si="5"/>
        <v>0</v>
      </c>
      <c r="BI6">
        <f t="shared" si="5"/>
        <v>0</v>
      </c>
      <c r="BJ6">
        <f t="shared" si="5"/>
        <v>0</v>
      </c>
      <c r="BK6">
        <f t="shared" si="5"/>
        <v>13.6</v>
      </c>
      <c r="BL6">
        <f t="shared" si="6"/>
        <v>15.6</v>
      </c>
      <c r="BM6">
        <f t="shared" si="6"/>
        <v>21.85</v>
      </c>
      <c r="BN6">
        <f t="shared" si="6"/>
        <v>0</v>
      </c>
      <c r="BO6">
        <f t="shared" si="6"/>
        <v>1</v>
      </c>
      <c r="BP6">
        <f t="shared" si="6"/>
        <v>1</v>
      </c>
      <c r="BQ6">
        <f t="shared" si="6"/>
        <v>1</v>
      </c>
      <c r="BR6">
        <f t="shared" si="6"/>
        <v>292</v>
      </c>
      <c r="BS6">
        <f t="shared" si="6"/>
        <v>315</v>
      </c>
      <c r="BT6">
        <f t="shared" si="6"/>
        <v>342</v>
      </c>
      <c r="BU6">
        <f t="shared" si="6"/>
        <v>0</v>
      </c>
      <c r="BV6">
        <f t="shared" si="6"/>
        <v>0</v>
      </c>
      <c r="BW6">
        <f t="shared" si="6"/>
        <v>0</v>
      </c>
      <c r="BX6">
        <f t="shared" si="6"/>
        <v>0</v>
      </c>
      <c r="BY6">
        <f t="shared" si="6"/>
        <v>1</v>
      </c>
      <c r="CA6" t="s">
        <v>278</v>
      </c>
      <c r="CB6" s="1">
        <f>CH1</f>
        <v>0</v>
      </c>
      <c r="CC6" t="s">
        <v>29</v>
      </c>
      <c r="CD6" s="282">
        <v>150</v>
      </c>
      <c r="CE6">
        <v>41</v>
      </c>
      <c r="CF6" s="8"/>
      <c r="CH6" s="1"/>
      <c r="CJ6" s="8"/>
      <c r="CK6" s="282">
        <v>150</v>
      </c>
      <c r="CM6" s="8"/>
      <c r="CN6" s="1"/>
      <c r="CP6" s="8"/>
      <c r="CQ6" s="1"/>
      <c r="CS6" s="8"/>
      <c r="CT6" s="1"/>
      <c r="CV6" s="8"/>
      <c r="CW6" s="1"/>
      <c r="CY6" s="8"/>
      <c r="CZ6" s="1"/>
      <c r="DB6" s="8"/>
      <c r="DE6" s="74"/>
      <c r="DF6" s="75"/>
      <c r="DG6" s="74"/>
      <c r="DH6" s="74"/>
      <c r="DI6" s="74"/>
      <c r="DJ6" s="293" t="str">
        <f>IF($J$4=data!$CC$3,NL!DI4,IF($J$4=data!$CC$4,EN!DI4,IF($J$4=data!$CC$5,FR!DI4,IF($J$4=data!$CC$6,DE!DI4,IF($J$4=data!$CC$7,NR!DI4,IF($J$4=data!$CC$8,SP!DI4,IF($J$4=data!$CC$9,SW!DI4,)))))))&amp;" [centimeter]"</f>
        <v xml:space="preserve"> [centimeter]</v>
      </c>
      <c r="DK6" s="294"/>
      <c r="DL6" s="294"/>
      <c r="DM6" s="295"/>
      <c r="DN6" s="151" t="str">
        <f>Vertilina!J6</f>
        <v>30dB(A)</v>
      </c>
      <c r="DO6" s="151">
        <f>Vertilina!K6</f>
        <v>41</v>
      </c>
      <c r="DP6" s="151">
        <f>Vertilina!L6</f>
        <v>11</v>
      </c>
      <c r="DQ6" s="152">
        <f>data!DL6</f>
        <v>0</v>
      </c>
    </row>
    <row r="7" spans="1:121" x14ac:dyDescent="0.25">
      <c r="A7" t="str">
        <f t="shared" ref="A7:A21" si="7">CONCATENATE($CB$9,$CD5,$CN$3)</f>
        <v>112011</v>
      </c>
      <c r="D7">
        <f t="shared" si="0"/>
        <v>1</v>
      </c>
      <c r="E7">
        <f t="shared" si="0"/>
        <v>120</v>
      </c>
      <c r="F7">
        <f t="shared" si="0"/>
        <v>40.5</v>
      </c>
      <c r="G7">
        <f t="shared" si="0"/>
        <v>11</v>
      </c>
      <c r="H7">
        <f t="shared" si="0"/>
        <v>11.5</v>
      </c>
      <c r="I7">
        <f t="shared" si="0"/>
        <v>0</v>
      </c>
      <c r="J7">
        <f t="shared" si="0"/>
        <v>26</v>
      </c>
      <c r="K7">
        <f t="shared" si="0"/>
        <v>30</v>
      </c>
      <c r="L7">
        <f t="shared" si="0"/>
        <v>36.6</v>
      </c>
      <c r="M7">
        <f t="shared" si="0"/>
        <v>733.04000000000008</v>
      </c>
      <c r="N7">
        <f t="shared" si="1"/>
        <v>1038.2506842425073</v>
      </c>
      <c r="O7">
        <f t="shared" si="1"/>
        <v>1142.080305956021</v>
      </c>
      <c r="P7">
        <f t="shared" si="1"/>
        <v>1337.2499514184001</v>
      </c>
      <c r="Q7" t="str">
        <f t="shared" si="1"/>
        <v>N/A</v>
      </c>
      <c r="R7">
        <f t="shared" si="1"/>
        <v>1</v>
      </c>
      <c r="S7">
        <f t="shared" si="1"/>
        <v>1</v>
      </c>
      <c r="T7">
        <f t="shared" si="1"/>
        <v>1</v>
      </c>
      <c r="U7" t="e">
        <f>VLOOKUP($A7,$A$28:$BY$1500,U$4,0)*IF(Vertilina!$J$5=data!$CB$8,0.9,1)</f>
        <v>#VALUE!</v>
      </c>
      <c r="V7">
        <f t="shared" si="1"/>
        <v>571</v>
      </c>
      <c r="W7">
        <f t="shared" si="1"/>
        <v>629</v>
      </c>
      <c r="X7">
        <f t="shared" si="2"/>
        <v>736</v>
      </c>
      <c r="Y7" t="e">
        <f t="shared" si="2"/>
        <v>#VALUE!</v>
      </c>
      <c r="Z7">
        <f t="shared" si="2"/>
        <v>98</v>
      </c>
      <c r="AA7">
        <f t="shared" si="2"/>
        <v>108</v>
      </c>
      <c r="AB7">
        <f t="shared" si="2"/>
        <v>127</v>
      </c>
      <c r="AC7" t="e">
        <f t="shared" si="2"/>
        <v>#VALUE!</v>
      </c>
      <c r="AD7">
        <f t="shared" si="2"/>
        <v>0.10078325456844918</v>
      </c>
      <c r="AE7">
        <f t="shared" si="2"/>
        <v>0.12095579733133843</v>
      </c>
      <c r="AF7">
        <f t="shared" si="2"/>
        <v>0.1640381020786108</v>
      </c>
      <c r="AG7">
        <f t="shared" si="2"/>
        <v>3.969E-4</v>
      </c>
      <c r="AH7">
        <f t="shared" si="3"/>
        <v>1.7345999999999999</v>
      </c>
      <c r="AI7">
        <f t="shared" si="3"/>
        <v>4</v>
      </c>
      <c r="AJ7">
        <f t="shared" si="3"/>
        <v>5.7428799999999995E-4</v>
      </c>
      <c r="AK7">
        <f t="shared" si="3"/>
        <v>326.2128512917032</v>
      </c>
      <c r="AL7">
        <f t="shared" si="3"/>
        <v>352.35728291623496</v>
      </c>
      <c r="AM7">
        <f t="shared" si="3"/>
        <v>390.75002389310004</v>
      </c>
      <c r="AN7">
        <f t="shared" si="3"/>
        <v>1</v>
      </c>
      <c r="AO7">
        <f t="shared" si="3"/>
        <v>1</v>
      </c>
      <c r="AP7">
        <f t="shared" si="3"/>
        <v>1</v>
      </c>
      <c r="AQ7">
        <f t="shared" si="3"/>
        <v>367</v>
      </c>
      <c r="AR7">
        <f t="shared" si="4"/>
        <v>397</v>
      </c>
      <c r="AS7">
        <f t="shared" si="4"/>
        <v>440</v>
      </c>
      <c r="AT7">
        <f t="shared" si="4"/>
        <v>158</v>
      </c>
      <c r="AU7">
        <f t="shared" si="4"/>
        <v>171</v>
      </c>
      <c r="AV7">
        <f t="shared" si="4"/>
        <v>189</v>
      </c>
      <c r="AW7">
        <f t="shared" si="4"/>
        <v>0.24750728668013899</v>
      </c>
      <c r="AX7">
        <f t="shared" si="4"/>
        <v>0.28730900816008281</v>
      </c>
      <c r="AY7">
        <f t="shared" si="4"/>
        <v>0.34704829521290631</v>
      </c>
      <c r="AZ7">
        <f t="shared" si="4"/>
        <v>1.6</v>
      </c>
      <c r="BA7">
        <f t="shared" si="4"/>
        <v>13.395815719162472</v>
      </c>
      <c r="BB7">
        <f t="shared" si="5"/>
        <v>15.195275468368678</v>
      </c>
      <c r="BC7">
        <f t="shared" si="5"/>
        <v>18.52499999999986</v>
      </c>
      <c r="BD7">
        <f t="shared" si="5"/>
        <v>0</v>
      </c>
      <c r="BE7">
        <f t="shared" si="5"/>
        <v>1078</v>
      </c>
      <c r="BF7">
        <f t="shared" si="5"/>
        <v>0</v>
      </c>
      <c r="BG7">
        <f t="shared" si="5"/>
        <v>0.68</v>
      </c>
      <c r="BH7">
        <f t="shared" si="5"/>
        <v>0</v>
      </c>
      <c r="BI7">
        <f t="shared" si="5"/>
        <v>0</v>
      </c>
      <c r="BJ7">
        <f t="shared" si="5"/>
        <v>0</v>
      </c>
      <c r="BK7">
        <f t="shared" si="5"/>
        <v>13.6</v>
      </c>
      <c r="BL7">
        <f t="shared" si="6"/>
        <v>15.6</v>
      </c>
      <c r="BM7">
        <f t="shared" si="6"/>
        <v>21.85</v>
      </c>
      <c r="BN7">
        <f t="shared" si="6"/>
        <v>0</v>
      </c>
      <c r="BO7">
        <f t="shared" si="6"/>
        <v>1</v>
      </c>
      <c r="BP7">
        <f t="shared" si="6"/>
        <v>1</v>
      </c>
      <c r="BQ7">
        <f t="shared" si="6"/>
        <v>1</v>
      </c>
      <c r="BR7">
        <f t="shared" si="6"/>
        <v>367</v>
      </c>
      <c r="BS7">
        <f t="shared" si="6"/>
        <v>397</v>
      </c>
      <c r="BT7">
        <f t="shared" si="6"/>
        <v>440</v>
      </c>
      <c r="BU7">
        <f t="shared" si="6"/>
        <v>0</v>
      </c>
      <c r="BV7">
        <f t="shared" si="6"/>
        <v>0</v>
      </c>
      <c r="BW7">
        <f t="shared" si="6"/>
        <v>0</v>
      </c>
      <c r="BX7">
        <f t="shared" si="6"/>
        <v>0</v>
      </c>
      <c r="BY7">
        <f t="shared" si="6"/>
        <v>1</v>
      </c>
      <c r="CA7" t="s">
        <v>374</v>
      </c>
      <c r="CB7" t="s">
        <v>373</v>
      </c>
      <c r="CC7" t="s">
        <v>146</v>
      </c>
      <c r="CD7" s="282">
        <v>170</v>
      </c>
      <c r="CE7">
        <v>41</v>
      </c>
      <c r="CF7" s="8"/>
      <c r="CH7" s="1"/>
      <c r="CJ7" s="8"/>
      <c r="CK7" s="282">
        <v>170</v>
      </c>
      <c r="CM7" s="8"/>
      <c r="CN7" s="1"/>
      <c r="CP7" s="8"/>
      <c r="CQ7" s="1"/>
      <c r="CS7" s="8"/>
      <c r="CT7" s="1"/>
      <c r="CV7" s="8"/>
      <c r="CW7" s="1"/>
      <c r="CY7" s="8"/>
      <c r="CZ7" s="1"/>
      <c r="DB7" s="8"/>
      <c r="DE7" s="74"/>
      <c r="DF7" s="76"/>
      <c r="DG7" s="77"/>
      <c r="DH7" s="77"/>
      <c r="DI7" s="77"/>
      <c r="DJ7" s="78"/>
      <c r="DK7" s="254">
        <f>IF($J$4=data!$CC$3,NL!DF3,IF($J$4=data!$CC$4,EN!DF3,IF($J$4=data!$CC$5,FR!DF3,IF($J$4=data!$CC$6,DE!DF3,IF($J$4=data!$CC$7,NR!DF3,IF($J$4=data!$CC$8,SP!DF3,IF($J$4=data!$CC$9,SW!DF3,)))))))</f>
        <v>0</v>
      </c>
      <c r="DL7" s="78"/>
      <c r="DM7" s="315">
        <f>IF($J$4=data!$CC$3,NL!DF16,IF($J$4=data!$CC$4,EN!DF16,IF($J$4=data!$CC$5,FR!DF16,IF($J$4=data!$CC$6,DE!DF16,IF($J$4=data!$CC$7,NR!DF16,IF($J$4=data!$CC$8,SP!DF16,IF($J$4=data!$CC$9,SW!DF16,)))))))</f>
        <v>0</v>
      </c>
      <c r="DN7" s="315"/>
      <c r="DO7" s="315">
        <f>IF($J$4=data!$CC$3,NL!DF4,IF($J$4=data!$CC$4,EN!DF4,IF($J$4=data!$CC$5,FR!DF4,IF($J$4=data!$CC$6,DE!DF4,IF($J$4=data!$CC$7,NR!DF4,IF($J$4=data!$CC$8,SP!DF4,IF($J$4=data!$CC$9,SW!DF4,)))))))</f>
        <v>0</v>
      </c>
      <c r="DP7" s="315">
        <f>IF($J$4=data!$CC$3,NL!DF5,IF($J$4=data!$CC$4,EN!DF5,IF($J$4=data!$CC$5,FR!DF5,IF($J$4=data!$CC$6,DE!DF5,IF($J$4=data!$CC$7,NR!DF5,IF($J$4=data!$CC$8,SP!DF5,IF($J$4=data!$CC$9,SW!DF5,)))))))</f>
        <v>0</v>
      </c>
      <c r="DQ7" s="313">
        <f>IF($J$4=data!$CC$3,NL!DF6,IF($J$4=data!$CC$4,EN!DF6,IF($J$4=data!$CC$5,FR!DF6,IF($J$4=data!$CC$6,DE!DF6,IF($J$4=data!$CC$7,NR!DF6,IF($J$4=data!$CC$8,SP!DF6,IF($J$4=data!$CC$9,SW!DF6,)))))))</f>
        <v>0</v>
      </c>
    </row>
    <row r="8" spans="1:121" x14ac:dyDescent="0.25">
      <c r="A8" t="str">
        <f t="shared" si="7"/>
        <v>115011</v>
      </c>
      <c r="D8">
        <f t="shared" si="0"/>
        <v>1</v>
      </c>
      <c r="E8">
        <f t="shared" si="0"/>
        <v>150</v>
      </c>
      <c r="F8">
        <f t="shared" si="0"/>
        <v>40.5</v>
      </c>
      <c r="G8">
        <f t="shared" si="0"/>
        <v>11</v>
      </c>
      <c r="H8">
        <f t="shared" si="0"/>
        <v>11.5</v>
      </c>
      <c r="I8">
        <f t="shared" si="0"/>
        <v>0</v>
      </c>
      <c r="J8">
        <f t="shared" si="0"/>
        <v>26</v>
      </c>
      <c r="K8">
        <f t="shared" si="0"/>
        <v>30</v>
      </c>
      <c r="L8">
        <f t="shared" si="0"/>
        <v>37.845112497945742</v>
      </c>
      <c r="M8">
        <f t="shared" si="0"/>
        <v>599.76</v>
      </c>
      <c r="N8">
        <f t="shared" si="1"/>
        <v>1342.8565496471372</v>
      </c>
      <c r="O8">
        <f t="shared" si="1"/>
        <v>1479.2041741051935</v>
      </c>
      <c r="P8">
        <f t="shared" si="1"/>
        <v>1783.0000725201999</v>
      </c>
      <c r="Q8" t="str">
        <f t="shared" si="1"/>
        <v>N/A</v>
      </c>
      <c r="R8">
        <f t="shared" si="1"/>
        <v>1</v>
      </c>
      <c r="S8">
        <f t="shared" si="1"/>
        <v>1</v>
      </c>
      <c r="T8">
        <f t="shared" si="1"/>
        <v>1</v>
      </c>
      <c r="U8" t="e">
        <f>VLOOKUP($A8,$A$28:$BY$1500,U$4,0)*IF(Vertilina!$J$5=data!$CB$8,0.9,1)</f>
        <v>#VALUE!</v>
      </c>
      <c r="V8">
        <f t="shared" si="1"/>
        <v>739</v>
      </c>
      <c r="W8">
        <f t="shared" si="1"/>
        <v>814</v>
      </c>
      <c r="X8">
        <f t="shared" si="2"/>
        <v>981</v>
      </c>
      <c r="Y8" t="e">
        <f t="shared" si="2"/>
        <v>#VALUE!</v>
      </c>
      <c r="Z8">
        <f t="shared" si="2"/>
        <v>127</v>
      </c>
      <c r="AA8">
        <f t="shared" si="2"/>
        <v>140</v>
      </c>
      <c r="AB8">
        <f t="shared" si="2"/>
        <v>169</v>
      </c>
      <c r="AC8" t="e">
        <f t="shared" si="2"/>
        <v>#VALUE!</v>
      </c>
      <c r="AD8">
        <f t="shared" si="2"/>
        <v>0.18485166139367065</v>
      </c>
      <c r="AE8">
        <f t="shared" si="2"/>
        <v>0.22171317786876893</v>
      </c>
      <c r="AF8">
        <f t="shared" si="2"/>
        <v>0.31516748940731842</v>
      </c>
      <c r="AG8">
        <f t="shared" si="2"/>
        <v>3.969E-4</v>
      </c>
      <c r="AH8">
        <f t="shared" si="3"/>
        <v>1.7345999999999999</v>
      </c>
      <c r="AI8">
        <f t="shared" si="3"/>
        <v>4</v>
      </c>
      <c r="AJ8">
        <f t="shared" si="3"/>
        <v>5.7428799999999995E-4</v>
      </c>
      <c r="AK8">
        <f t="shared" si="3"/>
        <v>423.65815696218516</v>
      </c>
      <c r="AL8">
        <f t="shared" si="3"/>
        <v>459.33483713745414</v>
      </c>
      <c r="AM8">
        <f t="shared" si="3"/>
        <v>520.99989462940005</v>
      </c>
      <c r="AN8">
        <f t="shared" si="3"/>
        <v>1</v>
      </c>
      <c r="AO8">
        <f t="shared" si="3"/>
        <v>1</v>
      </c>
      <c r="AP8">
        <f t="shared" si="3"/>
        <v>1</v>
      </c>
      <c r="AQ8">
        <f t="shared" si="3"/>
        <v>477</v>
      </c>
      <c r="AR8">
        <f t="shared" si="4"/>
        <v>517</v>
      </c>
      <c r="AS8">
        <f t="shared" si="4"/>
        <v>587</v>
      </c>
      <c r="AT8">
        <f t="shared" si="4"/>
        <v>205</v>
      </c>
      <c r="AU8">
        <f t="shared" si="4"/>
        <v>222</v>
      </c>
      <c r="AV8">
        <f t="shared" si="4"/>
        <v>252</v>
      </c>
      <c r="AW8">
        <f t="shared" si="4"/>
        <v>0.45238903875710268</v>
      </c>
      <c r="AX8">
        <f t="shared" si="4"/>
        <v>0.52523389841043688</v>
      </c>
      <c r="AY8">
        <f t="shared" si="4"/>
        <v>0.66621540315277183</v>
      </c>
      <c r="AZ8">
        <f t="shared" si="4"/>
        <v>2</v>
      </c>
      <c r="BA8">
        <f t="shared" si="4"/>
        <v>16.558116316654743</v>
      </c>
      <c r="BB8">
        <f t="shared" si="5"/>
        <v>18.743964042758314</v>
      </c>
      <c r="BC8">
        <f t="shared" si="5"/>
        <v>24.699999999999815</v>
      </c>
      <c r="BD8">
        <f t="shared" si="5"/>
        <v>0</v>
      </c>
      <c r="BE8">
        <f t="shared" si="5"/>
        <v>882</v>
      </c>
      <c r="BF8">
        <f t="shared" si="5"/>
        <v>0</v>
      </c>
      <c r="BG8">
        <f t="shared" si="5"/>
        <v>0.68</v>
      </c>
      <c r="BH8">
        <f t="shared" si="5"/>
        <v>0</v>
      </c>
      <c r="BI8">
        <f t="shared" si="5"/>
        <v>0</v>
      </c>
      <c r="BJ8">
        <f t="shared" si="5"/>
        <v>0</v>
      </c>
      <c r="BK8">
        <f t="shared" si="5"/>
        <v>12.3</v>
      </c>
      <c r="BL8">
        <f t="shared" si="6"/>
        <v>14.4</v>
      </c>
      <c r="BM8">
        <f t="shared" si="6"/>
        <v>21.85</v>
      </c>
      <c r="BN8">
        <f t="shared" si="6"/>
        <v>0</v>
      </c>
      <c r="BO8">
        <f t="shared" si="6"/>
        <v>1</v>
      </c>
      <c r="BP8">
        <f t="shared" si="6"/>
        <v>1</v>
      </c>
      <c r="BQ8">
        <f t="shared" si="6"/>
        <v>1</v>
      </c>
      <c r="BR8">
        <f t="shared" si="6"/>
        <v>477</v>
      </c>
      <c r="BS8">
        <f t="shared" si="6"/>
        <v>517</v>
      </c>
      <c r="BT8">
        <f t="shared" si="6"/>
        <v>587</v>
      </c>
      <c r="BU8">
        <f t="shared" si="6"/>
        <v>0</v>
      </c>
      <c r="BV8">
        <f t="shared" si="6"/>
        <v>0</v>
      </c>
      <c r="BW8">
        <f t="shared" si="6"/>
        <v>0</v>
      </c>
      <c r="BX8">
        <f t="shared" si="6"/>
        <v>0</v>
      </c>
      <c r="BY8">
        <f t="shared" si="6"/>
        <v>1</v>
      </c>
      <c r="CA8" t="s">
        <v>375</v>
      </c>
      <c r="CB8" t="s">
        <v>376</v>
      </c>
      <c r="CC8" t="s">
        <v>246</v>
      </c>
      <c r="CD8" s="282">
        <v>190</v>
      </c>
      <c r="CE8">
        <v>41</v>
      </c>
      <c r="CF8" s="8"/>
      <c r="CH8" s="1"/>
      <c r="CJ8" s="8"/>
      <c r="CK8" s="282">
        <v>190</v>
      </c>
      <c r="CM8" s="8"/>
      <c r="CN8" s="1"/>
      <c r="CP8" s="8"/>
      <c r="CQ8" s="1"/>
      <c r="CS8" s="8"/>
      <c r="CT8" s="1"/>
      <c r="CV8" s="8"/>
      <c r="CW8" s="1"/>
      <c r="CY8" s="8"/>
      <c r="CZ8" s="1"/>
      <c r="DB8" s="8"/>
      <c r="DE8" s="74"/>
      <c r="DF8" s="79">
        <f>IF($J$4=data!$CC$3,NL!DI5,IF($J$4=data!$CC$4,EN!DI5,IF($J$4=data!$CC$5,FR!DI5,IF($J$4=data!$CC$6,DE!DI5,IF($J$4=data!$CC$7,NR!DI5,IF($J$4=data!$CC$8,SP!DI5,IF($J$4=data!$CC$9,SW!DI5,)))))))</f>
        <v>0</v>
      </c>
      <c r="DG8" s="78"/>
      <c r="DH8" s="78"/>
      <c r="DI8" s="78"/>
      <c r="DJ8" s="78"/>
      <c r="DK8" s="78"/>
      <c r="DL8" s="78"/>
      <c r="DM8" s="316"/>
      <c r="DN8" s="316"/>
      <c r="DO8" s="316"/>
      <c r="DP8" s="316"/>
      <c r="DQ8" s="314"/>
    </row>
    <row r="9" spans="1:121" x14ac:dyDescent="0.25">
      <c r="A9" t="str">
        <f t="shared" si="7"/>
        <v>117011</v>
      </c>
      <c r="D9">
        <f t="shared" si="0"/>
        <v>1</v>
      </c>
      <c r="E9">
        <f t="shared" si="0"/>
        <v>170</v>
      </c>
      <c r="F9">
        <f t="shared" si="0"/>
        <v>40.5</v>
      </c>
      <c r="G9">
        <f t="shared" si="0"/>
        <v>11</v>
      </c>
      <c r="H9">
        <f t="shared" si="0"/>
        <v>11.5</v>
      </c>
      <c r="I9">
        <f t="shared" si="0"/>
        <v>0</v>
      </c>
      <c r="J9">
        <f t="shared" si="0"/>
        <v>26</v>
      </c>
      <c r="K9">
        <f t="shared" si="0"/>
        <v>30</v>
      </c>
      <c r="L9">
        <f t="shared" si="0"/>
        <v>38.51228976196019</v>
      </c>
      <c r="M9">
        <f t="shared" si="0"/>
        <v>707.2</v>
      </c>
      <c r="N9">
        <f t="shared" si="1"/>
        <v>1538.8653851714307</v>
      </c>
      <c r="O9">
        <f t="shared" si="1"/>
        <v>1700.275062626509</v>
      </c>
      <c r="P9">
        <f t="shared" si="1"/>
        <v>2080.1666826933997</v>
      </c>
      <c r="Q9" t="str">
        <f t="shared" si="1"/>
        <v>N/A</v>
      </c>
      <c r="R9">
        <f t="shared" si="1"/>
        <v>1</v>
      </c>
      <c r="S9">
        <f t="shared" si="1"/>
        <v>1</v>
      </c>
      <c r="T9">
        <f t="shared" si="1"/>
        <v>1</v>
      </c>
      <c r="U9" t="e">
        <f>VLOOKUP($A9,$A$28:$BY$1500,U$4,0)*IF(Vertilina!$J$5=data!$CB$8,0.9,1)</f>
        <v>#VALUE!</v>
      </c>
      <c r="V9">
        <f t="shared" si="1"/>
        <v>847</v>
      </c>
      <c r="W9">
        <f t="shared" si="1"/>
        <v>936</v>
      </c>
      <c r="X9">
        <f t="shared" si="2"/>
        <v>1145</v>
      </c>
      <c r="Y9" t="e">
        <f t="shared" si="2"/>
        <v>#VALUE!</v>
      </c>
      <c r="Z9">
        <f t="shared" si="2"/>
        <v>146</v>
      </c>
      <c r="AA9">
        <f t="shared" si="2"/>
        <v>161</v>
      </c>
      <c r="AB9">
        <f t="shared" si="2"/>
        <v>197</v>
      </c>
      <c r="AC9" t="e">
        <f t="shared" si="2"/>
        <v>#VALUE!</v>
      </c>
      <c r="AD9">
        <f t="shared" si="2"/>
        <v>0.25745442774823707</v>
      </c>
      <c r="AE9">
        <f t="shared" si="2"/>
        <v>0.30878990974594944</v>
      </c>
      <c r="AF9">
        <f t="shared" si="2"/>
        <v>0.44960197495514326</v>
      </c>
      <c r="AG9">
        <f t="shared" si="2"/>
        <v>3.969E-4</v>
      </c>
      <c r="AH9">
        <f t="shared" si="3"/>
        <v>1.7345999999999999</v>
      </c>
      <c r="AI9">
        <f t="shared" si="3"/>
        <v>4</v>
      </c>
      <c r="AJ9">
        <f t="shared" si="3"/>
        <v>5.7428799999999995E-4</v>
      </c>
      <c r="AK9">
        <f t="shared" si="3"/>
        <v>486.50888457827659</v>
      </c>
      <c r="AL9">
        <f t="shared" si="3"/>
        <v>529.56310449561568</v>
      </c>
      <c r="AM9">
        <f t="shared" si="3"/>
        <v>607.83327901500013</v>
      </c>
      <c r="AN9">
        <f t="shared" si="3"/>
        <v>1</v>
      </c>
      <c r="AO9">
        <f t="shared" si="3"/>
        <v>1</v>
      </c>
      <c r="AP9">
        <f t="shared" si="3"/>
        <v>1</v>
      </c>
      <c r="AQ9">
        <f t="shared" si="3"/>
        <v>548</v>
      </c>
      <c r="AR9">
        <f t="shared" si="4"/>
        <v>596</v>
      </c>
      <c r="AS9">
        <f t="shared" si="4"/>
        <v>685</v>
      </c>
      <c r="AT9">
        <f t="shared" si="4"/>
        <v>236</v>
      </c>
      <c r="AU9">
        <f t="shared" si="4"/>
        <v>256</v>
      </c>
      <c r="AV9">
        <f t="shared" si="4"/>
        <v>295</v>
      </c>
      <c r="AW9">
        <f t="shared" si="4"/>
        <v>0.62970788756979623</v>
      </c>
      <c r="AX9">
        <f t="shared" si="4"/>
        <v>0.73301280223306675</v>
      </c>
      <c r="AY9">
        <f t="shared" si="4"/>
        <v>0.9555041599386217</v>
      </c>
      <c r="AZ9">
        <f t="shared" si="4"/>
        <v>2.2999999999999998</v>
      </c>
      <c r="BA9">
        <f t="shared" si="4"/>
        <v>18.489203998745236</v>
      </c>
      <c r="BB9">
        <f t="shared" si="5"/>
        <v>21.02882824621398</v>
      </c>
      <c r="BC9">
        <f t="shared" si="5"/>
        <v>28.81666666666645</v>
      </c>
      <c r="BD9">
        <f t="shared" si="5"/>
        <v>0</v>
      </c>
      <c r="BE9">
        <f t="shared" si="5"/>
        <v>1040</v>
      </c>
      <c r="BF9">
        <f t="shared" si="5"/>
        <v>0</v>
      </c>
      <c r="BG9">
        <f t="shared" si="5"/>
        <v>0.68</v>
      </c>
      <c r="BH9">
        <f t="shared" si="5"/>
        <v>0</v>
      </c>
      <c r="BI9">
        <f t="shared" si="5"/>
        <v>0</v>
      </c>
      <c r="BJ9">
        <f t="shared" si="5"/>
        <v>0</v>
      </c>
      <c r="BK9">
        <f t="shared" si="5"/>
        <v>12.3</v>
      </c>
      <c r="BL9">
        <f t="shared" si="6"/>
        <v>14.4</v>
      </c>
      <c r="BM9">
        <f t="shared" si="6"/>
        <v>21.85</v>
      </c>
      <c r="BN9">
        <f t="shared" si="6"/>
        <v>0</v>
      </c>
      <c r="BO9">
        <f t="shared" si="6"/>
        <v>1</v>
      </c>
      <c r="BP9">
        <f t="shared" si="6"/>
        <v>1</v>
      </c>
      <c r="BQ9">
        <f t="shared" si="6"/>
        <v>1</v>
      </c>
      <c r="BR9">
        <f t="shared" si="6"/>
        <v>548</v>
      </c>
      <c r="BS9">
        <f t="shared" si="6"/>
        <v>596</v>
      </c>
      <c r="BT9">
        <f t="shared" si="6"/>
        <v>685</v>
      </c>
      <c r="BU9">
        <f t="shared" si="6"/>
        <v>0</v>
      </c>
      <c r="BV9">
        <f t="shared" si="6"/>
        <v>0</v>
      </c>
      <c r="BW9">
        <f t="shared" si="6"/>
        <v>0</v>
      </c>
      <c r="BX9">
        <f t="shared" si="6"/>
        <v>0</v>
      </c>
      <c r="BY9">
        <f t="shared" si="6"/>
        <v>1</v>
      </c>
      <c r="CA9" t="e">
        <f>IF(#REF!=data!CA3,1,IF(#REF!=data!CA4,2,IF(#REF!=data!CA5,3,IF(#REF!=data!CA6,3))))</f>
        <v>#REF!</v>
      </c>
      <c r="CB9" s="1">
        <f>IF(Vertilina!$J$5=data!CB3,1,IF(Vertilina!$J$5=data!CB4,2,IF(Vertilina!$J$5=data!CB5,3,IF(Vertilina!$J$5=data!CB6,3,IF(Vertilina!$J$5=data!CB7,5,IF(Vertilina!$J$5=data!CB8,1))))))</f>
        <v>1</v>
      </c>
      <c r="CC9" t="s">
        <v>285</v>
      </c>
      <c r="CD9" s="282">
        <v>210</v>
      </c>
      <c r="CE9">
        <v>41</v>
      </c>
      <c r="CF9" s="8"/>
      <c r="CH9" s="1"/>
      <c r="CJ9" s="8"/>
      <c r="CK9" s="282">
        <v>210</v>
      </c>
      <c r="CM9" s="8"/>
      <c r="CN9" s="1"/>
      <c r="CP9" s="8"/>
      <c r="CQ9" s="1"/>
      <c r="CS9" s="8"/>
      <c r="CT9" s="1"/>
      <c r="CV9" s="8"/>
      <c r="CW9" s="1"/>
      <c r="CY9" s="8"/>
      <c r="CZ9" s="1"/>
      <c r="DB9" s="8"/>
      <c r="DE9" s="74"/>
      <c r="DF9" s="79">
        <f>IF($J$4=data!$CC$3,NL!DF8,IF($J$4=data!$CC$4,EN!DF8,IF($J$4=data!$CC$5,FR!DF8,IF($J$4=data!$CC$6,DE!DF8,IF($J$4=data!$CC$7,NR!DF8,IF($J$4=data!$CC$8,SP!DF8,IF($J$4=data!$CC$9,SW!DF8,)))))))</f>
        <v>0</v>
      </c>
      <c r="DG9" s="78"/>
      <c r="DH9" s="78"/>
      <c r="DI9" s="78"/>
      <c r="DJ9" s="78"/>
      <c r="DK9" s="80">
        <f>IF($J$4=data!$CC$3,NL!DK8,IF($J$4=data!$CC$4,EN!DK8,IF($J$4=data!$CC$5,FR!DK8,IF($J$4=data!$CC$6,DE!DK8,IF($J$4=data!$CC$7,NR!DK8,IF($J$4=data!$CC$8,SP!DK8,IF($J$4=data!$CC$9,SW!DK8,)))))))</f>
        <v>0</v>
      </c>
      <c r="DL9" s="80"/>
      <c r="DM9" s="78"/>
      <c r="DN9" s="78"/>
      <c r="DO9" s="78"/>
      <c r="DP9" s="78"/>
      <c r="DQ9" s="81"/>
    </row>
    <row r="10" spans="1:121" ht="15.75" thickBot="1" x14ac:dyDescent="0.3">
      <c r="A10" t="str">
        <f t="shared" si="7"/>
        <v>119011</v>
      </c>
      <c r="D10">
        <f t="shared" si="0"/>
        <v>1</v>
      </c>
      <c r="E10">
        <f t="shared" si="0"/>
        <v>190</v>
      </c>
      <c r="F10">
        <f t="shared" si="0"/>
        <v>40.5</v>
      </c>
      <c r="G10">
        <f t="shared" si="0"/>
        <v>11</v>
      </c>
      <c r="H10">
        <f t="shared" si="0"/>
        <v>11.5</v>
      </c>
      <c r="I10">
        <f t="shared" si="0"/>
        <v>0</v>
      </c>
      <c r="J10">
        <f t="shared" si="0"/>
        <v>26</v>
      </c>
      <c r="K10">
        <f t="shared" si="0"/>
        <v>30</v>
      </c>
      <c r="L10">
        <f t="shared" si="0"/>
        <v>39.0902249957918</v>
      </c>
      <c r="M10">
        <f t="shared" si="0"/>
        <v>784.04000000000008</v>
      </c>
      <c r="N10">
        <f t="shared" si="1"/>
        <v>1729.7380188633683</v>
      </c>
      <c r="O10">
        <f t="shared" si="1"/>
        <v>1918.3503361118428</v>
      </c>
      <c r="P10">
        <f t="shared" si="1"/>
        <v>2377.3332928665</v>
      </c>
      <c r="Q10" t="str">
        <f t="shared" si="1"/>
        <v>N/A</v>
      </c>
      <c r="R10">
        <f t="shared" si="1"/>
        <v>1</v>
      </c>
      <c r="S10">
        <f t="shared" si="1"/>
        <v>1</v>
      </c>
      <c r="T10">
        <f t="shared" si="1"/>
        <v>1</v>
      </c>
      <c r="U10" t="e">
        <f>VLOOKUP($A10,$A$28:$BY$1500,U$4,0)*IF(Vertilina!$J$5=data!$CB$8,0.9,1)</f>
        <v>#VALUE!</v>
      </c>
      <c r="V10">
        <f t="shared" si="1"/>
        <v>952</v>
      </c>
      <c r="W10">
        <f t="shared" si="1"/>
        <v>1056</v>
      </c>
      <c r="X10">
        <f t="shared" si="2"/>
        <v>1308</v>
      </c>
      <c r="Y10" t="e">
        <f t="shared" si="2"/>
        <v>#VALUE!</v>
      </c>
      <c r="Z10">
        <f t="shared" si="2"/>
        <v>164</v>
      </c>
      <c r="AA10">
        <f t="shared" si="2"/>
        <v>182</v>
      </c>
      <c r="AB10">
        <f t="shared" si="2"/>
        <v>225</v>
      </c>
      <c r="AC10" t="e">
        <f t="shared" si="2"/>
        <v>#VALUE!</v>
      </c>
      <c r="AD10">
        <f t="shared" si="2"/>
        <v>0.34119909125237768</v>
      </c>
      <c r="AE10">
        <f t="shared" si="2"/>
        <v>0.4138336344854841</v>
      </c>
      <c r="AF10">
        <f t="shared" si="2"/>
        <v>0.61345804439765816</v>
      </c>
      <c r="AG10">
        <f t="shared" si="2"/>
        <v>3.969E-4</v>
      </c>
      <c r="AH10">
        <f t="shared" si="3"/>
        <v>1.7345999999999999</v>
      </c>
      <c r="AI10">
        <f t="shared" si="3"/>
        <v>4</v>
      </c>
      <c r="AJ10">
        <f t="shared" si="3"/>
        <v>5.7428799999999995E-4</v>
      </c>
      <c r="AK10">
        <f t="shared" si="3"/>
        <v>547.7922272805813</v>
      </c>
      <c r="AL10">
        <f t="shared" si="3"/>
        <v>598.9271409346693</v>
      </c>
      <c r="AM10">
        <f t="shared" si="3"/>
        <v>694.66666319770025</v>
      </c>
      <c r="AN10">
        <f t="shared" si="3"/>
        <v>1</v>
      </c>
      <c r="AO10">
        <f t="shared" si="3"/>
        <v>1</v>
      </c>
      <c r="AP10">
        <f t="shared" si="3"/>
        <v>1</v>
      </c>
      <c r="AQ10">
        <f t="shared" si="3"/>
        <v>617</v>
      </c>
      <c r="AR10">
        <f t="shared" si="4"/>
        <v>675</v>
      </c>
      <c r="AS10">
        <f t="shared" si="4"/>
        <v>782</v>
      </c>
      <c r="AT10">
        <f t="shared" si="4"/>
        <v>265</v>
      </c>
      <c r="AU10">
        <f t="shared" si="4"/>
        <v>290</v>
      </c>
      <c r="AV10">
        <f t="shared" si="4"/>
        <v>336</v>
      </c>
      <c r="AW10">
        <f t="shared" si="4"/>
        <v>0.831596953463273</v>
      </c>
      <c r="AX10">
        <f t="shared" si="4"/>
        <v>0.98354815758365455</v>
      </c>
      <c r="AY10">
        <f t="shared" si="4"/>
        <v>1.2940692722839073</v>
      </c>
      <c r="AZ10">
        <f t="shared" si="4"/>
        <v>2.5</v>
      </c>
      <c r="BA10">
        <f t="shared" si="4"/>
        <v>20.298048161335824</v>
      </c>
      <c r="BB10">
        <f t="shared" si="5"/>
        <v>23.241835253713635</v>
      </c>
      <c r="BC10">
        <f t="shared" si="5"/>
        <v>32.933333333333088</v>
      </c>
      <c r="BD10">
        <f t="shared" si="5"/>
        <v>0</v>
      </c>
      <c r="BE10">
        <f t="shared" si="5"/>
        <v>1153</v>
      </c>
      <c r="BF10">
        <f t="shared" si="5"/>
        <v>0</v>
      </c>
      <c r="BG10">
        <f t="shared" si="5"/>
        <v>0.68</v>
      </c>
      <c r="BH10">
        <f t="shared" si="5"/>
        <v>0</v>
      </c>
      <c r="BI10">
        <f t="shared" si="5"/>
        <v>0</v>
      </c>
      <c r="BJ10">
        <f t="shared" si="5"/>
        <v>0</v>
      </c>
      <c r="BK10">
        <f t="shared" si="5"/>
        <v>12.3</v>
      </c>
      <c r="BL10">
        <f t="shared" si="6"/>
        <v>14.4</v>
      </c>
      <c r="BM10">
        <f t="shared" si="6"/>
        <v>21.85</v>
      </c>
      <c r="BN10">
        <f t="shared" si="6"/>
        <v>0</v>
      </c>
      <c r="BO10">
        <f t="shared" si="6"/>
        <v>1</v>
      </c>
      <c r="BP10">
        <f t="shared" si="6"/>
        <v>1</v>
      </c>
      <c r="BQ10">
        <f t="shared" si="6"/>
        <v>1</v>
      </c>
      <c r="BR10">
        <f t="shared" si="6"/>
        <v>617</v>
      </c>
      <c r="BS10">
        <f t="shared" si="6"/>
        <v>675</v>
      </c>
      <c r="BT10">
        <f t="shared" si="6"/>
        <v>782</v>
      </c>
      <c r="BU10">
        <f t="shared" si="6"/>
        <v>0</v>
      </c>
      <c r="BV10">
        <f t="shared" si="6"/>
        <v>0</v>
      </c>
      <c r="BW10">
        <f t="shared" si="6"/>
        <v>0</v>
      </c>
      <c r="BX10">
        <f t="shared" si="6"/>
        <v>0</v>
      </c>
      <c r="BY10">
        <f t="shared" si="6"/>
        <v>1</v>
      </c>
      <c r="CA10" t="s">
        <v>128</v>
      </c>
      <c r="CB10" t="s">
        <v>129</v>
      </c>
      <c r="CC10" t="s">
        <v>339</v>
      </c>
      <c r="CD10" s="282">
        <v>230</v>
      </c>
      <c r="CE10">
        <v>41</v>
      </c>
      <c r="CF10" s="8"/>
      <c r="CH10" s="1"/>
      <c r="CJ10" s="8"/>
      <c r="CK10" s="282">
        <v>230</v>
      </c>
      <c r="CM10" s="8"/>
      <c r="CN10" s="1"/>
      <c r="CP10" s="8"/>
      <c r="CQ10" s="1"/>
      <c r="CS10" s="8"/>
      <c r="CT10" s="1"/>
      <c r="CV10" s="8"/>
      <c r="CW10" s="1"/>
      <c r="CY10" s="8"/>
      <c r="CZ10" s="1"/>
      <c r="DB10" s="8"/>
      <c r="DE10" s="74"/>
      <c r="DF10" s="290">
        <f>IF($J$4=data!$CC$3,NL!DF9,IF($J$4=data!$CC$4,EN!DF9,IF($J$4=data!$CC$5,FR!DF9,IF($J$4=data!$CC$6,DE!DF9,IF($J$4=data!$CC$7,NR!DF9,IF($J$4=data!$CC$8,SP!DF9,IF($J$4=data!$CC$9,SW!DF9,)))))))</f>
        <v>0</v>
      </c>
      <c r="DG10" s="291">
        <v>0</v>
      </c>
      <c r="DH10" s="292">
        <v>0</v>
      </c>
      <c r="DI10" s="72">
        <f>Vertilina!E10</f>
        <v>35</v>
      </c>
      <c r="DJ10" s="127" t="str">
        <f>IF(data!$BZ$2=1,"°C",IF(data!$BZ$2=2,"°F",))</f>
        <v>°C</v>
      </c>
      <c r="DK10" s="290">
        <f>DF10</f>
        <v>0</v>
      </c>
      <c r="DL10" s="291">
        <v>0</v>
      </c>
      <c r="DM10" s="292">
        <v>0</v>
      </c>
      <c r="DN10" s="72">
        <f>Vertilina!J10</f>
        <v>16</v>
      </c>
      <c r="DO10" s="127" t="str">
        <f>DJ10</f>
        <v>°C</v>
      </c>
      <c r="DP10" s="322">
        <f>IF($J$4=data!$CC$3,NL!DK4,IF($J$4=data!$CC$4,EN!DK4,IF($J$4=data!$CC$5,FR!DK4,IF($J$4=data!$CC$6,DE!DK4,IF($J$4=data!$CC$7,NR!DK4,IF($J$4=data!$CC$8,SP!DK4,IF($J$4=data!$CC$9,SW!DK4,)))))))</f>
        <v>0</v>
      </c>
      <c r="DQ10" s="323"/>
    </row>
    <row r="11" spans="1:121" ht="15.75" thickTop="1" x14ac:dyDescent="0.25">
      <c r="A11" t="str">
        <f t="shared" si="7"/>
        <v>121011</v>
      </c>
      <c r="D11">
        <f t="shared" si="0"/>
        <v>1</v>
      </c>
      <c r="E11">
        <f t="shared" si="0"/>
        <v>210</v>
      </c>
      <c r="F11">
        <f t="shared" si="0"/>
        <v>40.5</v>
      </c>
      <c r="G11">
        <f t="shared" si="0"/>
        <v>11</v>
      </c>
      <c r="H11">
        <f t="shared" si="0"/>
        <v>11.5</v>
      </c>
      <c r="I11">
        <f t="shared" si="0"/>
        <v>0</v>
      </c>
      <c r="J11">
        <f t="shared" si="0"/>
        <v>26</v>
      </c>
      <c r="K11">
        <f t="shared" si="0"/>
        <v>30</v>
      </c>
      <c r="L11">
        <f t="shared" si="0"/>
        <v>39.6</v>
      </c>
      <c r="M11">
        <f t="shared" si="0"/>
        <v>875.84</v>
      </c>
      <c r="N11">
        <f t="shared" si="1"/>
        <v>1918.3843985526</v>
      </c>
      <c r="O11">
        <f t="shared" si="1"/>
        <v>2129.7361509447001</v>
      </c>
      <c r="P11">
        <f t="shared" si="1"/>
        <v>2674.4999030397003</v>
      </c>
      <c r="Q11" t="str">
        <f t="shared" si="1"/>
        <v>N/A</v>
      </c>
      <c r="R11">
        <f t="shared" si="1"/>
        <v>1</v>
      </c>
      <c r="S11">
        <f t="shared" si="1"/>
        <v>1</v>
      </c>
      <c r="T11">
        <f t="shared" si="1"/>
        <v>1</v>
      </c>
      <c r="U11" t="e">
        <f>VLOOKUP($A11,$A$28:$BY$1500,U$4,0)*IF(Vertilina!$J$5=data!$CB$8,0.9,1)</f>
        <v>#VALUE!</v>
      </c>
      <c r="V11">
        <f t="shared" si="1"/>
        <v>1056</v>
      </c>
      <c r="W11">
        <f t="shared" si="1"/>
        <v>1172</v>
      </c>
      <c r="X11">
        <f t="shared" si="2"/>
        <v>1472</v>
      </c>
      <c r="Y11" t="e">
        <f t="shared" si="2"/>
        <v>#VALUE!</v>
      </c>
      <c r="Z11">
        <f t="shared" si="2"/>
        <v>182</v>
      </c>
      <c r="AA11">
        <f t="shared" si="2"/>
        <v>202</v>
      </c>
      <c r="AB11">
        <f t="shared" si="2"/>
        <v>253</v>
      </c>
      <c r="AC11" t="e">
        <f t="shared" si="2"/>
        <v>#VALUE!</v>
      </c>
      <c r="AD11">
        <f t="shared" si="2"/>
        <v>0.43973466187818161</v>
      </c>
      <c r="AE11">
        <f t="shared" si="2"/>
        <v>0.5331736453801813</v>
      </c>
      <c r="AF11">
        <f t="shared" si="2"/>
        <v>0.80877137600977977</v>
      </c>
      <c r="AG11">
        <f t="shared" si="2"/>
        <v>3.969E-4</v>
      </c>
      <c r="AH11">
        <f t="shared" si="3"/>
        <v>1.7345999999999999</v>
      </c>
      <c r="AI11">
        <f t="shared" si="3"/>
        <v>4</v>
      </c>
      <c r="AJ11">
        <f t="shared" si="3"/>
        <v>5.7428799999999995E-4</v>
      </c>
      <c r="AK11">
        <f t="shared" si="3"/>
        <v>608.33433999609997</v>
      </c>
      <c r="AL11">
        <f t="shared" si="3"/>
        <v>666.47226489819991</v>
      </c>
      <c r="AM11">
        <f t="shared" si="3"/>
        <v>781.50004758319994</v>
      </c>
      <c r="AN11">
        <f t="shared" si="3"/>
        <v>1</v>
      </c>
      <c r="AO11">
        <f t="shared" si="3"/>
        <v>1</v>
      </c>
      <c r="AP11">
        <f t="shared" si="3"/>
        <v>1</v>
      </c>
      <c r="AQ11">
        <f t="shared" si="3"/>
        <v>685</v>
      </c>
      <c r="AR11">
        <f t="shared" si="4"/>
        <v>751</v>
      </c>
      <c r="AS11">
        <f t="shared" si="4"/>
        <v>880</v>
      </c>
      <c r="AT11">
        <f t="shared" si="4"/>
        <v>295</v>
      </c>
      <c r="AU11">
        <f t="shared" si="4"/>
        <v>323</v>
      </c>
      <c r="AV11">
        <f t="shared" si="4"/>
        <v>378</v>
      </c>
      <c r="AW11">
        <f t="shared" si="4"/>
        <v>1.0752279415783701</v>
      </c>
      <c r="AX11">
        <f t="shared" si="4"/>
        <v>1.272336536463021</v>
      </c>
      <c r="AY11">
        <f t="shared" si="4"/>
        <v>1.7041766986471032</v>
      </c>
      <c r="AZ11">
        <f t="shared" si="4"/>
        <v>2.8</v>
      </c>
      <c r="BA11">
        <f t="shared" si="4"/>
        <v>21.914929272697012</v>
      </c>
      <c r="BB11">
        <f t="shared" si="5"/>
        <v>25.31535920549992</v>
      </c>
      <c r="BC11">
        <f t="shared" si="5"/>
        <v>37.04999999999972</v>
      </c>
      <c r="BD11">
        <f t="shared" si="5"/>
        <v>0</v>
      </c>
      <c r="BE11">
        <f t="shared" si="5"/>
        <v>1288</v>
      </c>
      <c r="BF11">
        <f t="shared" si="5"/>
        <v>0</v>
      </c>
      <c r="BG11">
        <f t="shared" si="5"/>
        <v>0.68</v>
      </c>
      <c r="BH11">
        <f t="shared" si="5"/>
        <v>0</v>
      </c>
      <c r="BI11">
        <f t="shared" si="5"/>
        <v>0</v>
      </c>
      <c r="BJ11">
        <f t="shared" si="5"/>
        <v>0</v>
      </c>
      <c r="BK11">
        <f t="shared" si="5"/>
        <v>12.3</v>
      </c>
      <c r="BL11">
        <f t="shared" si="6"/>
        <v>14.4</v>
      </c>
      <c r="BM11">
        <f t="shared" si="6"/>
        <v>21.85</v>
      </c>
      <c r="BN11">
        <f t="shared" si="6"/>
        <v>0</v>
      </c>
      <c r="BO11">
        <f t="shared" si="6"/>
        <v>1</v>
      </c>
      <c r="BP11">
        <f t="shared" si="6"/>
        <v>1</v>
      </c>
      <c r="BQ11">
        <f t="shared" si="6"/>
        <v>1</v>
      </c>
      <c r="BR11">
        <f t="shared" si="6"/>
        <v>685</v>
      </c>
      <c r="BS11">
        <f t="shared" si="6"/>
        <v>751</v>
      </c>
      <c r="BT11">
        <f t="shared" si="6"/>
        <v>880</v>
      </c>
      <c r="BU11">
        <f t="shared" si="6"/>
        <v>0</v>
      </c>
      <c r="BV11">
        <f t="shared" si="6"/>
        <v>0</v>
      </c>
      <c r="BW11">
        <f t="shared" si="6"/>
        <v>0</v>
      </c>
      <c r="BX11">
        <f t="shared" si="6"/>
        <v>0</v>
      </c>
      <c r="BY11">
        <f t="shared" si="6"/>
        <v>1</v>
      </c>
      <c r="CB11" s="1">
        <f>IF(Vertilina!$J$5=data!CB3,1,IF(Vertilina!$J$5=data!CB4,2,IF(Vertilina!$J$5=data!CB5,3,IF(Vertilina!$J$5=data!CB6,3,IF(Vertilina!$J$5=data!CB7,5,IF(Vertilina!$J$5=data!CB8,6))))))</f>
        <v>1</v>
      </c>
      <c r="CC11" t="s">
        <v>340</v>
      </c>
      <c r="CD11" s="282">
        <v>250</v>
      </c>
      <c r="CE11">
        <v>41</v>
      </c>
      <c r="CF11" s="8"/>
      <c r="CH11" s="1"/>
      <c r="CJ11" s="8"/>
      <c r="CK11" s="282">
        <v>250</v>
      </c>
      <c r="CM11" s="8"/>
      <c r="CN11" s="1"/>
      <c r="CP11" s="8"/>
      <c r="CQ11" s="1"/>
      <c r="CS11" s="8"/>
      <c r="CT11" s="1"/>
      <c r="CV11" s="8"/>
      <c r="CW11" s="1"/>
      <c r="CY11" s="8"/>
      <c r="CZ11" s="1"/>
      <c r="DB11" s="8"/>
      <c r="DE11" s="74"/>
      <c r="DF11" s="290">
        <f>IF($J$4=data!$CC$3,NL!DF10,IF($J$4=data!$CC$4,EN!DF10,IF($J$4=data!$CC$5,FR!DF10,IF($J$4=data!$CC$6,DE!DF10,IF($J$4=data!$CC$7,NR!DF10,IF($J$4=data!$CC$8,SP!DF10,IF($J$4=data!$CC$9,SW!DF10,)))))))</f>
        <v>0</v>
      </c>
      <c r="DG11" s="291">
        <v>0</v>
      </c>
      <c r="DH11" s="292">
        <v>0</v>
      </c>
      <c r="DI11" s="72">
        <f>Vertilina!E11</f>
        <v>30</v>
      </c>
      <c r="DJ11" s="127" t="str">
        <f>DJ10</f>
        <v>°C</v>
      </c>
      <c r="DK11" s="290">
        <f>DF11</f>
        <v>0</v>
      </c>
      <c r="DL11" s="291">
        <v>0</v>
      </c>
      <c r="DM11" s="292">
        <v>0</v>
      </c>
      <c r="DN11" s="72">
        <f>Vertilina!J11</f>
        <v>18</v>
      </c>
      <c r="DO11" s="127" t="str">
        <f>DJ10</f>
        <v>°C</v>
      </c>
      <c r="DP11" s="324"/>
      <c r="DQ11" s="325"/>
    </row>
    <row r="12" spans="1:121" x14ac:dyDescent="0.25">
      <c r="A12" t="str">
        <f t="shared" si="7"/>
        <v>123011</v>
      </c>
      <c r="D12">
        <f t="shared" si="0"/>
        <v>1</v>
      </c>
      <c r="E12">
        <f t="shared" si="0"/>
        <v>230</v>
      </c>
      <c r="F12">
        <f t="shared" si="0"/>
        <v>40.5</v>
      </c>
      <c r="G12">
        <f t="shared" si="0"/>
        <v>11</v>
      </c>
      <c r="H12">
        <f t="shared" si="0"/>
        <v>11.5</v>
      </c>
      <c r="I12">
        <f t="shared" si="0"/>
        <v>0</v>
      </c>
      <c r="J12">
        <f t="shared" si="0"/>
        <v>26</v>
      </c>
      <c r="K12">
        <f t="shared" si="0"/>
        <v>30</v>
      </c>
      <c r="L12">
        <f t="shared" si="0"/>
        <v>40.056009280461275</v>
      </c>
      <c r="M12">
        <f t="shared" si="0"/>
        <v>650.08000000000004</v>
      </c>
      <c r="N12">
        <f t="shared" si="1"/>
        <v>2098.7535249748012</v>
      </c>
      <c r="O12">
        <f t="shared" si="1"/>
        <v>2346.283578214222</v>
      </c>
      <c r="P12">
        <f t="shared" si="1"/>
        <v>2971.6665132128001</v>
      </c>
      <c r="Q12" t="str">
        <f t="shared" si="1"/>
        <v>N/A</v>
      </c>
      <c r="R12">
        <f t="shared" si="1"/>
        <v>1</v>
      </c>
      <c r="S12">
        <f t="shared" si="1"/>
        <v>1</v>
      </c>
      <c r="T12">
        <f t="shared" si="1"/>
        <v>1</v>
      </c>
      <c r="U12" t="e">
        <f>VLOOKUP($A12,$A$28:$BY$1500,U$4,0)*IF(Vertilina!$J$5=data!$CB$8,0.9,1)</f>
        <v>#VALUE!</v>
      </c>
      <c r="V12">
        <f t="shared" si="1"/>
        <v>1155</v>
      </c>
      <c r="W12">
        <f t="shared" si="1"/>
        <v>1291</v>
      </c>
      <c r="X12">
        <f t="shared" si="2"/>
        <v>1635</v>
      </c>
      <c r="Y12" t="e">
        <f t="shared" si="2"/>
        <v>#VALUE!</v>
      </c>
      <c r="Z12">
        <f t="shared" si="2"/>
        <v>199</v>
      </c>
      <c r="AA12">
        <f t="shared" si="2"/>
        <v>222</v>
      </c>
      <c r="AB12">
        <f t="shared" si="2"/>
        <v>281</v>
      </c>
      <c r="AC12" t="e">
        <f t="shared" si="2"/>
        <v>#VALUE!</v>
      </c>
      <c r="AD12">
        <f t="shared" si="2"/>
        <v>0.54886695955094833</v>
      </c>
      <c r="AE12">
        <f t="shared" si="2"/>
        <v>0.67146542787877728</v>
      </c>
      <c r="AF12">
        <f t="shared" si="2"/>
        <v>1.0375133702569364</v>
      </c>
      <c r="AG12">
        <f t="shared" si="2"/>
        <v>3.969E-4</v>
      </c>
      <c r="AH12">
        <f t="shared" si="3"/>
        <v>1.7345999999999999</v>
      </c>
      <c r="AI12">
        <f t="shared" si="3"/>
        <v>4</v>
      </c>
      <c r="AJ12">
        <f t="shared" si="3"/>
        <v>5.7428799999999995E-4</v>
      </c>
      <c r="AK12">
        <f t="shared" si="3"/>
        <v>666.37413296082809</v>
      </c>
      <c r="AL12">
        <f t="shared" si="3"/>
        <v>735.27644638729532</v>
      </c>
      <c r="AM12">
        <f t="shared" si="3"/>
        <v>868.33343196880026</v>
      </c>
      <c r="AN12">
        <f t="shared" si="3"/>
        <v>1</v>
      </c>
      <c r="AO12">
        <f t="shared" si="3"/>
        <v>1</v>
      </c>
      <c r="AP12">
        <f t="shared" si="3"/>
        <v>1</v>
      </c>
      <c r="AQ12">
        <f t="shared" si="3"/>
        <v>750</v>
      </c>
      <c r="AR12">
        <f t="shared" si="4"/>
        <v>828</v>
      </c>
      <c r="AS12">
        <f t="shared" si="4"/>
        <v>978</v>
      </c>
      <c r="AT12">
        <f t="shared" si="4"/>
        <v>323</v>
      </c>
      <c r="AU12">
        <f t="shared" si="4"/>
        <v>356</v>
      </c>
      <c r="AV12">
        <f t="shared" si="4"/>
        <v>421</v>
      </c>
      <c r="AW12">
        <f t="shared" si="4"/>
        <v>1.3423948787425122</v>
      </c>
      <c r="AX12">
        <f t="shared" si="4"/>
        <v>1.6073215675769668</v>
      </c>
      <c r="AY12">
        <f t="shared" si="4"/>
        <v>2.1934184660350664</v>
      </c>
      <c r="AZ12">
        <f t="shared" si="4"/>
        <v>3.1</v>
      </c>
      <c r="BA12">
        <f t="shared" si="4"/>
        <v>23.634238992326342</v>
      </c>
      <c r="BB12">
        <f t="shared" si="5"/>
        <v>27.471445963687056</v>
      </c>
      <c r="BC12">
        <f t="shared" si="5"/>
        <v>41.166666666666359</v>
      </c>
      <c r="BD12">
        <f t="shared" si="5"/>
        <v>0</v>
      </c>
      <c r="BE12">
        <f t="shared" si="5"/>
        <v>956</v>
      </c>
      <c r="BF12">
        <f t="shared" si="5"/>
        <v>0</v>
      </c>
      <c r="BG12">
        <f t="shared" si="5"/>
        <v>0.68</v>
      </c>
      <c r="BH12">
        <f t="shared" si="5"/>
        <v>0</v>
      </c>
      <c r="BI12">
        <f t="shared" si="5"/>
        <v>0</v>
      </c>
      <c r="BJ12">
        <f t="shared" si="5"/>
        <v>0</v>
      </c>
      <c r="BK12">
        <f t="shared" si="5"/>
        <v>12.3</v>
      </c>
      <c r="BL12">
        <f t="shared" si="6"/>
        <v>14.4</v>
      </c>
      <c r="BM12">
        <f t="shared" si="6"/>
        <v>21.85</v>
      </c>
      <c r="BN12">
        <f t="shared" si="6"/>
        <v>0</v>
      </c>
      <c r="BO12">
        <f t="shared" si="6"/>
        <v>1</v>
      </c>
      <c r="BP12">
        <f t="shared" si="6"/>
        <v>1</v>
      </c>
      <c r="BQ12">
        <f t="shared" si="6"/>
        <v>1</v>
      </c>
      <c r="BR12">
        <f t="shared" si="6"/>
        <v>750</v>
      </c>
      <c r="BS12">
        <f t="shared" si="6"/>
        <v>828</v>
      </c>
      <c r="BT12">
        <f t="shared" si="6"/>
        <v>978</v>
      </c>
      <c r="BU12">
        <f t="shared" si="6"/>
        <v>0</v>
      </c>
      <c r="BV12">
        <f t="shared" si="6"/>
        <v>0</v>
      </c>
      <c r="BW12">
        <f t="shared" si="6"/>
        <v>0</v>
      </c>
      <c r="BX12">
        <f t="shared" si="6"/>
        <v>0</v>
      </c>
      <c r="BY12">
        <f t="shared" si="6"/>
        <v>1</v>
      </c>
      <c r="CA12" t="s">
        <v>310</v>
      </c>
      <c r="CB12" s="1"/>
      <c r="CC12" t="s">
        <v>341</v>
      </c>
      <c r="CD12" s="282">
        <v>270</v>
      </c>
      <c r="CE12">
        <v>41</v>
      </c>
      <c r="CF12" s="8"/>
      <c r="CH12" s="1"/>
      <c r="CJ12" s="8"/>
      <c r="CK12" s="282">
        <v>270</v>
      </c>
      <c r="CM12" s="8"/>
      <c r="CN12" s="1"/>
      <c r="CP12" s="8"/>
      <c r="CQ12" s="1"/>
      <c r="CS12" s="8"/>
      <c r="CT12" s="1"/>
      <c r="CV12" s="8"/>
      <c r="CW12" s="1"/>
      <c r="CY12" s="8"/>
      <c r="CZ12" s="1"/>
      <c r="DB12" s="8"/>
      <c r="DE12" s="74"/>
      <c r="DF12" s="290">
        <f>IF($J$4=data!$CC$3,NL!DF11,IF($J$4=data!$CC$4,EN!DF11,IF($J$4=data!$CC$5,FR!DF11,IF($J$4=data!$CC$6,DE!DF11,IF($J$4=data!$CC$7,NR!DF11,IF($J$4=data!$CC$8,SP!DF11,IF($J$4=data!$CC$9,SW!DF11,)))))))</f>
        <v>0</v>
      </c>
      <c r="DG12" s="291">
        <v>0</v>
      </c>
      <c r="DH12" s="292">
        <v>0</v>
      </c>
      <c r="DI12" s="72">
        <f>Vertilina!E12</f>
        <v>20</v>
      </c>
      <c r="DJ12" s="127" t="str">
        <f>DJ10</f>
        <v>°C</v>
      </c>
      <c r="DK12" s="290">
        <f>DF12</f>
        <v>0</v>
      </c>
      <c r="DL12" s="291">
        <v>0</v>
      </c>
      <c r="DM12" s="292">
        <v>0</v>
      </c>
      <c r="DN12" s="72">
        <f>Vertilina!J12</f>
        <v>26.999999999999996</v>
      </c>
      <c r="DO12" s="127" t="str">
        <f>DJ10</f>
        <v>°C</v>
      </c>
      <c r="DP12" s="324"/>
      <c r="DQ12" s="325"/>
    </row>
    <row r="13" spans="1:121" x14ac:dyDescent="0.25">
      <c r="A13" t="str">
        <f t="shared" si="7"/>
        <v>125011</v>
      </c>
      <c r="D13">
        <f t="shared" si="0"/>
        <v>1</v>
      </c>
      <c r="E13">
        <f t="shared" si="0"/>
        <v>250</v>
      </c>
      <c r="F13">
        <f t="shared" si="0"/>
        <v>40.5</v>
      </c>
      <c r="G13">
        <f t="shared" si="0"/>
        <v>11</v>
      </c>
      <c r="H13">
        <f t="shared" si="0"/>
        <v>11.5</v>
      </c>
      <c r="I13">
        <f t="shared" si="0"/>
        <v>0</v>
      </c>
      <c r="J13">
        <f t="shared" si="0"/>
        <v>26</v>
      </c>
      <c r="K13">
        <f t="shared" si="0"/>
        <v>30</v>
      </c>
      <c r="L13">
        <f t="shared" si="0"/>
        <v>40.267177264137082</v>
      </c>
      <c r="M13">
        <f t="shared" si="0"/>
        <v>774.5200000000001</v>
      </c>
      <c r="N13">
        <f t="shared" si="1"/>
        <v>2292.9963754331725</v>
      </c>
      <c r="O13">
        <f t="shared" si="1"/>
        <v>2568.3450226310401</v>
      </c>
      <c r="P13">
        <f t="shared" si="1"/>
        <v>3268.8335350701</v>
      </c>
      <c r="Q13" t="str">
        <f t="shared" si="1"/>
        <v>N/A</v>
      </c>
      <c r="R13">
        <f t="shared" si="1"/>
        <v>1</v>
      </c>
      <c r="S13">
        <f t="shared" si="1"/>
        <v>1</v>
      </c>
      <c r="T13">
        <f t="shared" si="1"/>
        <v>1</v>
      </c>
      <c r="U13" t="e">
        <f>VLOOKUP($A13,$A$28:$BY$1500,U$4,0)*IF(Vertilina!$J$5=data!$CB$8,0.9,1)</f>
        <v>#VALUE!</v>
      </c>
      <c r="V13">
        <f t="shared" si="1"/>
        <v>1262</v>
      </c>
      <c r="W13">
        <f t="shared" si="1"/>
        <v>1413</v>
      </c>
      <c r="X13">
        <f t="shared" si="2"/>
        <v>1799</v>
      </c>
      <c r="Y13" t="e">
        <f t="shared" si="2"/>
        <v>#VALUE!</v>
      </c>
      <c r="Z13">
        <f t="shared" si="2"/>
        <v>217</v>
      </c>
      <c r="AA13">
        <f t="shared" si="2"/>
        <v>243</v>
      </c>
      <c r="AB13">
        <f t="shared" si="2"/>
        <v>309</v>
      </c>
      <c r="AC13" t="e">
        <f t="shared" si="2"/>
        <v>#VALUE!</v>
      </c>
      <c r="AD13">
        <f t="shared" si="2"/>
        <v>0.67898474120042573</v>
      </c>
      <c r="AE13">
        <f t="shared" si="2"/>
        <v>0.83607913538454415</v>
      </c>
      <c r="AF13">
        <f t="shared" si="2"/>
        <v>1.3015998199438761</v>
      </c>
      <c r="AG13">
        <f t="shared" si="2"/>
        <v>3.969E-4</v>
      </c>
      <c r="AH13">
        <f t="shared" si="3"/>
        <v>1.7345999999999999</v>
      </c>
      <c r="AI13">
        <f t="shared" si="3"/>
        <v>4</v>
      </c>
      <c r="AJ13">
        <f t="shared" si="3"/>
        <v>5.7428799999999995E-4</v>
      </c>
      <c r="AK13">
        <f t="shared" si="3"/>
        <v>728.41440486067631</v>
      </c>
      <c r="AL13">
        <f t="shared" si="3"/>
        <v>805.49433173432965</v>
      </c>
      <c r="AM13">
        <f t="shared" si="3"/>
        <v>955.16681635439988</v>
      </c>
      <c r="AN13">
        <f t="shared" si="3"/>
        <v>1</v>
      </c>
      <c r="AO13">
        <f t="shared" si="3"/>
        <v>1</v>
      </c>
      <c r="AP13">
        <f t="shared" si="3"/>
        <v>1</v>
      </c>
      <c r="AQ13">
        <f t="shared" si="3"/>
        <v>820</v>
      </c>
      <c r="AR13">
        <f t="shared" si="4"/>
        <v>907</v>
      </c>
      <c r="AS13">
        <f t="shared" si="4"/>
        <v>1076</v>
      </c>
      <c r="AT13">
        <f t="shared" si="4"/>
        <v>353</v>
      </c>
      <c r="AU13">
        <f t="shared" si="4"/>
        <v>390</v>
      </c>
      <c r="AV13">
        <f t="shared" si="4"/>
        <v>463</v>
      </c>
      <c r="AW13">
        <f t="shared" si="4"/>
        <v>1.6640498684021283</v>
      </c>
      <c r="AX13">
        <f t="shared" si="4"/>
        <v>2.00048879808688</v>
      </c>
      <c r="AY13">
        <f t="shared" si="4"/>
        <v>2.7476743810272262</v>
      </c>
      <c r="AZ13">
        <f t="shared" si="4"/>
        <v>3.3</v>
      </c>
      <c r="BA13">
        <f t="shared" si="4"/>
        <v>24.421799114084049</v>
      </c>
      <c r="BB13">
        <f t="shared" si="5"/>
        <v>28.489088071156846</v>
      </c>
      <c r="BC13">
        <f t="shared" si="5"/>
        <v>43.224999999999675</v>
      </c>
      <c r="BD13">
        <f t="shared" si="5"/>
        <v>0</v>
      </c>
      <c r="BE13">
        <f t="shared" si="5"/>
        <v>1139</v>
      </c>
      <c r="BF13">
        <f t="shared" si="5"/>
        <v>0</v>
      </c>
      <c r="BG13">
        <f t="shared" si="5"/>
        <v>0.68</v>
      </c>
      <c r="BH13">
        <f t="shared" si="5"/>
        <v>0</v>
      </c>
      <c r="BI13">
        <f t="shared" si="5"/>
        <v>0</v>
      </c>
      <c r="BJ13">
        <f t="shared" si="5"/>
        <v>0</v>
      </c>
      <c r="BK13">
        <f t="shared" si="5"/>
        <v>12.3</v>
      </c>
      <c r="BL13">
        <f t="shared" si="6"/>
        <v>14.4</v>
      </c>
      <c r="BM13">
        <f t="shared" si="6"/>
        <v>21.85</v>
      </c>
      <c r="BN13">
        <f t="shared" si="6"/>
        <v>0</v>
      </c>
      <c r="BO13">
        <f t="shared" si="6"/>
        <v>1</v>
      </c>
      <c r="BP13">
        <f t="shared" si="6"/>
        <v>1</v>
      </c>
      <c r="BQ13">
        <f t="shared" si="6"/>
        <v>1</v>
      </c>
      <c r="BR13">
        <f t="shared" si="6"/>
        <v>820</v>
      </c>
      <c r="BS13">
        <f t="shared" si="6"/>
        <v>907</v>
      </c>
      <c r="BT13">
        <f t="shared" si="6"/>
        <v>1076</v>
      </c>
      <c r="BU13">
        <f t="shared" si="6"/>
        <v>0</v>
      </c>
      <c r="BV13">
        <f t="shared" si="6"/>
        <v>0</v>
      </c>
      <c r="BW13">
        <f t="shared" si="6"/>
        <v>0</v>
      </c>
      <c r="BX13">
        <f t="shared" si="6"/>
        <v>0</v>
      </c>
      <c r="BY13">
        <f t="shared" si="6"/>
        <v>1</v>
      </c>
      <c r="CA13" t="s">
        <v>311</v>
      </c>
      <c r="CB13" s="1"/>
      <c r="CC13" t="s">
        <v>342</v>
      </c>
      <c r="CD13" s="282">
        <v>290</v>
      </c>
      <c r="CE13">
        <v>41</v>
      </c>
      <c r="CF13" s="8" t="str">
        <f>IF($CC$17=1,NL!$I3,IF($CC$17=2,EN!$I3,IF($CC$17=3,FR!$I3,IF($CC$17=4,DE!$I3,IF($CC$17=5,NR!$I3,IF($CC$17=6,SP!$I3,IF($CC$17=7,SW!$I3,IF($CC$17=8,TS!$I3,IF($CC$17=9,ExtraTaal1!$I3,IF($CC$17=10,ExtraTaal2!$I3,IF($CC$17=11,ExtraTaal3!$I3,)))))))))))</f>
        <v>Copy all data</v>
      </c>
      <c r="CH13" s="1"/>
      <c r="CJ13" s="8"/>
      <c r="CK13" s="282">
        <v>290</v>
      </c>
      <c r="CM13" s="8"/>
      <c r="CN13" s="1"/>
      <c r="CP13" s="8"/>
      <c r="CQ13" s="1"/>
      <c r="CS13" s="8"/>
      <c r="CT13" s="1"/>
      <c r="CV13" s="8"/>
      <c r="CW13" s="1"/>
      <c r="CY13" s="8"/>
      <c r="CZ13" s="1"/>
      <c r="DB13" s="8"/>
      <c r="DE13" s="74"/>
      <c r="DF13" s="82"/>
      <c r="DG13" s="78"/>
      <c r="DH13" s="78"/>
      <c r="DI13" s="78"/>
      <c r="DJ13" s="78"/>
      <c r="DK13" s="290">
        <f>IF($J$4=data!$CC$3,NL!$G$3,IF($J$4=data!$CC$4,EN!$G$3,IF($J$4=data!$CC$5,FR!$G$3,IF($J$4=data!$CC$6,DE!$G$3,IF($J$4=data!$CC$7,NR!$G$3,IF($J$4=data!$CC$8,SP!$G$3,IF($J$4=data!$CC$9,SW!$G$3,)))))))</f>
        <v>0</v>
      </c>
      <c r="DL13" s="291"/>
      <c r="DM13" s="292"/>
      <c r="DN13" s="154">
        <f>Vertilina!J13</f>
        <v>0.5</v>
      </c>
      <c r="DO13" s="78"/>
      <c r="DP13" s="324"/>
      <c r="DQ13" s="325"/>
    </row>
    <row r="14" spans="1:121" ht="15" customHeight="1" x14ac:dyDescent="0.25">
      <c r="A14" t="str">
        <f t="shared" si="7"/>
        <v>127011</v>
      </c>
      <c r="D14">
        <f t="shared" si="0"/>
        <v>1</v>
      </c>
      <c r="E14">
        <f t="shared" si="0"/>
        <v>270</v>
      </c>
      <c r="F14">
        <f t="shared" si="0"/>
        <v>40.5</v>
      </c>
      <c r="G14">
        <f t="shared" si="0"/>
        <v>11</v>
      </c>
      <c r="H14">
        <f t="shared" si="0"/>
        <v>11.5</v>
      </c>
      <c r="I14">
        <f t="shared" si="0"/>
        <v>0</v>
      </c>
      <c r="J14">
        <f t="shared" si="0"/>
        <v>26</v>
      </c>
      <c r="K14">
        <f t="shared" si="0"/>
        <v>30</v>
      </c>
      <c r="L14">
        <f t="shared" si="0"/>
        <v>40.845112497968692</v>
      </c>
      <c r="M14">
        <f t="shared" si="0"/>
        <v>886.72</v>
      </c>
      <c r="N14">
        <f t="shared" si="1"/>
        <v>2454.2122355286301</v>
      </c>
      <c r="O14">
        <f t="shared" si="1"/>
        <v>2763.2822622329413</v>
      </c>
      <c r="P14">
        <f t="shared" si="1"/>
        <v>3566.0001452432998</v>
      </c>
      <c r="Q14" t="str">
        <f t="shared" si="1"/>
        <v>N/A</v>
      </c>
      <c r="R14">
        <f t="shared" si="1"/>
        <v>1</v>
      </c>
      <c r="S14">
        <f t="shared" si="1"/>
        <v>1</v>
      </c>
      <c r="T14">
        <f t="shared" si="1"/>
        <v>1</v>
      </c>
      <c r="U14" t="e">
        <f>VLOOKUP($A14,$A$28:$BY$1500,U$4,0)*IF(Vertilina!$J$5=data!$CB$8,0.9,1)</f>
        <v>#VALUE!</v>
      </c>
      <c r="V14">
        <f t="shared" si="1"/>
        <v>1351</v>
      </c>
      <c r="W14">
        <f t="shared" si="1"/>
        <v>1521</v>
      </c>
      <c r="X14">
        <f t="shared" si="2"/>
        <v>1963</v>
      </c>
      <c r="Y14" t="e">
        <f t="shared" si="2"/>
        <v>#VALUE!</v>
      </c>
      <c r="Z14">
        <f t="shared" si="2"/>
        <v>232</v>
      </c>
      <c r="AA14">
        <f t="shared" si="2"/>
        <v>262</v>
      </c>
      <c r="AB14">
        <f t="shared" si="2"/>
        <v>338</v>
      </c>
      <c r="AC14" t="e">
        <f t="shared" si="2"/>
        <v>#VALUE!</v>
      </c>
      <c r="AD14">
        <f t="shared" si="2"/>
        <v>0.80723952203605231</v>
      </c>
      <c r="AE14">
        <f t="shared" si="2"/>
        <v>1.0090795381958573</v>
      </c>
      <c r="AF14">
        <f t="shared" si="2"/>
        <v>1.6116624913310726</v>
      </c>
      <c r="AG14">
        <f t="shared" si="2"/>
        <v>3.969E-4</v>
      </c>
      <c r="AH14">
        <f t="shared" si="3"/>
        <v>1.7345999999999999</v>
      </c>
      <c r="AI14">
        <f t="shared" si="3"/>
        <v>4</v>
      </c>
      <c r="AJ14">
        <f t="shared" si="3"/>
        <v>5.7428799999999995E-4</v>
      </c>
      <c r="AK14">
        <f t="shared" si="3"/>
        <v>780.60009551350561</v>
      </c>
      <c r="AL14">
        <f t="shared" si="3"/>
        <v>868.4570063463691</v>
      </c>
      <c r="AM14">
        <f t="shared" si="3"/>
        <v>1042.0002007400001</v>
      </c>
      <c r="AN14">
        <f t="shared" si="3"/>
        <v>1</v>
      </c>
      <c r="AO14">
        <f t="shared" si="3"/>
        <v>1</v>
      </c>
      <c r="AP14">
        <f t="shared" si="3"/>
        <v>1</v>
      </c>
      <c r="AQ14">
        <f t="shared" si="3"/>
        <v>879</v>
      </c>
      <c r="AR14">
        <f t="shared" si="4"/>
        <v>978</v>
      </c>
      <c r="AS14">
        <f t="shared" si="4"/>
        <v>1173</v>
      </c>
      <c r="AT14">
        <f t="shared" si="4"/>
        <v>378</v>
      </c>
      <c r="AU14">
        <f t="shared" si="4"/>
        <v>421</v>
      </c>
      <c r="AV14">
        <f t="shared" si="4"/>
        <v>504</v>
      </c>
      <c r="AW14">
        <f t="shared" si="4"/>
        <v>1.98025717289419</v>
      </c>
      <c r="AX14">
        <f t="shared" si="4"/>
        <v>2.4152927049658022</v>
      </c>
      <c r="AY14">
        <f t="shared" si="4"/>
        <v>3.3667611860596756</v>
      </c>
      <c r="AZ14">
        <f t="shared" si="4"/>
        <v>3.6</v>
      </c>
      <c r="BA14">
        <f t="shared" si="4"/>
        <v>26.694065383965011</v>
      </c>
      <c r="BB14">
        <f t="shared" si="5"/>
        <v>31.439143963119381</v>
      </c>
      <c r="BC14">
        <f t="shared" si="5"/>
        <v>49.399999999999629</v>
      </c>
      <c r="BD14">
        <f t="shared" si="5"/>
        <v>0</v>
      </c>
      <c r="BE14">
        <f t="shared" si="5"/>
        <v>1304</v>
      </c>
      <c r="BF14">
        <f t="shared" si="5"/>
        <v>0</v>
      </c>
      <c r="BG14">
        <f t="shared" si="5"/>
        <v>0.68</v>
      </c>
      <c r="BH14">
        <f t="shared" si="5"/>
        <v>0</v>
      </c>
      <c r="BI14">
        <f t="shared" si="5"/>
        <v>0</v>
      </c>
      <c r="BJ14">
        <f t="shared" si="5"/>
        <v>0</v>
      </c>
      <c r="BK14">
        <f t="shared" si="5"/>
        <v>12.3</v>
      </c>
      <c r="BL14">
        <f t="shared" si="6"/>
        <v>14.4</v>
      </c>
      <c r="BM14">
        <f t="shared" si="6"/>
        <v>21.85</v>
      </c>
      <c r="BN14">
        <f t="shared" si="6"/>
        <v>0</v>
      </c>
      <c r="BO14">
        <f t="shared" si="6"/>
        <v>1</v>
      </c>
      <c r="BP14">
        <f t="shared" si="6"/>
        <v>1</v>
      </c>
      <c r="BQ14">
        <f t="shared" si="6"/>
        <v>1</v>
      </c>
      <c r="BR14">
        <f t="shared" si="6"/>
        <v>879</v>
      </c>
      <c r="BS14">
        <f t="shared" si="6"/>
        <v>978</v>
      </c>
      <c r="BT14">
        <f t="shared" si="6"/>
        <v>1173</v>
      </c>
      <c r="BU14">
        <f t="shared" si="6"/>
        <v>0</v>
      </c>
      <c r="BV14">
        <f t="shared" si="6"/>
        <v>0</v>
      </c>
      <c r="BW14">
        <f t="shared" si="6"/>
        <v>0</v>
      </c>
      <c r="BX14">
        <f t="shared" si="6"/>
        <v>0</v>
      </c>
      <c r="BY14">
        <f t="shared" si="6"/>
        <v>1</v>
      </c>
      <c r="CA14" t="s">
        <v>312</v>
      </c>
      <c r="CB14" s="1"/>
      <c r="CF14" s="8" t="str">
        <f>IF($CC$17=1,NL!$I4,IF($CC$17=2,EN!$I4,IF($CC$17=3,FR!$I4,IF($CC$17=4,DE!$I4,IF($CC$17=5,NR!$I4,IF($CC$17=6,SP!$I4,IF($CC$17=7,SW!$I4,IF($CC$17=8,TS!$I4,IF($CC$17=9,ExtraTaal1!$I4,IF($CC$17=10,ExtraTaal2!$I4,IF($CC$17=11,ExtraTaal3!$I4,)))))))))))</f>
        <v>SI-units</v>
      </c>
      <c r="CH14" s="1"/>
      <c r="CJ14" s="8"/>
      <c r="CK14" s="1"/>
      <c r="CM14" s="8"/>
      <c r="CN14" s="1"/>
      <c r="CP14" s="8"/>
      <c r="CQ14" s="1"/>
      <c r="CS14" s="8"/>
      <c r="CV14" s="8"/>
      <c r="CW14" s="1"/>
      <c r="CY14" s="8"/>
      <c r="CZ14" s="1"/>
      <c r="DB14" s="8"/>
      <c r="DE14" s="74"/>
      <c r="DF14" s="83"/>
      <c r="DG14" s="84"/>
      <c r="DH14" s="84"/>
      <c r="DI14" s="84"/>
      <c r="DJ14" s="85"/>
      <c r="DK14" s="85"/>
      <c r="DL14" s="85"/>
      <c r="DM14" s="85"/>
      <c r="DN14" s="85"/>
      <c r="DO14" s="85"/>
      <c r="DP14" s="326"/>
      <c r="DQ14" s="327"/>
    </row>
    <row r="15" spans="1:121" ht="15" customHeight="1" x14ac:dyDescent="0.25">
      <c r="A15" t="str">
        <f t="shared" si="7"/>
        <v>129011</v>
      </c>
      <c r="D15">
        <f t="shared" ref="D15:M21" si="8">VLOOKUP($A15,$A$28:$BY$1500,D$4,0)</f>
        <v>1</v>
      </c>
      <c r="E15">
        <f t="shared" si="8"/>
        <v>290</v>
      </c>
      <c r="F15">
        <f t="shared" si="8"/>
        <v>40.5</v>
      </c>
      <c r="G15">
        <f t="shared" si="8"/>
        <v>11</v>
      </c>
      <c r="H15">
        <f t="shared" si="8"/>
        <v>11.5</v>
      </c>
      <c r="I15">
        <f t="shared" si="8"/>
        <v>0</v>
      </c>
      <c r="J15">
        <f t="shared" si="8"/>
        <v>26</v>
      </c>
      <c r="K15">
        <f t="shared" si="8"/>
        <v>30</v>
      </c>
      <c r="L15">
        <f t="shared" si="8"/>
        <v>40.845112497968692</v>
      </c>
      <c r="M15">
        <f t="shared" si="0"/>
        <v>1092.0800000000002</v>
      </c>
      <c r="N15">
        <f t="shared" ref="N15:W21" si="9">VLOOKUP($A15,$A$28:$BY$1500,N$4,0)</f>
        <v>2658.7298954551984</v>
      </c>
      <c r="O15">
        <f t="shared" si="9"/>
        <v>2993.5557487931087</v>
      </c>
      <c r="P15">
        <f t="shared" si="9"/>
        <v>3863.1667552135</v>
      </c>
      <c r="Q15" t="str">
        <f t="shared" si="9"/>
        <v>N/A</v>
      </c>
      <c r="R15">
        <f t="shared" si="9"/>
        <v>1</v>
      </c>
      <c r="S15">
        <f t="shared" si="9"/>
        <v>1</v>
      </c>
      <c r="T15">
        <f t="shared" si="9"/>
        <v>1</v>
      </c>
      <c r="U15" t="e">
        <f>VLOOKUP($A15,$A$28:$BY$1500,U$4,0)*IF(Vertilina!$J$5=data!$CB$8,0.9,1)</f>
        <v>#VALUE!</v>
      </c>
      <c r="V15">
        <f t="shared" si="9"/>
        <v>1463</v>
      </c>
      <c r="W15">
        <f t="shared" si="9"/>
        <v>1647</v>
      </c>
      <c r="X15">
        <f t="shared" ref="X15:AG21" si="10">VLOOKUP($A15,$A$28:$BY$1500,X$4,0)</f>
        <v>2126</v>
      </c>
      <c r="Y15" t="e">
        <f t="shared" si="10"/>
        <v>#VALUE!</v>
      </c>
      <c r="Z15">
        <f t="shared" si="10"/>
        <v>252</v>
      </c>
      <c r="AA15">
        <f t="shared" si="10"/>
        <v>283</v>
      </c>
      <c r="AB15">
        <f t="shared" si="10"/>
        <v>366</v>
      </c>
      <c r="AC15" t="e">
        <f t="shared" si="10"/>
        <v>#VALUE!</v>
      </c>
      <c r="AD15">
        <f t="shared" si="10"/>
        <v>0.98504936784926223</v>
      </c>
      <c r="AE15">
        <f t="shared" si="10"/>
        <v>1.2183076276551912</v>
      </c>
      <c r="AF15">
        <f t="shared" si="10"/>
        <v>1.9530219107940605</v>
      </c>
      <c r="AG15">
        <f t="shared" si="10"/>
        <v>3.969E-4</v>
      </c>
      <c r="AH15">
        <f t="shared" ref="AH15:AQ21" si="11">VLOOKUP($A15,$A$28:$BY$1500,AH$4,0)</f>
        <v>1.7345999999999999</v>
      </c>
      <c r="AI15">
        <f t="shared" si="11"/>
        <v>4</v>
      </c>
      <c r="AJ15">
        <f t="shared" si="11"/>
        <v>5.7428799999999995E-4</v>
      </c>
      <c r="AK15">
        <f t="shared" si="11"/>
        <v>845.64995909540062</v>
      </c>
      <c r="AL15">
        <f t="shared" si="11"/>
        <v>940.82823017747751</v>
      </c>
      <c r="AM15">
        <f t="shared" si="11"/>
        <v>1128.8331734415003</v>
      </c>
      <c r="AN15">
        <f t="shared" si="11"/>
        <v>1</v>
      </c>
      <c r="AO15">
        <f t="shared" si="11"/>
        <v>1</v>
      </c>
      <c r="AP15">
        <f t="shared" si="11"/>
        <v>1</v>
      </c>
      <c r="AQ15">
        <f t="shared" si="11"/>
        <v>952</v>
      </c>
      <c r="AR15">
        <f t="shared" ref="AR15:BA21" si="12">VLOOKUP($A15,$A$28:$BY$1500,AR$4,0)</f>
        <v>1060</v>
      </c>
      <c r="AS15">
        <f t="shared" si="12"/>
        <v>1271</v>
      </c>
      <c r="AT15">
        <f t="shared" si="12"/>
        <v>409</v>
      </c>
      <c r="AU15">
        <f t="shared" si="12"/>
        <v>456</v>
      </c>
      <c r="AV15">
        <f t="shared" si="12"/>
        <v>547</v>
      </c>
      <c r="AW15">
        <f t="shared" si="12"/>
        <v>2.3953849596663752</v>
      </c>
      <c r="AX15">
        <f t="shared" si="12"/>
        <v>2.9261159724999453</v>
      </c>
      <c r="AY15">
        <f t="shared" si="12"/>
        <v>4.0914155938597272</v>
      </c>
      <c r="AZ15">
        <f t="shared" si="12"/>
        <v>3.9</v>
      </c>
      <c r="BA15">
        <f t="shared" si="12"/>
        <v>26.69</v>
      </c>
      <c r="BB15">
        <f t="shared" ref="BB15:BK21" si="13">VLOOKUP($A15,$A$28:$BY$1500,BB$4,0)</f>
        <v>31.44</v>
      </c>
      <c r="BC15">
        <f t="shared" si="13"/>
        <v>49.4</v>
      </c>
      <c r="BD15">
        <f t="shared" si="13"/>
        <v>0</v>
      </c>
      <c r="BE15">
        <f t="shared" si="13"/>
        <v>1606</v>
      </c>
      <c r="BF15">
        <f t="shared" si="13"/>
        <v>0</v>
      </c>
      <c r="BG15">
        <f t="shared" si="13"/>
        <v>0.68</v>
      </c>
      <c r="BH15">
        <f t="shared" si="13"/>
        <v>0</v>
      </c>
      <c r="BI15">
        <f t="shared" si="13"/>
        <v>0</v>
      </c>
      <c r="BJ15">
        <f t="shared" si="13"/>
        <v>0</v>
      </c>
      <c r="BK15">
        <f t="shared" si="13"/>
        <v>12.3</v>
      </c>
      <c r="BL15">
        <f t="shared" ref="BL15:BY21" si="14">VLOOKUP($A15,$A$28:$BY$1500,BL$4,0)</f>
        <v>14.4</v>
      </c>
      <c r="BM15">
        <f t="shared" si="14"/>
        <v>21.85</v>
      </c>
      <c r="BN15">
        <f t="shared" si="14"/>
        <v>0</v>
      </c>
      <c r="BO15">
        <f t="shared" si="14"/>
        <v>1</v>
      </c>
      <c r="BP15">
        <f t="shared" si="14"/>
        <v>1</v>
      </c>
      <c r="BQ15">
        <f t="shared" si="14"/>
        <v>1</v>
      </c>
      <c r="BR15">
        <f t="shared" si="14"/>
        <v>952</v>
      </c>
      <c r="BS15">
        <f t="shared" si="14"/>
        <v>1060</v>
      </c>
      <c r="BT15">
        <f t="shared" si="14"/>
        <v>1271</v>
      </c>
      <c r="BU15">
        <f t="shared" si="14"/>
        <v>0</v>
      </c>
      <c r="BV15">
        <f t="shared" si="14"/>
        <v>0</v>
      </c>
      <c r="BW15">
        <f t="shared" si="14"/>
        <v>0</v>
      </c>
      <c r="BX15">
        <f t="shared" si="14"/>
        <v>0</v>
      </c>
      <c r="BY15">
        <f t="shared" si="14"/>
        <v>1</v>
      </c>
      <c r="CA15" t="s">
        <v>313</v>
      </c>
      <c r="CB15" s="1"/>
      <c r="CF15" s="8" t="str">
        <f>IF($CC$17=1,NL!$I5,IF($CC$17=2,EN!$I5,IF($CC$17=3,FR!$I5,IF($CC$17=4,DE!$I5,IF($CC$17=5,NR!$I5,IF($CC$17=6,SP!$I5,IF($CC$17=7,SW!$I5,IF($CC$17=8,TS!$I5,IF($CC$17=9,ExtraTaal1!$I5,IF($CC$17=10,ExtraTaal2!$I5,IF($CC$17=11,ExtraTaal3!$I5,)))))))))))</f>
        <v>Imperial-units</v>
      </c>
      <c r="CH15" s="1"/>
      <c r="CJ15" s="8"/>
      <c r="CK15" s="1"/>
      <c r="CM15" s="8"/>
      <c r="CN15" s="1"/>
      <c r="CP15" s="8"/>
      <c r="CQ15" s="1"/>
      <c r="CS15" s="8"/>
      <c r="CT15" s="1"/>
      <c r="CV15" s="8"/>
      <c r="CW15" s="1"/>
      <c r="CY15" s="8"/>
      <c r="CZ15" s="1"/>
      <c r="DB15" s="8"/>
      <c r="DE15" s="112"/>
      <c r="DF15" s="111"/>
      <c r="DG15" s="111"/>
      <c r="DH15" s="86"/>
      <c r="DI15" s="86"/>
      <c r="DJ15" s="86"/>
      <c r="DK15" s="86"/>
      <c r="DL15" s="86"/>
      <c r="DM15" s="86"/>
      <c r="DN15" s="87"/>
      <c r="DO15" s="87"/>
      <c r="DP15" s="87"/>
      <c r="DQ15" s="86"/>
    </row>
    <row r="16" spans="1:121" ht="15" customHeight="1" x14ac:dyDescent="0.25">
      <c r="A16" t="str">
        <f t="shared" si="7"/>
        <v>111</v>
      </c>
      <c r="D16" t="e">
        <f t="shared" si="8"/>
        <v>#N/A</v>
      </c>
      <c r="E16" t="e">
        <f t="shared" si="8"/>
        <v>#N/A</v>
      </c>
      <c r="F16" t="e">
        <f t="shared" si="8"/>
        <v>#N/A</v>
      </c>
      <c r="G16" t="e">
        <f t="shared" si="8"/>
        <v>#N/A</v>
      </c>
      <c r="H16" t="e">
        <f t="shared" si="8"/>
        <v>#N/A</v>
      </c>
      <c r="I16" t="e">
        <f t="shared" si="8"/>
        <v>#N/A</v>
      </c>
      <c r="J16" t="e">
        <f t="shared" si="8"/>
        <v>#N/A</v>
      </c>
      <c r="K16" t="e">
        <f t="shared" si="8"/>
        <v>#N/A</v>
      </c>
      <c r="L16" t="e">
        <f t="shared" si="8"/>
        <v>#N/A</v>
      </c>
      <c r="M16" t="e">
        <f t="shared" si="0"/>
        <v>#N/A</v>
      </c>
      <c r="N16" t="e">
        <f t="shared" si="9"/>
        <v>#N/A</v>
      </c>
      <c r="O16" t="e">
        <f t="shared" si="9"/>
        <v>#N/A</v>
      </c>
      <c r="P16" t="e">
        <f t="shared" si="9"/>
        <v>#N/A</v>
      </c>
      <c r="Q16" t="e">
        <f t="shared" si="9"/>
        <v>#N/A</v>
      </c>
      <c r="R16" t="e">
        <f t="shared" si="9"/>
        <v>#N/A</v>
      </c>
      <c r="S16" t="e">
        <f t="shared" si="9"/>
        <v>#N/A</v>
      </c>
      <c r="T16" t="e">
        <f t="shared" si="9"/>
        <v>#N/A</v>
      </c>
      <c r="U16" t="e">
        <f>VLOOKUP($A16,$A$28:$BY$1500,U$4,0)*IF(Vertilina!$J$5=data!$CB$8,0.9,1)</f>
        <v>#N/A</v>
      </c>
      <c r="V16" t="e">
        <f t="shared" si="9"/>
        <v>#N/A</v>
      </c>
      <c r="W16" t="e">
        <f t="shared" si="9"/>
        <v>#N/A</v>
      </c>
      <c r="X16" t="e">
        <f t="shared" si="10"/>
        <v>#N/A</v>
      </c>
      <c r="Y16" t="e">
        <f t="shared" si="10"/>
        <v>#N/A</v>
      </c>
      <c r="Z16" t="e">
        <f t="shared" si="10"/>
        <v>#N/A</v>
      </c>
      <c r="AA16" t="e">
        <f t="shared" si="10"/>
        <v>#N/A</v>
      </c>
      <c r="AB16" t="e">
        <f t="shared" si="10"/>
        <v>#N/A</v>
      </c>
      <c r="AC16" t="e">
        <f t="shared" si="10"/>
        <v>#N/A</v>
      </c>
      <c r="AD16" t="e">
        <f t="shared" si="10"/>
        <v>#N/A</v>
      </c>
      <c r="AE16" t="e">
        <f t="shared" si="10"/>
        <v>#N/A</v>
      </c>
      <c r="AF16" t="e">
        <f t="shared" si="10"/>
        <v>#N/A</v>
      </c>
      <c r="AG16" t="e">
        <f t="shared" si="10"/>
        <v>#N/A</v>
      </c>
      <c r="AH16" t="e">
        <f t="shared" si="11"/>
        <v>#N/A</v>
      </c>
      <c r="AI16" t="e">
        <f t="shared" si="11"/>
        <v>#N/A</v>
      </c>
      <c r="AJ16" t="e">
        <f t="shared" si="11"/>
        <v>#N/A</v>
      </c>
      <c r="AK16" t="e">
        <f t="shared" si="11"/>
        <v>#N/A</v>
      </c>
      <c r="AL16" t="e">
        <f t="shared" si="11"/>
        <v>#N/A</v>
      </c>
      <c r="AM16" t="e">
        <f t="shared" si="11"/>
        <v>#N/A</v>
      </c>
      <c r="AN16" t="e">
        <f t="shared" si="11"/>
        <v>#N/A</v>
      </c>
      <c r="AO16" t="e">
        <f t="shared" si="11"/>
        <v>#N/A</v>
      </c>
      <c r="AP16" t="e">
        <f t="shared" si="11"/>
        <v>#N/A</v>
      </c>
      <c r="AQ16" t="e">
        <f t="shared" si="11"/>
        <v>#N/A</v>
      </c>
      <c r="AR16" t="e">
        <f t="shared" si="12"/>
        <v>#N/A</v>
      </c>
      <c r="AS16" t="e">
        <f t="shared" si="12"/>
        <v>#N/A</v>
      </c>
      <c r="AT16" t="e">
        <f t="shared" si="12"/>
        <v>#N/A</v>
      </c>
      <c r="AU16" t="e">
        <f t="shared" si="12"/>
        <v>#N/A</v>
      </c>
      <c r="AV16" t="e">
        <f t="shared" si="12"/>
        <v>#N/A</v>
      </c>
      <c r="AW16" t="e">
        <f t="shared" si="12"/>
        <v>#N/A</v>
      </c>
      <c r="AX16" t="e">
        <f t="shared" si="12"/>
        <v>#N/A</v>
      </c>
      <c r="AY16" t="e">
        <f t="shared" si="12"/>
        <v>#N/A</v>
      </c>
      <c r="AZ16" t="e">
        <f t="shared" si="12"/>
        <v>#N/A</v>
      </c>
      <c r="BA16" t="e">
        <f t="shared" si="12"/>
        <v>#N/A</v>
      </c>
      <c r="BB16" t="e">
        <f t="shared" si="13"/>
        <v>#N/A</v>
      </c>
      <c r="BC16" t="e">
        <f t="shared" si="13"/>
        <v>#N/A</v>
      </c>
      <c r="BD16" t="e">
        <f t="shared" si="13"/>
        <v>#N/A</v>
      </c>
      <c r="BE16" t="e">
        <f t="shared" si="13"/>
        <v>#N/A</v>
      </c>
      <c r="BF16" t="e">
        <f t="shared" si="13"/>
        <v>#N/A</v>
      </c>
      <c r="BG16" t="e">
        <f t="shared" si="13"/>
        <v>#N/A</v>
      </c>
      <c r="BH16" t="e">
        <f t="shared" si="13"/>
        <v>#N/A</v>
      </c>
      <c r="BI16" t="e">
        <f t="shared" si="13"/>
        <v>#N/A</v>
      </c>
      <c r="BJ16" t="e">
        <f t="shared" si="13"/>
        <v>#N/A</v>
      </c>
      <c r="BK16" t="e">
        <f t="shared" si="13"/>
        <v>#N/A</v>
      </c>
      <c r="BL16" t="e">
        <f t="shared" si="14"/>
        <v>#N/A</v>
      </c>
      <c r="BM16" t="e">
        <f t="shared" si="14"/>
        <v>#N/A</v>
      </c>
      <c r="BN16" t="e">
        <f t="shared" si="14"/>
        <v>#N/A</v>
      </c>
      <c r="BO16" t="e">
        <f t="shared" si="14"/>
        <v>#N/A</v>
      </c>
      <c r="BP16" t="e">
        <f t="shared" si="14"/>
        <v>#N/A</v>
      </c>
      <c r="BQ16" t="e">
        <f t="shared" si="14"/>
        <v>#N/A</v>
      </c>
      <c r="BR16" t="e">
        <f t="shared" si="14"/>
        <v>#N/A</v>
      </c>
      <c r="BS16" t="e">
        <f t="shared" si="14"/>
        <v>#N/A</v>
      </c>
      <c r="BT16" t="e">
        <f t="shared" si="14"/>
        <v>#N/A</v>
      </c>
      <c r="BU16" t="e">
        <f t="shared" si="14"/>
        <v>#N/A</v>
      </c>
      <c r="BV16" t="e">
        <f t="shared" si="14"/>
        <v>#N/A</v>
      </c>
      <c r="BW16" t="e">
        <f t="shared" si="14"/>
        <v>#N/A</v>
      </c>
      <c r="BX16" t="e">
        <f t="shared" si="14"/>
        <v>#N/A</v>
      </c>
      <c r="BY16" t="e">
        <f t="shared" si="14"/>
        <v>#N/A</v>
      </c>
      <c r="CB16" s="1"/>
      <c r="CF16" s="8"/>
      <c r="CH16" s="1"/>
      <c r="CJ16" s="8"/>
      <c r="CK16" s="1"/>
      <c r="CM16" s="8"/>
      <c r="CN16" s="1"/>
      <c r="CP16" s="8"/>
      <c r="CQ16" s="1"/>
      <c r="CS16" s="8"/>
      <c r="CT16" s="1"/>
      <c r="CV16" s="8"/>
      <c r="CW16" s="1"/>
      <c r="CY16" s="8"/>
      <c r="CZ16" s="1"/>
      <c r="DB16" s="8"/>
      <c r="DE16" s="97"/>
      <c r="DF16" s="88" t="str">
        <f>IF($J$4=data!$CC$3,NL!DF3,IF($J$4=data!$CC$4,EN!DF3,IF($J$4=data!$CC$5,FR!DF3,IF($J$4=data!$CC$6,DE!DF3,IF($J$4=data!$CC$7,NR!DF3,IF($J$4=data!$CC$8,SP!DF3,IF($J$4=data!$CC$9,SW!DF3,)))))))&amp;" [cm]"</f>
        <v xml:space="preserve"> [cm]</v>
      </c>
      <c r="DG16" s="89">
        <f>IF($J$4=data!$CC$3,NL!DF19,IF($J$4=data!$CC$4,EN!DF19,IF($J$4=data!$CC$5,FR!DF19,IF($J$4=data!$CC$6,DE!DF19,IF($J$4=data!$CC$7,NR!DF19,IF($J$4=data!$CC$8,SP!DF19,IF($J$4=data!$CC$9,SW!DF19,)))))))</f>
        <v>0</v>
      </c>
      <c r="DH16" s="90" t="str">
        <f>IF($J$4=data!$CC$3,NL!DG14,IF($J$4=data!$CC$4,EN!DG14,IF($J$4=data!$CC$5,FR!DG14,IF($J$4=data!$CC$6,DE!DG14,IF($J$4=data!$CC$7,NR!DG14,IF($J$4=data!$CC$8,SP!DG14,IF($J$4=data!$CC$9,SW!DG14,)))))))&amp;IF(data!GD2=1," [W]",IF(data!GD2=2," [Btu/h]",))</f>
        <v/>
      </c>
      <c r="DI16" s="91" t="str">
        <f>IF($J$4=data!$CC$3,NL!DH14,IF($J$4=data!$CC$4,EN!DH14,IF($J$4=data!$CC$5,FR!DH14,IF($J$4=data!$CC$6,DE!DH14,IF($J$4=data!$CC$7,NR!DH14,IF($J$4=data!$CC$8,SP!DH14,IF($J$4=data!$CC$9,SW!DH14,)))))))&amp;IF(data!GD2=1," [kg/h]",IF(data!GD2=2," [GPM]**",))</f>
        <v/>
      </c>
      <c r="DJ16" s="159" t="str">
        <f>IF($J$4=data!$CC$3,NL!DJ6,IF($J$4=data!$CC$4,EN!DJ6,IF($J$4=data!$CC$5,FR!DJ6,IF($J$4=data!$CC$6,DE!DJ6,IF($J$4=data!$CC$7,NR!DJ6,IF($J$4=data!$CC$8,SP!DJ6,IF($J$4=data!$CC$9,SW!DJ6,)))))))&amp;" ["&amp;IF(data!GD2=1,"kPa",IF(data!GD2=2,"ftH2O"))&amp;"]"</f>
        <v xml:space="preserve"> [ONWAAR]</v>
      </c>
      <c r="DK16" s="92" t="str">
        <f>IF($J$4=data!$CC$3,NL!DI14,IF($J$4=data!$CC$4,EN!DI14,IF($J$4=data!$CC$5,FR!DI14,IF($J$4=data!$CC$6,DE!DI14,IF($J$4=data!$CC$7,NR!DI14,IF($J$4=data!$CC$8,SP!DI14,IF($J$4=data!$CC$9,SW!DI14,)))))))&amp;IF(data!GD2=1," [W]*",IF(data!GD2=2," [Btu/h]*",))</f>
        <v/>
      </c>
      <c r="DL16" s="91" t="str">
        <f>DI16</f>
        <v/>
      </c>
      <c r="DM16" s="159" t="str">
        <f>DJ16</f>
        <v xml:space="preserve"> [ONWAAR]</v>
      </c>
      <c r="DN16" s="93">
        <f>IF($J$4=data!$CC$3,NL!DM13,IF($J$4=data!$CC$4,EN!DM13,IF($J$4=data!$CC$5,FR!DM13,IF($J$4=data!$CC$6,DE!DM13,IF($J$4=data!$CC$7,NR!DM13,IF($J$4=data!$CC$8,SP!DM13,IF($J$4=data!$CC$9,SW!DM13,)))))))</f>
        <v>0</v>
      </c>
      <c r="DO16" s="94">
        <f>IF($J$4=data!$CC$3,NL!DN13,IF($J$4=data!$CC$4,EN!DN13,IF($J$4=data!$CC$5,FR!DN13,IF($J$4=data!$CC$6,DE!DN13,IF($J$4=data!$CC$7,NR!DN13,IF($J$4=data!$CC$9,SW!DN13,))))))</f>
        <v>0</v>
      </c>
      <c r="DP16" s="95">
        <f>IF($J$4=data!$CC$3,NL!DL13,IF($J$4=data!$CC$4,EN!DL13,IF($J$4=data!$CC$5,FR!DL13,IF($J$4=data!$CC$6,DE!DL13,IF($J$4=data!$CC$7,NR!DL13,IF($J$4=data!$CC$8,SP!DL13,IF($J$4=data!$CC$9,SW!DL13,)))))))</f>
        <v>0</v>
      </c>
      <c r="DQ16" s="96" t="str">
        <f>IF($J$4=data!$CC$3,NL!DK13,IF($J$4=data!$CC$4,EN!DK13,IF($J$4=data!$CC$5,FR!DK13,IF($J$4=data!$CC$6,DE!DK13,IF($J$4=data!$CC$7,NR!DK13,IF($J$4=data!$CC$8,SP!DK13,IF($J$4=data!$CC$9,SW!DK13,)))))))&amp;IF(data!GD2=1," [l]",IF(data!GD2=2," [Gal]**",))</f>
        <v/>
      </c>
    </row>
    <row r="17" spans="1:121" ht="15" customHeight="1" x14ac:dyDescent="0.25">
      <c r="A17" t="str">
        <f t="shared" si="7"/>
        <v>111</v>
      </c>
      <c r="D17" t="e">
        <f t="shared" si="8"/>
        <v>#N/A</v>
      </c>
      <c r="E17" t="e">
        <f t="shared" si="8"/>
        <v>#N/A</v>
      </c>
      <c r="F17" t="e">
        <f t="shared" si="8"/>
        <v>#N/A</v>
      </c>
      <c r="G17" t="e">
        <f t="shared" si="8"/>
        <v>#N/A</v>
      </c>
      <c r="H17" t="e">
        <f t="shared" si="8"/>
        <v>#N/A</v>
      </c>
      <c r="I17" t="e">
        <f t="shared" si="8"/>
        <v>#N/A</v>
      </c>
      <c r="J17" t="e">
        <f t="shared" si="8"/>
        <v>#N/A</v>
      </c>
      <c r="K17" t="e">
        <f t="shared" si="8"/>
        <v>#N/A</v>
      </c>
      <c r="L17" t="e">
        <f t="shared" si="8"/>
        <v>#N/A</v>
      </c>
      <c r="M17" t="e">
        <f t="shared" si="0"/>
        <v>#N/A</v>
      </c>
      <c r="N17" t="e">
        <f t="shared" si="9"/>
        <v>#N/A</v>
      </c>
      <c r="O17" t="e">
        <f t="shared" si="9"/>
        <v>#N/A</v>
      </c>
      <c r="P17" t="e">
        <f t="shared" si="9"/>
        <v>#N/A</v>
      </c>
      <c r="Q17" t="e">
        <f t="shared" si="9"/>
        <v>#N/A</v>
      </c>
      <c r="R17" t="e">
        <f t="shared" si="9"/>
        <v>#N/A</v>
      </c>
      <c r="S17" t="e">
        <f t="shared" si="9"/>
        <v>#N/A</v>
      </c>
      <c r="T17" t="e">
        <f t="shared" si="9"/>
        <v>#N/A</v>
      </c>
      <c r="U17" t="e">
        <f>VLOOKUP($A17,$A$28:$BY$1500,U$4,0)*IF(Vertilina!$J$5=data!$CB$8,0.9,1)</f>
        <v>#N/A</v>
      </c>
      <c r="V17" t="e">
        <f t="shared" si="9"/>
        <v>#N/A</v>
      </c>
      <c r="W17" t="e">
        <f t="shared" si="9"/>
        <v>#N/A</v>
      </c>
      <c r="X17" t="e">
        <f t="shared" si="10"/>
        <v>#N/A</v>
      </c>
      <c r="Y17" t="e">
        <f t="shared" si="10"/>
        <v>#N/A</v>
      </c>
      <c r="Z17" t="e">
        <f t="shared" si="10"/>
        <v>#N/A</v>
      </c>
      <c r="AA17" t="e">
        <f t="shared" si="10"/>
        <v>#N/A</v>
      </c>
      <c r="AB17" t="e">
        <f t="shared" si="10"/>
        <v>#N/A</v>
      </c>
      <c r="AC17" t="e">
        <f t="shared" si="10"/>
        <v>#N/A</v>
      </c>
      <c r="AD17" t="e">
        <f t="shared" si="10"/>
        <v>#N/A</v>
      </c>
      <c r="AE17" t="e">
        <f t="shared" si="10"/>
        <v>#N/A</v>
      </c>
      <c r="AF17" t="e">
        <f t="shared" si="10"/>
        <v>#N/A</v>
      </c>
      <c r="AG17" t="e">
        <f t="shared" si="10"/>
        <v>#N/A</v>
      </c>
      <c r="AH17" t="e">
        <f t="shared" si="11"/>
        <v>#N/A</v>
      </c>
      <c r="AI17" t="e">
        <f t="shared" si="11"/>
        <v>#N/A</v>
      </c>
      <c r="AJ17" t="e">
        <f t="shared" si="11"/>
        <v>#N/A</v>
      </c>
      <c r="AK17" t="e">
        <f t="shared" si="11"/>
        <v>#N/A</v>
      </c>
      <c r="AL17" t="e">
        <f t="shared" si="11"/>
        <v>#N/A</v>
      </c>
      <c r="AM17" t="e">
        <f t="shared" si="11"/>
        <v>#N/A</v>
      </c>
      <c r="AN17" t="e">
        <f t="shared" si="11"/>
        <v>#N/A</v>
      </c>
      <c r="AO17" t="e">
        <f t="shared" si="11"/>
        <v>#N/A</v>
      </c>
      <c r="AP17" t="e">
        <f t="shared" si="11"/>
        <v>#N/A</v>
      </c>
      <c r="AQ17" t="e">
        <f t="shared" si="11"/>
        <v>#N/A</v>
      </c>
      <c r="AR17" t="e">
        <f t="shared" si="12"/>
        <v>#N/A</v>
      </c>
      <c r="AS17" t="e">
        <f t="shared" si="12"/>
        <v>#N/A</v>
      </c>
      <c r="AT17" t="e">
        <f t="shared" si="12"/>
        <v>#N/A</v>
      </c>
      <c r="AU17" t="e">
        <f t="shared" si="12"/>
        <v>#N/A</v>
      </c>
      <c r="AV17" t="e">
        <f t="shared" si="12"/>
        <v>#N/A</v>
      </c>
      <c r="AW17" t="e">
        <f t="shared" si="12"/>
        <v>#N/A</v>
      </c>
      <c r="AX17" t="e">
        <f t="shared" si="12"/>
        <v>#N/A</v>
      </c>
      <c r="AY17" t="e">
        <f t="shared" si="12"/>
        <v>#N/A</v>
      </c>
      <c r="AZ17" t="e">
        <f t="shared" si="12"/>
        <v>#N/A</v>
      </c>
      <c r="BA17" t="e">
        <f t="shared" si="12"/>
        <v>#N/A</v>
      </c>
      <c r="BB17" t="e">
        <f t="shared" si="13"/>
        <v>#N/A</v>
      </c>
      <c r="BC17" t="e">
        <f t="shared" si="13"/>
        <v>#N/A</v>
      </c>
      <c r="BD17" t="e">
        <f t="shared" si="13"/>
        <v>#N/A</v>
      </c>
      <c r="BE17" t="e">
        <f t="shared" si="13"/>
        <v>#N/A</v>
      </c>
      <c r="BF17" t="e">
        <f t="shared" si="13"/>
        <v>#N/A</v>
      </c>
      <c r="BG17" t="e">
        <f t="shared" si="13"/>
        <v>#N/A</v>
      </c>
      <c r="BH17" t="e">
        <f t="shared" si="13"/>
        <v>#N/A</v>
      </c>
      <c r="BI17" t="e">
        <f t="shared" si="13"/>
        <v>#N/A</v>
      </c>
      <c r="BJ17" t="e">
        <f t="shared" si="13"/>
        <v>#N/A</v>
      </c>
      <c r="BK17" t="e">
        <f t="shared" si="13"/>
        <v>#N/A</v>
      </c>
      <c r="BL17" t="e">
        <f t="shared" si="14"/>
        <v>#N/A</v>
      </c>
      <c r="BM17" t="e">
        <f t="shared" si="14"/>
        <v>#N/A</v>
      </c>
      <c r="BN17" t="e">
        <f t="shared" si="14"/>
        <v>#N/A</v>
      </c>
      <c r="BO17" t="e">
        <f t="shared" si="14"/>
        <v>#N/A</v>
      </c>
      <c r="BP17" t="e">
        <f t="shared" si="14"/>
        <v>#N/A</v>
      </c>
      <c r="BQ17" t="e">
        <f t="shared" si="14"/>
        <v>#N/A</v>
      </c>
      <c r="BR17" t="e">
        <f t="shared" si="14"/>
        <v>#N/A</v>
      </c>
      <c r="BS17" t="e">
        <f t="shared" si="14"/>
        <v>#N/A</v>
      </c>
      <c r="BT17" t="e">
        <f t="shared" si="14"/>
        <v>#N/A</v>
      </c>
      <c r="BU17" t="e">
        <f t="shared" si="14"/>
        <v>#N/A</v>
      </c>
      <c r="BV17" t="e">
        <f t="shared" si="14"/>
        <v>#N/A</v>
      </c>
      <c r="BW17" t="e">
        <f t="shared" si="14"/>
        <v>#N/A</v>
      </c>
      <c r="BX17" t="e">
        <f t="shared" si="14"/>
        <v>#N/A</v>
      </c>
      <c r="BY17" t="e">
        <f t="shared" si="14"/>
        <v>#N/A</v>
      </c>
      <c r="CB17" s="1"/>
      <c r="CC17">
        <f>IF(Vertilina!$J$4=data!CC3,1,IF(Vertilina!$J$4=data!CC4,2,IF(Vertilina!$J$4=data!CC5,3,IF(Vertilina!$J$4=data!CC6,4,IF(Vertilina!$J$4=data!CC7,5,IF(Vertilina!$J$4=data!CC8,6,IF(Vertilina!$J$4=data!CC9,7,IF(Vertilina!$J$4=data!CC10,8,IF(Vertilina!$J$4=data!CC11,9,IF(Vertilina!$J$4=data!CC12,10,IF(Vertilina!$J$4=data!CC13,11)))))))))))</f>
        <v>2</v>
      </c>
      <c r="CF17" s="8"/>
      <c r="CH17" s="1"/>
      <c r="CJ17" s="8"/>
      <c r="CK17" s="1"/>
      <c r="CM17" s="8"/>
      <c r="CN17" s="1"/>
      <c r="CP17" s="8"/>
      <c r="CQ17" s="1"/>
      <c r="CS17" s="8"/>
      <c r="CT17" s="1"/>
      <c r="CV17" s="8"/>
      <c r="CW17" s="1"/>
      <c r="CY17" s="8"/>
      <c r="CZ17" s="1"/>
      <c r="DB17" s="8"/>
      <c r="DE17" s="74"/>
      <c r="DF17" s="309" t="str">
        <f>CONCATENATE($J$5,", ",$K$7, " ",$K$6,"cm, ",$L$7, " ",$L$6)</f>
        <v>26, 30 30cm, 36,6 35,5122897619372</v>
      </c>
      <c r="DG17" s="310">
        <v>0</v>
      </c>
      <c r="DH17" s="309">
        <v>0</v>
      </c>
      <c r="DI17" s="311">
        <v>0</v>
      </c>
      <c r="DJ17" s="310">
        <v>0</v>
      </c>
      <c r="DK17" s="310">
        <v>0</v>
      </c>
      <c r="DL17" s="310">
        <v>0</v>
      </c>
      <c r="DM17" s="310">
        <v>0</v>
      </c>
      <c r="DN17" s="309">
        <v>0</v>
      </c>
      <c r="DO17" s="310">
        <v>0</v>
      </c>
      <c r="DP17" s="310">
        <v>0</v>
      </c>
      <c r="DQ17" s="311">
        <v>0</v>
      </c>
    </row>
    <row r="18" spans="1:121" x14ac:dyDescent="0.25">
      <c r="A18" t="str">
        <f t="shared" si="7"/>
        <v>111</v>
      </c>
      <c r="D18" t="e">
        <f t="shared" si="8"/>
        <v>#N/A</v>
      </c>
      <c r="E18" t="e">
        <f t="shared" si="8"/>
        <v>#N/A</v>
      </c>
      <c r="F18" t="e">
        <f t="shared" si="8"/>
        <v>#N/A</v>
      </c>
      <c r="G18" t="e">
        <f t="shared" si="8"/>
        <v>#N/A</v>
      </c>
      <c r="H18" t="e">
        <f t="shared" si="8"/>
        <v>#N/A</v>
      </c>
      <c r="I18" t="e">
        <f t="shared" si="8"/>
        <v>#N/A</v>
      </c>
      <c r="J18" t="e">
        <f t="shared" si="8"/>
        <v>#N/A</v>
      </c>
      <c r="K18" t="e">
        <f t="shared" si="8"/>
        <v>#N/A</v>
      </c>
      <c r="L18" t="e">
        <f t="shared" si="8"/>
        <v>#N/A</v>
      </c>
      <c r="M18" t="e">
        <f t="shared" si="0"/>
        <v>#N/A</v>
      </c>
      <c r="N18" t="e">
        <f t="shared" si="9"/>
        <v>#N/A</v>
      </c>
      <c r="O18" t="e">
        <f t="shared" si="9"/>
        <v>#N/A</v>
      </c>
      <c r="P18" t="e">
        <f t="shared" si="9"/>
        <v>#N/A</v>
      </c>
      <c r="Q18" t="e">
        <f t="shared" si="9"/>
        <v>#N/A</v>
      </c>
      <c r="R18" t="e">
        <f t="shared" si="9"/>
        <v>#N/A</v>
      </c>
      <c r="S18" t="e">
        <f t="shared" si="9"/>
        <v>#N/A</v>
      </c>
      <c r="T18" t="e">
        <f t="shared" si="9"/>
        <v>#N/A</v>
      </c>
      <c r="U18" t="e">
        <f>VLOOKUP($A18,$A$28:$BY$1500,U$4,0)*IF(Vertilina!$J$5=data!$CB$8,0.9,1)</f>
        <v>#N/A</v>
      </c>
      <c r="V18" t="e">
        <f t="shared" si="9"/>
        <v>#N/A</v>
      </c>
      <c r="W18" t="e">
        <f t="shared" si="9"/>
        <v>#N/A</v>
      </c>
      <c r="X18" t="e">
        <f t="shared" si="10"/>
        <v>#N/A</v>
      </c>
      <c r="Y18" t="e">
        <f t="shared" si="10"/>
        <v>#N/A</v>
      </c>
      <c r="Z18" t="e">
        <f t="shared" si="10"/>
        <v>#N/A</v>
      </c>
      <c r="AA18" t="e">
        <f t="shared" si="10"/>
        <v>#N/A</v>
      </c>
      <c r="AB18" t="e">
        <f t="shared" si="10"/>
        <v>#N/A</v>
      </c>
      <c r="AC18" t="e">
        <f t="shared" si="10"/>
        <v>#N/A</v>
      </c>
      <c r="AD18" t="e">
        <f t="shared" si="10"/>
        <v>#N/A</v>
      </c>
      <c r="AE18" t="e">
        <f t="shared" si="10"/>
        <v>#N/A</v>
      </c>
      <c r="AF18" t="e">
        <f t="shared" si="10"/>
        <v>#N/A</v>
      </c>
      <c r="AG18" t="e">
        <f t="shared" si="10"/>
        <v>#N/A</v>
      </c>
      <c r="AH18" t="e">
        <f t="shared" si="11"/>
        <v>#N/A</v>
      </c>
      <c r="AI18" t="e">
        <f t="shared" si="11"/>
        <v>#N/A</v>
      </c>
      <c r="AJ18" t="e">
        <f t="shared" si="11"/>
        <v>#N/A</v>
      </c>
      <c r="AK18" t="e">
        <f t="shared" si="11"/>
        <v>#N/A</v>
      </c>
      <c r="AL18" t="e">
        <f t="shared" si="11"/>
        <v>#N/A</v>
      </c>
      <c r="AM18" t="e">
        <f t="shared" si="11"/>
        <v>#N/A</v>
      </c>
      <c r="AN18" t="e">
        <f t="shared" si="11"/>
        <v>#N/A</v>
      </c>
      <c r="AO18" t="e">
        <f t="shared" si="11"/>
        <v>#N/A</v>
      </c>
      <c r="AP18" t="e">
        <f t="shared" si="11"/>
        <v>#N/A</v>
      </c>
      <c r="AQ18" t="e">
        <f t="shared" si="11"/>
        <v>#N/A</v>
      </c>
      <c r="AR18" t="e">
        <f t="shared" si="12"/>
        <v>#N/A</v>
      </c>
      <c r="AS18" t="e">
        <f t="shared" si="12"/>
        <v>#N/A</v>
      </c>
      <c r="AT18" t="e">
        <f t="shared" si="12"/>
        <v>#N/A</v>
      </c>
      <c r="AU18" t="e">
        <f t="shared" si="12"/>
        <v>#N/A</v>
      </c>
      <c r="AV18" t="e">
        <f t="shared" si="12"/>
        <v>#N/A</v>
      </c>
      <c r="AW18" t="e">
        <f t="shared" si="12"/>
        <v>#N/A</v>
      </c>
      <c r="AX18" t="e">
        <f t="shared" si="12"/>
        <v>#N/A</v>
      </c>
      <c r="AY18" t="e">
        <f t="shared" si="12"/>
        <v>#N/A</v>
      </c>
      <c r="AZ18" t="e">
        <f t="shared" si="12"/>
        <v>#N/A</v>
      </c>
      <c r="BA18" t="e">
        <f t="shared" si="12"/>
        <v>#N/A</v>
      </c>
      <c r="BB18" t="e">
        <f t="shared" si="13"/>
        <v>#N/A</v>
      </c>
      <c r="BC18" t="e">
        <f t="shared" si="13"/>
        <v>#N/A</v>
      </c>
      <c r="BD18" t="e">
        <f t="shared" si="13"/>
        <v>#N/A</v>
      </c>
      <c r="BE18" t="e">
        <f t="shared" si="13"/>
        <v>#N/A</v>
      </c>
      <c r="BF18" t="e">
        <f t="shared" si="13"/>
        <v>#N/A</v>
      </c>
      <c r="BG18" t="e">
        <f t="shared" si="13"/>
        <v>#N/A</v>
      </c>
      <c r="BH18" t="e">
        <f t="shared" si="13"/>
        <v>#N/A</v>
      </c>
      <c r="BI18" t="e">
        <f t="shared" si="13"/>
        <v>#N/A</v>
      </c>
      <c r="BJ18" t="e">
        <f t="shared" si="13"/>
        <v>#N/A</v>
      </c>
      <c r="BK18" t="e">
        <f t="shared" si="13"/>
        <v>#N/A</v>
      </c>
      <c r="BL18" t="e">
        <f t="shared" si="14"/>
        <v>#N/A</v>
      </c>
      <c r="BM18" t="e">
        <f t="shared" si="14"/>
        <v>#N/A</v>
      </c>
      <c r="BN18" t="e">
        <f t="shared" si="14"/>
        <v>#N/A</v>
      </c>
      <c r="BO18" t="e">
        <f t="shared" si="14"/>
        <v>#N/A</v>
      </c>
      <c r="BP18" t="e">
        <f t="shared" si="14"/>
        <v>#N/A</v>
      </c>
      <c r="BQ18" t="e">
        <f t="shared" si="14"/>
        <v>#N/A</v>
      </c>
      <c r="BR18" t="e">
        <f t="shared" si="14"/>
        <v>#N/A</v>
      </c>
      <c r="BS18" t="e">
        <f t="shared" si="14"/>
        <v>#N/A</v>
      </c>
      <c r="BT18" t="e">
        <f t="shared" si="14"/>
        <v>#N/A</v>
      </c>
      <c r="BU18" t="e">
        <f t="shared" si="14"/>
        <v>#N/A</v>
      </c>
      <c r="BV18" t="e">
        <f t="shared" si="14"/>
        <v>#N/A</v>
      </c>
      <c r="BW18" t="e">
        <f t="shared" si="14"/>
        <v>#N/A</v>
      </c>
      <c r="BX18" t="e">
        <f t="shared" si="14"/>
        <v>#N/A</v>
      </c>
      <c r="BY18" t="e">
        <f t="shared" si="14"/>
        <v>#N/A</v>
      </c>
      <c r="CB18" s="1"/>
      <c r="CF18" s="8"/>
      <c r="CH18" s="1"/>
      <c r="CJ18" s="8"/>
      <c r="CK18" s="1"/>
      <c r="CM18" s="8"/>
      <c r="CN18" s="1"/>
      <c r="CP18" s="8"/>
      <c r="CQ18" s="1"/>
      <c r="CS18" s="8"/>
      <c r="CT18" s="1"/>
      <c r="CV18" s="8"/>
      <c r="CW18" s="1"/>
      <c r="CY18" s="8"/>
      <c r="CZ18" s="1"/>
      <c r="DB18" s="8"/>
      <c r="DE18" s="74"/>
      <c r="DF18" s="256">
        <f>IF(data!$CB$6=5,"N.v.t.",50)</f>
        <v>50</v>
      </c>
      <c r="DG18" s="257">
        <f>BJ5</f>
        <v>0</v>
      </c>
      <c r="DH18" s="237" t="e">
        <f>ROUND(IF($BZ$2=1,U5,IF($BZ$2=2,U5*3.412141633,)),0)</f>
        <v>#VALUE!</v>
      </c>
      <c r="DI18" s="238" t="e">
        <f>IF($BZ$2=1,ROUND(Y5,0),IF($BZ$2=2,ROUND(Y5/272.7654,1),))</f>
        <v>#VALUE!</v>
      </c>
      <c r="DJ18" s="233" t="e">
        <f>IF($BZ$2=1,AC5,IF($BZ$2=2,AC5*0.3346,))</f>
        <v>#VALUE!</v>
      </c>
      <c r="DK18" s="258"/>
      <c r="DL18" s="241"/>
      <c r="DM18" s="259"/>
      <c r="DN18" s="242">
        <v>0</v>
      </c>
      <c r="DO18" s="243">
        <v>0</v>
      </c>
      <c r="DP18" s="257">
        <v>0</v>
      </c>
      <c r="DQ18" s="245">
        <f>IF($BZ$2=1,AZ5,IF($BZ$2=2,AZ5/4.54609,))</f>
        <v>1.2</v>
      </c>
    </row>
    <row r="19" spans="1:121" x14ac:dyDescent="0.25">
      <c r="A19" t="str">
        <f t="shared" si="7"/>
        <v>111</v>
      </c>
      <c r="D19" t="e">
        <f t="shared" si="8"/>
        <v>#N/A</v>
      </c>
      <c r="E19" t="e">
        <f t="shared" si="8"/>
        <v>#N/A</v>
      </c>
      <c r="F19" t="e">
        <f t="shared" si="8"/>
        <v>#N/A</v>
      </c>
      <c r="G19" t="e">
        <f t="shared" si="8"/>
        <v>#N/A</v>
      </c>
      <c r="H19" t="e">
        <f t="shared" si="8"/>
        <v>#N/A</v>
      </c>
      <c r="I19" t="e">
        <f t="shared" si="8"/>
        <v>#N/A</v>
      </c>
      <c r="J19" t="e">
        <f t="shared" si="8"/>
        <v>#N/A</v>
      </c>
      <c r="K19" t="e">
        <f t="shared" si="8"/>
        <v>#N/A</v>
      </c>
      <c r="L19" t="e">
        <f t="shared" si="8"/>
        <v>#N/A</v>
      </c>
      <c r="M19" t="e">
        <f t="shared" si="0"/>
        <v>#N/A</v>
      </c>
      <c r="N19" t="e">
        <f t="shared" si="9"/>
        <v>#N/A</v>
      </c>
      <c r="O19" t="e">
        <f t="shared" si="9"/>
        <v>#N/A</v>
      </c>
      <c r="P19" t="e">
        <f t="shared" si="9"/>
        <v>#N/A</v>
      </c>
      <c r="Q19" t="e">
        <f t="shared" si="9"/>
        <v>#N/A</v>
      </c>
      <c r="R19" t="e">
        <f t="shared" si="9"/>
        <v>#N/A</v>
      </c>
      <c r="S19" t="e">
        <f t="shared" si="9"/>
        <v>#N/A</v>
      </c>
      <c r="T19" t="e">
        <f t="shared" si="9"/>
        <v>#N/A</v>
      </c>
      <c r="U19" t="e">
        <f>VLOOKUP($A19,$A$28:$BY$1500,U$4,0)*IF(Vertilina!$J$5=data!$CB$8,0.9,1)</f>
        <v>#N/A</v>
      </c>
      <c r="V19" t="e">
        <f t="shared" si="9"/>
        <v>#N/A</v>
      </c>
      <c r="W19" t="e">
        <f t="shared" si="9"/>
        <v>#N/A</v>
      </c>
      <c r="X19" t="e">
        <f t="shared" si="10"/>
        <v>#N/A</v>
      </c>
      <c r="Y19" t="e">
        <f t="shared" si="10"/>
        <v>#N/A</v>
      </c>
      <c r="Z19" t="e">
        <f t="shared" si="10"/>
        <v>#N/A</v>
      </c>
      <c r="AA19" t="e">
        <f t="shared" si="10"/>
        <v>#N/A</v>
      </c>
      <c r="AB19" t="e">
        <f t="shared" si="10"/>
        <v>#N/A</v>
      </c>
      <c r="AC19" t="e">
        <f t="shared" si="10"/>
        <v>#N/A</v>
      </c>
      <c r="AD19" t="e">
        <f t="shared" si="10"/>
        <v>#N/A</v>
      </c>
      <c r="AE19" t="e">
        <f t="shared" si="10"/>
        <v>#N/A</v>
      </c>
      <c r="AF19" t="e">
        <f t="shared" si="10"/>
        <v>#N/A</v>
      </c>
      <c r="AG19" t="e">
        <f t="shared" si="10"/>
        <v>#N/A</v>
      </c>
      <c r="AH19" t="e">
        <f t="shared" si="11"/>
        <v>#N/A</v>
      </c>
      <c r="AI19" t="e">
        <f t="shared" si="11"/>
        <v>#N/A</v>
      </c>
      <c r="AJ19" t="e">
        <f t="shared" si="11"/>
        <v>#N/A</v>
      </c>
      <c r="AK19" t="e">
        <f t="shared" si="11"/>
        <v>#N/A</v>
      </c>
      <c r="AL19" t="e">
        <f t="shared" si="11"/>
        <v>#N/A</v>
      </c>
      <c r="AM19" t="e">
        <f t="shared" si="11"/>
        <v>#N/A</v>
      </c>
      <c r="AN19" t="e">
        <f t="shared" si="11"/>
        <v>#N/A</v>
      </c>
      <c r="AO19" t="e">
        <f t="shared" si="11"/>
        <v>#N/A</v>
      </c>
      <c r="AP19" t="e">
        <f t="shared" si="11"/>
        <v>#N/A</v>
      </c>
      <c r="AQ19" t="e">
        <f t="shared" si="11"/>
        <v>#N/A</v>
      </c>
      <c r="AR19" t="e">
        <f t="shared" si="12"/>
        <v>#N/A</v>
      </c>
      <c r="AS19" t="e">
        <f t="shared" si="12"/>
        <v>#N/A</v>
      </c>
      <c r="AT19" t="e">
        <f t="shared" si="12"/>
        <v>#N/A</v>
      </c>
      <c r="AU19" t="e">
        <f t="shared" si="12"/>
        <v>#N/A</v>
      </c>
      <c r="AV19" t="e">
        <f t="shared" si="12"/>
        <v>#N/A</v>
      </c>
      <c r="AW19" t="e">
        <f t="shared" si="12"/>
        <v>#N/A</v>
      </c>
      <c r="AX19" t="e">
        <f t="shared" si="12"/>
        <v>#N/A</v>
      </c>
      <c r="AY19" t="e">
        <f t="shared" si="12"/>
        <v>#N/A</v>
      </c>
      <c r="AZ19" t="e">
        <f t="shared" si="12"/>
        <v>#N/A</v>
      </c>
      <c r="BA19" t="e">
        <f t="shared" si="12"/>
        <v>#N/A</v>
      </c>
      <c r="BB19" t="e">
        <f t="shared" si="13"/>
        <v>#N/A</v>
      </c>
      <c r="BC19" t="e">
        <f t="shared" si="13"/>
        <v>#N/A</v>
      </c>
      <c r="BD19" t="e">
        <f t="shared" si="13"/>
        <v>#N/A</v>
      </c>
      <c r="BE19" t="e">
        <f t="shared" si="13"/>
        <v>#N/A</v>
      </c>
      <c r="BF19" t="e">
        <f t="shared" si="13"/>
        <v>#N/A</v>
      </c>
      <c r="BG19" t="e">
        <f t="shared" si="13"/>
        <v>#N/A</v>
      </c>
      <c r="BH19" t="e">
        <f t="shared" si="13"/>
        <v>#N/A</v>
      </c>
      <c r="BI19" t="e">
        <f t="shared" si="13"/>
        <v>#N/A</v>
      </c>
      <c r="BJ19" t="e">
        <f t="shared" si="13"/>
        <v>#N/A</v>
      </c>
      <c r="BK19" t="e">
        <f t="shared" si="13"/>
        <v>#N/A</v>
      </c>
      <c r="BL19" t="e">
        <f t="shared" si="14"/>
        <v>#N/A</v>
      </c>
      <c r="BM19" t="e">
        <f t="shared" si="14"/>
        <v>#N/A</v>
      </c>
      <c r="BN19" t="e">
        <f t="shared" si="14"/>
        <v>#N/A</v>
      </c>
      <c r="BO19" t="e">
        <f t="shared" si="14"/>
        <v>#N/A</v>
      </c>
      <c r="BP19" t="e">
        <f t="shared" si="14"/>
        <v>#N/A</v>
      </c>
      <c r="BQ19" t="e">
        <f t="shared" si="14"/>
        <v>#N/A</v>
      </c>
      <c r="BR19" t="e">
        <f t="shared" si="14"/>
        <v>#N/A</v>
      </c>
      <c r="BS19" t="e">
        <f t="shared" si="14"/>
        <v>#N/A</v>
      </c>
      <c r="BT19" t="e">
        <f t="shared" si="14"/>
        <v>#N/A</v>
      </c>
      <c r="BU19" t="e">
        <f t="shared" si="14"/>
        <v>#N/A</v>
      </c>
      <c r="BV19" t="e">
        <f t="shared" si="14"/>
        <v>#N/A</v>
      </c>
      <c r="BW19" t="e">
        <f t="shared" si="14"/>
        <v>#N/A</v>
      </c>
      <c r="BX19" t="e">
        <f t="shared" si="14"/>
        <v>#N/A</v>
      </c>
      <c r="BY19" t="e">
        <f t="shared" si="14"/>
        <v>#N/A</v>
      </c>
      <c r="CB19" s="124"/>
      <c r="CC19" s="125"/>
      <c r="CF19" s="126"/>
      <c r="CH19" s="124"/>
      <c r="CJ19" s="126"/>
      <c r="CK19" s="124"/>
      <c r="CL19" s="125"/>
      <c r="CM19" s="126"/>
      <c r="CN19" s="124"/>
      <c r="CO19" s="125"/>
      <c r="CP19" s="126"/>
      <c r="CQ19" s="124"/>
      <c r="CR19" s="125"/>
      <c r="CS19" s="126"/>
      <c r="CT19" s="124"/>
      <c r="CU19" s="125"/>
      <c r="CV19" s="126"/>
      <c r="CW19" s="124"/>
      <c r="CX19" s="125"/>
      <c r="CY19" s="126"/>
      <c r="CZ19" s="124"/>
      <c r="DA19" s="125"/>
      <c r="DB19" s="126"/>
      <c r="DE19" s="74"/>
      <c r="DF19" s="256">
        <f>IF(data!$CB$6=5,"N.v.t.",50)</f>
        <v>50</v>
      </c>
      <c r="DG19" s="106">
        <f>BK5</f>
        <v>13.6</v>
      </c>
      <c r="DH19" s="99">
        <f>ROUND(IF($BZ$2=1,V5,IF($BZ$2=2,V5*3.412141633,)),0)</f>
        <v>396</v>
      </c>
      <c r="DI19" s="158">
        <f>IF($BZ$2=1,ROUND(Z5,0),IF($BZ$2=2,ROUND(Z5/272.7654,1),))</f>
        <v>68</v>
      </c>
      <c r="DJ19" s="234">
        <f>IF($BZ$2=1,AD5,IF($BZ$2=2,AD5*0.3346,))</f>
        <v>4.3772363867273588E-2</v>
      </c>
      <c r="DK19" s="264">
        <f>IF(BY5=1,ROUND(IF($BZ$2=1,AQ5,IF($BZ$2=2,AQ5*3.412141633,)),0),"")</f>
        <v>253</v>
      </c>
      <c r="DL19" s="110">
        <f>IF(BY5=1,IF($BZ$2=1,ROUND(AT5,0),IF($BZ$2=2,ROUND(AT5/272.7654,1),)),"")</f>
        <v>109</v>
      </c>
      <c r="DM19" s="153">
        <f>IF(BY5=1,IF($BZ$2=1,AW5,IF($BZ$2=2,AW5*0.3346,)),"")</f>
        <v>0.10710199356983116</v>
      </c>
      <c r="DN19" s="100">
        <f>J5</f>
        <v>26</v>
      </c>
      <c r="DO19" s="101">
        <f>DN19+8</f>
        <v>34</v>
      </c>
      <c r="DP19" s="102">
        <f>BA5</f>
        <v>9.8888355162670472</v>
      </c>
      <c r="DQ19" s="105">
        <f>DQ18</f>
        <v>1.2</v>
      </c>
    </row>
    <row r="20" spans="1:121" x14ac:dyDescent="0.25">
      <c r="A20" t="str">
        <f t="shared" si="7"/>
        <v>111</v>
      </c>
      <c r="D20" t="e">
        <f t="shared" si="8"/>
        <v>#N/A</v>
      </c>
      <c r="E20" t="e">
        <f t="shared" si="8"/>
        <v>#N/A</v>
      </c>
      <c r="F20" t="e">
        <f t="shared" si="8"/>
        <v>#N/A</v>
      </c>
      <c r="G20" t="e">
        <f t="shared" si="8"/>
        <v>#N/A</v>
      </c>
      <c r="H20" t="e">
        <f t="shared" si="8"/>
        <v>#N/A</v>
      </c>
      <c r="I20" t="e">
        <f t="shared" si="8"/>
        <v>#N/A</v>
      </c>
      <c r="J20" t="e">
        <f t="shared" si="8"/>
        <v>#N/A</v>
      </c>
      <c r="K20" t="e">
        <f t="shared" si="8"/>
        <v>#N/A</v>
      </c>
      <c r="L20" t="e">
        <f t="shared" si="8"/>
        <v>#N/A</v>
      </c>
      <c r="M20" t="e">
        <f t="shared" si="0"/>
        <v>#N/A</v>
      </c>
      <c r="N20" t="e">
        <f t="shared" si="9"/>
        <v>#N/A</v>
      </c>
      <c r="O20" t="e">
        <f t="shared" si="9"/>
        <v>#N/A</v>
      </c>
      <c r="P20" t="e">
        <f t="shared" si="9"/>
        <v>#N/A</v>
      </c>
      <c r="Q20" t="e">
        <f t="shared" si="9"/>
        <v>#N/A</v>
      </c>
      <c r="R20" t="e">
        <f t="shared" si="9"/>
        <v>#N/A</v>
      </c>
      <c r="S20" t="e">
        <f t="shared" si="9"/>
        <v>#N/A</v>
      </c>
      <c r="T20" t="e">
        <f t="shared" si="9"/>
        <v>#N/A</v>
      </c>
      <c r="U20" t="e">
        <f>VLOOKUP($A20,$A$28:$BY$1500,U$4,0)*IF(Vertilina!$J$5=data!$CB$8,0.9,1)</f>
        <v>#N/A</v>
      </c>
      <c r="V20" t="e">
        <f t="shared" si="9"/>
        <v>#N/A</v>
      </c>
      <c r="W20" t="e">
        <f t="shared" si="9"/>
        <v>#N/A</v>
      </c>
      <c r="X20" t="e">
        <f t="shared" si="10"/>
        <v>#N/A</v>
      </c>
      <c r="Y20" t="e">
        <f t="shared" si="10"/>
        <v>#N/A</v>
      </c>
      <c r="Z20" t="e">
        <f t="shared" si="10"/>
        <v>#N/A</v>
      </c>
      <c r="AA20" t="e">
        <f t="shared" si="10"/>
        <v>#N/A</v>
      </c>
      <c r="AB20" t="e">
        <f t="shared" si="10"/>
        <v>#N/A</v>
      </c>
      <c r="AC20" t="e">
        <f t="shared" si="10"/>
        <v>#N/A</v>
      </c>
      <c r="AD20" t="e">
        <f t="shared" si="10"/>
        <v>#N/A</v>
      </c>
      <c r="AE20" t="e">
        <f t="shared" si="10"/>
        <v>#N/A</v>
      </c>
      <c r="AF20" t="e">
        <f t="shared" si="10"/>
        <v>#N/A</v>
      </c>
      <c r="AG20" t="e">
        <f t="shared" si="10"/>
        <v>#N/A</v>
      </c>
      <c r="AH20" t="e">
        <f t="shared" si="11"/>
        <v>#N/A</v>
      </c>
      <c r="AI20" t="e">
        <f t="shared" si="11"/>
        <v>#N/A</v>
      </c>
      <c r="AJ20" t="e">
        <f t="shared" si="11"/>
        <v>#N/A</v>
      </c>
      <c r="AK20" t="e">
        <f t="shared" si="11"/>
        <v>#N/A</v>
      </c>
      <c r="AL20" t="e">
        <f t="shared" si="11"/>
        <v>#N/A</v>
      </c>
      <c r="AM20" t="e">
        <f t="shared" si="11"/>
        <v>#N/A</v>
      </c>
      <c r="AN20" t="e">
        <f t="shared" si="11"/>
        <v>#N/A</v>
      </c>
      <c r="AO20" t="e">
        <f t="shared" si="11"/>
        <v>#N/A</v>
      </c>
      <c r="AP20" t="e">
        <f t="shared" si="11"/>
        <v>#N/A</v>
      </c>
      <c r="AQ20" t="e">
        <f t="shared" si="11"/>
        <v>#N/A</v>
      </c>
      <c r="AR20" t="e">
        <f t="shared" si="12"/>
        <v>#N/A</v>
      </c>
      <c r="AS20" t="e">
        <f t="shared" si="12"/>
        <v>#N/A</v>
      </c>
      <c r="AT20" t="e">
        <f t="shared" si="12"/>
        <v>#N/A</v>
      </c>
      <c r="AU20" t="e">
        <f t="shared" si="12"/>
        <v>#N/A</v>
      </c>
      <c r="AV20" t="e">
        <f t="shared" si="12"/>
        <v>#N/A</v>
      </c>
      <c r="AW20" t="e">
        <f t="shared" si="12"/>
        <v>#N/A</v>
      </c>
      <c r="AX20" t="e">
        <f t="shared" si="12"/>
        <v>#N/A</v>
      </c>
      <c r="AY20" t="e">
        <f t="shared" si="12"/>
        <v>#N/A</v>
      </c>
      <c r="AZ20" t="e">
        <f t="shared" si="12"/>
        <v>#N/A</v>
      </c>
      <c r="BA20" t="e">
        <f t="shared" si="12"/>
        <v>#N/A</v>
      </c>
      <c r="BB20" t="e">
        <f t="shared" si="13"/>
        <v>#N/A</v>
      </c>
      <c r="BC20" t="e">
        <f t="shared" si="13"/>
        <v>#N/A</v>
      </c>
      <c r="BD20" t="e">
        <f t="shared" si="13"/>
        <v>#N/A</v>
      </c>
      <c r="BE20" t="e">
        <f t="shared" si="13"/>
        <v>#N/A</v>
      </c>
      <c r="BF20" t="e">
        <f t="shared" si="13"/>
        <v>#N/A</v>
      </c>
      <c r="BG20" t="e">
        <f t="shared" si="13"/>
        <v>#N/A</v>
      </c>
      <c r="BH20" t="e">
        <f t="shared" si="13"/>
        <v>#N/A</v>
      </c>
      <c r="BI20" t="e">
        <f t="shared" si="13"/>
        <v>#N/A</v>
      </c>
      <c r="BJ20" t="e">
        <f t="shared" si="13"/>
        <v>#N/A</v>
      </c>
      <c r="BK20" t="e">
        <f t="shared" si="13"/>
        <v>#N/A</v>
      </c>
      <c r="BL20" t="e">
        <f t="shared" si="14"/>
        <v>#N/A</v>
      </c>
      <c r="BM20" t="e">
        <f t="shared" si="14"/>
        <v>#N/A</v>
      </c>
      <c r="BN20" t="e">
        <f t="shared" si="14"/>
        <v>#N/A</v>
      </c>
      <c r="BO20" t="e">
        <f t="shared" si="14"/>
        <v>#N/A</v>
      </c>
      <c r="BP20" t="e">
        <f t="shared" si="14"/>
        <v>#N/A</v>
      </c>
      <c r="BQ20" t="e">
        <f t="shared" si="14"/>
        <v>#N/A</v>
      </c>
      <c r="BR20" t="e">
        <f t="shared" si="14"/>
        <v>#N/A</v>
      </c>
      <c r="BS20" t="e">
        <f t="shared" si="14"/>
        <v>#N/A</v>
      </c>
      <c r="BT20" t="e">
        <f t="shared" si="14"/>
        <v>#N/A</v>
      </c>
      <c r="BU20" t="e">
        <f t="shared" si="14"/>
        <v>#N/A</v>
      </c>
      <c r="BV20" t="e">
        <f t="shared" si="14"/>
        <v>#N/A</v>
      </c>
      <c r="BW20" t="e">
        <f t="shared" si="14"/>
        <v>#N/A</v>
      </c>
      <c r="BX20" t="e">
        <f t="shared" si="14"/>
        <v>#N/A</v>
      </c>
      <c r="BY20" t="e">
        <f t="shared" si="14"/>
        <v>#N/A</v>
      </c>
      <c r="CE20" s="8"/>
      <c r="CN20">
        <v>1</v>
      </c>
      <c r="CO20">
        <v>2</v>
      </c>
      <c r="CP20">
        <v>3</v>
      </c>
      <c r="CQ20">
        <v>4</v>
      </c>
      <c r="CR20">
        <v>5</v>
      </c>
      <c r="CS20">
        <v>6</v>
      </c>
      <c r="CT20">
        <v>7</v>
      </c>
      <c r="CU20">
        <v>8</v>
      </c>
      <c r="CV20">
        <v>9</v>
      </c>
      <c r="DE20" s="74"/>
      <c r="DF20" s="256">
        <f>IF(data!$CB$6=5,"N.v.t.",50)</f>
        <v>50</v>
      </c>
      <c r="DG20" s="106">
        <f>BL5</f>
        <v>15.6</v>
      </c>
      <c r="DH20" s="99">
        <f>ROUND(IF($BZ$2=1,W5,IF($BZ$2=2,W5*3.412141633,)),0)</f>
        <v>438</v>
      </c>
      <c r="DI20" s="158">
        <f>IF($BZ$2=1,ROUND(AA5,0),IF($BZ$2=2,ROUND(AA5/272.7654,1),))</f>
        <v>75</v>
      </c>
      <c r="DJ20" s="234">
        <f>IF($BZ$2=1,AE5,IF($BZ$2=2,AE5*0.3346,))</f>
        <v>5.2693968297033239E-2</v>
      </c>
      <c r="DK20" s="264">
        <f>IF(BY5=1,ROUND(IF($BZ$2=1,AR5,IF($BZ$2=2,AR5*3.412141633,)),0),"")</f>
        <v>273</v>
      </c>
      <c r="DL20" s="110">
        <f>IF(BY5=1,IF($BZ$2=1,ROUND(AU5,0),IF($BZ$2=2,ROUND(AU5/272.7654,1),)),"")</f>
        <v>117</v>
      </c>
      <c r="DM20" s="153">
        <f>IF(BY5=1,IF($BZ$2=1,AX5,IF($BZ$2=2,AX5*0.3346,)),"")</f>
        <v>0.12253704973862133</v>
      </c>
      <c r="DN20" s="100">
        <f>K5</f>
        <v>30</v>
      </c>
      <c r="DO20" s="101">
        <f>DN20+8</f>
        <v>38</v>
      </c>
      <c r="DP20" s="102">
        <f>BB5</f>
        <v>11.472097650788319</v>
      </c>
      <c r="DQ20" s="105">
        <f>DQ18</f>
        <v>1.2</v>
      </c>
    </row>
    <row r="21" spans="1:121" x14ac:dyDescent="0.25">
      <c r="A21" t="str">
        <f t="shared" si="7"/>
        <v>111</v>
      </c>
      <c r="D21" t="e">
        <f t="shared" si="8"/>
        <v>#N/A</v>
      </c>
      <c r="E21" t="e">
        <f t="shared" si="8"/>
        <v>#N/A</v>
      </c>
      <c r="F21" t="e">
        <f t="shared" si="8"/>
        <v>#N/A</v>
      </c>
      <c r="G21" t="e">
        <f t="shared" si="8"/>
        <v>#N/A</v>
      </c>
      <c r="H21" t="e">
        <f t="shared" si="8"/>
        <v>#N/A</v>
      </c>
      <c r="I21" t="e">
        <f t="shared" si="8"/>
        <v>#N/A</v>
      </c>
      <c r="J21" t="e">
        <f t="shared" si="8"/>
        <v>#N/A</v>
      </c>
      <c r="K21" t="e">
        <f t="shared" si="8"/>
        <v>#N/A</v>
      </c>
      <c r="L21" t="e">
        <f t="shared" si="8"/>
        <v>#N/A</v>
      </c>
      <c r="M21" t="e">
        <f t="shared" si="8"/>
        <v>#N/A</v>
      </c>
      <c r="N21" t="e">
        <f t="shared" si="9"/>
        <v>#N/A</v>
      </c>
      <c r="O21" t="e">
        <f t="shared" si="9"/>
        <v>#N/A</v>
      </c>
      <c r="P21" t="e">
        <f t="shared" si="9"/>
        <v>#N/A</v>
      </c>
      <c r="Q21" t="e">
        <f t="shared" si="9"/>
        <v>#N/A</v>
      </c>
      <c r="R21" t="e">
        <f t="shared" si="9"/>
        <v>#N/A</v>
      </c>
      <c r="S21" t="e">
        <f t="shared" si="9"/>
        <v>#N/A</v>
      </c>
      <c r="T21" t="e">
        <f t="shared" si="9"/>
        <v>#N/A</v>
      </c>
      <c r="U21" t="e">
        <f>VLOOKUP($A21,$A$28:$BY$1500,U$4,0)*IF(Vertilina!$J$5=data!$CB$8,0.9,1)</f>
        <v>#N/A</v>
      </c>
      <c r="V21" t="e">
        <f t="shared" si="9"/>
        <v>#N/A</v>
      </c>
      <c r="W21" t="e">
        <f t="shared" si="9"/>
        <v>#N/A</v>
      </c>
      <c r="X21" t="e">
        <f t="shared" si="10"/>
        <v>#N/A</v>
      </c>
      <c r="Y21" t="e">
        <f t="shared" si="10"/>
        <v>#N/A</v>
      </c>
      <c r="Z21" t="e">
        <f t="shared" si="10"/>
        <v>#N/A</v>
      </c>
      <c r="AA21" t="e">
        <f t="shared" si="10"/>
        <v>#N/A</v>
      </c>
      <c r="AB21" t="e">
        <f t="shared" si="10"/>
        <v>#N/A</v>
      </c>
      <c r="AC21" t="e">
        <f t="shared" si="10"/>
        <v>#N/A</v>
      </c>
      <c r="AD21" t="e">
        <f t="shared" si="10"/>
        <v>#N/A</v>
      </c>
      <c r="AE21" t="e">
        <f t="shared" si="10"/>
        <v>#N/A</v>
      </c>
      <c r="AF21" t="e">
        <f t="shared" si="10"/>
        <v>#N/A</v>
      </c>
      <c r="AG21" t="e">
        <f t="shared" si="10"/>
        <v>#N/A</v>
      </c>
      <c r="AH21" t="e">
        <f t="shared" si="11"/>
        <v>#N/A</v>
      </c>
      <c r="AI21" t="e">
        <f t="shared" si="11"/>
        <v>#N/A</v>
      </c>
      <c r="AJ21" t="e">
        <f t="shared" si="11"/>
        <v>#N/A</v>
      </c>
      <c r="AK21" t="e">
        <f t="shared" si="11"/>
        <v>#N/A</v>
      </c>
      <c r="AL21" t="e">
        <f t="shared" si="11"/>
        <v>#N/A</v>
      </c>
      <c r="AM21" t="e">
        <f t="shared" si="11"/>
        <v>#N/A</v>
      </c>
      <c r="AN21" t="e">
        <f t="shared" si="11"/>
        <v>#N/A</v>
      </c>
      <c r="AO21" t="e">
        <f t="shared" si="11"/>
        <v>#N/A</v>
      </c>
      <c r="AP21" t="e">
        <f t="shared" si="11"/>
        <v>#N/A</v>
      </c>
      <c r="AQ21" t="e">
        <f t="shared" si="11"/>
        <v>#N/A</v>
      </c>
      <c r="AR21" t="e">
        <f t="shared" si="12"/>
        <v>#N/A</v>
      </c>
      <c r="AS21" t="e">
        <f t="shared" si="12"/>
        <v>#N/A</v>
      </c>
      <c r="AT21" t="e">
        <f t="shared" si="12"/>
        <v>#N/A</v>
      </c>
      <c r="AU21" t="e">
        <f t="shared" si="12"/>
        <v>#N/A</v>
      </c>
      <c r="AV21" t="e">
        <f t="shared" si="12"/>
        <v>#N/A</v>
      </c>
      <c r="AW21" t="e">
        <f t="shared" si="12"/>
        <v>#N/A</v>
      </c>
      <c r="AX21" t="e">
        <f t="shared" si="12"/>
        <v>#N/A</v>
      </c>
      <c r="AY21" t="e">
        <f t="shared" si="12"/>
        <v>#N/A</v>
      </c>
      <c r="AZ21" t="e">
        <f t="shared" si="12"/>
        <v>#N/A</v>
      </c>
      <c r="BA21" t="e">
        <f t="shared" si="12"/>
        <v>#N/A</v>
      </c>
      <c r="BB21" t="e">
        <f t="shared" si="13"/>
        <v>#N/A</v>
      </c>
      <c r="BC21" t="e">
        <f t="shared" si="13"/>
        <v>#N/A</v>
      </c>
      <c r="BD21" t="e">
        <f t="shared" si="13"/>
        <v>#N/A</v>
      </c>
      <c r="BE21" t="e">
        <f t="shared" si="13"/>
        <v>#N/A</v>
      </c>
      <c r="BF21" t="e">
        <f t="shared" si="13"/>
        <v>#N/A</v>
      </c>
      <c r="BG21" t="e">
        <f t="shared" si="13"/>
        <v>#N/A</v>
      </c>
      <c r="BH21" t="e">
        <f t="shared" si="13"/>
        <v>#N/A</v>
      </c>
      <c r="BI21" t="e">
        <f t="shared" si="13"/>
        <v>#N/A</v>
      </c>
      <c r="BJ21" t="e">
        <f t="shared" si="13"/>
        <v>#N/A</v>
      </c>
      <c r="BK21" t="e">
        <f t="shared" si="13"/>
        <v>#N/A</v>
      </c>
      <c r="BL21" t="e">
        <f t="shared" si="14"/>
        <v>#N/A</v>
      </c>
      <c r="BM21" t="e">
        <f t="shared" si="14"/>
        <v>#N/A</v>
      </c>
      <c r="BN21" t="e">
        <f t="shared" si="14"/>
        <v>#N/A</v>
      </c>
      <c r="BO21" t="e">
        <f t="shared" si="14"/>
        <v>#N/A</v>
      </c>
      <c r="BP21" t="e">
        <f t="shared" si="14"/>
        <v>#N/A</v>
      </c>
      <c r="BQ21" t="e">
        <f t="shared" si="14"/>
        <v>#N/A</v>
      </c>
      <c r="BR21" t="e">
        <f t="shared" si="14"/>
        <v>#N/A</v>
      </c>
      <c r="BS21" t="e">
        <f t="shared" si="14"/>
        <v>#N/A</v>
      </c>
      <c r="BT21" t="e">
        <f t="shared" si="14"/>
        <v>#N/A</v>
      </c>
      <c r="BU21" t="e">
        <f t="shared" si="14"/>
        <v>#N/A</v>
      </c>
      <c r="BV21" t="e">
        <f t="shared" si="14"/>
        <v>#N/A</v>
      </c>
      <c r="BW21" t="e">
        <f t="shared" si="14"/>
        <v>#N/A</v>
      </c>
      <c r="BX21" t="e">
        <f t="shared" si="14"/>
        <v>#N/A</v>
      </c>
      <c r="BY21" t="e">
        <f t="shared" si="14"/>
        <v>#N/A</v>
      </c>
      <c r="CD21" s="1"/>
      <c r="CE21" s="8"/>
      <c r="CQ21" t="e">
        <f t="shared" ref="CQ21:CV21" si="15">VLOOKUP($A$24,$CN$23:$CV$56,CQ$20,0)</f>
        <v>#N/A</v>
      </c>
      <c r="CR21" t="e">
        <f t="shared" si="15"/>
        <v>#N/A</v>
      </c>
      <c r="CS21" t="e">
        <f t="shared" si="15"/>
        <v>#N/A</v>
      </c>
      <c r="CT21" t="e">
        <f t="shared" si="15"/>
        <v>#N/A</v>
      </c>
      <c r="CU21" t="e">
        <f t="shared" si="15"/>
        <v>#N/A</v>
      </c>
      <c r="CV21" t="e">
        <f t="shared" si="15"/>
        <v>#N/A</v>
      </c>
      <c r="DE21" s="74"/>
      <c r="DF21" s="256">
        <f>IF(data!$CB$6=5,"N.v.t.",50)</f>
        <v>50</v>
      </c>
      <c r="DG21" s="260">
        <f>BM5</f>
        <v>21.85</v>
      </c>
      <c r="DH21" s="239">
        <f>ROUND(IF($BZ$2=1,X5,IF($BZ$2=2,X5*3.412141633,)),0)</f>
        <v>491</v>
      </c>
      <c r="DI21" s="240">
        <f>IF($BZ$2=1,ROUND(AB5,0),IF($BZ$2=2,ROUND(AB5/272.7654,1),))</f>
        <v>84</v>
      </c>
      <c r="DJ21" s="235">
        <f>IF($BZ$2=1,AF5,IF($BZ$2=2,AF5*0.3346,))</f>
        <v>6.5317448094632705E-2</v>
      </c>
      <c r="DK21" s="265">
        <f>IF(BY5=1,ROUND(IF($BZ$2=1,AS5,IF($BZ$2=2,AS5*3.412141633,)),0),"")</f>
        <v>293</v>
      </c>
      <c r="DL21" s="266">
        <f>IF(BY5=1,IF($BZ$2=1,ROUND(AV5,0),IF($BZ$2=2,ROUND(AV5/272.7654,1),)),"")</f>
        <v>126</v>
      </c>
      <c r="DM21" s="235">
        <f>IF(BY5=1,IF($BZ$2=1,AY5,IF($BZ$2=2,AY5*0.3346,)),"")</f>
        <v>0.14108634794348476</v>
      </c>
      <c r="DN21" s="244">
        <f>L5</f>
        <v>34.845112497922791</v>
      </c>
      <c r="DO21" s="236">
        <f>DN21+8</f>
        <v>42.845112497922791</v>
      </c>
      <c r="DP21" s="261">
        <f>BC5</f>
        <v>12.349999999999907</v>
      </c>
      <c r="DQ21" s="236">
        <f>DQ18</f>
        <v>1.2</v>
      </c>
    </row>
    <row r="22" spans="1:121" x14ac:dyDescent="0.25"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1"/>
      <c r="AD22" s="251"/>
      <c r="AE22" s="251"/>
      <c r="AF22" s="251"/>
      <c r="AG22" s="232"/>
      <c r="AH22" s="212"/>
      <c r="AI22" s="7"/>
      <c r="AJ22" s="232"/>
      <c r="AK22" s="252"/>
      <c r="AL22" s="252"/>
      <c r="AM22" s="252"/>
      <c r="AN22" s="252"/>
      <c r="AO22" s="252"/>
      <c r="AP22" s="252"/>
      <c r="AQ22" s="252"/>
      <c r="AR22" s="252"/>
      <c r="AS22" s="252"/>
      <c r="AT22" s="252"/>
      <c r="AU22" s="252"/>
      <c r="AV22" s="252"/>
      <c r="AW22" s="253"/>
      <c r="AX22" s="253"/>
      <c r="AY22" s="253"/>
      <c r="AZ22"/>
      <c r="BA22"/>
      <c r="CD22" s="124"/>
      <c r="CE22" s="126"/>
      <c r="CN22" s="130"/>
      <c r="CO22" s="150" t="s">
        <v>133</v>
      </c>
      <c r="CP22" s="136" t="s">
        <v>134</v>
      </c>
      <c r="CQ22" s="343" t="s">
        <v>132</v>
      </c>
      <c r="CR22" s="343"/>
      <c r="CS22" s="343"/>
      <c r="CT22" s="343" t="s">
        <v>135</v>
      </c>
      <c r="CU22" s="343"/>
      <c r="CV22" s="344"/>
      <c r="DE22" s="74"/>
      <c r="DF22" s="255">
        <f>IF(data!$CB$9=5,81,60)</f>
        <v>60</v>
      </c>
      <c r="DG22" s="102">
        <f>BJ6</f>
        <v>0</v>
      </c>
      <c r="DH22" s="237" t="e">
        <f>ROUND(IF($BZ$2=1,U6,IF($BZ$2=2,U6*3.412141633,)),0)</f>
        <v>#VALUE!</v>
      </c>
      <c r="DI22" s="238" t="e">
        <f>IF($BZ$2=1,ROUND(Y6,0),IF($BZ$2=2,ROUND(Y6/272.7654,1),))</f>
        <v>#VALUE!</v>
      </c>
      <c r="DJ22" s="233" t="e">
        <f>IF($BZ$2=1,AC6,IF($BZ$2=2,AC6*0.3346,))</f>
        <v>#VALUE!</v>
      </c>
      <c r="DK22" s="258"/>
      <c r="DL22" s="241"/>
      <c r="DM22" s="259"/>
      <c r="DN22" s="242">
        <v>0</v>
      </c>
      <c r="DO22" s="243">
        <v>0</v>
      </c>
      <c r="DP22" s="257">
        <v>0</v>
      </c>
      <c r="DQ22" s="245">
        <f>IF($BZ$2=1,AZ6,IF($BZ$2=2,AZ6/4.54606,))</f>
        <v>1.3</v>
      </c>
    </row>
    <row r="23" spans="1:121" x14ac:dyDescent="0.25"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1"/>
      <c r="AD23" s="251"/>
      <c r="AE23" s="251"/>
      <c r="AF23" s="251"/>
      <c r="AG23" s="232"/>
      <c r="AH23" s="212"/>
      <c r="AI23" s="7"/>
      <c r="AJ23" s="232"/>
      <c r="AK23" s="252"/>
      <c r="AL23" s="252"/>
      <c r="AM23" s="252"/>
      <c r="AN23" s="252"/>
      <c r="AO23" s="252"/>
      <c r="AP23" s="252"/>
      <c r="AQ23" s="252"/>
      <c r="AR23" s="252"/>
      <c r="AS23" s="252"/>
      <c r="AT23" s="252"/>
      <c r="AU23" s="252"/>
      <c r="AV23" s="252"/>
      <c r="AW23" s="253"/>
      <c r="AX23" s="253"/>
      <c r="AY23" s="253"/>
      <c r="AZ23"/>
      <c r="BA23"/>
      <c r="CN23" s="131" t="str">
        <f>CONCATENATE(CO23,CP23)</f>
        <v>5010</v>
      </c>
      <c r="CO23" s="128">
        <v>50</v>
      </c>
      <c r="CP23">
        <v>10</v>
      </c>
      <c r="CQ23">
        <v>14.2</v>
      </c>
      <c r="CR23">
        <v>16.2</v>
      </c>
      <c r="CS23">
        <v>21.85</v>
      </c>
      <c r="CT23">
        <v>3.6</v>
      </c>
      <c r="CU23">
        <v>4.0999999999999996</v>
      </c>
      <c r="CV23" s="8">
        <v>5.0999999999999996</v>
      </c>
      <c r="DE23" s="74"/>
      <c r="DF23" s="98">
        <f>DF22</f>
        <v>60</v>
      </c>
      <c r="DG23" s="106">
        <f>BK6</f>
        <v>13.6</v>
      </c>
      <c r="DH23" s="99">
        <f>ROUND(IF($BZ$2=1,V6,IF($BZ$2=2,V6*3.412141633,)),0)</f>
        <v>456</v>
      </c>
      <c r="DI23" s="158">
        <f>IF($BZ$2=1,ROUND(Z6,0),IF($BZ$2=2,ROUND(Z6/272.7654,1),))</f>
        <v>78</v>
      </c>
      <c r="DJ23" s="234">
        <f>IF($BZ$2=1,AD6,IF($BZ$2=2,AD6*0.3346,))</f>
        <v>5.973666390354776E-2</v>
      </c>
      <c r="DK23" s="264">
        <f>IF(BY6=1,ROUND(IF($BZ$2=1,AQ6,IF($BZ$2=2,AQ6*3.412141633,)),0),"")</f>
        <v>292</v>
      </c>
      <c r="DL23" s="110">
        <f>IF(BY6=1,IF($BZ$2=1,ROUND(AT6,0),IF($BZ$2=2,ROUND(AT6/272.7654,1),)),"")</f>
        <v>126</v>
      </c>
      <c r="DM23" s="153">
        <f>IF(BY6=1,IF($BZ$2=1,AW6,IF($BZ$2=2,AW6*0.3346,)),"")</f>
        <v>0.14792971623992457</v>
      </c>
      <c r="DN23" s="100">
        <f>J6</f>
        <v>26</v>
      </c>
      <c r="DO23" s="101">
        <f t="shared" ref="DO23" si="16">DN23+8</f>
        <v>34</v>
      </c>
      <c r="DP23" s="102">
        <f>BA6</f>
        <v>11.094203079999206</v>
      </c>
      <c r="DQ23" s="105">
        <f t="shared" ref="DQ23" si="17">DQ22</f>
        <v>1.3</v>
      </c>
    </row>
    <row r="24" spans="1:121" x14ac:dyDescent="0.25">
      <c r="M24"/>
      <c r="AK24"/>
      <c r="AZ24" s="119"/>
      <c r="BA24"/>
      <c r="CN24" s="131" t="str">
        <f t="shared" ref="CN24:CN56" si="18">CONCATENATE(CO24,CP24)</f>
        <v>5015</v>
      </c>
      <c r="CO24" s="1">
        <v>50</v>
      </c>
      <c r="CP24">
        <v>15</v>
      </c>
      <c r="CQ24">
        <v>0</v>
      </c>
      <c r="CR24">
        <v>0</v>
      </c>
      <c r="CS24">
        <v>0</v>
      </c>
      <c r="CT24">
        <v>0</v>
      </c>
      <c r="CU24">
        <v>0</v>
      </c>
      <c r="CV24" s="8">
        <v>0</v>
      </c>
      <c r="DE24" s="74"/>
      <c r="DF24" s="98">
        <f>DF22</f>
        <v>60</v>
      </c>
      <c r="DG24" s="106">
        <f>BL6</f>
        <v>15.6</v>
      </c>
      <c r="DH24" s="99">
        <f>ROUND(IF($BZ$2=1,W6,IF($BZ$2=2,W6*3.412141633,)),0)</f>
        <v>502</v>
      </c>
      <c r="DI24" s="158">
        <f>IF($BZ$2=1,ROUND(AA6,0),IF($BZ$2=2,ROUND(AA6/272.7654,1),))</f>
        <v>86</v>
      </c>
      <c r="DJ24" s="234">
        <f>IF($BZ$2=1,AE6,IF($BZ$2=2,AE6*0.3346,))</f>
        <v>7.1825896841150788E-2</v>
      </c>
      <c r="DK24" s="264">
        <f>IF(BY6=1,ROUND(IF($BZ$2=1,AR6,IF($BZ$2=2,AR6*3.412141633,)),0),"")</f>
        <v>315</v>
      </c>
      <c r="DL24" s="110">
        <f>IF(BY6=1,IF($BZ$2=1,ROUND(AU6,0),IF($BZ$2=2,ROUND(AU6/272.7654,1),)),"")</f>
        <v>135</v>
      </c>
      <c r="DM24" s="153">
        <f>IF(BY6=1,IF($BZ$2=1,AX6,IF($BZ$2=2,AX6*0.3346,)),"")</f>
        <v>0.16859714880744567</v>
      </c>
      <c r="DN24" s="100">
        <f>K6</f>
        <v>30</v>
      </c>
      <c r="DO24" s="101">
        <f>DN24+8</f>
        <v>38</v>
      </c>
      <c r="DP24" s="102">
        <f>BB6</f>
        <v>12.740717734308612</v>
      </c>
      <c r="DQ24" s="105">
        <f t="shared" ref="DQ24" si="19">DQ22</f>
        <v>1.3</v>
      </c>
    </row>
    <row r="25" spans="1:121" x14ac:dyDescent="0.25">
      <c r="AZ25" s="119"/>
      <c r="CN25" s="131" t="str">
        <f t="shared" si="18"/>
        <v>6010</v>
      </c>
      <c r="CO25" s="1">
        <v>60</v>
      </c>
      <c r="CP25">
        <v>10</v>
      </c>
      <c r="CQ25">
        <v>13.6</v>
      </c>
      <c r="CR25">
        <v>15.6</v>
      </c>
      <c r="CS25">
        <v>21.85</v>
      </c>
      <c r="CT25">
        <v>4.8</v>
      </c>
      <c r="CU25">
        <v>5.4</v>
      </c>
      <c r="CV25" s="8">
        <v>6.8</v>
      </c>
      <c r="DE25" s="74"/>
      <c r="DF25" s="246">
        <f>DF22</f>
        <v>60</v>
      </c>
      <c r="DG25" s="107">
        <f>BM6</f>
        <v>21.85</v>
      </c>
      <c r="DH25" s="239">
        <f>ROUND(IF($BZ$2=1,X6,IF($BZ$2=2,X6*3.412141633,)),0)</f>
        <v>572</v>
      </c>
      <c r="DI25" s="240">
        <f>IF($BZ$2=1,ROUND(AB6,0),IF($BZ$2=2,ROUND(AB6/272.7654,1),))</f>
        <v>98</v>
      </c>
      <c r="DJ25" s="235">
        <f>IF($BZ$2=1,AF6,IF($BZ$2=2,AF6*0.3346,))</f>
        <v>9.1932548614121673E-2</v>
      </c>
      <c r="DK25" s="265">
        <f>IF(BY6=1,ROUND(IF($BZ$2=1,AS6,IF($BZ$2=2,AS6*3.412141633,)),0),"")</f>
        <v>342</v>
      </c>
      <c r="DL25" s="266">
        <f>IF(BY6=1,IF($BZ$2=1,ROUND(AV6,0),IF($BZ$2=2,ROUND(AV6/272.7654,1),)),"")</f>
        <v>147</v>
      </c>
      <c r="DM25" s="235">
        <f>IF(BY6=1,IF($BZ$2=1,AY6,IF($BZ$2=2,AY6*0.3346,)),"")</f>
        <v>0.19815260898208006</v>
      </c>
      <c r="DN25" s="244">
        <f>L6</f>
        <v>35.51228976193724</v>
      </c>
      <c r="DO25" s="236">
        <f t="shared" ref="DO25" si="20">DN25+8</f>
        <v>43.51228976193724</v>
      </c>
      <c r="DP25" s="261">
        <f>BC6</f>
        <v>14.408333333333225</v>
      </c>
      <c r="DQ25" s="236">
        <f t="shared" ref="DQ25" si="21">DQ22</f>
        <v>1.3</v>
      </c>
    </row>
    <row r="26" spans="1:121" x14ac:dyDescent="0.25">
      <c r="I26" t="s">
        <v>8</v>
      </c>
      <c r="M26" s="1" t="s">
        <v>4</v>
      </c>
      <c r="N26" t="s">
        <v>378</v>
      </c>
      <c r="Q26" t="s">
        <v>5</v>
      </c>
      <c r="U26" t="s">
        <v>15</v>
      </c>
      <c r="V26" t="s">
        <v>4</v>
      </c>
      <c r="Y26" t="s">
        <v>15</v>
      </c>
      <c r="Z26" t="s">
        <v>16</v>
      </c>
      <c r="AC26" t="s">
        <v>200</v>
      </c>
      <c r="AK26" s="1" t="s">
        <v>4</v>
      </c>
      <c r="AL26" t="s">
        <v>389</v>
      </c>
      <c r="AN26" t="s">
        <v>5</v>
      </c>
      <c r="AQ26" t="s">
        <v>15</v>
      </c>
      <c r="AR26" t="s">
        <v>4</v>
      </c>
      <c r="AT26" t="s">
        <v>15</v>
      </c>
      <c r="AU26" t="s">
        <v>16</v>
      </c>
      <c r="AW26" t="s">
        <v>200</v>
      </c>
      <c r="AZ26" s="119"/>
      <c r="BA26" s="1" t="s">
        <v>7</v>
      </c>
      <c r="BE26" t="s">
        <v>17</v>
      </c>
      <c r="BG26" t="s">
        <v>25</v>
      </c>
      <c r="BL26" t="s">
        <v>75</v>
      </c>
      <c r="BO26" s="340" t="s">
        <v>100</v>
      </c>
      <c r="BP26" s="340"/>
      <c r="BQ26" s="340"/>
      <c r="BR26" s="340" t="s">
        <v>101</v>
      </c>
      <c r="BS26" s="340"/>
      <c r="BT26" s="340"/>
      <c r="BV26" s="340" t="s">
        <v>102</v>
      </c>
      <c r="BW26" s="340"/>
      <c r="BX26" s="340"/>
      <c r="BY26" s="340" t="s">
        <v>103</v>
      </c>
      <c r="BZ26" s="340"/>
      <c r="CN26" s="131" t="str">
        <f t="shared" si="18"/>
        <v>6015</v>
      </c>
      <c r="CO26" s="1">
        <v>60</v>
      </c>
      <c r="CP26">
        <v>15</v>
      </c>
      <c r="CQ26">
        <v>12.3</v>
      </c>
      <c r="CR26">
        <v>14.4</v>
      </c>
      <c r="CS26">
        <v>21.85</v>
      </c>
      <c r="CT26">
        <v>4.8</v>
      </c>
      <c r="CU26">
        <v>5.5</v>
      </c>
      <c r="CV26" s="8">
        <v>7.2</v>
      </c>
      <c r="DE26" s="74"/>
      <c r="DF26" s="256">
        <f>IF(data!$CB$9=5,101,70)</f>
        <v>70</v>
      </c>
      <c r="DG26" s="102">
        <f>BJ7</f>
        <v>0</v>
      </c>
      <c r="DH26" s="237" t="e">
        <f>ROUND(IF($BZ$2=1,U7,IF($BZ$2=2,U7*3.412141633,)),0)</f>
        <v>#VALUE!</v>
      </c>
      <c r="DI26" s="238" t="e">
        <f>IF($BZ$2=1,ROUND(Y7,0),IF($BZ$2=2,ROUND(Y7/272.7654,1),))</f>
        <v>#VALUE!</v>
      </c>
      <c r="DJ26" s="233" t="e">
        <f>IF($BZ$2=1,AC7,IF($BZ$2=2,AC7*0.3346,))</f>
        <v>#VALUE!</v>
      </c>
      <c r="DK26" s="258"/>
      <c r="DL26" s="241"/>
      <c r="DM26" s="259"/>
      <c r="DN26" s="242">
        <v>0</v>
      </c>
      <c r="DO26" s="243">
        <v>0</v>
      </c>
      <c r="DP26" s="257">
        <v>0</v>
      </c>
      <c r="DQ26" s="245">
        <f>IF($BZ$2=1,AZ7,IF($BZ$2=2,AZ7/4.54609,))</f>
        <v>1.6</v>
      </c>
    </row>
    <row r="27" spans="1:121" x14ac:dyDescent="0.25">
      <c r="A27" t="s">
        <v>9</v>
      </c>
      <c r="B27" t="s">
        <v>130</v>
      </c>
      <c r="C27" t="s">
        <v>131</v>
      </c>
      <c r="D27" t="s">
        <v>105</v>
      </c>
      <c r="E27" t="s">
        <v>0</v>
      </c>
      <c r="F27" t="s">
        <v>1</v>
      </c>
      <c r="G27" t="s">
        <v>2</v>
      </c>
      <c r="H27" t="s">
        <v>3</v>
      </c>
      <c r="I27">
        <v>0</v>
      </c>
      <c r="J27">
        <v>1</v>
      </c>
      <c r="K27">
        <v>2</v>
      </c>
      <c r="L27">
        <v>3</v>
      </c>
      <c r="M27" s="1">
        <v>0</v>
      </c>
      <c r="N27">
        <v>1</v>
      </c>
      <c r="O27">
        <v>2</v>
      </c>
      <c r="P27">
        <v>3</v>
      </c>
      <c r="Q27">
        <v>0</v>
      </c>
      <c r="R27">
        <v>1</v>
      </c>
      <c r="S27">
        <v>2</v>
      </c>
      <c r="T27">
        <v>3</v>
      </c>
      <c r="U27">
        <v>0</v>
      </c>
      <c r="V27">
        <v>1</v>
      </c>
      <c r="W27">
        <v>2</v>
      </c>
      <c r="X27">
        <v>3</v>
      </c>
      <c r="Y27">
        <v>0</v>
      </c>
      <c r="Z27">
        <v>1</v>
      </c>
      <c r="AA27">
        <v>2</v>
      </c>
      <c r="AB27">
        <v>3</v>
      </c>
      <c r="AC27">
        <v>0</v>
      </c>
      <c r="AD27">
        <v>1</v>
      </c>
      <c r="AE27">
        <v>2</v>
      </c>
      <c r="AF27">
        <v>3</v>
      </c>
      <c r="AG27" s="167" t="s">
        <v>203</v>
      </c>
      <c r="AH27" s="167" t="s">
        <v>5</v>
      </c>
      <c r="AI27" s="167" t="s">
        <v>201</v>
      </c>
      <c r="AJ27" s="167" t="s">
        <v>204</v>
      </c>
      <c r="AK27" s="1">
        <v>1</v>
      </c>
      <c r="AL27">
        <v>2</v>
      </c>
      <c r="AM27">
        <v>3</v>
      </c>
      <c r="AN27">
        <v>1</v>
      </c>
      <c r="AO27">
        <v>2</v>
      </c>
      <c r="AP27">
        <v>3</v>
      </c>
      <c r="AQ27">
        <v>1</v>
      </c>
      <c r="AR27">
        <v>2</v>
      </c>
      <c r="AS27">
        <v>3</v>
      </c>
      <c r="AT27">
        <v>1</v>
      </c>
      <c r="AU27">
        <v>2</v>
      </c>
      <c r="AV27">
        <v>3</v>
      </c>
      <c r="AW27">
        <v>1</v>
      </c>
      <c r="AX27">
        <v>2</v>
      </c>
      <c r="AY27">
        <v>3</v>
      </c>
      <c r="AZ27" s="119" t="s">
        <v>6</v>
      </c>
      <c r="BA27" s="1">
        <v>1</v>
      </c>
      <c r="BB27">
        <v>2</v>
      </c>
      <c r="BC27">
        <v>3</v>
      </c>
      <c r="BE27" t="s">
        <v>147</v>
      </c>
      <c r="BF27" t="s">
        <v>148</v>
      </c>
      <c r="BJ27">
        <v>0</v>
      </c>
      <c r="BK27">
        <v>1</v>
      </c>
      <c r="BL27">
        <v>2</v>
      </c>
      <c r="BM27">
        <v>3</v>
      </c>
      <c r="BO27" t="s">
        <v>89</v>
      </c>
      <c r="BP27" t="s">
        <v>90</v>
      </c>
      <c r="BQ27" t="s">
        <v>91</v>
      </c>
      <c r="BR27" t="s">
        <v>92</v>
      </c>
      <c r="BS27" t="s">
        <v>93</v>
      </c>
      <c r="BT27" t="s">
        <v>94</v>
      </c>
      <c r="BV27" s="120" t="s">
        <v>95</v>
      </c>
      <c r="BW27" s="120" t="s">
        <v>96</v>
      </c>
      <c r="BX27" s="120" t="s">
        <v>97</v>
      </c>
      <c r="BY27" s="120" t="s">
        <v>98</v>
      </c>
      <c r="CN27" s="131" t="str">
        <f t="shared" si="18"/>
        <v>7010</v>
      </c>
      <c r="CO27" s="1">
        <v>70</v>
      </c>
      <c r="CP27">
        <v>10</v>
      </c>
      <c r="CQ27">
        <v>13.2</v>
      </c>
      <c r="CR27">
        <v>15.1</v>
      </c>
      <c r="CS27">
        <v>21.85</v>
      </c>
      <c r="CT27">
        <v>5.5</v>
      </c>
      <c r="CU27">
        <v>5.9</v>
      </c>
      <c r="CV27" s="8">
        <v>7.9</v>
      </c>
      <c r="DE27" s="74"/>
      <c r="DF27" s="98">
        <f>DF26</f>
        <v>70</v>
      </c>
      <c r="DG27" s="106">
        <f>BK7</f>
        <v>13.6</v>
      </c>
      <c r="DH27" s="99">
        <f>ROUND(IF($BZ$2=1,V7,IF($BZ$2=2,V7*3.412141633,)),0)</f>
        <v>571</v>
      </c>
      <c r="DI27" s="158">
        <f>IF($BZ$2=1,ROUND(Z7,0),IF($BZ$2=2,ROUND(Z7/272.7654,1),))</f>
        <v>98</v>
      </c>
      <c r="DJ27" s="234">
        <f>IF($BZ$2=1,AD7,IF($BZ$2=2,AD7*0.3346,))</f>
        <v>0.10078325456844918</v>
      </c>
      <c r="DK27" s="264">
        <f>IF(BY7=1,ROUND(IF($BZ$2=1,AQ7,IF($BZ$2=2,AQ7*3.412141633,)),0),"")</f>
        <v>367</v>
      </c>
      <c r="DL27" s="110">
        <f>IF(BY7=1,IF($BZ$2=1,ROUND(AT7,0),IF($BZ$2=2,ROUND(AT7/272.7654,1),)),"")</f>
        <v>158</v>
      </c>
      <c r="DM27" s="153">
        <f>IF(BY7=1,IF($BZ$2=1,AW7,IF($BZ$2=2,AW7*0.3346,)),"")</f>
        <v>0.24750728668013899</v>
      </c>
      <c r="DN27" s="100">
        <f>J7</f>
        <v>26</v>
      </c>
      <c r="DO27" s="101">
        <f t="shared" ref="DO27" si="22">DN27+8</f>
        <v>34</v>
      </c>
      <c r="DP27" s="102">
        <f>BA7</f>
        <v>13.395815719162472</v>
      </c>
      <c r="DQ27" s="105">
        <f t="shared" ref="DQ27" si="23">DQ26</f>
        <v>1.6</v>
      </c>
    </row>
    <row r="28" spans="1:121" ht="15.75" x14ac:dyDescent="0.25">
      <c r="A28" t="str">
        <f>CONCATENATE(D28,E28,G28)</f>
        <v>11008</v>
      </c>
      <c r="D28">
        <v>1</v>
      </c>
      <c r="E28" s="279">
        <v>100</v>
      </c>
      <c r="F28">
        <v>40.5</v>
      </c>
      <c r="G28">
        <v>8</v>
      </c>
      <c r="H28">
        <v>9.5</v>
      </c>
      <c r="I28">
        <v>0</v>
      </c>
      <c r="J28">
        <v>26</v>
      </c>
      <c r="K28">
        <v>30</v>
      </c>
      <c r="L28" s="280">
        <v>30.9</v>
      </c>
      <c r="M28" s="115">
        <f t="shared" ref="M28:M91" si="24">IF($N28-($BE28*$BG28)&gt;100,$BE28*$BG28,$N28-95)</f>
        <v>0</v>
      </c>
      <c r="N28" s="7">
        <v>531.08388557633521</v>
      </c>
      <c r="O28" s="7">
        <v>593.58512937132184</v>
      </c>
      <c r="P28" s="7">
        <v>603.75006004579984</v>
      </c>
      <c r="Q28" s="121" t="s">
        <v>392</v>
      </c>
      <c r="R28">
        <v>1</v>
      </c>
      <c r="S28">
        <v>1</v>
      </c>
      <c r="T28">
        <v>1</v>
      </c>
      <c r="U28" t="e">
        <f t="shared" ref="U28:U91" si="25">ROUND(M28*POWER(CF_heat,Q28),0)</f>
        <v>#VALUE!</v>
      </c>
      <c r="V28">
        <f>ROUND(N28*POWER(CF_heat,R28),0)</f>
        <v>292</v>
      </c>
      <c r="W28">
        <f t="shared" ref="W28:W91" si="26">ROUND(O28*POWER(CF_heat,S28),0)</f>
        <v>327</v>
      </c>
      <c r="X28">
        <f t="shared" ref="X28:X91" si="27">ROUND(P28*POWER(CF_heat,T28),0)</f>
        <v>332</v>
      </c>
      <c r="Y28" t="e">
        <f t="shared" ref="Y28:Y105" si="28">ROUND(U28*3600/(4186*ABS($O$1-$O$2)),0)</f>
        <v>#VALUE!</v>
      </c>
      <c r="Z28">
        <f t="shared" ref="Z28:Z105" si="29">ROUND(V28*3600/(4186*ABS($O$1-$O$2)),0)</f>
        <v>50</v>
      </c>
      <c r="AA28">
        <f t="shared" ref="AA28:AA105" si="30">ROUND(W28*3600/(4186*ABS($O$1-$O$2)),0)</f>
        <v>56</v>
      </c>
      <c r="AB28">
        <f t="shared" ref="AB28:AB105" si="31">ROUND(X28*3600/(4186*ABS($O$1-$O$2)),0)</f>
        <v>57</v>
      </c>
      <c r="AC28" s="213" t="e">
        <f>(($AG28*(Y28^$AH28)*((($F28-14.4)*$AI28)/100))+($AJ28*(Y28^2)))*0.0098</f>
        <v>#VALUE!</v>
      </c>
      <c r="AD28" s="213">
        <f>(($AG28*(Z28^$AH28)*((($E28-14.4)*$AI28)/100))+($AJ28*(Z28^2)))*0.0098</f>
        <v>6.8486564796105293E-2</v>
      </c>
      <c r="AE28" s="213">
        <f>(($AG28*(AA28^$AH28)*((($E28-14.4)*$AI28)/100))+($AJ28*(AA28^2)))*0.0098</f>
        <v>8.4889000005026333E-2</v>
      </c>
      <c r="AF28" s="213">
        <f>(($AG28*(AB28^$AH28)*((($E28-14.4)*$AI28)/100))+($AJ28*(AB28^2)))*0.0098</f>
        <v>8.7784958576583264E-2</v>
      </c>
      <c r="AG28" s="167">
        <f>IF($G28=$CO$103,CP$103,IF($G28=$CO$104,CP$104,IF($G28=$CO$105,CP$105,IF($G28=$CO$107,CP$107,IF($G28=$CO$108,CP$108,IF($G28=$CO$109,CP$109,IF($G28=$CO$111,CP$111,IF($G28=$CO$112,CP$112,IF($G28=$CO$113,CP$113,IF($G28=$CO$115,CP$115,IF($G28=$CO$116,CP$116,IF($G28=$CO$117,CP$117,IF($G28=$CO$119,CP$119,IF($G28=$CO$120,CP$120,))))))))))))))</f>
        <v>9.3700000000000001E-4</v>
      </c>
      <c r="AH28" s="167">
        <f t="shared" ref="AH28:AH91" si="32">IF($G28=$CO$103,CQ$103,IF($G28=$CO$104,CQ$104,IF($G28=$CO$105,CQ$105,IF($G28=$CO$107,CQ$107,IF($G28=$CO$108,CQ$108,IF($G28=$CO$109,CQ$109,IF($G28=$CO$111,CQ$111,IF($G28=$CO$112,CQ$112,IF($G28=$CO$113,CQ$113,IF($G28=$CO$115,CQ$115,IF($G28=$CO$116,CQ$116,IF($G28=$CO$117,CQ$117,IF($G28=$CO$119,CQ$119,IF($G28=$CO$120,CQ$120,))))))))))))))</f>
        <v>1.7889999999999999</v>
      </c>
      <c r="AI28" s="167">
        <f t="shared" ref="AI28:AI91" si="33">IF($G28=$CO$103,CR$103,IF($G28=$CO$104,CR$104,IF($G28=$CO$105,CR$105,IF($G28=$CO$107,CR$107,IF($G28=$CO$108,CR$108,IF($G28=$CO$109,CR$109,IF($G28=$CO$111,CR$111,IF($G28=$CO$112,CR$112,IF($G28=$CO$113,CR$113,IF($G28=$CO$115,CR$115,IF($G28=$CO$116,CR$116,IF($G28=$CO$117,CR$117,IF($G28=$CO$119,CR$119,IF($G28=$CO$120,CR$120,))))))))))))))</f>
        <v>4</v>
      </c>
      <c r="AJ28" s="167">
        <f t="shared" ref="AJ28:AJ91" si="34">IF($G28=$CO$103,CS$103,IF($G28=$CO$104,CS$104,IF($G28=$CO$105,CS$105,IF($G28=$CO$107,CS$107,IF($G28=$CO$108,CS$108,IF($G28=$CO$109,CS$109,IF($G28=$CO$111,CS$111,IF($G28=$CO$112,CS$112,IF($G28=$CO$113,CS$113,IF($G28=$CO$115,CS$115,IF($G28=$CO$116,CS$116,IF($G28=$CO$117,CS$117,IF($G28=$CO$119,CS$119,IF($G28=$CO$120,CS$120,))))))))))))))</f>
        <v>1.39E-3</v>
      </c>
      <c r="AK28" s="280">
        <v>165.20424789047323</v>
      </c>
      <c r="AL28" s="7">
        <v>176.57489050514062</v>
      </c>
      <c r="AM28" s="7">
        <v>177.91653591149998</v>
      </c>
      <c r="AN28">
        <v>1</v>
      </c>
      <c r="AO28">
        <v>1</v>
      </c>
      <c r="AP28">
        <v>1</v>
      </c>
      <c r="AQ28">
        <f t="shared" ref="AQ28:AQ38" si="35">ROUND(AK28*POWER(CF_cool,AN28),0)</f>
        <v>186</v>
      </c>
      <c r="AR28">
        <f t="shared" ref="AR28:AR91" si="36">ROUND(AL28*POWER(CF_cool,AO28),0)</f>
        <v>199</v>
      </c>
      <c r="AS28">
        <f t="shared" ref="AS28:AS91" si="37">ROUND(AM28*POWER(CF_cool,AP28),0)</f>
        <v>200</v>
      </c>
      <c r="AT28">
        <f t="shared" ref="AT28:AT105" si="38">ROUND(AQ28*3600/(4186*ABS($AM$1-$AM$2)),0)</f>
        <v>80</v>
      </c>
      <c r="AU28">
        <f t="shared" ref="AU28:AU105" si="39">ROUND(AR28*3600/(4186*ABS($AM$1-$AM$2)),0)</f>
        <v>86</v>
      </c>
      <c r="AV28">
        <f t="shared" ref="AV28:AV105" si="40">ROUND(AS28*3600/(4186*ABS($AM$1-$AM$2)),0)</f>
        <v>86</v>
      </c>
      <c r="AW28" s="213">
        <f>(($AG28*(AT28^$AH28)*((($E28-14.4)*$AI28)/100))+($AJ28*(AT28^2)))*0.0098</f>
        <v>0.16700368299410873</v>
      </c>
      <c r="AX28" s="213">
        <f>(($AG28*(AU28^$AH28)*((($E28-14.4)*$AI28)/100))+($AJ28*(AU28^2)))*0.0098</f>
        <v>0.19159668456270063</v>
      </c>
      <c r="AY28" s="213">
        <f>(($AG28*(AV28^$AH28)*((($E28-14.4)*$AI28)/100))+($AJ28*(AV28^2)))*0.0098</f>
        <v>0.19159668456270063</v>
      </c>
      <c r="AZ28" s="119">
        <f>AZ40/2</f>
        <v>0.65</v>
      </c>
      <c r="BA28" s="122">
        <v>3.9679986421707194</v>
      </c>
      <c r="BB28" s="122">
        <v>4.5178326885793867</v>
      </c>
      <c r="BC28" s="122">
        <v>4.5714285714165594</v>
      </c>
      <c r="BE28" s="7">
        <v>449</v>
      </c>
      <c r="BG28" s="123" t="b">
        <f t="shared" ref="BG28:BG91" si="41">IF(G28=10,0.9,IF(G28=11,0.68,IF(G28=15,0.8,IF(G28=16,0.68,IF(G28=20,0.8,IF(G28=21,0.8))))))</f>
        <v>0</v>
      </c>
      <c r="BJ28">
        <v>0</v>
      </c>
      <c r="BK28">
        <v>14.2</v>
      </c>
      <c r="BL28">
        <v>16.2</v>
      </c>
      <c r="BM28">
        <v>21.85</v>
      </c>
      <c r="BO28">
        <f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28">
        <f t="shared" ref="BP28:BQ43" si="42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Q28">
        <f t="shared" si="42"/>
        <v>1</v>
      </c>
      <c r="BR28">
        <f t="shared" ref="BR28:BR91" si="43">AQ28/BO28</f>
        <v>186</v>
      </c>
      <c r="BS28">
        <f t="shared" ref="BS28" si="44">AR28/BP28</f>
        <v>199</v>
      </c>
      <c r="BT28">
        <f t="shared" ref="BT28" si="45">AS28/BQ28</f>
        <v>200</v>
      </c>
      <c r="BV28">
        <f>BR28-AQ28</f>
        <v>0</v>
      </c>
      <c r="BW28">
        <f t="shared" ref="BW28:BW91" si="46">BS28-AR28</f>
        <v>0</v>
      </c>
      <c r="BX28">
        <f t="shared" ref="BX28:BX91" si="47">BT28-AS28</f>
        <v>0</v>
      </c>
      <c r="BY28">
        <f>IF(SUM(BV28:BX28)=0,1,0)</f>
        <v>1</v>
      </c>
      <c r="CN28" s="131" t="str">
        <f t="shared" si="18"/>
        <v>7015</v>
      </c>
      <c r="CO28" s="1">
        <v>70</v>
      </c>
      <c r="CP28">
        <v>15</v>
      </c>
      <c r="CQ28">
        <v>12.3</v>
      </c>
      <c r="CR28">
        <v>14.4</v>
      </c>
      <c r="CS28">
        <v>21.85</v>
      </c>
      <c r="CT28">
        <v>5.0999999999999996</v>
      </c>
      <c r="CU28">
        <v>5.6</v>
      </c>
      <c r="CV28" s="8">
        <v>7.2</v>
      </c>
      <c r="DE28" s="74"/>
      <c r="DF28" s="98">
        <f>DF26</f>
        <v>70</v>
      </c>
      <c r="DG28" s="106">
        <f>BL7</f>
        <v>15.6</v>
      </c>
      <c r="DH28" s="99">
        <f>ROUND(IF($BZ$2=1,W7,IF($BZ$2=2,W7*3.412141633,)),0)</f>
        <v>629</v>
      </c>
      <c r="DI28" s="158">
        <f>IF($BZ$2=1,ROUND(AA7,0),IF($BZ$2=2,ROUND(AA7/272.7654,1),))</f>
        <v>108</v>
      </c>
      <c r="DJ28" s="234">
        <f>IF($BZ$2=1,AE7,IF($BZ$2=2,AE7*0.3346,))</f>
        <v>0.12095579733133843</v>
      </c>
      <c r="DK28" s="264">
        <f>IF(BY7=1,ROUND(IF($BZ$2=1,AR7,IF($BZ$2=2,AR7*3.412141633,)),0),"")</f>
        <v>397</v>
      </c>
      <c r="DL28" s="110">
        <f>IF(BY7=1,IF($BZ$2=1,ROUND(AU7,0),IF($BZ$2=2,ROUND(AU7/272.7654,1),)),"")</f>
        <v>171</v>
      </c>
      <c r="DM28" s="153">
        <f>IF(BY7=1,IF($BZ$2=1,AX7,IF($BZ$2=2,AX7*0.3346,)),"")</f>
        <v>0.28730900816008281</v>
      </c>
      <c r="DN28" s="100">
        <f>K7</f>
        <v>30</v>
      </c>
      <c r="DO28" s="101">
        <f>DN28+8</f>
        <v>38</v>
      </c>
      <c r="DP28" s="102">
        <f>BB7</f>
        <v>15.195275468368678</v>
      </c>
      <c r="DQ28" s="105">
        <f t="shared" ref="DQ28" si="48">DQ26</f>
        <v>1.6</v>
      </c>
    </row>
    <row r="29" spans="1:121" ht="15.75" x14ac:dyDescent="0.25">
      <c r="A29" t="str">
        <f t="shared" ref="A29:A92" si="49">CONCATENATE(D29,E29,G29)</f>
        <v>11208</v>
      </c>
      <c r="D29">
        <v>1</v>
      </c>
      <c r="E29" s="279">
        <v>120</v>
      </c>
      <c r="F29">
        <v>40.5</v>
      </c>
      <c r="G29">
        <v>8</v>
      </c>
      <c r="H29">
        <v>9.5</v>
      </c>
      <c r="I29">
        <v>0</v>
      </c>
      <c r="J29">
        <v>26</v>
      </c>
      <c r="K29">
        <v>30</v>
      </c>
      <c r="L29" s="280">
        <v>31.5</v>
      </c>
      <c r="M29" s="115">
        <f t="shared" si="24"/>
        <v>0</v>
      </c>
      <c r="N29" s="7">
        <v>660.91832413356303</v>
      </c>
      <c r="O29" s="7">
        <v>754.07634233073395</v>
      </c>
      <c r="P29" s="7">
        <v>776.24992413869995</v>
      </c>
      <c r="Q29" s="121" t="s">
        <v>392</v>
      </c>
      <c r="R29">
        <v>1</v>
      </c>
      <c r="S29">
        <v>1</v>
      </c>
      <c r="T29">
        <v>1</v>
      </c>
      <c r="U29" t="e">
        <f t="shared" si="25"/>
        <v>#VALUE!</v>
      </c>
      <c r="V29">
        <f t="shared" ref="V29:V91" si="50">ROUND(N29*POWER(CF_heat,R29),0)</f>
        <v>364</v>
      </c>
      <c r="W29">
        <f t="shared" si="26"/>
        <v>415</v>
      </c>
      <c r="X29">
        <f t="shared" si="27"/>
        <v>427</v>
      </c>
      <c r="Y29" t="e">
        <f t="shared" si="28"/>
        <v>#VALUE!</v>
      </c>
      <c r="Z29">
        <f t="shared" si="29"/>
        <v>63</v>
      </c>
      <c r="AA29">
        <f t="shared" si="30"/>
        <v>71</v>
      </c>
      <c r="AB29">
        <f t="shared" si="31"/>
        <v>73</v>
      </c>
      <c r="AC29" s="213" t="e">
        <f t="shared" ref="AC29:AC92" si="51">(($AG29*(Y29^$AH29)*((($F29-14.4)*$AI29)/100))+($AJ29*(Y29^2)))*0.0098</f>
        <v>#VALUE!</v>
      </c>
      <c r="AD29" s="213">
        <f t="shared" ref="AD29:AD92" si="52">(($AG29*(Z29^$AH29)*((($E29-14.4)*$AI29)/100))+($AJ29*(Z29^2)))*0.0098</f>
        <v>0.11829156184967096</v>
      </c>
      <c r="AE29" s="213">
        <f t="shared" ref="AE29:AE92" si="53">(($AG29*(AA29^$AH29)*((($E29-14.4)*$AI29)/100))+($AJ29*(AA29^2)))*0.0098</f>
        <v>0.14820944985217085</v>
      </c>
      <c r="AF29" s="213">
        <f t="shared" ref="AF29:AF92" si="54">(($AG29*(AB29^$AH29)*((($E29-14.4)*$AI29)/100))+($AJ29*(AB29^2)))*0.0098</f>
        <v>0.15618545822201668</v>
      </c>
      <c r="AG29" s="167">
        <f t="shared" ref="AG29:AG91" si="55">IF($G29=$CO$103,CP$103,IF($G29=$CO$104,CP$104,IF($G29=$CO$105,CP$105,IF($G29=$CO$107,CP$107,IF($G29=$CO$108,CP$108,IF($G29=$CO$109,CP$109,IF($G29=$CO$111,CP$111,IF($G29=$CO$112,CP$112,IF($G29=$CO$113,CP$113,IF($G29=$CO$115,CP$115,IF($G29=$CO$116,CP$116,IF($G29=$CO$117,CP$117,IF($G29=$CO$119,CP$119,IF($G29=$CO$120,CP$120,))))))))))))))</f>
        <v>9.3700000000000001E-4</v>
      </c>
      <c r="AH29" s="167">
        <f t="shared" si="32"/>
        <v>1.7889999999999999</v>
      </c>
      <c r="AI29" s="167">
        <f t="shared" si="33"/>
        <v>4</v>
      </c>
      <c r="AJ29" s="167">
        <f t="shared" si="34"/>
        <v>1.39E-3</v>
      </c>
      <c r="AK29" s="280">
        <v>207.55317777061626</v>
      </c>
      <c r="AL29" s="7">
        <v>225.69015077977679</v>
      </c>
      <c r="AM29" s="7">
        <v>228.74988278130002</v>
      </c>
      <c r="AN29">
        <v>1</v>
      </c>
      <c r="AO29">
        <v>1</v>
      </c>
      <c r="AP29">
        <v>1</v>
      </c>
      <c r="AQ29">
        <f t="shared" si="35"/>
        <v>234</v>
      </c>
      <c r="AR29">
        <f t="shared" si="36"/>
        <v>254</v>
      </c>
      <c r="AS29">
        <f t="shared" si="37"/>
        <v>258</v>
      </c>
      <c r="AT29">
        <f t="shared" si="38"/>
        <v>101</v>
      </c>
      <c r="AU29">
        <f t="shared" si="39"/>
        <v>109</v>
      </c>
      <c r="AV29">
        <f t="shared" si="40"/>
        <v>111</v>
      </c>
      <c r="AW29" s="213">
        <f t="shared" ref="AW29:AW92" si="56">(($AG29*(AT29^$AH29)*((($E29-14.4)*$AI29)/100))+($AJ29*(AT29^2)))*0.0098</f>
        <v>0.28838207558588946</v>
      </c>
      <c r="AX29" s="213">
        <f t="shared" ref="AX29:AX92" si="57">(($AG29*(AU29^$AH29)*((($E29-14.4)*$AI29)/100))+($AJ29*(AU29^2)))*0.0098</f>
        <v>0.33309889716624663</v>
      </c>
      <c r="AY29" s="213">
        <f t="shared" ref="AY29:AY92" si="58">(($AG29*(AV29^$AH29)*((($E29-14.4)*$AI29)/100))+($AJ29*(AV29^2)))*0.0098</f>
        <v>0.34475481027691268</v>
      </c>
      <c r="AZ29" s="119">
        <f t="shared" ref="AZ29:AZ37" si="59">AZ41/2</f>
        <v>0.8</v>
      </c>
      <c r="BA29" s="122">
        <v>4.5888675638636949</v>
      </c>
      <c r="BB29" s="122">
        <v>5.3126846863936716</v>
      </c>
      <c r="BC29" s="122">
        <v>5.7142857142706998</v>
      </c>
      <c r="BE29" s="7">
        <v>538</v>
      </c>
      <c r="BG29" s="123" t="b">
        <f t="shared" si="41"/>
        <v>0</v>
      </c>
      <c r="BJ29">
        <v>0</v>
      </c>
      <c r="BK29">
        <v>14.2</v>
      </c>
      <c r="BL29">
        <v>16.2</v>
      </c>
      <c r="BM29">
        <v>21.85</v>
      </c>
      <c r="BO29">
        <f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29">
        <f t="shared" si="42"/>
        <v>1</v>
      </c>
      <c r="BQ29">
        <f t="shared" si="42"/>
        <v>1</v>
      </c>
      <c r="BR29">
        <f t="shared" si="43"/>
        <v>234</v>
      </c>
      <c r="BS29">
        <f t="shared" ref="BS29:BS92" si="60">AR29/BP29</f>
        <v>254</v>
      </c>
      <c r="BT29">
        <f t="shared" ref="BT29:BT92" si="61">AS29/BQ29</f>
        <v>258</v>
      </c>
      <c r="BV29">
        <f t="shared" ref="BV29:BV91" si="62">BR29-AQ29</f>
        <v>0</v>
      </c>
      <c r="BW29">
        <f t="shared" si="46"/>
        <v>0</v>
      </c>
      <c r="BX29">
        <f t="shared" si="47"/>
        <v>0</v>
      </c>
      <c r="BY29">
        <f t="shared" ref="BY29:BY92" si="63">IF(SUM(BV29:BX29)=0,1,0)</f>
        <v>1</v>
      </c>
      <c r="CN29" s="131" t="str">
        <f t="shared" si="18"/>
        <v>8010</v>
      </c>
      <c r="CO29" s="1">
        <v>80</v>
      </c>
      <c r="CP29">
        <v>10</v>
      </c>
      <c r="CQ29">
        <v>12.8</v>
      </c>
      <c r="CR29">
        <v>14.7</v>
      </c>
      <c r="CS29">
        <v>21.85</v>
      </c>
      <c r="CT29">
        <v>6.3</v>
      </c>
      <c r="CU29">
        <v>6.8</v>
      </c>
      <c r="CV29" s="8">
        <v>9.1</v>
      </c>
      <c r="DE29" s="74"/>
      <c r="DF29" s="246">
        <f>DF26</f>
        <v>70</v>
      </c>
      <c r="DG29" s="107">
        <f>BM7</f>
        <v>21.85</v>
      </c>
      <c r="DH29" s="239">
        <f>ROUND(IF($BZ$2=1,X7,IF($BZ$2=2,X7*3.412141633,)),0)</f>
        <v>736</v>
      </c>
      <c r="DI29" s="240">
        <f>IF($BZ$2=1,ROUND(AB7,0),IF($BZ$2=2,ROUND(AB7/272.7654,1),))</f>
        <v>127</v>
      </c>
      <c r="DJ29" s="235">
        <f>IF($BZ$2=1,AF7,IF($BZ$2=2,AF7*0.3346,))</f>
        <v>0.1640381020786108</v>
      </c>
      <c r="DK29" s="265">
        <f>IF(BY7=1,ROUND(IF($BZ$2=1,AS7,IF($BZ$2=2,AS7*3.412141633,)),0),"")</f>
        <v>440</v>
      </c>
      <c r="DL29" s="266">
        <f>IF(BY7=1,IF($BZ$2=1,ROUND(AV7,0),IF($BZ$2=2,ROUND(AV7/272.7654,1),)),"")</f>
        <v>189</v>
      </c>
      <c r="DM29" s="235">
        <f>IF(BY7=1,IF($BZ$2=1,AY7,IF($BZ$2=2,AY7*0.3346,)),"")</f>
        <v>0.34704829521290631</v>
      </c>
      <c r="DN29" s="244">
        <f>L7</f>
        <v>36.6</v>
      </c>
      <c r="DO29" s="236">
        <f t="shared" ref="DO29" si="64">DN29+8</f>
        <v>44.6</v>
      </c>
      <c r="DP29" s="261">
        <f>BC7</f>
        <v>18.52499999999986</v>
      </c>
      <c r="DQ29" s="236">
        <f t="shared" ref="DQ29" si="65">DQ26</f>
        <v>1.6</v>
      </c>
    </row>
    <row r="30" spans="1:121" ht="15.75" x14ac:dyDescent="0.25">
      <c r="A30" t="str">
        <f t="shared" si="49"/>
        <v>11508</v>
      </c>
      <c r="D30">
        <v>1</v>
      </c>
      <c r="E30" s="279">
        <v>150</v>
      </c>
      <c r="F30">
        <v>40.5</v>
      </c>
      <c r="G30">
        <v>8</v>
      </c>
      <c r="H30">
        <v>9.5</v>
      </c>
      <c r="I30">
        <v>0</v>
      </c>
      <c r="J30">
        <v>26</v>
      </c>
      <c r="K30">
        <v>30</v>
      </c>
      <c r="L30" s="280">
        <v>32.5</v>
      </c>
      <c r="M30" s="115">
        <f t="shared" si="24"/>
        <v>0</v>
      </c>
      <c r="N30" s="7">
        <v>827.58128439438269</v>
      </c>
      <c r="O30" s="7">
        <v>984.80274727724418</v>
      </c>
      <c r="P30" s="7">
        <v>1034.9998989776</v>
      </c>
      <c r="Q30" s="121" t="s">
        <v>392</v>
      </c>
      <c r="R30">
        <v>1</v>
      </c>
      <c r="S30">
        <v>1</v>
      </c>
      <c r="T30">
        <v>1</v>
      </c>
      <c r="U30" t="e">
        <f t="shared" si="25"/>
        <v>#VALUE!</v>
      </c>
      <c r="V30">
        <f t="shared" si="50"/>
        <v>455</v>
      </c>
      <c r="W30">
        <f t="shared" si="26"/>
        <v>542</v>
      </c>
      <c r="X30">
        <f t="shared" si="27"/>
        <v>570</v>
      </c>
      <c r="Y30" t="e">
        <f t="shared" si="28"/>
        <v>#VALUE!</v>
      </c>
      <c r="Z30">
        <f t="shared" si="29"/>
        <v>78</v>
      </c>
      <c r="AA30">
        <f t="shared" si="30"/>
        <v>93</v>
      </c>
      <c r="AB30">
        <f t="shared" si="31"/>
        <v>98</v>
      </c>
      <c r="AC30" s="213" t="e">
        <f t="shared" si="51"/>
        <v>#VALUE!</v>
      </c>
      <c r="AD30" s="213">
        <f t="shared" si="52"/>
        <v>0.20372511737945243</v>
      </c>
      <c r="AE30" s="213">
        <f t="shared" si="53"/>
        <v>0.28335606490432647</v>
      </c>
      <c r="AF30" s="213">
        <f t="shared" si="54"/>
        <v>0.31262356062285168</v>
      </c>
      <c r="AG30" s="167">
        <f t="shared" si="55"/>
        <v>9.3700000000000001E-4</v>
      </c>
      <c r="AH30" s="167">
        <f t="shared" si="32"/>
        <v>1.7889999999999999</v>
      </c>
      <c r="AI30" s="167">
        <f t="shared" si="33"/>
        <v>4</v>
      </c>
      <c r="AJ30" s="167">
        <f t="shared" si="34"/>
        <v>1.39E-3</v>
      </c>
      <c r="AK30" s="280">
        <v>263.93279496860379</v>
      </c>
      <c r="AL30" s="7">
        <v>297.60187213436905</v>
      </c>
      <c r="AM30" s="7">
        <v>305.00008159639998</v>
      </c>
      <c r="AN30">
        <v>1</v>
      </c>
      <c r="AO30">
        <v>1</v>
      </c>
      <c r="AP30">
        <v>1</v>
      </c>
      <c r="AQ30">
        <f t="shared" si="35"/>
        <v>297</v>
      </c>
      <c r="AR30">
        <f t="shared" si="36"/>
        <v>335</v>
      </c>
      <c r="AS30">
        <f t="shared" si="37"/>
        <v>343</v>
      </c>
      <c r="AT30">
        <f t="shared" si="38"/>
        <v>128</v>
      </c>
      <c r="AU30">
        <f t="shared" si="39"/>
        <v>144</v>
      </c>
      <c r="AV30">
        <f t="shared" si="40"/>
        <v>147</v>
      </c>
      <c r="AW30" s="213">
        <f t="shared" si="56"/>
        <v>0.51632885512799875</v>
      </c>
      <c r="AX30" s="213">
        <f t="shared" si="57"/>
        <v>0.64437184409002235</v>
      </c>
      <c r="AY30" s="213">
        <f t="shared" si="58"/>
        <v>0.66986308775522607</v>
      </c>
      <c r="AZ30" s="119">
        <f t="shared" si="59"/>
        <v>1</v>
      </c>
      <c r="BA30" s="122">
        <v>5.5884030936046987</v>
      </c>
      <c r="BB30" s="122">
        <v>6.7631145145832186</v>
      </c>
      <c r="BC30" s="122">
        <v>7.9999999999789786</v>
      </c>
      <c r="BE30" s="7">
        <v>606</v>
      </c>
      <c r="BG30" s="123" t="b">
        <f t="shared" si="41"/>
        <v>0</v>
      </c>
      <c r="BJ30">
        <v>0</v>
      </c>
      <c r="BK30">
        <v>14.2</v>
      </c>
      <c r="BL30">
        <v>16.2</v>
      </c>
      <c r="BM30">
        <v>21.85</v>
      </c>
      <c r="BO30">
        <f t="shared" ref="BO30:BQ93" si="66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30">
        <f t="shared" si="42"/>
        <v>1</v>
      </c>
      <c r="BQ30">
        <f t="shared" si="42"/>
        <v>1</v>
      </c>
      <c r="BR30">
        <f t="shared" si="43"/>
        <v>297</v>
      </c>
      <c r="BS30">
        <f t="shared" si="60"/>
        <v>335</v>
      </c>
      <c r="BT30">
        <f t="shared" si="61"/>
        <v>343</v>
      </c>
      <c r="BV30">
        <f t="shared" si="62"/>
        <v>0</v>
      </c>
      <c r="BW30">
        <f t="shared" si="46"/>
        <v>0</v>
      </c>
      <c r="BX30">
        <f t="shared" si="47"/>
        <v>0</v>
      </c>
      <c r="BY30">
        <f t="shared" si="63"/>
        <v>1</v>
      </c>
      <c r="CN30" s="131" t="str">
        <f t="shared" si="18"/>
        <v>8015</v>
      </c>
      <c r="CO30" s="1">
        <v>80</v>
      </c>
      <c r="CP30">
        <v>15</v>
      </c>
      <c r="CQ30">
        <v>11.8</v>
      </c>
      <c r="CR30">
        <v>13.7</v>
      </c>
      <c r="CS30">
        <v>21.85</v>
      </c>
      <c r="CT30">
        <v>6</v>
      </c>
      <c r="CU30">
        <v>6.7</v>
      </c>
      <c r="CV30" s="8">
        <v>9</v>
      </c>
      <c r="DE30" s="74"/>
      <c r="DF30" s="256">
        <f>IF(data!$CB$9=5,121,80)</f>
        <v>80</v>
      </c>
      <c r="DG30" s="102">
        <f>BJ8</f>
        <v>0</v>
      </c>
      <c r="DH30" s="237" t="e">
        <f>ROUND(IF($BZ$2=1,U8,IF($BZ$2=2,U8*3.412141633,)),0)</f>
        <v>#VALUE!</v>
      </c>
      <c r="DI30" s="238" t="e">
        <f>IF($BZ$2=1,ROUND(Y8,0),IF($BZ$2=2,ROUND(Y8/272.7654,1),))</f>
        <v>#VALUE!</v>
      </c>
      <c r="DJ30" s="233" t="e">
        <f>IF($BZ$2=1,AC8,IF($BZ$2=2,AC8*0.3346,))</f>
        <v>#VALUE!</v>
      </c>
      <c r="DK30" s="258"/>
      <c r="DL30" s="241"/>
      <c r="DM30" s="259"/>
      <c r="DN30" s="242">
        <v>0</v>
      </c>
      <c r="DO30" s="243">
        <v>0</v>
      </c>
      <c r="DP30" s="257">
        <v>0</v>
      </c>
      <c r="DQ30" s="245">
        <f>IF($BZ$2=1,AZ8,IF($BZ$2=2,AZ8/4.54609,))</f>
        <v>2</v>
      </c>
    </row>
    <row r="31" spans="1:121" ht="15.75" x14ac:dyDescent="0.25">
      <c r="A31" t="str">
        <f t="shared" si="49"/>
        <v>11708</v>
      </c>
      <c r="D31">
        <v>1</v>
      </c>
      <c r="E31" s="279">
        <v>170</v>
      </c>
      <c r="F31">
        <v>40.5</v>
      </c>
      <c r="G31">
        <v>8</v>
      </c>
      <c r="H31">
        <v>9.5</v>
      </c>
      <c r="I31">
        <v>0</v>
      </c>
      <c r="J31">
        <v>26</v>
      </c>
      <c r="K31">
        <v>30</v>
      </c>
      <c r="L31" s="280">
        <v>34.1</v>
      </c>
      <c r="M31" s="115">
        <f t="shared" si="24"/>
        <v>0</v>
      </c>
      <c r="N31" s="7">
        <v>935.32547182659778</v>
      </c>
      <c r="O31" s="7">
        <v>1110.0611142564405</v>
      </c>
      <c r="P31" s="7">
        <v>1207.5001200914996</v>
      </c>
      <c r="Q31" s="121" t="s">
        <v>392</v>
      </c>
      <c r="R31">
        <v>1</v>
      </c>
      <c r="S31">
        <v>1</v>
      </c>
      <c r="T31">
        <v>1</v>
      </c>
      <c r="U31" t="e">
        <f t="shared" si="25"/>
        <v>#VALUE!</v>
      </c>
      <c r="V31">
        <f t="shared" si="50"/>
        <v>515</v>
      </c>
      <c r="W31">
        <f t="shared" si="26"/>
        <v>611</v>
      </c>
      <c r="X31">
        <f t="shared" si="27"/>
        <v>665</v>
      </c>
      <c r="Y31" t="e">
        <f t="shared" si="28"/>
        <v>#VALUE!</v>
      </c>
      <c r="Z31">
        <f t="shared" si="29"/>
        <v>89</v>
      </c>
      <c r="AA31">
        <f t="shared" si="30"/>
        <v>105</v>
      </c>
      <c r="AB31">
        <f t="shared" si="31"/>
        <v>114</v>
      </c>
      <c r="AC31" s="213" t="e">
        <f t="shared" si="51"/>
        <v>#VALUE!</v>
      </c>
      <c r="AD31" s="213">
        <f t="shared" si="52"/>
        <v>0.28348751443118048</v>
      </c>
      <c r="AE31" s="213">
        <f t="shared" si="53"/>
        <v>0.38619934394048588</v>
      </c>
      <c r="AF31" s="213">
        <f t="shared" si="54"/>
        <v>0.45045639163375556</v>
      </c>
      <c r="AG31" s="167">
        <f t="shared" si="55"/>
        <v>9.3700000000000001E-4</v>
      </c>
      <c r="AH31" s="167">
        <f t="shared" si="32"/>
        <v>1.7889999999999999</v>
      </c>
      <c r="AI31" s="167">
        <f t="shared" si="33"/>
        <v>4</v>
      </c>
      <c r="AJ31" s="167">
        <f t="shared" si="34"/>
        <v>1.39E-3</v>
      </c>
      <c r="AK31" s="280">
        <v>300.29050466265068</v>
      </c>
      <c r="AL31" s="7">
        <v>340.16723702600746</v>
      </c>
      <c r="AM31" s="7">
        <v>355.83342865509996</v>
      </c>
      <c r="AN31">
        <v>1</v>
      </c>
      <c r="AO31">
        <v>1</v>
      </c>
      <c r="AP31">
        <v>1</v>
      </c>
      <c r="AQ31">
        <f t="shared" si="35"/>
        <v>338</v>
      </c>
      <c r="AR31">
        <f t="shared" si="36"/>
        <v>383</v>
      </c>
      <c r="AS31">
        <f t="shared" si="37"/>
        <v>401</v>
      </c>
      <c r="AT31">
        <f t="shared" si="38"/>
        <v>145</v>
      </c>
      <c r="AU31">
        <f t="shared" si="39"/>
        <v>165</v>
      </c>
      <c r="AV31">
        <f t="shared" si="40"/>
        <v>172</v>
      </c>
      <c r="AW31" s="213">
        <f t="shared" si="56"/>
        <v>0.70686053683401129</v>
      </c>
      <c r="AX31" s="213">
        <f t="shared" si="57"/>
        <v>0.90066147863384982</v>
      </c>
      <c r="AY31" s="213">
        <f t="shared" si="58"/>
        <v>0.9736771763460359</v>
      </c>
      <c r="AZ31" s="119">
        <f t="shared" si="59"/>
        <v>1.1499999999999999</v>
      </c>
      <c r="BA31" s="122">
        <v>5.9780026167653464</v>
      </c>
      <c r="BB31" s="122">
        <v>7.4233571946386645</v>
      </c>
      <c r="BC31" s="122">
        <v>9.1428571428331189</v>
      </c>
      <c r="BE31" s="7">
        <v>598</v>
      </c>
      <c r="BG31" s="123" t="b">
        <f t="shared" si="41"/>
        <v>0</v>
      </c>
      <c r="BJ31">
        <v>0</v>
      </c>
      <c r="BK31">
        <v>14.2</v>
      </c>
      <c r="BL31">
        <v>16.2</v>
      </c>
      <c r="BM31">
        <v>21.85</v>
      </c>
      <c r="BO31">
        <f t="shared" si="66"/>
        <v>1</v>
      </c>
      <c r="BP31">
        <f t="shared" si="42"/>
        <v>1</v>
      </c>
      <c r="BQ31">
        <f t="shared" si="42"/>
        <v>1</v>
      </c>
      <c r="BR31">
        <f t="shared" si="43"/>
        <v>338</v>
      </c>
      <c r="BS31">
        <f t="shared" si="60"/>
        <v>383</v>
      </c>
      <c r="BT31">
        <f t="shared" si="61"/>
        <v>401</v>
      </c>
      <c r="BV31">
        <f t="shared" si="62"/>
        <v>0</v>
      </c>
      <c r="BW31">
        <f t="shared" si="46"/>
        <v>0</v>
      </c>
      <c r="BX31">
        <f t="shared" si="47"/>
        <v>0</v>
      </c>
      <c r="BY31">
        <f t="shared" si="63"/>
        <v>1</v>
      </c>
      <c r="CN31" s="131" t="str">
        <f t="shared" si="18"/>
        <v>9010</v>
      </c>
      <c r="CO31" s="1">
        <v>90</v>
      </c>
      <c r="CP31">
        <v>10</v>
      </c>
      <c r="CQ31">
        <v>12.5</v>
      </c>
      <c r="CR31">
        <v>14.7</v>
      </c>
      <c r="CS31">
        <v>21.85</v>
      </c>
      <c r="CT31">
        <v>6.7</v>
      </c>
      <c r="CU31">
        <v>7.4</v>
      </c>
      <c r="CV31" s="8">
        <v>10.3</v>
      </c>
      <c r="DE31" s="74"/>
      <c r="DF31" s="98">
        <f>DF30</f>
        <v>80</v>
      </c>
      <c r="DG31" s="106">
        <f>BK8</f>
        <v>12.3</v>
      </c>
      <c r="DH31" s="99">
        <f>ROUND(IF($BZ$2=1,V8,IF($BZ$2=2,V8*3.412141633,)),0)</f>
        <v>739</v>
      </c>
      <c r="DI31" s="158">
        <f>IF($BZ$2=1,ROUND(Z8,0),IF($BZ$2=2,ROUND(Z8/272.7654,1),))</f>
        <v>127</v>
      </c>
      <c r="DJ31" s="234">
        <f>IF($BZ$2=1,AD8,IF($BZ$2=2,AD8*0.3346,))</f>
        <v>0.18485166139367065</v>
      </c>
      <c r="DK31" s="264">
        <f>IF(BY8=1,ROUND(IF($BZ$2=1,AQ8,IF($BZ$2=2,AQ8*3.412141633,)),0),"")</f>
        <v>477</v>
      </c>
      <c r="DL31" s="110">
        <f>IF(BY8=1,IF($BZ$2=1,ROUND(AT8,0),IF($BZ$2=2,ROUND(AT8/272.7654,1),)),"")</f>
        <v>205</v>
      </c>
      <c r="DM31" s="153">
        <f>IF(BY8=1,IF($BZ$2=1,AW8,IF($BZ$2=2,AW8*0.3346,)),"")</f>
        <v>0.45238903875710268</v>
      </c>
      <c r="DN31" s="100">
        <f>J8</f>
        <v>26</v>
      </c>
      <c r="DO31" s="101">
        <f t="shared" ref="DO31" si="67">DN31+8</f>
        <v>34</v>
      </c>
      <c r="DP31" s="102">
        <f>BA8</f>
        <v>16.558116316654743</v>
      </c>
      <c r="DQ31" s="105">
        <f t="shared" ref="DQ31" si="68">DQ30</f>
        <v>2</v>
      </c>
    </row>
    <row r="32" spans="1:121" ht="15.75" x14ac:dyDescent="0.25">
      <c r="A32" t="str">
        <f t="shared" si="49"/>
        <v>11908</v>
      </c>
      <c r="D32">
        <v>1</v>
      </c>
      <c r="E32" s="279">
        <v>190</v>
      </c>
      <c r="F32">
        <v>40.5</v>
      </c>
      <c r="G32">
        <v>8</v>
      </c>
      <c r="H32">
        <v>9.5</v>
      </c>
      <c r="I32">
        <v>0</v>
      </c>
      <c r="J32">
        <v>26</v>
      </c>
      <c r="K32">
        <v>30</v>
      </c>
      <c r="L32" s="280">
        <v>34.700000000000003</v>
      </c>
      <c r="M32" s="115">
        <f t="shared" si="24"/>
        <v>0</v>
      </c>
      <c r="N32" s="7">
        <v>1034.6408787891078</v>
      </c>
      <c r="O32" s="7">
        <v>1249.2454552694307</v>
      </c>
      <c r="P32" s="7">
        <v>1379.9999841845001</v>
      </c>
      <c r="Q32" s="121" t="s">
        <v>392</v>
      </c>
      <c r="R32">
        <v>1</v>
      </c>
      <c r="S32">
        <v>1</v>
      </c>
      <c r="T32">
        <v>1</v>
      </c>
      <c r="U32" t="e">
        <f t="shared" si="25"/>
        <v>#VALUE!</v>
      </c>
      <c r="V32">
        <f t="shared" si="50"/>
        <v>569</v>
      </c>
      <c r="W32">
        <f t="shared" si="26"/>
        <v>688</v>
      </c>
      <c r="X32">
        <f t="shared" si="27"/>
        <v>759</v>
      </c>
      <c r="Y32" t="e">
        <f t="shared" si="28"/>
        <v>#VALUE!</v>
      </c>
      <c r="Z32">
        <f t="shared" si="29"/>
        <v>98</v>
      </c>
      <c r="AA32">
        <f t="shared" si="30"/>
        <v>118</v>
      </c>
      <c r="AB32">
        <f t="shared" si="31"/>
        <v>131</v>
      </c>
      <c r="AC32" s="213" t="e">
        <f t="shared" si="51"/>
        <v>#VALUE!</v>
      </c>
      <c r="AD32" s="213">
        <f t="shared" si="52"/>
        <v>0.36625125166204098</v>
      </c>
      <c r="AE32" s="213">
        <f t="shared" si="53"/>
        <v>0.51787915448035315</v>
      </c>
      <c r="AF32" s="213">
        <f t="shared" si="54"/>
        <v>0.62945116755691577</v>
      </c>
      <c r="AG32" s="167">
        <f t="shared" si="55"/>
        <v>9.3700000000000001E-4</v>
      </c>
      <c r="AH32" s="167">
        <f t="shared" si="32"/>
        <v>1.7889999999999999</v>
      </c>
      <c r="AI32" s="167">
        <f t="shared" si="33"/>
        <v>4</v>
      </c>
      <c r="AJ32" s="167">
        <f t="shared" si="34"/>
        <v>1.39E-3</v>
      </c>
      <c r="AK32" s="280">
        <v>334.24446003575076</v>
      </c>
      <c r="AL32" s="7">
        <v>384.95378914252967</v>
      </c>
      <c r="AM32" s="7">
        <v>406.66677552480007</v>
      </c>
      <c r="AN32">
        <v>1</v>
      </c>
      <c r="AO32">
        <v>1</v>
      </c>
      <c r="AP32">
        <v>1</v>
      </c>
      <c r="AQ32">
        <f t="shared" si="35"/>
        <v>376</v>
      </c>
      <c r="AR32">
        <f t="shared" si="36"/>
        <v>434</v>
      </c>
      <c r="AS32">
        <f t="shared" si="37"/>
        <v>458</v>
      </c>
      <c r="AT32">
        <f t="shared" si="38"/>
        <v>162</v>
      </c>
      <c r="AU32">
        <f t="shared" si="39"/>
        <v>187</v>
      </c>
      <c r="AV32">
        <f t="shared" si="40"/>
        <v>197</v>
      </c>
      <c r="AW32" s="213">
        <f t="shared" si="56"/>
        <v>0.9360879092027804</v>
      </c>
      <c r="AX32" s="213">
        <f t="shared" si="57"/>
        <v>1.2243015707122469</v>
      </c>
      <c r="AY32" s="213">
        <f t="shared" si="58"/>
        <v>1.3496696030225024</v>
      </c>
      <c r="AZ32" s="119">
        <f t="shared" si="59"/>
        <v>1.25</v>
      </c>
      <c r="BA32" s="122">
        <v>6.3001012515885302</v>
      </c>
      <c r="BB32" s="122">
        <v>8.0425399440970828</v>
      </c>
      <c r="BC32" s="122">
        <v>10.285714285687259</v>
      </c>
      <c r="BE32" s="7">
        <v>693</v>
      </c>
      <c r="BG32" s="123" t="b">
        <f t="shared" si="41"/>
        <v>0</v>
      </c>
      <c r="BJ32">
        <v>0</v>
      </c>
      <c r="BK32">
        <v>14.2</v>
      </c>
      <c r="BL32">
        <v>16.2</v>
      </c>
      <c r="BM32">
        <v>21.85</v>
      </c>
      <c r="BO32">
        <f t="shared" si="66"/>
        <v>1</v>
      </c>
      <c r="BP32">
        <f t="shared" si="42"/>
        <v>1</v>
      </c>
      <c r="BQ32">
        <f t="shared" si="42"/>
        <v>1</v>
      </c>
      <c r="BR32">
        <f t="shared" si="43"/>
        <v>376</v>
      </c>
      <c r="BS32">
        <f t="shared" si="60"/>
        <v>434</v>
      </c>
      <c r="BT32">
        <f t="shared" si="61"/>
        <v>458</v>
      </c>
      <c r="BV32">
        <f t="shared" si="62"/>
        <v>0</v>
      </c>
      <c r="BW32">
        <f t="shared" si="46"/>
        <v>0</v>
      </c>
      <c r="BX32">
        <f t="shared" si="47"/>
        <v>0</v>
      </c>
      <c r="BY32">
        <f t="shared" si="63"/>
        <v>1</v>
      </c>
      <c r="CN32" s="131" t="str">
        <f t="shared" si="18"/>
        <v>9015</v>
      </c>
      <c r="CO32" s="1">
        <v>90</v>
      </c>
      <c r="CP32">
        <v>15</v>
      </c>
      <c r="CQ32">
        <v>11.3</v>
      </c>
      <c r="CR32">
        <v>13.2</v>
      </c>
      <c r="CS32">
        <v>21.85</v>
      </c>
      <c r="CT32">
        <v>7</v>
      </c>
      <c r="CU32">
        <v>7.7</v>
      </c>
      <c r="CV32" s="8">
        <v>10.7</v>
      </c>
      <c r="DE32" s="74"/>
      <c r="DF32" s="98">
        <f>DF30</f>
        <v>80</v>
      </c>
      <c r="DG32" s="106">
        <f>BL8</f>
        <v>14.4</v>
      </c>
      <c r="DH32" s="99">
        <f>ROUND(IF($BZ$2=1,W8,IF($BZ$2=2,W8*3.412141633,)),0)</f>
        <v>814</v>
      </c>
      <c r="DI32" s="158">
        <f>IF($BZ$2=1,ROUND(AA8,0),IF($BZ$2=2,ROUND(AA8/272.7654,1),))</f>
        <v>140</v>
      </c>
      <c r="DJ32" s="234">
        <f>IF($BZ$2=1,AE8,IF($BZ$2=2,AE8*0.3346,))</f>
        <v>0.22171317786876893</v>
      </c>
      <c r="DK32" s="264">
        <f>IF(BY8=1,ROUND(IF($BZ$2=1,AR8,IF($BZ$2=2,AR8*3.412141633,)),0),"")</f>
        <v>517</v>
      </c>
      <c r="DL32" s="110">
        <f>IF(BY8=1,IF($BZ$2=1,ROUND(AU8,0),IF($BZ$2=2,ROUND(AU8/272.7654,1),)),"")</f>
        <v>222</v>
      </c>
      <c r="DM32" s="153">
        <f>IF(BY8=1,IF($BZ$2=1,AX8,IF($BZ$2=2,AX8*0.3346,)),"")</f>
        <v>0.52523389841043688</v>
      </c>
      <c r="DN32" s="100">
        <f>K8</f>
        <v>30</v>
      </c>
      <c r="DO32" s="101">
        <f>DN32+8</f>
        <v>38</v>
      </c>
      <c r="DP32" s="102">
        <f>BB8</f>
        <v>18.743964042758314</v>
      </c>
      <c r="DQ32" s="105">
        <f t="shared" ref="DQ32" si="69">DQ30</f>
        <v>2</v>
      </c>
    </row>
    <row r="33" spans="1:121" ht="15.75" x14ac:dyDescent="0.25">
      <c r="A33" t="str">
        <f t="shared" si="49"/>
        <v>12108</v>
      </c>
      <c r="D33">
        <v>1</v>
      </c>
      <c r="E33" s="279">
        <v>210</v>
      </c>
      <c r="F33">
        <v>40.5</v>
      </c>
      <c r="G33">
        <v>8</v>
      </c>
      <c r="H33">
        <v>9.5</v>
      </c>
      <c r="I33">
        <v>0</v>
      </c>
      <c r="J33">
        <v>26</v>
      </c>
      <c r="K33">
        <v>30</v>
      </c>
      <c r="L33" s="280">
        <v>35.200000000000003</v>
      </c>
      <c r="M33" s="115">
        <f t="shared" si="24"/>
        <v>0</v>
      </c>
      <c r="N33" s="7">
        <v>1125.2963056378078</v>
      </c>
      <c r="O33" s="7">
        <v>1384.7628023693387</v>
      </c>
      <c r="P33" s="7">
        <v>1552.4998484663001</v>
      </c>
      <c r="Q33" s="121" t="s">
        <v>392</v>
      </c>
      <c r="R33">
        <v>1</v>
      </c>
      <c r="S33">
        <v>1</v>
      </c>
      <c r="T33">
        <v>1</v>
      </c>
      <c r="U33" t="e">
        <f t="shared" si="25"/>
        <v>#VALUE!</v>
      </c>
      <c r="V33">
        <f t="shared" si="50"/>
        <v>619</v>
      </c>
      <c r="W33">
        <f t="shared" si="26"/>
        <v>762</v>
      </c>
      <c r="X33">
        <f t="shared" si="27"/>
        <v>854</v>
      </c>
      <c r="Y33" t="e">
        <f t="shared" si="28"/>
        <v>#VALUE!</v>
      </c>
      <c r="Z33">
        <f t="shared" si="29"/>
        <v>106</v>
      </c>
      <c r="AA33">
        <f t="shared" si="30"/>
        <v>131</v>
      </c>
      <c r="AB33">
        <f t="shared" si="31"/>
        <v>147</v>
      </c>
      <c r="AC33" s="213" t="e">
        <f t="shared" si="51"/>
        <v>#VALUE!</v>
      </c>
      <c r="AD33" s="213">
        <f t="shared" si="52"/>
        <v>0.45482028718700102</v>
      </c>
      <c r="AE33" s="213">
        <f t="shared" si="53"/>
        <v>0.67451768527410427</v>
      </c>
      <c r="AF33" s="213">
        <f t="shared" si="54"/>
        <v>0.83601587083275963</v>
      </c>
      <c r="AG33" s="167">
        <f t="shared" si="55"/>
        <v>9.3700000000000001E-4</v>
      </c>
      <c r="AH33" s="167">
        <f t="shared" si="32"/>
        <v>1.7889999999999999</v>
      </c>
      <c r="AI33" s="167">
        <f t="shared" si="33"/>
        <v>4</v>
      </c>
      <c r="AJ33" s="167">
        <f t="shared" si="34"/>
        <v>1.39E-3</v>
      </c>
      <c r="AK33" s="280">
        <v>365.66033532629302</v>
      </c>
      <c r="AL33" s="7">
        <v>428.85378236279922</v>
      </c>
      <c r="AM33" s="7">
        <v>457.5001225835</v>
      </c>
      <c r="AN33">
        <v>1</v>
      </c>
      <c r="AO33">
        <v>1</v>
      </c>
      <c r="AP33">
        <v>1</v>
      </c>
      <c r="AQ33">
        <f t="shared" si="35"/>
        <v>412</v>
      </c>
      <c r="AR33">
        <f t="shared" si="36"/>
        <v>483</v>
      </c>
      <c r="AS33">
        <f t="shared" si="37"/>
        <v>515</v>
      </c>
      <c r="AT33">
        <f t="shared" si="38"/>
        <v>177</v>
      </c>
      <c r="AU33">
        <f t="shared" si="39"/>
        <v>208</v>
      </c>
      <c r="AV33">
        <f t="shared" si="40"/>
        <v>221</v>
      </c>
      <c r="AW33" s="213">
        <f t="shared" si="56"/>
        <v>1.1818883478801732</v>
      </c>
      <c r="AX33" s="213">
        <f t="shared" si="57"/>
        <v>1.5972244992598617</v>
      </c>
      <c r="AY33" s="213">
        <f t="shared" si="58"/>
        <v>1.7886548500520882</v>
      </c>
      <c r="AZ33" s="119">
        <f t="shared" si="59"/>
        <v>1.4</v>
      </c>
      <c r="BA33" s="122">
        <v>6.558604409106171</v>
      </c>
      <c r="BB33" s="122">
        <v>8.6219454735530849</v>
      </c>
      <c r="BC33" s="122">
        <v>11.4285714285414</v>
      </c>
      <c r="BE33" s="7">
        <v>772</v>
      </c>
      <c r="BG33" s="123" t="b">
        <f t="shared" si="41"/>
        <v>0</v>
      </c>
      <c r="BJ33">
        <v>0</v>
      </c>
      <c r="BK33">
        <v>14.2</v>
      </c>
      <c r="BL33">
        <v>16.2</v>
      </c>
      <c r="BM33">
        <v>21.85</v>
      </c>
      <c r="BO33">
        <f t="shared" si="66"/>
        <v>1</v>
      </c>
      <c r="BP33">
        <f t="shared" si="42"/>
        <v>1</v>
      </c>
      <c r="BQ33">
        <f t="shared" si="42"/>
        <v>1</v>
      </c>
      <c r="BR33">
        <f t="shared" si="43"/>
        <v>412</v>
      </c>
      <c r="BS33">
        <f t="shared" si="60"/>
        <v>483</v>
      </c>
      <c r="BT33">
        <f t="shared" si="61"/>
        <v>515</v>
      </c>
      <c r="BV33">
        <f t="shared" si="62"/>
        <v>0</v>
      </c>
      <c r="BW33">
        <f t="shared" si="46"/>
        <v>0</v>
      </c>
      <c r="BX33">
        <f t="shared" si="47"/>
        <v>0</v>
      </c>
      <c r="BY33">
        <f t="shared" si="63"/>
        <v>1</v>
      </c>
      <c r="CN33" s="131" t="str">
        <f t="shared" si="18"/>
        <v>10010</v>
      </c>
      <c r="CO33" s="1">
        <v>100</v>
      </c>
      <c r="CP33">
        <v>10</v>
      </c>
      <c r="CQ33">
        <v>12.3</v>
      </c>
      <c r="CR33">
        <v>14.1</v>
      </c>
      <c r="CS33">
        <v>21.85</v>
      </c>
      <c r="CT33">
        <v>7.8</v>
      </c>
      <c r="CU33">
        <v>8.6999999999999993</v>
      </c>
      <c r="CV33" s="8">
        <v>12.2</v>
      </c>
      <c r="DE33" s="74"/>
      <c r="DF33" s="246">
        <f>DF30</f>
        <v>80</v>
      </c>
      <c r="DG33" s="107">
        <f>BM8</f>
        <v>21.85</v>
      </c>
      <c r="DH33" s="239">
        <f>ROUND(IF($BZ$2=1,X8,IF($BZ$2=2,X8*3.412141633,)),0)</f>
        <v>981</v>
      </c>
      <c r="DI33" s="240">
        <f>IF($BZ$2=1,ROUND(AB8,0),IF($BZ$2=2,ROUND(AB8/272.7654,1),))</f>
        <v>169</v>
      </c>
      <c r="DJ33" s="235">
        <f>IF($BZ$2=1,AF8,IF($BZ$2=2,AF8*0.3346,))</f>
        <v>0.31516748940731842</v>
      </c>
      <c r="DK33" s="265">
        <f>IF(BY8=1,ROUND(IF($BZ$2=1,AS8,IF($BZ$2=2,AS8*3.412141633,)),0),"")</f>
        <v>587</v>
      </c>
      <c r="DL33" s="266">
        <f>IF(BY8=1,IF($BZ$2=1,ROUND(AV8,0),IF($BZ$2=2,ROUND(AV8/272.7654,1),)),"")</f>
        <v>252</v>
      </c>
      <c r="DM33" s="235">
        <f>IF(BY8=1,IF($BZ$2=1,AY8,IF($BZ$2=2,AY8*0.3346,)),"")</f>
        <v>0.66621540315277183</v>
      </c>
      <c r="DN33" s="244">
        <f>L8</f>
        <v>37.845112497945742</v>
      </c>
      <c r="DO33" s="236">
        <f t="shared" ref="DO33" si="70">DN33+8</f>
        <v>45.845112497945742</v>
      </c>
      <c r="DP33" s="261">
        <f>BC8</f>
        <v>24.699999999999815</v>
      </c>
      <c r="DQ33" s="236">
        <f t="shared" ref="DQ33" si="71">DQ30</f>
        <v>2</v>
      </c>
    </row>
    <row r="34" spans="1:121" ht="15.75" x14ac:dyDescent="0.25">
      <c r="A34" t="str">
        <f t="shared" si="49"/>
        <v>12308</v>
      </c>
      <c r="D34">
        <v>1</v>
      </c>
      <c r="E34" s="279">
        <v>230</v>
      </c>
      <c r="F34">
        <v>40.5</v>
      </c>
      <c r="G34">
        <v>8</v>
      </c>
      <c r="H34">
        <v>9.5</v>
      </c>
      <c r="I34">
        <v>0</v>
      </c>
      <c r="J34">
        <v>26</v>
      </c>
      <c r="K34">
        <v>30</v>
      </c>
      <c r="L34" s="280">
        <v>35.700000000000003</v>
      </c>
      <c r="M34" s="115">
        <f t="shared" si="24"/>
        <v>0</v>
      </c>
      <c r="N34" s="7">
        <v>1207.0334759379862</v>
      </c>
      <c r="O34" s="7">
        <v>1516.5744309458671</v>
      </c>
      <c r="P34" s="7">
        <v>1725.0000695802999</v>
      </c>
      <c r="Q34" s="121" t="s">
        <v>392</v>
      </c>
      <c r="R34">
        <v>1</v>
      </c>
      <c r="S34">
        <v>1</v>
      </c>
      <c r="T34">
        <v>1</v>
      </c>
      <c r="U34" t="e">
        <f t="shared" si="25"/>
        <v>#VALUE!</v>
      </c>
      <c r="V34">
        <f t="shared" si="50"/>
        <v>664</v>
      </c>
      <c r="W34">
        <f t="shared" si="26"/>
        <v>835</v>
      </c>
      <c r="X34">
        <f t="shared" si="27"/>
        <v>949</v>
      </c>
      <c r="Y34" t="e">
        <f t="shared" si="28"/>
        <v>#VALUE!</v>
      </c>
      <c r="Z34">
        <f t="shared" si="29"/>
        <v>114</v>
      </c>
      <c r="AA34">
        <f t="shared" si="30"/>
        <v>144</v>
      </c>
      <c r="AB34">
        <f t="shared" si="31"/>
        <v>163</v>
      </c>
      <c r="AC34" s="213" t="e">
        <f t="shared" si="51"/>
        <v>#VALUE!</v>
      </c>
      <c r="AD34" s="213">
        <f t="shared" si="52"/>
        <v>0.55589014984728602</v>
      </c>
      <c r="AE34" s="213">
        <f t="shared" si="53"/>
        <v>0.85788573912838362</v>
      </c>
      <c r="AF34" s="213">
        <f t="shared" si="54"/>
        <v>1.0801768938847514</v>
      </c>
      <c r="AG34" s="167">
        <f t="shared" si="55"/>
        <v>9.3700000000000001E-4</v>
      </c>
      <c r="AH34" s="167">
        <f t="shared" si="32"/>
        <v>1.7889999999999999</v>
      </c>
      <c r="AI34" s="167">
        <f t="shared" si="33"/>
        <v>4</v>
      </c>
      <c r="AJ34" s="167">
        <f t="shared" si="34"/>
        <v>1.39E-3</v>
      </c>
      <c r="AK34" s="280">
        <v>394.39770977261941</v>
      </c>
      <c r="AL34" s="7">
        <v>471.83893086262736</v>
      </c>
      <c r="AM34" s="7">
        <v>508.33346945329998</v>
      </c>
      <c r="AN34">
        <v>1</v>
      </c>
      <c r="AO34">
        <v>1</v>
      </c>
      <c r="AP34">
        <v>1</v>
      </c>
      <c r="AQ34">
        <f t="shared" si="35"/>
        <v>444</v>
      </c>
      <c r="AR34">
        <f t="shared" si="36"/>
        <v>531</v>
      </c>
      <c r="AS34">
        <f t="shared" si="37"/>
        <v>572</v>
      </c>
      <c r="AT34">
        <f t="shared" si="38"/>
        <v>191</v>
      </c>
      <c r="AU34">
        <f t="shared" si="39"/>
        <v>228</v>
      </c>
      <c r="AV34">
        <f t="shared" si="40"/>
        <v>246</v>
      </c>
      <c r="AW34" s="213">
        <f t="shared" si="56"/>
        <v>1.4507129751556203</v>
      </c>
      <c r="AX34" s="213">
        <f t="shared" si="57"/>
        <v>2.0173678274508888</v>
      </c>
      <c r="AY34" s="213">
        <f t="shared" si="58"/>
        <v>2.3242317387948992</v>
      </c>
      <c r="AZ34" s="119">
        <f t="shared" si="59"/>
        <v>1.55</v>
      </c>
      <c r="BA34" s="122">
        <v>6.7571565954453261</v>
      </c>
      <c r="BB34" s="122">
        <v>9.1626629443522205</v>
      </c>
      <c r="BC34" s="122">
        <v>12.571428571395538</v>
      </c>
      <c r="BE34" s="7">
        <v>539</v>
      </c>
      <c r="BG34" s="123" t="b">
        <f t="shared" si="41"/>
        <v>0</v>
      </c>
      <c r="BJ34">
        <v>0</v>
      </c>
      <c r="BK34">
        <v>13.6</v>
      </c>
      <c r="BL34">
        <v>15.6</v>
      </c>
      <c r="BM34">
        <v>21.85</v>
      </c>
      <c r="BO34">
        <f t="shared" si="66"/>
        <v>1</v>
      </c>
      <c r="BP34">
        <f t="shared" si="42"/>
        <v>1</v>
      </c>
      <c r="BQ34">
        <f t="shared" si="42"/>
        <v>1</v>
      </c>
      <c r="BR34">
        <f t="shared" si="43"/>
        <v>444</v>
      </c>
      <c r="BS34">
        <f t="shared" si="60"/>
        <v>531</v>
      </c>
      <c r="BT34">
        <f t="shared" si="61"/>
        <v>572</v>
      </c>
      <c r="BV34">
        <f t="shared" si="62"/>
        <v>0</v>
      </c>
      <c r="BW34">
        <f t="shared" si="46"/>
        <v>0</v>
      </c>
      <c r="BX34">
        <f t="shared" si="47"/>
        <v>0</v>
      </c>
      <c r="BY34">
        <f t="shared" si="63"/>
        <v>1</v>
      </c>
      <c r="CN34" s="131" t="str">
        <f t="shared" si="18"/>
        <v>10015</v>
      </c>
      <c r="CO34" s="1">
        <v>100</v>
      </c>
      <c r="CP34">
        <v>15</v>
      </c>
      <c r="CQ34">
        <v>10.9</v>
      </c>
      <c r="CR34">
        <v>12.8</v>
      </c>
      <c r="CS34">
        <v>21.85</v>
      </c>
      <c r="CT34">
        <v>7</v>
      </c>
      <c r="CU34">
        <v>7.7</v>
      </c>
      <c r="CV34" s="8">
        <v>10.7</v>
      </c>
      <c r="DE34" s="74"/>
      <c r="DF34" s="256">
        <f>IF(data!$CB$9=5,141,90)</f>
        <v>90</v>
      </c>
      <c r="DG34" s="102">
        <f>BJ9</f>
        <v>0</v>
      </c>
      <c r="DH34" s="237" t="e">
        <f>ROUND(IF($BZ$2=1,U9,IF($BZ$2=2,U9*3.412141633,)),0)</f>
        <v>#VALUE!</v>
      </c>
      <c r="DI34" s="238" t="e">
        <f>IF($BZ$2=1,ROUND(Y9,0),IF($BZ$2=2,ROUND(Y9/272.7654,1),))</f>
        <v>#VALUE!</v>
      </c>
      <c r="DJ34" s="233" t="e">
        <f>IF($BZ$2=1,AC9,IF($BZ$2=2,AC9*0.3346,))</f>
        <v>#VALUE!</v>
      </c>
      <c r="DK34" s="258"/>
      <c r="DL34" s="241"/>
      <c r="DM34" s="259"/>
      <c r="DN34" s="242">
        <v>0</v>
      </c>
      <c r="DO34" s="243">
        <v>0</v>
      </c>
      <c r="DP34" s="257">
        <v>0</v>
      </c>
      <c r="DQ34" s="245">
        <f>IF($BZ$2=1,AZ9,IF($BZ$2=2,AZ9/4.54609,))</f>
        <v>2.2999999999999998</v>
      </c>
    </row>
    <row r="35" spans="1:121" ht="15.75" x14ac:dyDescent="0.25">
      <c r="A35" t="str">
        <f t="shared" si="49"/>
        <v>12508</v>
      </c>
      <c r="D35">
        <v>1</v>
      </c>
      <c r="E35" s="279">
        <v>250</v>
      </c>
      <c r="F35">
        <v>40.5</v>
      </c>
      <c r="G35">
        <v>8</v>
      </c>
      <c r="H35">
        <v>9.5</v>
      </c>
      <c r="I35">
        <v>0</v>
      </c>
      <c r="J35">
        <v>26</v>
      </c>
      <c r="K35">
        <v>30</v>
      </c>
      <c r="L35" s="280">
        <v>36.200000000000003</v>
      </c>
      <c r="M35" s="115">
        <f t="shared" si="24"/>
        <v>0</v>
      </c>
      <c r="N35" s="7">
        <v>1279.5762401811048</v>
      </c>
      <c r="O35" s="7">
        <v>1644.6198712487519</v>
      </c>
      <c r="P35" s="7">
        <v>1897.4999336732999</v>
      </c>
      <c r="Q35" s="121" t="s">
        <v>392</v>
      </c>
      <c r="R35">
        <v>1</v>
      </c>
      <c r="S35">
        <v>1</v>
      </c>
      <c r="T35">
        <v>1</v>
      </c>
      <c r="U35" t="e">
        <f t="shared" si="25"/>
        <v>#VALUE!</v>
      </c>
      <c r="V35">
        <f t="shared" si="50"/>
        <v>704</v>
      </c>
      <c r="W35">
        <f t="shared" si="26"/>
        <v>905</v>
      </c>
      <c r="X35">
        <f t="shared" si="27"/>
        <v>1044</v>
      </c>
      <c r="Y35" t="e">
        <f t="shared" si="28"/>
        <v>#VALUE!</v>
      </c>
      <c r="Z35">
        <f t="shared" si="29"/>
        <v>121</v>
      </c>
      <c r="AA35">
        <f t="shared" si="30"/>
        <v>156</v>
      </c>
      <c r="AB35">
        <f t="shared" si="31"/>
        <v>180</v>
      </c>
      <c r="AC35" s="213" t="e">
        <f t="shared" si="51"/>
        <v>#VALUE!</v>
      </c>
      <c r="AD35" s="213">
        <f t="shared" si="52"/>
        <v>0.66001853125899113</v>
      </c>
      <c r="AE35" s="213">
        <f t="shared" si="53"/>
        <v>1.0571109673612107</v>
      </c>
      <c r="AF35" s="213">
        <f t="shared" si="54"/>
        <v>1.378663242845577</v>
      </c>
      <c r="AG35" s="167">
        <f t="shared" si="55"/>
        <v>9.3700000000000001E-4</v>
      </c>
      <c r="AH35" s="167">
        <f t="shared" si="32"/>
        <v>1.7889999999999999</v>
      </c>
      <c r="AI35" s="167">
        <f t="shared" si="33"/>
        <v>4</v>
      </c>
      <c r="AJ35" s="167">
        <f t="shared" si="34"/>
        <v>1.39E-3</v>
      </c>
      <c r="AK35" s="280">
        <v>420.3119392983794</v>
      </c>
      <c r="AL35" s="7">
        <v>513.87538750125566</v>
      </c>
      <c r="AM35" s="7">
        <v>559.16681651190004</v>
      </c>
      <c r="AN35">
        <v>1</v>
      </c>
      <c r="AO35">
        <v>1</v>
      </c>
      <c r="AP35">
        <v>1</v>
      </c>
      <c r="AQ35">
        <f t="shared" si="35"/>
        <v>473</v>
      </c>
      <c r="AR35">
        <f t="shared" si="36"/>
        <v>579</v>
      </c>
      <c r="AS35">
        <f t="shared" si="37"/>
        <v>630</v>
      </c>
      <c r="AT35">
        <f t="shared" si="38"/>
        <v>203</v>
      </c>
      <c r="AU35">
        <f t="shared" si="39"/>
        <v>249</v>
      </c>
      <c r="AV35">
        <f t="shared" si="40"/>
        <v>271</v>
      </c>
      <c r="AW35" s="213">
        <f t="shared" si="56"/>
        <v>1.7236305800100349</v>
      </c>
      <c r="AX35" s="213">
        <f t="shared" si="57"/>
        <v>2.5195265761077987</v>
      </c>
      <c r="AY35" s="213">
        <f t="shared" si="58"/>
        <v>2.9492839081044573</v>
      </c>
      <c r="AZ35" s="119">
        <f t="shared" si="59"/>
        <v>1.65</v>
      </c>
      <c r="BA35" s="122">
        <v>6.8992203999314494</v>
      </c>
      <c r="BB35" s="122">
        <v>9.6656562105292405</v>
      </c>
      <c r="BC35" s="122">
        <v>13.714285714249678</v>
      </c>
      <c r="BE35" s="7">
        <v>646</v>
      </c>
      <c r="BG35" s="123" t="b">
        <f t="shared" si="41"/>
        <v>0</v>
      </c>
      <c r="BJ35">
        <v>0</v>
      </c>
      <c r="BK35">
        <v>13.6</v>
      </c>
      <c r="BL35">
        <v>15.6</v>
      </c>
      <c r="BM35">
        <v>21.85</v>
      </c>
      <c r="BO35">
        <f t="shared" si="66"/>
        <v>1</v>
      </c>
      <c r="BP35">
        <f t="shared" si="42"/>
        <v>1</v>
      </c>
      <c r="BQ35">
        <f t="shared" si="42"/>
        <v>1</v>
      </c>
      <c r="BR35">
        <f t="shared" si="43"/>
        <v>473</v>
      </c>
      <c r="BS35">
        <f t="shared" si="60"/>
        <v>579</v>
      </c>
      <c r="BT35">
        <f t="shared" si="61"/>
        <v>630</v>
      </c>
      <c r="BV35">
        <f t="shared" si="62"/>
        <v>0</v>
      </c>
      <c r="BW35">
        <f t="shared" si="46"/>
        <v>0</v>
      </c>
      <c r="BX35">
        <f t="shared" si="47"/>
        <v>0</v>
      </c>
      <c r="BY35">
        <f t="shared" si="63"/>
        <v>1</v>
      </c>
      <c r="CN35" s="131" t="str">
        <f t="shared" si="18"/>
        <v>11010</v>
      </c>
      <c r="CO35" s="1">
        <v>110</v>
      </c>
      <c r="CP35">
        <v>10</v>
      </c>
      <c r="CQ35">
        <v>12</v>
      </c>
      <c r="CR35">
        <v>13.9</v>
      </c>
      <c r="CS35">
        <v>21.85</v>
      </c>
      <c r="CT35">
        <v>8.4</v>
      </c>
      <c r="CU35">
        <v>9.3000000000000007</v>
      </c>
      <c r="CV35" s="8">
        <v>14</v>
      </c>
      <c r="DE35" s="74"/>
      <c r="DF35" s="98">
        <f>DF34</f>
        <v>90</v>
      </c>
      <c r="DG35" s="106">
        <f>BK9</f>
        <v>12.3</v>
      </c>
      <c r="DH35" s="99">
        <f>ROUND(IF($BZ$2=1,V9,IF($BZ$2=2,V9*3.412141633,)),0)</f>
        <v>847</v>
      </c>
      <c r="DI35" s="158">
        <f>IF($BZ$2=1,ROUND(Z9,0),IF($BZ$2=2,ROUND(Z9/272.7654,1),))</f>
        <v>146</v>
      </c>
      <c r="DJ35" s="234">
        <f>IF($BZ$2=1,AD9,IF($BZ$2=2,AD9*0.3346,))</f>
        <v>0.25745442774823707</v>
      </c>
      <c r="DK35" s="264">
        <f>IF(BY9=1,ROUND(IF($BZ$2=1,AQ9,IF($BZ$2=2,AQ9*3.412141633,)),0),"")</f>
        <v>548</v>
      </c>
      <c r="DL35" s="110">
        <f>IF(BY9=1,IF($BZ$2=1,ROUND(AT9,0),IF($BZ$2=2,ROUND(AT9/272.7654,1),)),"")</f>
        <v>236</v>
      </c>
      <c r="DM35" s="153">
        <f>IF(BY9=1,IF($BZ$2=1,AW9,IF($BZ$2=2,AW9*0.3346,)),"")</f>
        <v>0.62970788756979623</v>
      </c>
      <c r="DN35" s="100">
        <f>J9</f>
        <v>26</v>
      </c>
      <c r="DO35" s="101">
        <f t="shared" ref="DO35" si="72">DN35+8</f>
        <v>34</v>
      </c>
      <c r="DP35" s="102">
        <f>BA9</f>
        <v>18.489203998745236</v>
      </c>
      <c r="DQ35" s="105">
        <f t="shared" ref="DQ35" si="73">DQ34</f>
        <v>2.2999999999999998</v>
      </c>
    </row>
    <row r="36" spans="1:121" ht="15.75" x14ac:dyDescent="0.25">
      <c r="A36" t="str">
        <f t="shared" si="49"/>
        <v>12708</v>
      </c>
      <c r="D36">
        <v>1</v>
      </c>
      <c r="E36" s="279">
        <v>270</v>
      </c>
      <c r="F36">
        <v>40.5</v>
      </c>
      <c r="G36">
        <v>8</v>
      </c>
      <c r="H36">
        <v>9.5</v>
      </c>
      <c r="I36">
        <v>0</v>
      </c>
      <c r="J36">
        <v>26</v>
      </c>
      <c r="K36">
        <v>30</v>
      </c>
      <c r="L36" s="280">
        <v>36.6</v>
      </c>
      <c r="M36" s="115">
        <f t="shared" si="24"/>
        <v>0</v>
      </c>
      <c r="N36" s="7">
        <v>1315.699169724408</v>
      </c>
      <c r="O36" s="7">
        <v>1768.8252599407056</v>
      </c>
      <c r="P36" s="7">
        <v>2070.0001547871998</v>
      </c>
      <c r="Q36" s="121" t="s">
        <v>392</v>
      </c>
      <c r="R36">
        <v>1</v>
      </c>
      <c r="S36">
        <v>1</v>
      </c>
      <c r="T36">
        <v>1</v>
      </c>
      <c r="U36" t="e">
        <f t="shared" si="25"/>
        <v>#VALUE!</v>
      </c>
      <c r="V36">
        <f t="shared" si="50"/>
        <v>724</v>
      </c>
      <c r="W36">
        <f t="shared" si="26"/>
        <v>973</v>
      </c>
      <c r="X36">
        <f t="shared" si="27"/>
        <v>1139</v>
      </c>
      <c r="Y36" t="e">
        <f t="shared" si="28"/>
        <v>#VALUE!</v>
      </c>
      <c r="Z36">
        <f t="shared" si="29"/>
        <v>125</v>
      </c>
      <c r="AA36">
        <f t="shared" si="30"/>
        <v>167</v>
      </c>
      <c r="AB36">
        <f t="shared" si="31"/>
        <v>196</v>
      </c>
      <c r="AC36" s="213" t="e">
        <f t="shared" si="51"/>
        <v>#VALUE!</v>
      </c>
      <c r="AD36" s="213">
        <f t="shared" si="52"/>
        <v>0.74245660831283666</v>
      </c>
      <c r="AE36" s="213">
        <f t="shared" si="53"/>
        <v>1.2691588730502732</v>
      </c>
      <c r="AF36" s="213">
        <f t="shared" si="54"/>
        <v>1.7075233724783607</v>
      </c>
      <c r="AG36" s="167">
        <f t="shared" si="55"/>
        <v>9.3700000000000001E-4</v>
      </c>
      <c r="AH36" s="167">
        <f t="shared" si="32"/>
        <v>1.7889999999999999</v>
      </c>
      <c r="AI36" s="167">
        <f t="shared" si="33"/>
        <v>4</v>
      </c>
      <c r="AJ36" s="167">
        <f t="shared" si="34"/>
        <v>1.39E-3</v>
      </c>
      <c r="AK36" s="280">
        <v>435.42354455433292</v>
      </c>
      <c r="AL36" s="7">
        <v>554.9253537771383</v>
      </c>
      <c r="AM36" s="7">
        <v>610.00016338169996</v>
      </c>
      <c r="AN36">
        <v>1</v>
      </c>
      <c r="AO36">
        <v>1</v>
      </c>
      <c r="AP36">
        <v>1</v>
      </c>
      <c r="AQ36">
        <f t="shared" si="35"/>
        <v>490</v>
      </c>
      <c r="AR36">
        <f t="shared" si="36"/>
        <v>625</v>
      </c>
      <c r="AS36">
        <f t="shared" si="37"/>
        <v>687</v>
      </c>
      <c r="AT36">
        <f t="shared" si="38"/>
        <v>211</v>
      </c>
      <c r="AU36">
        <f t="shared" si="39"/>
        <v>269</v>
      </c>
      <c r="AV36">
        <f t="shared" si="40"/>
        <v>295</v>
      </c>
      <c r="AW36" s="213">
        <f t="shared" si="56"/>
        <v>1.957690522740609</v>
      </c>
      <c r="AX36" s="213">
        <f t="shared" si="57"/>
        <v>3.0721772670948404</v>
      </c>
      <c r="AY36" s="213">
        <f t="shared" si="58"/>
        <v>3.646377939491515</v>
      </c>
      <c r="AZ36" s="119">
        <f t="shared" si="59"/>
        <v>1.8</v>
      </c>
      <c r="BA36" s="122">
        <v>7.0136548989338428</v>
      </c>
      <c r="BB36" s="122">
        <v>10.351330785127757</v>
      </c>
      <c r="BC36" s="122">
        <v>15.428571428530887</v>
      </c>
      <c r="BE36" s="7">
        <v>727</v>
      </c>
      <c r="BG36" s="123" t="b">
        <f t="shared" si="41"/>
        <v>0</v>
      </c>
      <c r="BJ36">
        <v>0</v>
      </c>
      <c r="BK36">
        <v>13.6</v>
      </c>
      <c r="BL36">
        <v>15.6</v>
      </c>
      <c r="BM36">
        <v>21.85</v>
      </c>
      <c r="BO36">
        <f t="shared" si="66"/>
        <v>1</v>
      </c>
      <c r="BP36">
        <f t="shared" si="42"/>
        <v>1</v>
      </c>
      <c r="BQ36">
        <f t="shared" si="42"/>
        <v>1</v>
      </c>
      <c r="BR36">
        <f t="shared" si="43"/>
        <v>490</v>
      </c>
      <c r="BS36">
        <f t="shared" si="60"/>
        <v>625</v>
      </c>
      <c r="BT36">
        <f t="shared" si="61"/>
        <v>687</v>
      </c>
      <c r="BV36">
        <f t="shared" si="62"/>
        <v>0</v>
      </c>
      <c r="BW36">
        <f t="shared" si="46"/>
        <v>0</v>
      </c>
      <c r="BX36">
        <f t="shared" si="47"/>
        <v>0</v>
      </c>
      <c r="BY36">
        <f t="shared" si="63"/>
        <v>1</v>
      </c>
      <c r="CN36" s="131" t="str">
        <f t="shared" si="18"/>
        <v>11015</v>
      </c>
      <c r="CO36" s="1">
        <v>110</v>
      </c>
      <c r="CP36">
        <v>15</v>
      </c>
      <c r="CQ36">
        <v>10.9</v>
      </c>
      <c r="CR36">
        <v>12.8</v>
      </c>
      <c r="CS36">
        <v>21.85</v>
      </c>
      <c r="CT36">
        <v>7.9</v>
      </c>
      <c r="CU36">
        <v>8.8000000000000007</v>
      </c>
      <c r="CV36" s="8">
        <v>12.5</v>
      </c>
      <c r="DE36" s="74"/>
      <c r="DF36" s="98">
        <f>DF34</f>
        <v>90</v>
      </c>
      <c r="DG36" s="106">
        <f>BL9</f>
        <v>14.4</v>
      </c>
      <c r="DH36" s="99">
        <f>ROUND(IF($BZ$2=1,W9,IF($BZ$2=2,W9*3.412141633,)),0)</f>
        <v>936</v>
      </c>
      <c r="DI36" s="158">
        <f>IF($BZ$2=1,ROUND(AA9,0),IF($BZ$2=2,ROUND(AA9/272.7654,1),))</f>
        <v>161</v>
      </c>
      <c r="DJ36" s="234">
        <f>IF($BZ$2=1,AE9,IF($BZ$2=2,AE9*0.3346,))</f>
        <v>0.30878990974594944</v>
      </c>
      <c r="DK36" s="264">
        <f>IF(BY9=1,ROUND(IF($BZ$2=1,AR9,IF($BZ$2=2,AR9*3.412141633,)),0),"")</f>
        <v>596</v>
      </c>
      <c r="DL36" s="110">
        <f>IF(BY9=1,IF($BZ$2=1,ROUND(AU9,0),IF($BZ$2=2,ROUND(AU9/272.7654,1),)),"")</f>
        <v>256</v>
      </c>
      <c r="DM36" s="153">
        <f>IF(BY9=1,IF($BZ$2=1,AX9,IF($BZ$2=2,AX9*0.3346,)),"")</f>
        <v>0.73301280223306675</v>
      </c>
      <c r="DN36" s="100">
        <f>K9</f>
        <v>30</v>
      </c>
      <c r="DO36" s="101">
        <f>DN36+8</f>
        <v>38</v>
      </c>
      <c r="DP36" s="102">
        <f>BB9</f>
        <v>21.02882824621398</v>
      </c>
      <c r="DQ36" s="105">
        <f t="shared" ref="DQ36" si="74">DQ34</f>
        <v>2.2999999999999998</v>
      </c>
    </row>
    <row r="37" spans="1:121" ht="15.75" x14ac:dyDescent="0.25">
      <c r="A37" t="str">
        <f t="shared" si="49"/>
        <v>12908</v>
      </c>
      <c r="D37">
        <v>1</v>
      </c>
      <c r="E37" s="279">
        <v>290</v>
      </c>
      <c r="F37">
        <v>40.5</v>
      </c>
      <c r="G37">
        <v>8</v>
      </c>
      <c r="H37">
        <v>9.5</v>
      </c>
      <c r="I37">
        <v>0</v>
      </c>
      <c r="J37">
        <v>26</v>
      </c>
      <c r="K37">
        <v>30</v>
      </c>
      <c r="L37" s="281">
        <v>37.1</v>
      </c>
      <c r="M37" s="115">
        <f t="shared" si="24"/>
        <v>0</v>
      </c>
      <c r="N37" s="7">
        <v>1336.3309718091307</v>
      </c>
      <c r="O37" s="7">
        <v>1875.6070774363704</v>
      </c>
      <c r="P37" s="7">
        <v>2242.5000188802005</v>
      </c>
      <c r="Q37" s="121" t="s">
        <v>392</v>
      </c>
      <c r="R37">
        <v>1</v>
      </c>
      <c r="S37">
        <v>1</v>
      </c>
      <c r="T37">
        <v>1</v>
      </c>
      <c r="U37" t="e">
        <f t="shared" si="25"/>
        <v>#VALUE!</v>
      </c>
      <c r="V37">
        <f t="shared" si="50"/>
        <v>735</v>
      </c>
      <c r="W37">
        <f t="shared" si="26"/>
        <v>1032</v>
      </c>
      <c r="X37">
        <f t="shared" si="27"/>
        <v>1234</v>
      </c>
      <c r="Y37" t="e">
        <f t="shared" si="28"/>
        <v>#VALUE!</v>
      </c>
      <c r="Z37">
        <f t="shared" si="29"/>
        <v>126</v>
      </c>
      <c r="AA37">
        <f t="shared" si="30"/>
        <v>178</v>
      </c>
      <c r="AB37">
        <f t="shared" si="31"/>
        <v>212</v>
      </c>
      <c r="AC37" s="213" t="e">
        <f t="shared" si="51"/>
        <v>#VALUE!</v>
      </c>
      <c r="AD37" s="213">
        <f t="shared" si="52"/>
        <v>0.7955151846287799</v>
      </c>
      <c r="AE37" s="213">
        <f t="shared" si="53"/>
        <v>1.5063464820359984</v>
      </c>
      <c r="AF37" s="213">
        <f t="shared" si="54"/>
        <v>2.0815584552081106</v>
      </c>
      <c r="AG37" s="167">
        <f t="shared" si="55"/>
        <v>9.3700000000000001E-4</v>
      </c>
      <c r="AH37" s="167">
        <f t="shared" si="32"/>
        <v>1.7889999999999999</v>
      </c>
      <c r="AI37" s="167">
        <f t="shared" si="33"/>
        <v>4</v>
      </c>
      <c r="AJ37" s="167">
        <f t="shared" si="34"/>
        <v>1.39E-3</v>
      </c>
      <c r="AK37" s="281">
        <v>445.3690035183082</v>
      </c>
      <c r="AL37" s="7">
        <v>591.79940711577513</v>
      </c>
      <c r="AM37" s="7">
        <v>660.83351025149989</v>
      </c>
      <c r="AN37">
        <v>1</v>
      </c>
      <c r="AO37">
        <v>1</v>
      </c>
      <c r="AP37">
        <v>1</v>
      </c>
      <c r="AQ37">
        <f t="shared" si="35"/>
        <v>502</v>
      </c>
      <c r="AR37">
        <f t="shared" si="36"/>
        <v>666</v>
      </c>
      <c r="AS37">
        <f t="shared" si="37"/>
        <v>744</v>
      </c>
      <c r="AT37">
        <f>ROUND(AQ37*3600/(4186*ABS($AM$1-$AM$2)),0)</f>
        <v>216</v>
      </c>
      <c r="AU37">
        <f t="shared" si="39"/>
        <v>286</v>
      </c>
      <c r="AV37">
        <f t="shared" si="40"/>
        <v>320</v>
      </c>
      <c r="AW37" s="213">
        <f>(($AG37*(AT37^$AH37)*((($E37-14.4)*$AI37)/100))+($AJ37*(AT37^2)))*0.0098</f>
        <v>2.1548448629246493</v>
      </c>
      <c r="AX37" s="213">
        <f t="shared" si="57"/>
        <v>3.6246296101385589</v>
      </c>
      <c r="AY37" s="213">
        <f t="shared" si="58"/>
        <v>4.4640432800653</v>
      </c>
      <c r="AZ37" s="119">
        <f t="shared" si="59"/>
        <v>1.95</v>
      </c>
      <c r="BA37" s="122">
        <v>7.0192879049634245</v>
      </c>
      <c r="BB37" s="122">
        <v>10.956887189589539</v>
      </c>
      <c r="BC37" s="122">
        <v>17.142857142812097</v>
      </c>
      <c r="BE37" s="7">
        <v>836</v>
      </c>
      <c r="BG37" s="123" t="b">
        <f t="shared" si="41"/>
        <v>0</v>
      </c>
      <c r="BJ37">
        <v>0</v>
      </c>
      <c r="BK37">
        <v>13.6</v>
      </c>
      <c r="BL37">
        <v>15.6</v>
      </c>
      <c r="BM37">
        <v>21.85</v>
      </c>
      <c r="BO37">
        <f t="shared" si="66"/>
        <v>1</v>
      </c>
      <c r="BP37">
        <f t="shared" si="42"/>
        <v>1</v>
      </c>
      <c r="BQ37">
        <f t="shared" si="42"/>
        <v>1</v>
      </c>
      <c r="BR37">
        <f t="shared" si="43"/>
        <v>502</v>
      </c>
      <c r="BS37">
        <f t="shared" si="60"/>
        <v>666</v>
      </c>
      <c r="BT37">
        <f t="shared" si="61"/>
        <v>744</v>
      </c>
      <c r="BV37">
        <f t="shared" si="62"/>
        <v>0</v>
      </c>
      <c r="BW37">
        <f t="shared" si="46"/>
        <v>0</v>
      </c>
      <c r="BX37">
        <f t="shared" si="47"/>
        <v>0</v>
      </c>
      <c r="BY37">
        <f t="shared" si="63"/>
        <v>1</v>
      </c>
      <c r="CN37" s="131" t="str">
        <f t="shared" si="18"/>
        <v>12010</v>
      </c>
      <c r="CO37" s="1">
        <v>120</v>
      </c>
      <c r="CP37">
        <v>10</v>
      </c>
      <c r="CQ37">
        <v>11.8</v>
      </c>
      <c r="CR37">
        <v>13.7</v>
      </c>
      <c r="CS37">
        <v>21.85</v>
      </c>
      <c r="CT37">
        <v>8.9</v>
      </c>
      <c r="CU37">
        <v>9.9</v>
      </c>
      <c r="CV37" s="8">
        <v>14.8</v>
      </c>
      <c r="DE37" s="74"/>
      <c r="DF37" s="246">
        <f>DF34</f>
        <v>90</v>
      </c>
      <c r="DG37" s="107">
        <f>BM9</f>
        <v>21.85</v>
      </c>
      <c r="DH37" s="239">
        <f>ROUND(IF($BZ$2=1,X9,IF($BZ$2=2,X9*3.412141633,)),0)</f>
        <v>1145</v>
      </c>
      <c r="DI37" s="240">
        <f>IF($BZ$2=1,ROUND(AB9,0),IF($BZ$2=2,ROUND(AB9/272.7654,1),))</f>
        <v>197</v>
      </c>
      <c r="DJ37" s="235">
        <f>IF($BZ$2=1,AF9,IF($BZ$2=2,AF9*0.3346,))</f>
        <v>0.44960197495514326</v>
      </c>
      <c r="DK37" s="265">
        <f>IF(BY9=1,ROUND(IF($BZ$2=1,AS9,IF($BZ$2=2,AS9*3.412141633,)),0),"")</f>
        <v>685</v>
      </c>
      <c r="DL37" s="266">
        <f>IF(BY9=1,IF($BZ$2=1,ROUND(AV9,0),IF($BZ$2=2,ROUND(AV9/272.7654,1),)),"")</f>
        <v>295</v>
      </c>
      <c r="DM37" s="235">
        <f>IF(BY9=1,IF($BZ$2=1,AY9,IF($BZ$2=2,AY9*0.3346,)),"")</f>
        <v>0.9555041599386217</v>
      </c>
      <c r="DN37" s="244">
        <f>L9</f>
        <v>38.51228976196019</v>
      </c>
      <c r="DO37" s="236">
        <f t="shared" ref="DO37" si="75">DN37+8</f>
        <v>46.51228976196019</v>
      </c>
      <c r="DP37" s="261">
        <f>BC9</f>
        <v>28.81666666666645</v>
      </c>
      <c r="DQ37" s="236">
        <f t="shared" ref="DQ37" si="76">DQ34</f>
        <v>2.2999999999999998</v>
      </c>
    </row>
    <row r="38" spans="1:121" x14ac:dyDescent="0.25">
      <c r="A38" t="str">
        <f t="shared" si="49"/>
        <v>17011</v>
      </c>
      <c r="D38">
        <v>1</v>
      </c>
      <c r="E38" s="282">
        <v>70</v>
      </c>
      <c r="F38">
        <v>40.5</v>
      </c>
      <c r="G38">
        <v>11</v>
      </c>
      <c r="H38">
        <v>11.5</v>
      </c>
      <c r="I38">
        <v>0</v>
      </c>
      <c r="J38">
        <v>26</v>
      </c>
      <c r="K38">
        <v>30</v>
      </c>
      <c r="L38" s="121">
        <v>33.090224995745899</v>
      </c>
      <c r="M38" s="115">
        <f t="shared" si="24"/>
        <v>406.68729763289474</v>
      </c>
      <c r="N38" s="7">
        <v>501.68729763289474</v>
      </c>
      <c r="O38" s="7">
        <v>555.77632661287191</v>
      </c>
      <c r="P38" s="7">
        <v>594.33322034629998</v>
      </c>
      <c r="Q38" s="121" t="s">
        <v>392</v>
      </c>
      <c r="R38">
        <v>1</v>
      </c>
      <c r="S38">
        <v>1</v>
      </c>
      <c r="T38">
        <v>1</v>
      </c>
      <c r="U38" t="e">
        <f t="shared" si="25"/>
        <v>#VALUE!</v>
      </c>
      <c r="V38">
        <f t="shared" si="50"/>
        <v>276</v>
      </c>
      <c r="W38">
        <f t="shared" si="26"/>
        <v>306</v>
      </c>
      <c r="X38">
        <f t="shared" si="27"/>
        <v>327</v>
      </c>
      <c r="Y38" t="e">
        <f t="shared" si="28"/>
        <v>#VALUE!</v>
      </c>
      <c r="Z38">
        <f t="shared" si="29"/>
        <v>47</v>
      </c>
      <c r="AA38">
        <f t="shared" si="30"/>
        <v>53</v>
      </c>
      <c r="AB38">
        <f t="shared" si="31"/>
        <v>56</v>
      </c>
      <c r="AC38" s="213" t="e">
        <f t="shared" si="51"/>
        <v>#VALUE!</v>
      </c>
      <c r="AD38" s="213">
        <f t="shared" si="52"/>
        <v>1.9310313049070021E-2</v>
      </c>
      <c r="AE38" s="213">
        <f t="shared" si="53"/>
        <v>2.4280821023173509E-2</v>
      </c>
      <c r="AF38" s="213">
        <f t="shared" si="54"/>
        <v>2.6970186387714118E-2</v>
      </c>
      <c r="AG38" s="167">
        <f t="shared" si="55"/>
        <v>3.969E-4</v>
      </c>
      <c r="AH38" s="167">
        <f t="shared" si="32"/>
        <v>1.7345999999999999</v>
      </c>
      <c r="AI38" s="167">
        <f t="shared" si="33"/>
        <v>4</v>
      </c>
      <c r="AJ38" s="167">
        <f t="shared" si="34"/>
        <v>5.7428799999999995E-4</v>
      </c>
      <c r="AK38" s="115">
        <v>155.20317033289641</v>
      </c>
      <c r="AL38" s="7">
        <v>166.95712862891477</v>
      </c>
      <c r="AM38" s="7">
        <v>173.66676877119997</v>
      </c>
      <c r="AN38">
        <v>1</v>
      </c>
      <c r="AO38">
        <v>1</v>
      </c>
      <c r="AP38">
        <v>1</v>
      </c>
      <c r="AQ38">
        <f t="shared" si="35"/>
        <v>175</v>
      </c>
      <c r="AR38">
        <f t="shared" si="36"/>
        <v>188</v>
      </c>
      <c r="AS38">
        <f t="shared" si="37"/>
        <v>196</v>
      </c>
      <c r="AT38">
        <f t="shared" si="38"/>
        <v>75</v>
      </c>
      <c r="AU38">
        <f t="shared" si="39"/>
        <v>81</v>
      </c>
      <c r="AV38">
        <f t="shared" si="40"/>
        <v>84</v>
      </c>
      <c r="AW38" s="213">
        <f t="shared" si="56"/>
        <v>4.712879837718318E-2</v>
      </c>
      <c r="AX38" s="213">
        <f t="shared" si="57"/>
        <v>5.4606180044696404E-2</v>
      </c>
      <c r="AY38" s="213">
        <f t="shared" si="58"/>
        <v>5.8543341734782782E-2</v>
      </c>
      <c r="AZ38" s="119">
        <f>ROUND(IF(G38=10,$CO$92*E38,IF(G38=11,$CO$93*E38,IF(G38=15,$CO$94*E38,IF(G38=16,$CO$95*E38,IF(G38=20,$CO$96*E38,IF(G38=21,$CO$97*E38,)))))),1)</f>
        <v>0.9</v>
      </c>
      <c r="BA38" s="1">
        <v>7.3986314326901308</v>
      </c>
      <c r="BB38">
        <v>8.7271451789060368</v>
      </c>
      <c r="BC38">
        <v>8.2333333333332721</v>
      </c>
      <c r="BE38" s="7">
        <v>718</v>
      </c>
      <c r="BG38" s="123">
        <f t="shared" si="41"/>
        <v>0.68</v>
      </c>
      <c r="BJ38">
        <v>0</v>
      </c>
      <c r="BK38">
        <v>13.6</v>
      </c>
      <c r="BL38">
        <v>15.6</v>
      </c>
      <c r="BM38">
        <v>21.85</v>
      </c>
      <c r="BO38">
        <f t="shared" si="66"/>
        <v>1</v>
      </c>
      <c r="BP38">
        <f t="shared" si="42"/>
        <v>1</v>
      </c>
      <c r="BQ38">
        <f t="shared" si="42"/>
        <v>1</v>
      </c>
      <c r="BR38">
        <f t="shared" si="43"/>
        <v>175</v>
      </c>
      <c r="BS38">
        <f t="shared" si="60"/>
        <v>188</v>
      </c>
      <c r="BT38">
        <f t="shared" si="61"/>
        <v>196</v>
      </c>
      <c r="BV38">
        <f t="shared" si="62"/>
        <v>0</v>
      </c>
      <c r="BW38">
        <f t="shared" si="46"/>
        <v>0</v>
      </c>
      <c r="BX38">
        <f t="shared" si="47"/>
        <v>0</v>
      </c>
      <c r="BY38">
        <f t="shared" si="63"/>
        <v>1</v>
      </c>
      <c r="CN38" s="131" t="str">
        <f t="shared" si="18"/>
        <v>12015</v>
      </c>
      <c r="CO38" s="1">
        <v>120</v>
      </c>
      <c r="CP38">
        <v>15</v>
      </c>
      <c r="CQ38">
        <v>10.6</v>
      </c>
      <c r="CR38">
        <v>12.5</v>
      </c>
      <c r="CS38">
        <v>21.85</v>
      </c>
      <c r="CT38">
        <v>8.6999999999999993</v>
      </c>
      <c r="CU38">
        <v>9.8000000000000007</v>
      </c>
      <c r="CV38" s="8">
        <v>14.3</v>
      </c>
      <c r="DE38" s="74"/>
      <c r="DF38" s="256">
        <f>IF(data!$CB$9=5,181,100)</f>
        <v>100</v>
      </c>
      <c r="DG38" s="102">
        <f>BJ10</f>
        <v>0</v>
      </c>
      <c r="DH38" s="237" t="e">
        <f>ROUND(IF($BZ$2=1,U10,IF($BZ$2=2,U10*3.412141633,)),0)</f>
        <v>#VALUE!</v>
      </c>
      <c r="DI38" s="238" t="e">
        <f>IF($BZ$2=1,ROUND(Y10,0),IF($BZ$2=2,ROUND(Y10/272.7654,1),))</f>
        <v>#VALUE!</v>
      </c>
      <c r="DJ38" s="233" t="e">
        <f>IF($BZ$2=1,AC10,IF($BZ$2=2,AC10*0.3346,))</f>
        <v>#VALUE!</v>
      </c>
      <c r="DK38" s="258"/>
      <c r="DL38" s="241"/>
      <c r="DM38" s="259"/>
      <c r="DN38" s="242">
        <v>0</v>
      </c>
      <c r="DO38" s="243">
        <v>0</v>
      </c>
      <c r="DP38" s="257">
        <v>0</v>
      </c>
      <c r="DQ38" s="245">
        <f>IF($BZ$2=1,AZ10,IF($BZ$2=2,AZ10/4.54609,))</f>
        <v>2.5</v>
      </c>
    </row>
    <row r="39" spans="1:121" x14ac:dyDescent="0.25">
      <c r="A39" t="str">
        <f t="shared" si="49"/>
        <v>19011</v>
      </c>
      <c r="D39">
        <v>1</v>
      </c>
      <c r="E39" s="282">
        <v>90</v>
      </c>
      <c r="F39">
        <v>40.5</v>
      </c>
      <c r="G39">
        <v>11</v>
      </c>
      <c r="H39">
        <v>11.5</v>
      </c>
      <c r="I39">
        <v>0</v>
      </c>
      <c r="J39">
        <v>26</v>
      </c>
      <c r="K39">
        <v>30</v>
      </c>
      <c r="L39" s="121">
        <v>34.845112497922791</v>
      </c>
      <c r="M39" s="115">
        <f t="shared" si="24"/>
        <v>565.76</v>
      </c>
      <c r="N39" s="7">
        <v>720.34281553054336</v>
      </c>
      <c r="O39" s="7">
        <v>796.40068831521091</v>
      </c>
      <c r="P39" s="7">
        <v>891.49983051950005</v>
      </c>
      <c r="Q39" s="121" t="s">
        <v>392</v>
      </c>
      <c r="R39">
        <v>1</v>
      </c>
      <c r="S39">
        <v>1</v>
      </c>
      <c r="T39">
        <v>1</v>
      </c>
      <c r="U39" t="e">
        <f t="shared" si="25"/>
        <v>#VALUE!</v>
      </c>
      <c r="V39">
        <f t="shared" si="50"/>
        <v>396</v>
      </c>
      <c r="W39">
        <f t="shared" si="26"/>
        <v>438</v>
      </c>
      <c r="X39">
        <f t="shared" si="27"/>
        <v>491</v>
      </c>
      <c r="Y39" t="e">
        <f t="shared" ref="Y39:Y219" si="77">ROUND(U39*3600/(4186*ABS($O$1-$O$2)),0)</f>
        <v>#VALUE!</v>
      </c>
      <c r="Z39">
        <f t="shared" si="29"/>
        <v>68</v>
      </c>
      <c r="AA39">
        <f t="shared" si="30"/>
        <v>75</v>
      </c>
      <c r="AB39">
        <f t="shared" si="31"/>
        <v>84</v>
      </c>
      <c r="AC39" s="213" t="e">
        <f>(($AG39*(Y39^$AH39)*((($F39-14.4)*$AI39)/100))+($AJ39*(Y39^2)))*0.0098</f>
        <v>#VALUE!</v>
      </c>
      <c r="AD39" s="213">
        <f t="shared" si="52"/>
        <v>4.3772363867273588E-2</v>
      </c>
      <c r="AE39" s="213">
        <f t="shared" si="53"/>
        <v>5.2693968297033239E-2</v>
      </c>
      <c r="AF39" s="213">
        <f t="shared" si="54"/>
        <v>6.5317448094632705E-2</v>
      </c>
      <c r="AG39" s="167">
        <f t="shared" si="55"/>
        <v>3.969E-4</v>
      </c>
      <c r="AH39" s="167">
        <f t="shared" si="32"/>
        <v>1.7345999999999999</v>
      </c>
      <c r="AI39" s="167">
        <f t="shared" si="33"/>
        <v>4</v>
      </c>
      <c r="AJ39" s="167">
        <f t="shared" si="34"/>
        <v>5.7428799999999995E-4</v>
      </c>
      <c r="AK39" s="115">
        <v>224.84323265548929</v>
      </c>
      <c r="AL39" s="7">
        <v>242.80128303053795</v>
      </c>
      <c r="AM39" s="7">
        <v>260.50015315670004</v>
      </c>
      <c r="AN39">
        <v>1</v>
      </c>
      <c r="AO39">
        <v>1</v>
      </c>
      <c r="AP39">
        <v>1</v>
      </c>
      <c r="AQ39">
        <f t="shared" ref="AQ39:AQ91" si="78">ROUND(AK39*POWER(CF_cool,AN39),0)</f>
        <v>253</v>
      </c>
      <c r="AR39">
        <f t="shared" si="36"/>
        <v>273</v>
      </c>
      <c r="AS39">
        <f t="shared" si="37"/>
        <v>293</v>
      </c>
      <c r="AT39">
        <f t="shared" si="38"/>
        <v>109</v>
      </c>
      <c r="AU39">
        <f t="shared" si="39"/>
        <v>117</v>
      </c>
      <c r="AV39">
        <f t="shared" si="40"/>
        <v>126</v>
      </c>
      <c r="AW39" s="213">
        <f t="shared" si="56"/>
        <v>0.10710199356983116</v>
      </c>
      <c r="AX39" s="213">
        <f t="shared" si="57"/>
        <v>0.12253704973862133</v>
      </c>
      <c r="AY39" s="213">
        <f t="shared" si="58"/>
        <v>0.14108634794348476</v>
      </c>
      <c r="AZ39" s="119">
        <f t="shared" ref="AZ39:AZ102" si="79">ROUND(IF(G39=10,$CO$92*E39,IF(G39=11,$CO$93*E39,IF(G39=15,$CO$94*E39,IF(G39=16,$CO$95*E39,IF(G39=20,$CO$96*E39,IF(G39=21,$CO$97*E39,)))))),1)</f>
        <v>1.2</v>
      </c>
      <c r="BA39" s="1">
        <v>9.8888355162670472</v>
      </c>
      <c r="BB39">
        <v>11.472097650788319</v>
      </c>
      <c r="BC39">
        <v>12.349999999999907</v>
      </c>
      <c r="BE39" s="7">
        <v>832</v>
      </c>
      <c r="BG39" s="123">
        <f t="shared" si="41"/>
        <v>0.68</v>
      </c>
      <c r="BJ39">
        <v>0</v>
      </c>
      <c r="BK39">
        <v>13.6</v>
      </c>
      <c r="BL39">
        <v>15.6</v>
      </c>
      <c r="BM39">
        <v>21.85</v>
      </c>
      <c r="BO39">
        <f t="shared" si="66"/>
        <v>1</v>
      </c>
      <c r="BP39">
        <f t="shared" si="42"/>
        <v>1</v>
      </c>
      <c r="BQ39">
        <f t="shared" si="42"/>
        <v>1</v>
      </c>
      <c r="BR39">
        <f t="shared" si="43"/>
        <v>253</v>
      </c>
      <c r="BS39">
        <f t="shared" si="60"/>
        <v>273</v>
      </c>
      <c r="BT39">
        <f t="shared" si="61"/>
        <v>293</v>
      </c>
      <c r="BV39">
        <f t="shared" si="62"/>
        <v>0</v>
      </c>
      <c r="BW39">
        <f t="shared" si="46"/>
        <v>0</v>
      </c>
      <c r="BX39">
        <f t="shared" si="47"/>
        <v>0</v>
      </c>
      <c r="BY39">
        <f t="shared" si="63"/>
        <v>1</v>
      </c>
      <c r="CN39" s="131" t="str">
        <f t="shared" si="18"/>
        <v>14010</v>
      </c>
      <c r="CO39" s="1">
        <v>140</v>
      </c>
      <c r="CP39">
        <v>10</v>
      </c>
      <c r="CQ39">
        <v>11.5</v>
      </c>
      <c r="CR39">
        <v>13.3</v>
      </c>
      <c r="CS39">
        <v>21.85</v>
      </c>
      <c r="CT39">
        <v>10.1</v>
      </c>
      <c r="CU39">
        <v>11.2</v>
      </c>
      <c r="CV39" s="8">
        <v>17.5</v>
      </c>
      <c r="DE39" s="74"/>
      <c r="DF39" s="98">
        <f>DF38</f>
        <v>100</v>
      </c>
      <c r="DG39" s="106">
        <f>BK10</f>
        <v>12.3</v>
      </c>
      <c r="DH39" s="99">
        <f>ROUND(IF($BZ$2=1,V10,IF($BZ$2=2,V10*3.412141633,)),0)</f>
        <v>952</v>
      </c>
      <c r="DI39" s="158">
        <f>IF($BZ$2=1,ROUND(Z10,0),IF($BZ$2=2,ROUND(Z10/272.7654,1),))</f>
        <v>164</v>
      </c>
      <c r="DJ39" s="234">
        <f>IF($BZ$2=1,AD10,IF($BZ$2=2,AD10*0.3346,))</f>
        <v>0.34119909125237768</v>
      </c>
      <c r="DK39" s="264">
        <f>IF(BY10=1,ROUND(IF($BZ$2=1,AQ10,IF($BZ$2=2,AQ10*3.412141633,)),0),"")</f>
        <v>617</v>
      </c>
      <c r="DL39" s="110">
        <f>IF(BY10=1,IF($BZ$2=1,ROUND(AT10,0),IF($BZ$2=2,ROUND(AT10/272.7654,1),)),"")</f>
        <v>265</v>
      </c>
      <c r="DM39" s="153">
        <f>IF(BY10=1,IF($BZ$2=1,AW10,IF($BZ$2=2,AW10*0.3346,)),"")</f>
        <v>0.831596953463273</v>
      </c>
      <c r="DN39" s="100">
        <f>J10</f>
        <v>26</v>
      </c>
      <c r="DO39" s="101">
        <f t="shared" ref="DO39" si="80">DN39+8</f>
        <v>34</v>
      </c>
      <c r="DP39" s="102">
        <f>BA10</f>
        <v>20.298048161335824</v>
      </c>
      <c r="DQ39" s="105">
        <f t="shared" ref="DQ39" si="81">DQ38</f>
        <v>2.5</v>
      </c>
    </row>
    <row r="40" spans="1:121" x14ac:dyDescent="0.25">
      <c r="A40" t="str">
        <f t="shared" si="49"/>
        <v>110011</v>
      </c>
      <c r="D40">
        <v>1</v>
      </c>
      <c r="E40" s="282">
        <v>100</v>
      </c>
      <c r="F40">
        <v>40.5</v>
      </c>
      <c r="G40">
        <v>11</v>
      </c>
      <c r="H40">
        <v>11.5</v>
      </c>
      <c r="I40">
        <v>0</v>
      </c>
      <c r="J40">
        <v>26</v>
      </c>
      <c r="K40">
        <v>30</v>
      </c>
      <c r="L40" s="121">
        <v>35.51228976193724</v>
      </c>
      <c r="M40" s="115">
        <f t="shared" si="24"/>
        <v>629.68000000000006</v>
      </c>
      <c r="N40" s="7">
        <v>827.74055414326142</v>
      </c>
      <c r="O40" s="7">
        <v>912.93315124158187</v>
      </c>
      <c r="P40" s="7">
        <v>1040.0833414481001</v>
      </c>
      <c r="Q40" s="121" t="s">
        <v>392</v>
      </c>
      <c r="R40">
        <v>1</v>
      </c>
      <c r="S40">
        <v>1</v>
      </c>
      <c r="T40">
        <v>1</v>
      </c>
      <c r="U40" t="e">
        <f t="shared" si="25"/>
        <v>#VALUE!</v>
      </c>
      <c r="V40">
        <f t="shared" si="50"/>
        <v>456</v>
      </c>
      <c r="W40">
        <f t="shared" si="26"/>
        <v>502</v>
      </c>
      <c r="X40">
        <f t="shared" si="27"/>
        <v>572</v>
      </c>
      <c r="Y40" t="e">
        <f t="shared" si="28"/>
        <v>#VALUE!</v>
      </c>
      <c r="Z40">
        <f t="shared" si="29"/>
        <v>78</v>
      </c>
      <c r="AA40">
        <f t="shared" si="30"/>
        <v>86</v>
      </c>
      <c r="AB40">
        <f t="shared" si="31"/>
        <v>98</v>
      </c>
      <c r="AC40" s="213" t="e">
        <f t="shared" si="51"/>
        <v>#VALUE!</v>
      </c>
      <c r="AD40" s="213">
        <f t="shared" si="52"/>
        <v>5.973666390354776E-2</v>
      </c>
      <c r="AE40" s="213">
        <f t="shared" si="53"/>
        <v>7.1825896841150788E-2</v>
      </c>
      <c r="AF40" s="213">
        <f t="shared" si="54"/>
        <v>9.1932548614121673E-2</v>
      </c>
      <c r="AG40" s="167">
        <f t="shared" si="55"/>
        <v>3.969E-4</v>
      </c>
      <c r="AH40" s="167">
        <f t="shared" si="32"/>
        <v>1.7345999999999999</v>
      </c>
      <c r="AI40" s="167">
        <f t="shared" si="33"/>
        <v>4</v>
      </c>
      <c r="AJ40" s="167">
        <f t="shared" si="34"/>
        <v>5.7428799999999995E-4</v>
      </c>
      <c r="AK40" s="115">
        <v>259.05619663992024</v>
      </c>
      <c r="AL40" s="7">
        <v>279.70754340832019</v>
      </c>
      <c r="AM40" s="7">
        <v>303.91663950750007</v>
      </c>
      <c r="AN40">
        <v>1</v>
      </c>
      <c r="AO40">
        <v>1</v>
      </c>
      <c r="AP40">
        <v>1</v>
      </c>
      <c r="AQ40">
        <f t="shared" si="78"/>
        <v>292</v>
      </c>
      <c r="AR40">
        <f t="shared" si="36"/>
        <v>315</v>
      </c>
      <c r="AS40">
        <f t="shared" si="37"/>
        <v>342</v>
      </c>
      <c r="AT40">
        <f t="shared" si="38"/>
        <v>126</v>
      </c>
      <c r="AU40">
        <f t="shared" si="39"/>
        <v>135</v>
      </c>
      <c r="AV40">
        <f t="shared" si="40"/>
        <v>147</v>
      </c>
      <c r="AW40" s="213">
        <f t="shared" si="56"/>
        <v>0.14792971623992457</v>
      </c>
      <c r="AX40" s="213">
        <f t="shared" si="57"/>
        <v>0.16859714880744567</v>
      </c>
      <c r="AY40" s="213">
        <f t="shared" si="58"/>
        <v>0.19815260898208006</v>
      </c>
      <c r="AZ40" s="119">
        <f t="shared" si="79"/>
        <v>1.3</v>
      </c>
      <c r="BA40" s="1">
        <v>11.094203079999206</v>
      </c>
      <c r="BB40">
        <v>12.740717734308612</v>
      </c>
      <c r="BC40">
        <v>14.408333333333225</v>
      </c>
      <c r="BE40" s="7">
        <v>926</v>
      </c>
      <c r="BG40" s="123">
        <f t="shared" si="41"/>
        <v>0.68</v>
      </c>
      <c r="BJ40">
        <v>0</v>
      </c>
      <c r="BK40">
        <v>13.6</v>
      </c>
      <c r="BL40">
        <v>15.6</v>
      </c>
      <c r="BM40">
        <v>21.85</v>
      </c>
      <c r="BO40">
        <f t="shared" si="66"/>
        <v>1</v>
      </c>
      <c r="BP40">
        <f t="shared" si="42"/>
        <v>1</v>
      </c>
      <c r="BQ40">
        <f t="shared" si="42"/>
        <v>1</v>
      </c>
      <c r="BR40">
        <f t="shared" si="43"/>
        <v>292</v>
      </c>
      <c r="BS40">
        <f t="shared" si="60"/>
        <v>315</v>
      </c>
      <c r="BT40">
        <f t="shared" si="61"/>
        <v>342</v>
      </c>
      <c r="BV40">
        <f t="shared" si="62"/>
        <v>0</v>
      </c>
      <c r="BW40">
        <f t="shared" si="46"/>
        <v>0</v>
      </c>
      <c r="BX40">
        <f t="shared" si="47"/>
        <v>0</v>
      </c>
      <c r="BY40">
        <f t="shared" si="63"/>
        <v>1</v>
      </c>
      <c r="CN40" s="131" t="str">
        <f t="shared" si="18"/>
        <v>14015</v>
      </c>
      <c r="CO40" s="1">
        <v>140</v>
      </c>
      <c r="CP40">
        <v>15</v>
      </c>
      <c r="CQ40">
        <v>10.4</v>
      </c>
      <c r="CR40">
        <v>12.2</v>
      </c>
      <c r="CS40">
        <v>21.85</v>
      </c>
      <c r="CT40">
        <v>9.6</v>
      </c>
      <c r="CU40">
        <v>10.5</v>
      </c>
      <c r="CV40" s="8">
        <v>16.100000000000001</v>
      </c>
      <c r="DE40" s="74"/>
      <c r="DF40" s="98">
        <f>DF38</f>
        <v>100</v>
      </c>
      <c r="DG40" s="106">
        <f>BL10</f>
        <v>14.4</v>
      </c>
      <c r="DH40" s="99">
        <f>ROUND(IF($BZ$2=1,W10,IF($BZ$2=2,W10*3.412141633,)),0)</f>
        <v>1056</v>
      </c>
      <c r="DI40" s="158">
        <f>IF($BZ$2=1,ROUND(AA10,0),IF($BZ$2=2,ROUND(AA10/272.7654,1),))</f>
        <v>182</v>
      </c>
      <c r="DJ40" s="234">
        <f>IF($BZ$2=1,AE10,IF($BZ$2=2,AE10*0.3346,))</f>
        <v>0.4138336344854841</v>
      </c>
      <c r="DK40" s="264">
        <f>IF(BY10=1,ROUND(IF($BZ$2=1,AR10,IF($BZ$2=2,AR10*3.412141633,)),0),"")</f>
        <v>675</v>
      </c>
      <c r="DL40" s="110">
        <f>IF(BY10=1,IF($BZ$2=1,ROUND(AU10,0),IF($BZ$2=2,ROUND(AU10/272.7654,1),)),"")</f>
        <v>290</v>
      </c>
      <c r="DM40" s="153">
        <f>IF(BY10=1,IF($BZ$2=1,AX10,IF($BZ$2=2,AX10*0.3346,)),"")</f>
        <v>0.98354815758365455</v>
      </c>
      <c r="DN40" s="100">
        <f>K10</f>
        <v>30</v>
      </c>
      <c r="DO40" s="101">
        <f>DN40+8</f>
        <v>38</v>
      </c>
      <c r="DP40" s="102">
        <f>BB10</f>
        <v>23.241835253713635</v>
      </c>
      <c r="DQ40" s="105">
        <f t="shared" ref="DQ40" si="82">DQ38</f>
        <v>2.5</v>
      </c>
    </row>
    <row r="41" spans="1:121" x14ac:dyDescent="0.25">
      <c r="A41" t="str">
        <f t="shared" si="49"/>
        <v>112011</v>
      </c>
      <c r="D41">
        <v>1</v>
      </c>
      <c r="E41" s="282">
        <v>120</v>
      </c>
      <c r="F41">
        <v>40.5</v>
      </c>
      <c r="G41">
        <v>11</v>
      </c>
      <c r="H41">
        <v>11.5</v>
      </c>
      <c r="I41">
        <v>0</v>
      </c>
      <c r="J41">
        <v>26</v>
      </c>
      <c r="K41">
        <v>30</v>
      </c>
      <c r="L41" s="121">
        <v>36.6</v>
      </c>
      <c r="M41" s="115">
        <f t="shared" si="24"/>
        <v>733.04000000000008</v>
      </c>
      <c r="N41" s="7">
        <v>1038.2506842425073</v>
      </c>
      <c r="O41" s="7">
        <v>1142.080305956021</v>
      </c>
      <c r="P41" s="7">
        <v>1337.2499514184001</v>
      </c>
      <c r="Q41" s="121" t="s">
        <v>392</v>
      </c>
      <c r="R41">
        <v>1</v>
      </c>
      <c r="S41">
        <v>1</v>
      </c>
      <c r="T41">
        <v>1</v>
      </c>
      <c r="U41" t="e">
        <f t="shared" si="25"/>
        <v>#VALUE!</v>
      </c>
      <c r="V41">
        <f t="shared" si="50"/>
        <v>571</v>
      </c>
      <c r="W41">
        <f t="shared" si="26"/>
        <v>629</v>
      </c>
      <c r="X41">
        <f t="shared" si="27"/>
        <v>736</v>
      </c>
      <c r="Y41" t="e">
        <f t="shared" si="28"/>
        <v>#VALUE!</v>
      </c>
      <c r="Z41">
        <f t="shared" si="29"/>
        <v>98</v>
      </c>
      <c r="AA41">
        <f t="shared" si="30"/>
        <v>108</v>
      </c>
      <c r="AB41">
        <f t="shared" si="31"/>
        <v>127</v>
      </c>
      <c r="AC41" s="213" t="e">
        <f t="shared" si="51"/>
        <v>#VALUE!</v>
      </c>
      <c r="AD41" s="213">
        <f t="shared" si="52"/>
        <v>0.10078325456844918</v>
      </c>
      <c r="AE41" s="213">
        <f t="shared" si="53"/>
        <v>0.12095579733133843</v>
      </c>
      <c r="AF41" s="213">
        <f t="shared" si="54"/>
        <v>0.1640381020786108</v>
      </c>
      <c r="AG41" s="167">
        <f t="shared" si="55"/>
        <v>3.969E-4</v>
      </c>
      <c r="AH41" s="167">
        <f t="shared" si="32"/>
        <v>1.7345999999999999</v>
      </c>
      <c r="AI41" s="167">
        <f t="shared" si="33"/>
        <v>4</v>
      </c>
      <c r="AJ41" s="167">
        <f t="shared" si="34"/>
        <v>5.7428799999999995E-4</v>
      </c>
      <c r="AK41" s="115">
        <v>326.2128512917032</v>
      </c>
      <c r="AL41" s="7">
        <v>352.35728291623496</v>
      </c>
      <c r="AM41" s="7">
        <v>390.75002389310004</v>
      </c>
      <c r="AN41">
        <v>1</v>
      </c>
      <c r="AO41">
        <v>1</v>
      </c>
      <c r="AP41">
        <v>1</v>
      </c>
      <c r="AQ41">
        <f t="shared" si="78"/>
        <v>367</v>
      </c>
      <c r="AR41">
        <f t="shared" si="36"/>
        <v>397</v>
      </c>
      <c r="AS41">
        <f t="shared" si="37"/>
        <v>440</v>
      </c>
      <c r="AT41">
        <f t="shared" si="38"/>
        <v>158</v>
      </c>
      <c r="AU41">
        <f t="shared" si="39"/>
        <v>171</v>
      </c>
      <c r="AV41">
        <f t="shared" si="40"/>
        <v>189</v>
      </c>
      <c r="AW41" s="213">
        <f t="shared" si="56"/>
        <v>0.24750728668013899</v>
      </c>
      <c r="AX41" s="213">
        <f t="shared" si="57"/>
        <v>0.28730900816008281</v>
      </c>
      <c r="AY41" s="213">
        <f t="shared" si="58"/>
        <v>0.34704829521290631</v>
      </c>
      <c r="AZ41" s="119">
        <f t="shared" si="79"/>
        <v>1.6</v>
      </c>
      <c r="BA41" s="1">
        <v>13.395815719162472</v>
      </c>
      <c r="BB41">
        <v>15.195275468368678</v>
      </c>
      <c r="BC41">
        <v>18.52499999999986</v>
      </c>
      <c r="BE41" s="7">
        <v>1078</v>
      </c>
      <c r="BG41" s="123">
        <f t="shared" si="41"/>
        <v>0.68</v>
      </c>
      <c r="BJ41">
        <v>0</v>
      </c>
      <c r="BK41">
        <v>13.6</v>
      </c>
      <c r="BL41">
        <v>15.6</v>
      </c>
      <c r="BM41">
        <v>21.85</v>
      </c>
      <c r="BO41">
        <f t="shared" si="66"/>
        <v>1</v>
      </c>
      <c r="BP41">
        <f t="shared" si="42"/>
        <v>1</v>
      </c>
      <c r="BQ41">
        <f t="shared" si="42"/>
        <v>1</v>
      </c>
      <c r="BR41">
        <f t="shared" si="43"/>
        <v>367</v>
      </c>
      <c r="BS41">
        <f t="shared" si="60"/>
        <v>397</v>
      </c>
      <c r="BT41">
        <f t="shared" si="61"/>
        <v>440</v>
      </c>
      <c r="BV41">
        <f t="shared" si="62"/>
        <v>0</v>
      </c>
      <c r="BW41">
        <f t="shared" si="46"/>
        <v>0</v>
      </c>
      <c r="BX41">
        <f t="shared" si="47"/>
        <v>0</v>
      </c>
      <c r="BY41">
        <f t="shared" si="63"/>
        <v>1</v>
      </c>
      <c r="CN41" s="131" t="str">
        <f t="shared" si="18"/>
        <v>16010</v>
      </c>
      <c r="CO41" s="1">
        <v>160</v>
      </c>
      <c r="CP41">
        <v>10</v>
      </c>
      <c r="CQ41">
        <v>11.2</v>
      </c>
      <c r="CR41">
        <v>13</v>
      </c>
      <c r="CS41">
        <v>21.85</v>
      </c>
      <c r="CT41">
        <v>11</v>
      </c>
      <c r="CU41">
        <v>12.4</v>
      </c>
      <c r="CV41" s="8">
        <v>19.2</v>
      </c>
      <c r="DE41" s="74"/>
      <c r="DF41" s="246">
        <f>DF38</f>
        <v>100</v>
      </c>
      <c r="DG41" s="107">
        <f>BM10</f>
        <v>21.85</v>
      </c>
      <c r="DH41" s="239">
        <f>ROUND(IF($BZ$2=1,X10,IF($BZ$2=2,X10*3.412141633,)),0)</f>
        <v>1308</v>
      </c>
      <c r="DI41" s="240">
        <f>IF($BZ$2=1,ROUND(AB10,0),IF($BZ$2=2,ROUND(AB10/272.7654,1),))</f>
        <v>225</v>
      </c>
      <c r="DJ41" s="235">
        <f>IF($BZ$2=1,AF10,IF($BZ$2=2,AF10*0.3346,))</f>
        <v>0.61345804439765816</v>
      </c>
      <c r="DK41" s="265">
        <f>IF(BY10=1,ROUND(IF($BZ$2=1,AS10,IF($BZ$2=2,AS10*3.412141633,)),0),"")</f>
        <v>782</v>
      </c>
      <c r="DL41" s="266">
        <f>IF(BY10=1,IF($BZ$2=1,ROUND(AV10,0),IF($BZ$2=2,ROUND(AV10/272.7654,1),)),"")</f>
        <v>336</v>
      </c>
      <c r="DM41" s="235">
        <f>IF(BY10=1,IF($BZ$2=1,AY10,IF($BZ$2=2,AY10*0.3346,)),"")</f>
        <v>1.2940692722839073</v>
      </c>
      <c r="DN41" s="244">
        <f>L10</f>
        <v>39.0902249957918</v>
      </c>
      <c r="DO41" s="236">
        <f t="shared" ref="DO41" si="83">DN41+8</f>
        <v>47.0902249957918</v>
      </c>
      <c r="DP41" s="261">
        <f>BC10</f>
        <v>32.933333333333088</v>
      </c>
      <c r="DQ41" s="236">
        <f t="shared" ref="DQ41" si="84">DQ38</f>
        <v>2.5</v>
      </c>
    </row>
    <row r="42" spans="1:121" x14ac:dyDescent="0.25">
      <c r="A42" t="str">
        <f t="shared" si="49"/>
        <v>115011</v>
      </c>
      <c r="D42">
        <v>1</v>
      </c>
      <c r="E42" s="282">
        <v>150</v>
      </c>
      <c r="F42">
        <v>40.5</v>
      </c>
      <c r="G42">
        <v>11</v>
      </c>
      <c r="H42">
        <v>11.5</v>
      </c>
      <c r="I42">
        <v>0</v>
      </c>
      <c r="J42">
        <v>26</v>
      </c>
      <c r="K42">
        <v>30</v>
      </c>
      <c r="L42" s="121">
        <v>37.845112497945742</v>
      </c>
      <c r="M42" s="115">
        <f t="shared" si="24"/>
        <v>599.76</v>
      </c>
      <c r="N42" s="7">
        <v>1342.8565496471372</v>
      </c>
      <c r="O42" s="7">
        <v>1479.2041741051935</v>
      </c>
      <c r="P42" s="7">
        <v>1783.0000725201999</v>
      </c>
      <c r="Q42" s="121" t="s">
        <v>392</v>
      </c>
      <c r="R42">
        <v>1</v>
      </c>
      <c r="S42">
        <v>1</v>
      </c>
      <c r="T42">
        <v>1</v>
      </c>
      <c r="U42" t="e">
        <f t="shared" si="25"/>
        <v>#VALUE!</v>
      </c>
      <c r="V42">
        <f t="shared" si="50"/>
        <v>739</v>
      </c>
      <c r="W42">
        <f t="shared" si="26"/>
        <v>814</v>
      </c>
      <c r="X42">
        <f t="shared" si="27"/>
        <v>981</v>
      </c>
      <c r="Y42" t="e">
        <f t="shared" si="28"/>
        <v>#VALUE!</v>
      </c>
      <c r="Z42">
        <f t="shared" si="29"/>
        <v>127</v>
      </c>
      <c r="AA42">
        <f t="shared" si="30"/>
        <v>140</v>
      </c>
      <c r="AB42">
        <f t="shared" si="31"/>
        <v>169</v>
      </c>
      <c r="AC42" s="213" t="e">
        <f t="shared" si="51"/>
        <v>#VALUE!</v>
      </c>
      <c r="AD42" s="213">
        <f t="shared" si="52"/>
        <v>0.18485166139367065</v>
      </c>
      <c r="AE42" s="213">
        <f t="shared" si="53"/>
        <v>0.22171317786876893</v>
      </c>
      <c r="AF42" s="213">
        <f t="shared" si="54"/>
        <v>0.31516748940731842</v>
      </c>
      <c r="AG42" s="167">
        <f t="shared" si="55"/>
        <v>3.969E-4</v>
      </c>
      <c r="AH42" s="167">
        <f t="shared" si="32"/>
        <v>1.7345999999999999</v>
      </c>
      <c r="AI42" s="167">
        <f t="shared" si="33"/>
        <v>4</v>
      </c>
      <c r="AJ42" s="167">
        <f t="shared" si="34"/>
        <v>5.7428799999999995E-4</v>
      </c>
      <c r="AK42" s="115">
        <v>423.65815696218516</v>
      </c>
      <c r="AL42" s="7">
        <v>459.33483713745414</v>
      </c>
      <c r="AM42" s="7">
        <v>520.99989462940005</v>
      </c>
      <c r="AN42">
        <v>1</v>
      </c>
      <c r="AO42">
        <v>1</v>
      </c>
      <c r="AP42">
        <v>1</v>
      </c>
      <c r="AQ42">
        <f t="shared" si="78"/>
        <v>477</v>
      </c>
      <c r="AR42">
        <f t="shared" si="36"/>
        <v>517</v>
      </c>
      <c r="AS42">
        <f t="shared" si="37"/>
        <v>587</v>
      </c>
      <c r="AT42">
        <f t="shared" si="38"/>
        <v>205</v>
      </c>
      <c r="AU42">
        <f t="shared" si="39"/>
        <v>222</v>
      </c>
      <c r="AV42">
        <f t="shared" si="40"/>
        <v>252</v>
      </c>
      <c r="AW42" s="213">
        <f t="shared" si="56"/>
        <v>0.45238903875710268</v>
      </c>
      <c r="AX42" s="213">
        <f t="shared" si="57"/>
        <v>0.52523389841043688</v>
      </c>
      <c r="AY42" s="213">
        <f t="shared" si="58"/>
        <v>0.66621540315277183</v>
      </c>
      <c r="AZ42" s="119">
        <f t="shared" si="79"/>
        <v>2</v>
      </c>
      <c r="BA42" s="1">
        <v>16.558116316654743</v>
      </c>
      <c r="BB42">
        <v>18.743964042758314</v>
      </c>
      <c r="BC42">
        <v>24.699999999999815</v>
      </c>
      <c r="BE42" s="7">
        <v>882</v>
      </c>
      <c r="BG42" s="123">
        <f t="shared" si="41"/>
        <v>0.68</v>
      </c>
      <c r="BJ42">
        <v>0</v>
      </c>
      <c r="BK42">
        <v>12.3</v>
      </c>
      <c r="BL42">
        <v>14.4</v>
      </c>
      <c r="BM42">
        <v>21.85</v>
      </c>
      <c r="BO42">
        <f t="shared" si="66"/>
        <v>1</v>
      </c>
      <c r="BP42">
        <f t="shared" si="42"/>
        <v>1</v>
      </c>
      <c r="BQ42">
        <f t="shared" si="42"/>
        <v>1</v>
      </c>
      <c r="BR42">
        <f t="shared" si="43"/>
        <v>477</v>
      </c>
      <c r="BS42">
        <f t="shared" si="60"/>
        <v>517</v>
      </c>
      <c r="BT42">
        <f t="shared" si="61"/>
        <v>587</v>
      </c>
      <c r="BV42">
        <f t="shared" si="62"/>
        <v>0</v>
      </c>
      <c r="BW42">
        <f t="shared" si="46"/>
        <v>0</v>
      </c>
      <c r="BX42">
        <f t="shared" si="47"/>
        <v>0</v>
      </c>
      <c r="BY42">
        <f t="shared" si="63"/>
        <v>1</v>
      </c>
      <c r="CN42" s="131" t="str">
        <f t="shared" si="18"/>
        <v>16015</v>
      </c>
      <c r="CO42" s="1">
        <v>160</v>
      </c>
      <c r="CP42">
        <v>15</v>
      </c>
      <c r="CQ42">
        <v>10</v>
      </c>
      <c r="CR42">
        <v>11.8</v>
      </c>
      <c r="CS42">
        <v>21.85</v>
      </c>
      <c r="CT42">
        <v>11.5</v>
      </c>
      <c r="CU42">
        <v>12.8</v>
      </c>
      <c r="CV42" s="8">
        <v>19.600000000000001</v>
      </c>
      <c r="DE42" s="74"/>
      <c r="DF42" s="256">
        <f>IF(data!$CB$9=5,241,110)</f>
        <v>110</v>
      </c>
      <c r="DG42" s="102">
        <f>BJ11</f>
        <v>0</v>
      </c>
      <c r="DH42" s="237" t="e">
        <f>ROUND(IF($BZ$2=1,U11,IF($BZ$2=2,U11*3.412141633,)),0)</f>
        <v>#VALUE!</v>
      </c>
      <c r="DI42" s="238" t="e">
        <f>IF($BZ$2=1,ROUND(Y11,0),IF($BZ$2=2,ROUND(Y11/272.7654,1),))</f>
        <v>#VALUE!</v>
      </c>
      <c r="DJ42" s="233" t="e">
        <f>IF($BZ$2=1,AC11,IF($BZ$2=2,AC11*0.3346,))</f>
        <v>#VALUE!</v>
      </c>
      <c r="DK42" s="258"/>
      <c r="DL42" s="241"/>
      <c r="DM42" s="259"/>
      <c r="DN42" s="242">
        <v>0</v>
      </c>
      <c r="DO42" s="243">
        <v>0</v>
      </c>
      <c r="DP42" s="257">
        <v>0</v>
      </c>
      <c r="DQ42" s="245">
        <f>IF($BZ$2=1,AZ11,IF($BZ$2=2,AZ11/4.54609,))</f>
        <v>2.8</v>
      </c>
    </row>
    <row r="43" spans="1:121" x14ac:dyDescent="0.25">
      <c r="A43" t="str">
        <f t="shared" si="49"/>
        <v>117011</v>
      </c>
      <c r="D43">
        <v>1</v>
      </c>
      <c r="E43" s="282">
        <v>170</v>
      </c>
      <c r="F43">
        <v>40.5</v>
      </c>
      <c r="G43">
        <v>11</v>
      </c>
      <c r="H43">
        <v>11.5</v>
      </c>
      <c r="I43">
        <v>0</v>
      </c>
      <c r="J43">
        <v>26</v>
      </c>
      <c r="K43">
        <v>30</v>
      </c>
      <c r="L43" s="121">
        <v>38.51228976196019</v>
      </c>
      <c r="M43" s="115">
        <f t="shared" si="24"/>
        <v>707.2</v>
      </c>
      <c r="N43" s="7">
        <v>1538.8653851714307</v>
      </c>
      <c r="O43" s="7">
        <v>1700.275062626509</v>
      </c>
      <c r="P43" s="7">
        <v>2080.1666826933997</v>
      </c>
      <c r="Q43" s="121" t="s">
        <v>392</v>
      </c>
      <c r="R43">
        <v>1</v>
      </c>
      <c r="S43">
        <v>1</v>
      </c>
      <c r="T43">
        <v>1</v>
      </c>
      <c r="U43" t="e">
        <f t="shared" si="25"/>
        <v>#VALUE!</v>
      </c>
      <c r="V43">
        <f t="shared" si="50"/>
        <v>847</v>
      </c>
      <c r="W43">
        <f t="shared" si="26"/>
        <v>936</v>
      </c>
      <c r="X43">
        <f t="shared" si="27"/>
        <v>1145</v>
      </c>
      <c r="Y43" t="e">
        <f t="shared" si="28"/>
        <v>#VALUE!</v>
      </c>
      <c r="Z43">
        <f t="shared" si="29"/>
        <v>146</v>
      </c>
      <c r="AA43">
        <f t="shared" si="30"/>
        <v>161</v>
      </c>
      <c r="AB43">
        <f t="shared" si="31"/>
        <v>197</v>
      </c>
      <c r="AC43" s="213" t="e">
        <f t="shared" si="51"/>
        <v>#VALUE!</v>
      </c>
      <c r="AD43" s="213">
        <f t="shared" si="52"/>
        <v>0.25745442774823707</v>
      </c>
      <c r="AE43" s="213">
        <f t="shared" si="53"/>
        <v>0.30878990974594944</v>
      </c>
      <c r="AF43" s="213">
        <f t="shared" si="54"/>
        <v>0.44960197495514326</v>
      </c>
      <c r="AG43" s="167">
        <f t="shared" si="55"/>
        <v>3.969E-4</v>
      </c>
      <c r="AH43" s="167">
        <f t="shared" si="32"/>
        <v>1.7345999999999999</v>
      </c>
      <c r="AI43" s="167">
        <f t="shared" si="33"/>
        <v>4</v>
      </c>
      <c r="AJ43" s="167">
        <f t="shared" si="34"/>
        <v>5.7428799999999995E-4</v>
      </c>
      <c r="AK43" s="115">
        <v>486.50888457827659</v>
      </c>
      <c r="AL43" s="7">
        <v>529.56310449561568</v>
      </c>
      <c r="AM43" s="7">
        <v>607.83327901500013</v>
      </c>
      <c r="AN43">
        <v>1</v>
      </c>
      <c r="AO43">
        <v>1</v>
      </c>
      <c r="AP43">
        <v>1</v>
      </c>
      <c r="AQ43">
        <f t="shared" si="78"/>
        <v>548</v>
      </c>
      <c r="AR43">
        <f t="shared" si="36"/>
        <v>596</v>
      </c>
      <c r="AS43">
        <f t="shared" si="37"/>
        <v>685</v>
      </c>
      <c r="AT43">
        <f t="shared" si="38"/>
        <v>236</v>
      </c>
      <c r="AU43">
        <f t="shared" si="39"/>
        <v>256</v>
      </c>
      <c r="AV43">
        <f t="shared" si="40"/>
        <v>295</v>
      </c>
      <c r="AW43" s="213">
        <f t="shared" si="56"/>
        <v>0.62970788756979623</v>
      </c>
      <c r="AX43" s="213">
        <f t="shared" si="57"/>
        <v>0.73301280223306675</v>
      </c>
      <c r="AY43" s="213">
        <f t="shared" si="58"/>
        <v>0.9555041599386217</v>
      </c>
      <c r="AZ43" s="119">
        <f t="shared" si="79"/>
        <v>2.2999999999999998</v>
      </c>
      <c r="BA43" s="1">
        <v>18.489203998745236</v>
      </c>
      <c r="BB43">
        <v>21.02882824621398</v>
      </c>
      <c r="BC43">
        <v>28.81666666666645</v>
      </c>
      <c r="BE43" s="7">
        <v>1040</v>
      </c>
      <c r="BG43" s="123">
        <f t="shared" si="41"/>
        <v>0.68</v>
      </c>
      <c r="BJ43">
        <v>0</v>
      </c>
      <c r="BK43">
        <v>12.3</v>
      </c>
      <c r="BL43">
        <v>14.4</v>
      </c>
      <c r="BM43">
        <v>21.85</v>
      </c>
      <c r="BO43">
        <f t="shared" si="66"/>
        <v>1</v>
      </c>
      <c r="BP43">
        <f t="shared" si="42"/>
        <v>1</v>
      </c>
      <c r="BQ43">
        <f t="shared" si="42"/>
        <v>1</v>
      </c>
      <c r="BR43">
        <f t="shared" si="43"/>
        <v>548</v>
      </c>
      <c r="BS43">
        <f t="shared" si="60"/>
        <v>596</v>
      </c>
      <c r="BT43">
        <f t="shared" si="61"/>
        <v>685</v>
      </c>
      <c r="BV43">
        <f t="shared" si="62"/>
        <v>0</v>
      </c>
      <c r="BW43">
        <f t="shared" si="46"/>
        <v>0</v>
      </c>
      <c r="BX43">
        <f t="shared" si="47"/>
        <v>0</v>
      </c>
      <c r="BY43">
        <f t="shared" si="63"/>
        <v>1</v>
      </c>
      <c r="CN43" s="131" t="str">
        <f t="shared" si="18"/>
        <v>18010</v>
      </c>
      <c r="CO43" s="1">
        <v>180</v>
      </c>
      <c r="CP43">
        <v>10</v>
      </c>
      <c r="CQ43">
        <v>10.9</v>
      </c>
      <c r="CR43">
        <v>12.7</v>
      </c>
      <c r="CS43">
        <v>21.85</v>
      </c>
      <c r="CT43">
        <v>12.2</v>
      </c>
      <c r="CU43">
        <v>13.7</v>
      </c>
      <c r="CV43" s="8">
        <v>22</v>
      </c>
      <c r="DE43" s="74"/>
      <c r="DF43" s="98">
        <f>DF42</f>
        <v>110</v>
      </c>
      <c r="DG43" s="106">
        <f>BK11</f>
        <v>12.3</v>
      </c>
      <c r="DH43" s="99">
        <f>ROUND(IF($BZ$2=1,V11,IF($BZ$2=2,V11*3.412141633,)),0)</f>
        <v>1056</v>
      </c>
      <c r="DI43" s="158">
        <f>IF($BZ$2=1,ROUND(Z11,0),IF($BZ$2=2,ROUND(Z11/272.7654,1),))</f>
        <v>182</v>
      </c>
      <c r="DJ43" s="234">
        <f>IF($BZ$2=1,AD11,IF($BZ$2=2,AD11*0.3346,))</f>
        <v>0.43973466187818161</v>
      </c>
      <c r="DK43" s="264">
        <f>IF(BY11=1,ROUND(IF($BZ$2=1,AQ11,IF($BZ$2=2,AQ11*3.412141633,)),0),"")</f>
        <v>685</v>
      </c>
      <c r="DL43" s="110">
        <f>IF(BY11=1,IF($BZ$2=1,ROUND(AT11,0),IF($BZ$2=2,ROUND(AT11/272.7654,1),)),"")</f>
        <v>295</v>
      </c>
      <c r="DM43" s="153">
        <f>IF(BY11=1,IF($BZ$2=1,AW11,IF($BZ$2=2,AW11*0.3346,)),"")</f>
        <v>1.0752279415783701</v>
      </c>
      <c r="DN43" s="100">
        <f>J11</f>
        <v>26</v>
      </c>
      <c r="DO43" s="101">
        <f t="shared" ref="DO43" si="85">DN43+8</f>
        <v>34</v>
      </c>
      <c r="DP43" s="102">
        <f>BA11</f>
        <v>21.914929272697012</v>
      </c>
      <c r="DQ43" s="105">
        <f t="shared" ref="DQ43" si="86">DQ42</f>
        <v>2.8</v>
      </c>
    </row>
    <row r="44" spans="1:121" x14ac:dyDescent="0.25">
      <c r="A44" t="str">
        <f t="shared" si="49"/>
        <v>119011</v>
      </c>
      <c r="D44">
        <v>1</v>
      </c>
      <c r="E44" s="282">
        <v>190</v>
      </c>
      <c r="F44">
        <v>40.5</v>
      </c>
      <c r="G44">
        <v>11</v>
      </c>
      <c r="H44">
        <v>11.5</v>
      </c>
      <c r="I44">
        <v>0</v>
      </c>
      <c r="J44">
        <v>26</v>
      </c>
      <c r="K44">
        <v>30</v>
      </c>
      <c r="L44" s="121">
        <v>39.0902249957918</v>
      </c>
      <c r="M44" s="115">
        <f t="shared" si="24"/>
        <v>784.04000000000008</v>
      </c>
      <c r="N44" s="7">
        <v>1729.7380188633683</v>
      </c>
      <c r="O44" s="7">
        <v>1918.3503361118428</v>
      </c>
      <c r="P44" s="7">
        <v>2377.3332928665</v>
      </c>
      <c r="Q44" s="121" t="s">
        <v>392</v>
      </c>
      <c r="R44">
        <v>1</v>
      </c>
      <c r="S44">
        <v>1</v>
      </c>
      <c r="T44">
        <v>1</v>
      </c>
      <c r="U44" t="e">
        <f t="shared" si="25"/>
        <v>#VALUE!</v>
      </c>
      <c r="V44">
        <f t="shared" si="50"/>
        <v>952</v>
      </c>
      <c r="W44">
        <f t="shared" si="26"/>
        <v>1056</v>
      </c>
      <c r="X44">
        <f t="shared" si="27"/>
        <v>1308</v>
      </c>
      <c r="Y44" t="e">
        <f t="shared" si="28"/>
        <v>#VALUE!</v>
      </c>
      <c r="Z44">
        <f t="shared" si="29"/>
        <v>164</v>
      </c>
      <c r="AA44">
        <f t="shared" si="30"/>
        <v>182</v>
      </c>
      <c r="AB44">
        <f t="shared" si="31"/>
        <v>225</v>
      </c>
      <c r="AC44" s="213" t="e">
        <f t="shared" si="51"/>
        <v>#VALUE!</v>
      </c>
      <c r="AD44" s="213">
        <f t="shared" si="52"/>
        <v>0.34119909125237768</v>
      </c>
      <c r="AE44" s="213">
        <f t="shared" si="53"/>
        <v>0.4138336344854841</v>
      </c>
      <c r="AF44" s="213">
        <f t="shared" si="54"/>
        <v>0.61345804439765816</v>
      </c>
      <c r="AG44" s="167">
        <f t="shared" si="55"/>
        <v>3.969E-4</v>
      </c>
      <c r="AH44" s="167">
        <f t="shared" si="32"/>
        <v>1.7345999999999999</v>
      </c>
      <c r="AI44" s="167">
        <f t="shared" si="33"/>
        <v>4</v>
      </c>
      <c r="AJ44" s="167">
        <f t="shared" si="34"/>
        <v>5.7428799999999995E-4</v>
      </c>
      <c r="AK44" s="115">
        <v>547.7922272805813</v>
      </c>
      <c r="AL44" s="7">
        <v>598.9271409346693</v>
      </c>
      <c r="AM44" s="7">
        <v>694.66666319770025</v>
      </c>
      <c r="AN44">
        <v>1</v>
      </c>
      <c r="AO44">
        <v>1</v>
      </c>
      <c r="AP44">
        <v>1</v>
      </c>
      <c r="AQ44">
        <f t="shared" si="78"/>
        <v>617</v>
      </c>
      <c r="AR44">
        <f t="shared" si="36"/>
        <v>675</v>
      </c>
      <c r="AS44">
        <f t="shared" si="37"/>
        <v>782</v>
      </c>
      <c r="AT44">
        <f t="shared" si="38"/>
        <v>265</v>
      </c>
      <c r="AU44">
        <f t="shared" si="39"/>
        <v>290</v>
      </c>
      <c r="AV44">
        <f t="shared" si="40"/>
        <v>336</v>
      </c>
      <c r="AW44" s="213">
        <f t="shared" si="56"/>
        <v>0.831596953463273</v>
      </c>
      <c r="AX44" s="213">
        <f t="shared" si="57"/>
        <v>0.98354815758365455</v>
      </c>
      <c r="AY44" s="213">
        <f t="shared" si="58"/>
        <v>1.2940692722839073</v>
      </c>
      <c r="AZ44" s="119">
        <f t="shared" si="79"/>
        <v>2.5</v>
      </c>
      <c r="BA44" s="1">
        <v>20.298048161335824</v>
      </c>
      <c r="BB44">
        <v>23.241835253713635</v>
      </c>
      <c r="BC44">
        <v>32.933333333333088</v>
      </c>
      <c r="BE44" s="7">
        <v>1153</v>
      </c>
      <c r="BG44" s="123">
        <f t="shared" si="41"/>
        <v>0.68</v>
      </c>
      <c r="BJ44">
        <v>0</v>
      </c>
      <c r="BK44">
        <v>12.3</v>
      </c>
      <c r="BL44">
        <v>14.4</v>
      </c>
      <c r="BM44">
        <v>21.85</v>
      </c>
      <c r="BO44">
        <f t="shared" si="66"/>
        <v>1</v>
      </c>
      <c r="BP44">
        <f t="shared" si="66"/>
        <v>1</v>
      </c>
      <c r="BQ44">
        <f t="shared" si="66"/>
        <v>1</v>
      </c>
      <c r="BR44">
        <f t="shared" si="43"/>
        <v>617</v>
      </c>
      <c r="BS44">
        <f t="shared" si="60"/>
        <v>675</v>
      </c>
      <c r="BT44">
        <f t="shared" si="61"/>
        <v>782</v>
      </c>
      <c r="BV44">
        <f t="shared" si="62"/>
        <v>0</v>
      </c>
      <c r="BW44">
        <f t="shared" si="46"/>
        <v>0</v>
      </c>
      <c r="BX44">
        <f t="shared" si="47"/>
        <v>0</v>
      </c>
      <c r="BY44">
        <f t="shared" si="63"/>
        <v>1</v>
      </c>
      <c r="CN44" s="131" t="str">
        <f t="shared" si="18"/>
        <v>18015</v>
      </c>
      <c r="CO44" s="1">
        <v>180</v>
      </c>
      <c r="CP44">
        <v>15</v>
      </c>
      <c r="CQ44">
        <v>10</v>
      </c>
      <c r="CR44">
        <v>11.8</v>
      </c>
      <c r="CS44">
        <v>21.85</v>
      </c>
      <c r="CT44">
        <v>11.5</v>
      </c>
      <c r="CU44">
        <v>12.8</v>
      </c>
      <c r="CV44" s="8">
        <v>19.600000000000001</v>
      </c>
      <c r="DE44" s="74"/>
      <c r="DF44" s="98">
        <f>DF42</f>
        <v>110</v>
      </c>
      <c r="DG44" s="106">
        <f>BL11</f>
        <v>14.4</v>
      </c>
      <c r="DH44" s="99">
        <f>ROUND(IF($BZ$2=1,W11,IF($BZ$2=2,W11*3.412141633,)),0)</f>
        <v>1172</v>
      </c>
      <c r="DI44" s="158">
        <f>IF($BZ$2=1,ROUND(AA11,0),IF($BZ$2=2,ROUND(AA11/272.7654,1),))</f>
        <v>202</v>
      </c>
      <c r="DJ44" s="234">
        <f>IF($BZ$2=1,AE11,IF($BZ$2=2,AE11*0.3346,))</f>
        <v>0.5331736453801813</v>
      </c>
      <c r="DK44" s="264">
        <f>IF(BY11=1,ROUND(IF($BZ$2=1,AR11,IF($BZ$2=2,AR11*3.412141633,)),0),"")</f>
        <v>751</v>
      </c>
      <c r="DL44" s="110">
        <f>IF(BY11=1,IF($BZ$2=1,ROUND(AU11,0),IF($BZ$2=2,ROUND(AU11/272.7654,1),)),"")</f>
        <v>323</v>
      </c>
      <c r="DM44" s="153">
        <f>IF(BY11=1,IF($BZ$2=1,AX11,IF($BZ$2=2,AX11*0.3346,)),"")</f>
        <v>1.272336536463021</v>
      </c>
      <c r="DN44" s="100">
        <f>K11</f>
        <v>30</v>
      </c>
      <c r="DO44" s="101">
        <f>DN44+8</f>
        <v>38</v>
      </c>
      <c r="DP44" s="102">
        <f>BB11</f>
        <v>25.31535920549992</v>
      </c>
      <c r="DQ44" s="105">
        <f t="shared" ref="DQ44" si="87">DQ42</f>
        <v>2.8</v>
      </c>
    </row>
    <row r="45" spans="1:121" x14ac:dyDescent="0.25">
      <c r="A45" t="str">
        <f t="shared" si="49"/>
        <v>121011</v>
      </c>
      <c r="D45">
        <v>1</v>
      </c>
      <c r="E45" s="282">
        <v>210</v>
      </c>
      <c r="F45">
        <v>40.5</v>
      </c>
      <c r="G45">
        <v>11</v>
      </c>
      <c r="H45">
        <v>11.5</v>
      </c>
      <c r="I45">
        <v>0</v>
      </c>
      <c r="J45">
        <v>26</v>
      </c>
      <c r="K45">
        <v>30</v>
      </c>
      <c r="L45" s="121">
        <v>39.6</v>
      </c>
      <c r="M45" s="115">
        <f t="shared" si="24"/>
        <v>875.84</v>
      </c>
      <c r="N45" s="7">
        <v>1918.3843985526</v>
      </c>
      <c r="O45" s="7">
        <v>2129.7361509447001</v>
      </c>
      <c r="P45" s="7">
        <v>2674.4999030397003</v>
      </c>
      <c r="Q45" s="121" t="s">
        <v>392</v>
      </c>
      <c r="R45">
        <v>1</v>
      </c>
      <c r="S45">
        <v>1</v>
      </c>
      <c r="T45">
        <v>1</v>
      </c>
      <c r="U45" t="e">
        <f t="shared" si="25"/>
        <v>#VALUE!</v>
      </c>
      <c r="V45">
        <f t="shared" si="50"/>
        <v>1056</v>
      </c>
      <c r="W45">
        <f t="shared" si="26"/>
        <v>1172</v>
      </c>
      <c r="X45">
        <f t="shared" si="27"/>
        <v>1472</v>
      </c>
      <c r="Y45" t="e">
        <f t="shared" si="28"/>
        <v>#VALUE!</v>
      </c>
      <c r="Z45">
        <f t="shared" si="29"/>
        <v>182</v>
      </c>
      <c r="AA45">
        <f t="shared" si="30"/>
        <v>202</v>
      </c>
      <c r="AB45">
        <f t="shared" si="31"/>
        <v>253</v>
      </c>
      <c r="AC45" s="213" t="e">
        <f t="shared" si="51"/>
        <v>#VALUE!</v>
      </c>
      <c r="AD45" s="213">
        <f t="shared" si="52"/>
        <v>0.43973466187818161</v>
      </c>
      <c r="AE45" s="213">
        <f t="shared" si="53"/>
        <v>0.5331736453801813</v>
      </c>
      <c r="AF45" s="213">
        <f t="shared" si="54"/>
        <v>0.80877137600977977</v>
      </c>
      <c r="AG45" s="167">
        <f t="shared" si="55"/>
        <v>3.969E-4</v>
      </c>
      <c r="AH45" s="167">
        <f t="shared" si="32"/>
        <v>1.7345999999999999</v>
      </c>
      <c r="AI45" s="167">
        <f t="shared" si="33"/>
        <v>4</v>
      </c>
      <c r="AJ45" s="167">
        <f t="shared" si="34"/>
        <v>5.7428799999999995E-4</v>
      </c>
      <c r="AK45" s="115">
        <v>608.33433999609997</v>
      </c>
      <c r="AL45" s="7">
        <v>666.47226489819991</v>
      </c>
      <c r="AM45" s="7">
        <v>781.50004758319994</v>
      </c>
      <c r="AN45">
        <v>1</v>
      </c>
      <c r="AO45">
        <v>1</v>
      </c>
      <c r="AP45">
        <v>1</v>
      </c>
      <c r="AQ45">
        <f t="shared" si="78"/>
        <v>685</v>
      </c>
      <c r="AR45">
        <f t="shared" si="36"/>
        <v>751</v>
      </c>
      <c r="AS45">
        <f t="shared" si="37"/>
        <v>880</v>
      </c>
      <c r="AT45">
        <f t="shared" si="38"/>
        <v>295</v>
      </c>
      <c r="AU45">
        <f t="shared" si="39"/>
        <v>323</v>
      </c>
      <c r="AV45">
        <f t="shared" si="40"/>
        <v>378</v>
      </c>
      <c r="AW45" s="213">
        <f t="shared" si="56"/>
        <v>1.0752279415783701</v>
      </c>
      <c r="AX45" s="213">
        <f t="shared" si="57"/>
        <v>1.272336536463021</v>
      </c>
      <c r="AY45" s="213">
        <f t="shared" si="58"/>
        <v>1.7041766986471032</v>
      </c>
      <c r="AZ45" s="119">
        <f t="shared" si="79"/>
        <v>2.8</v>
      </c>
      <c r="BA45" s="1">
        <v>21.914929272697012</v>
      </c>
      <c r="BB45">
        <v>25.31535920549992</v>
      </c>
      <c r="BC45">
        <v>37.04999999999972</v>
      </c>
      <c r="BE45" s="7">
        <v>1288</v>
      </c>
      <c r="BG45" s="123">
        <f t="shared" si="41"/>
        <v>0.68</v>
      </c>
      <c r="BJ45">
        <v>0</v>
      </c>
      <c r="BK45">
        <v>12.3</v>
      </c>
      <c r="BL45">
        <v>14.4</v>
      </c>
      <c r="BM45">
        <v>21.85</v>
      </c>
      <c r="BO45">
        <f t="shared" si="66"/>
        <v>1</v>
      </c>
      <c r="BP45">
        <f t="shared" si="66"/>
        <v>1</v>
      </c>
      <c r="BQ45">
        <f t="shared" si="66"/>
        <v>1</v>
      </c>
      <c r="BR45">
        <f t="shared" si="43"/>
        <v>685</v>
      </c>
      <c r="BS45">
        <f t="shared" si="60"/>
        <v>751</v>
      </c>
      <c r="BT45">
        <f t="shared" si="61"/>
        <v>880</v>
      </c>
      <c r="BV45">
        <f t="shared" si="62"/>
        <v>0</v>
      </c>
      <c r="BW45">
        <f t="shared" si="46"/>
        <v>0</v>
      </c>
      <c r="BX45">
        <f t="shared" si="47"/>
        <v>0</v>
      </c>
      <c r="BY45">
        <f t="shared" si="63"/>
        <v>1</v>
      </c>
      <c r="CN45" s="131" t="str">
        <f t="shared" si="18"/>
        <v>20010</v>
      </c>
      <c r="CO45" s="1">
        <v>200</v>
      </c>
      <c r="CP45">
        <v>10</v>
      </c>
      <c r="CQ45">
        <v>10.7</v>
      </c>
      <c r="CR45">
        <v>12.5</v>
      </c>
      <c r="CS45">
        <v>21.85</v>
      </c>
      <c r="CT45">
        <v>13.4</v>
      </c>
      <c r="CU45">
        <v>14.8</v>
      </c>
      <c r="CV45" s="8">
        <v>24</v>
      </c>
      <c r="DE45" s="74"/>
      <c r="DF45" s="246">
        <f>DF42</f>
        <v>110</v>
      </c>
      <c r="DG45" s="107">
        <f>BM11</f>
        <v>21.85</v>
      </c>
      <c r="DH45" s="239">
        <f>ROUND(IF($BZ$2=1,X11,IF($BZ$2=2,X11*3.412141633,)),0)</f>
        <v>1472</v>
      </c>
      <c r="DI45" s="240">
        <f>IF($BZ$2=1,ROUND(AB11,0),IF($BZ$2=2,ROUND(AB11/272.7654,1),))</f>
        <v>253</v>
      </c>
      <c r="DJ45" s="235">
        <f>IF($BZ$2=1,AF11,IF($BZ$2=2,AF11*0.3346,))</f>
        <v>0.80877137600977977</v>
      </c>
      <c r="DK45" s="265">
        <f>IF(BY11=1,ROUND(IF($BZ$2=1,AS11,IF($BZ$2=2,AS11*3.412141633,)),0),"")</f>
        <v>880</v>
      </c>
      <c r="DL45" s="266">
        <f>IF(BY11=1,IF($BZ$2=1,ROUND(AV11,0),IF($BZ$2=2,ROUND(AV11/272.7654,1),)),"")</f>
        <v>378</v>
      </c>
      <c r="DM45" s="235">
        <f>IF(BY11=1,IF($BZ$2=1,AY11,IF($BZ$2=2,AY11*0.3346,)),"")</f>
        <v>1.7041766986471032</v>
      </c>
      <c r="DN45" s="244">
        <f>L11</f>
        <v>39.6</v>
      </c>
      <c r="DO45" s="236">
        <f t="shared" ref="DO45" si="88">DN45+8</f>
        <v>47.6</v>
      </c>
      <c r="DP45" s="261">
        <f>BC11</f>
        <v>37.04999999999972</v>
      </c>
      <c r="DQ45" s="236">
        <f t="shared" ref="DQ45" si="89">DQ42</f>
        <v>2.8</v>
      </c>
    </row>
    <row r="46" spans="1:121" x14ac:dyDescent="0.25">
      <c r="A46" t="str">
        <f t="shared" si="49"/>
        <v>123011</v>
      </c>
      <c r="D46">
        <v>1</v>
      </c>
      <c r="E46" s="282">
        <v>230</v>
      </c>
      <c r="F46">
        <v>40.5</v>
      </c>
      <c r="G46">
        <v>11</v>
      </c>
      <c r="H46">
        <v>11.5</v>
      </c>
      <c r="I46">
        <v>0</v>
      </c>
      <c r="J46">
        <v>26</v>
      </c>
      <c r="K46">
        <v>30</v>
      </c>
      <c r="L46" s="121">
        <v>40.056009280461275</v>
      </c>
      <c r="M46" s="115">
        <f t="shared" si="24"/>
        <v>650.08000000000004</v>
      </c>
      <c r="N46" s="7">
        <v>2098.7535249748012</v>
      </c>
      <c r="O46" s="7">
        <v>2346.283578214222</v>
      </c>
      <c r="P46" s="7">
        <v>2971.6665132128001</v>
      </c>
      <c r="Q46" s="121" t="s">
        <v>392</v>
      </c>
      <c r="R46">
        <v>1</v>
      </c>
      <c r="S46">
        <v>1</v>
      </c>
      <c r="T46">
        <v>1</v>
      </c>
      <c r="U46" t="e">
        <f t="shared" si="25"/>
        <v>#VALUE!</v>
      </c>
      <c r="V46">
        <f t="shared" si="50"/>
        <v>1155</v>
      </c>
      <c r="W46">
        <f t="shared" si="26"/>
        <v>1291</v>
      </c>
      <c r="X46">
        <f t="shared" si="27"/>
        <v>1635</v>
      </c>
      <c r="Y46" t="e">
        <f t="shared" si="28"/>
        <v>#VALUE!</v>
      </c>
      <c r="Z46">
        <f t="shared" si="29"/>
        <v>199</v>
      </c>
      <c r="AA46">
        <f t="shared" si="30"/>
        <v>222</v>
      </c>
      <c r="AB46">
        <f t="shared" si="31"/>
        <v>281</v>
      </c>
      <c r="AC46" s="213" t="e">
        <f t="shared" si="51"/>
        <v>#VALUE!</v>
      </c>
      <c r="AD46" s="213">
        <f t="shared" si="52"/>
        <v>0.54886695955094833</v>
      </c>
      <c r="AE46" s="213">
        <f t="shared" si="53"/>
        <v>0.67146542787877728</v>
      </c>
      <c r="AF46" s="213">
        <f t="shared" si="54"/>
        <v>1.0375133702569364</v>
      </c>
      <c r="AG46" s="167">
        <f t="shared" si="55"/>
        <v>3.969E-4</v>
      </c>
      <c r="AH46" s="167">
        <f t="shared" si="32"/>
        <v>1.7345999999999999</v>
      </c>
      <c r="AI46" s="167">
        <f t="shared" si="33"/>
        <v>4</v>
      </c>
      <c r="AJ46" s="167">
        <f t="shared" si="34"/>
        <v>5.7428799999999995E-4</v>
      </c>
      <c r="AK46" s="115">
        <v>666.37413296082809</v>
      </c>
      <c r="AL46" s="7">
        <v>735.27644638729532</v>
      </c>
      <c r="AM46" s="7">
        <v>868.33343196880026</v>
      </c>
      <c r="AN46">
        <v>1</v>
      </c>
      <c r="AO46">
        <v>1</v>
      </c>
      <c r="AP46">
        <v>1</v>
      </c>
      <c r="AQ46">
        <f t="shared" si="78"/>
        <v>750</v>
      </c>
      <c r="AR46">
        <f t="shared" si="36"/>
        <v>828</v>
      </c>
      <c r="AS46">
        <f t="shared" si="37"/>
        <v>978</v>
      </c>
      <c r="AT46">
        <f t="shared" si="38"/>
        <v>323</v>
      </c>
      <c r="AU46">
        <f t="shared" si="39"/>
        <v>356</v>
      </c>
      <c r="AV46">
        <f t="shared" si="40"/>
        <v>421</v>
      </c>
      <c r="AW46" s="213">
        <f t="shared" si="56"/>
        <v>1.3423948787425122</v>
      </c>
      <c r="AX46" s="213">
        <f t="shared" si="57"/>
        <v>1.6073215675769668</v>
      </c>
      <c r="AY46" s="213">
        <f t="shared" si="58"/>
        <v>2.1934184660350664</v>
      </c>
      <c r="AZ46" s="119">
        <f t="shared" si="79"/>
        <v>3.1</v>
      </c>
      <c r="BA46" s="1">
        <v>23.634238992326342</v>
      </c>
      <c r="BB46">
        <v>27.471445963687056</v>
      </c>
      <c r="BC46">
        <v>41.166666666666359</v>
      </c>
      <c r="BE46" s="7">
        <v>956</v>
      </c>
      <c r="BG46" s="123">
        <f t="shared" si="41"/>
        <v>0.68</v>
      </c>
      <c r="BJ46">
        <v>0</v>
      </c>
      <c r="BK46">
        <v>12.3</v>
      </c>
      <c r="BL46">
        <v>14.4</v>
      </c>
      <c r="BM46">
        <v>21.85</v>
      </c>
      <c r="BO46">
        <f t="shared" si="66"/>
        <v>1</v>
      </c>
      <c r="BP46">
        <f t="shared" si="66"/>
        <v>1</v>
      </c>
      <c r="BQ46">
        <f t="shared" si="66"/>
        <v>1</v>
      </c>
      <c r="BR46">
        <f t="shared" si="43"/>
        <v>750</v>
      </c>
      <c r="BS46">
        <f t="shared" si="60"/>
        <v>828</v>
      </c>
      <c r="BT46">
        <f t="shared" si="61"/>
        <v>978</v>
      </c>
      <c r="BV46">
        <f t="shared" si="62"/>
        <v>0</v>
      </c>
      <c r="BW46">
        <f t="shared" si="46"/>
        <v>0</v>
      </c>
      <c r="BX46">
        <f t="shared" si="47"/>
        <v>0</v>
      </c>
      <c r="BY46">
        <f t="shared" si="63"/>
        <v>1</v>
      </c>
      <c r="CN46" s="131" t="str">
        <f t="shared" si="18"/>
        <v>20015</v>
      </c>
      <c r="CO46" s="1">
        <v>200</v>
      </c>
      <c r="CP46">
        <v>15</v>
      </c>
      <c r="CQ46">
        <v>10</v>
      </c>
      <c r="CR46">
        <v>11.4</v>
      </c>
      <c r="CS46">
        <v>21.85</v>
      </c>
      <c r="CT46">
        <v>13.2</v>
      </c>
      <c r="CU46">
        <v>14.7</v>
      </c>
      <c r="CV46" s="8">
        <v>23.5</v>
      </c>
      <c r="DE46" s="74"/>
      <c r="DF46" s="256">
        <v>120</v>
      </c>
      <c r="DG46" s="102">
        <f>BJ12</f>
        <v>0</v>
      </c>
      <c r="DH46" s="237" t="e">
        <f>ROUND(IF($BZ$2=1,U12,IF($BZ$2=2,U12*3.412141633,)),0)</f>
        <v>#VALUE!</v>
      </c>
      <c r="DI46" s="238" t="e">
        <f>IF($BZ$2=1,ROUND(Y12,0),IF($BZ$2=2,ROUND(Y12/272.7654,1),))</f>
        <v>#VALUE!</v>
      </c>
      <c r="DJ46" s="233" t="e">
        <f>IF($BZ$2=1,AC12,IF($BZ$2=2,AC12*0.3346,))</f>
        <v>#VALUE!</v>
      </c>
      <c r="DK46" s="258"/>
      <c r="DL46" s="241"/>
      <c r="DM46" s="259"/>
      <c r="DN46" s="242">
        <v>0</v>
      </c>
      <c r="DO46" s="243">
        <v>0</v>
      </c>
      <c r="DP46" s="257">
        <v>0</v>
      </c>
      <c r="DQ46" s="245">
        <f>IF($BZ$2=1,AZ12,IF($BZ$2=2,AZ12/4.54609,))</f>
        <v>3.1</v>
      </c>
    </row>
    <row r="47" spans="1:121" x14ac:dyDescent="0.25">
      <c r="A47" t="str">
        <f t="shared" si="49"/>
        <v>125011</v>
      </c>
      <c r="D47">
        <v>1</v>
      </c>
      <c r="E47" s="282">
        <v>250</v>
      </c>
      <c r="F47">
        <v>40.5</v>
      </c>
      <c r="G47">
        <v>11</v>
      </c>
      <c r="H47">
        <v>11.5</v>
      </c>
      <c r="I47">
        <v>0</v>
      </c>
      <c r="J47">
        <v>26</v>
      </c>
      <c r="K47">
        <v>30</v>
      </c>
      <c r="L47" s="121">
        <v>40.267177264137082</v>
      </c>
      <c r="M47" s="115">
        <f t="shared" si="24"/>
        <v>774.5200000000001</v>
      </c>
      <c r="N47" s="7">
        <v>2292.9963754331725</v>
      </c>
      <c r="O47" s="7">
        <v>2568.3450226310401</v>
      </c>
      <c r="P47" s="7">
        <v>3268.8335350701</v>
      </c>
      <c r="Q47" s="121" t="s">
        <v>392</v>
      </c>
      <c r="R47">
        <v>1</v>
      </c>
      <c r="S47">
        <v>1</v>
      </c>
      <c r="T47">
        <v>1</v>
      </c>
      <c r="U47" t="e">
        <f t="shared" si="25"/>
        <v>#VALUE!</v>
      </c>
      <c r="V47">
        <f t="shared" si="50"/>
        <v>1262</v>
      </c>
      <c r="W47">
        <f t="shared" si="26"/>
        <v>1413</v>
      </c>
      <c r="X47">
        <f t="shared" si="27"/>
        <v>1799</v>
      </c>
      <c r="Y47" t="e">
        <f t="shared" si="28"/>
        <v>#VALUE!</v>
      </c>
      <c r="Z47">
        <f t="shared" si="29"/>
        <v>217</v>
      </c>
      <c r="AA47">
        <f t="shared" si="30"/>
        <v>243</v>
      </c>
      <c r="AB47">
        <f t="shared" si="31"/>
        <v>309</v>
      </c>
      <c r="AC47" s="213" t="e">
        <f t="shared" si="51"/>
        <v>#VALUE!</v>
      </c>
      <c r="AD47" s="213">
        <f t="shared" si="52"/>
        <v>0.67898474120042573</v>
      </c>
      <c r="AE47" s="213">
        <f t="shared" si="53"/>
        <v>0.83607913538454415</v>
      </c>
      <c r="AF47" s="213">
        <f t="shared" si="54"/>
        <v>1.3015998199438761</v>
      </c>
      <c r="AG47" s="167">
        <f t="shared" si="55"/>
        <v>3.969E-4</v>
      </c>
      <c r="AH47" s="167">
        <f t="shared" si="32"/>
        <v>1.7345999999999999</v>
      </c>
      <c r="AI47" s="167">
        <f t="shared" si="33"/>
        <v>4</v>
      </c>
      <c r="AJ47" s="167">
        <f t="shared" si="34"/>
        <v>5.7428799999999995E-4</v>
      </c>
      <c r="AK47" s="115">
        <v>728.41440486067631</v>
      </c>
      <c r="AL47" s="7">
        <v>805.49433173432965</v>
      </c>
      <c r="AM47" s="7">
        <v>955.16681635439988</v>
      </c>
      <c r="AN47">
        <v>1</v>
      </c>
      <c r="AO47">
        <v>1</v>
      </c>
      <c r="AP47">
        <v>1</v>
      </c>
      <c r="AQ47">
        <f t="shared" si="78"/>
        <v>820</v>
      </c>
      <c r="AR47">
        <f t="shared" si="36"/>
        <v>907</v>
      </c>
      <c r="AS47">
        <f t="shared" si="37"/>
        <v>1076</v>
      </c>
      <c r="AT47">
        <f t="shared" si="38"/>
        <v>353</v>
      </c>
      <c r="AU47">
        <f t="shared" si="39"/>
        <v>390</v>
      </c>
      <c r="AV47">
        <f t="shared" si="40"/>
        <v>463</v>
      </c>
      <c r="AW47" s="213">
        <f t="shared" si="56"/>
        <v>1.6640498684021283</v>
      </c>
      <c r="AX47" s="213">
        <f t="shared" si="57"/>
        <v>2.00048879808688</v>
      </c>
      <c r="AY47" s="213">
        <f t="shared" si="58"/>
        <v>2.7476743810272262</v>
      </c>
      <c r="AZ47" s="119">
        <f t="shared" si="79"/>
        <v>3.3</v>
      </c>
      <c r="BA47" s="1">
        <v>24.421799114084049</v>
      </c>
      <c r="BB47">
        <v>28.489088071156846</v>
      </c>
      <c r="BC47">
        <v>43.224999999999675</v>
      </c>
      <c r="BE47" s="7">
        <v>1139</v>
      </c>
      <c r="BG47" s="123">
        <f t="shared" si="41"/>
        <v>0.68</v>
      </c>
      <c r="BJ47">
        <v>0</v>
      </c>
      <c r="BK47">
        <v>12.3</v>
      </c>
      <c r="BL47">
        <v>14.4</v>
      </c>
      <c r="BM47">
        <v>21.85</v>
      </c>
      <c r="BO47">
        <f t="shared" si="66"/>
        <v>1</v>
      </c>
      <c r="BP47">
        <f t="shared" si="66"/>
        <v>1</v>
      </c>
      <c r="BQ47">
        <f t="shared" si="66"/>
        <v>1</v>
      </c>
      <c r="BR47">
        <f t="shared" si="43"/>
        <v>820</v>
      </c>
      <c r="BS47">
        <f t="shared" si="60"/>
        <v>907</v>
      </c>
      <c r="BT47">
        <f t="shared" si="61"/>
        <v>1076</v>
      </c>
      <c r="BV47">
        <f t="shared" si="62"/>
        <v>0</v>
      </c>
      <c r="BW47">
        <f t="shared" si="46"/>
        <v>0</v>
      </c>
      <c r="BX47">
        <f t="shared" si="47"/>
        <v>0</v>
      </c>
      <c r="BY47">
        <f t="shared" si="63"/>
        <v>1</v>
      </c>
      <c r="CN47" s="131" t="str">
        <f t="shared" si="18"/>
        <v>22010</v>
      </c>
      <c r="CO47" s="1">
        <v>220</v>
      </c>
      <c r="CP47">
        <v>10</v>
      </c>
      <c r="CQ47">
        <v>10.5</v>
      </c>
      <c r="CR47">
        <v>12.3</v>
      </c>
      <c r="CS47">
        <v>21.85</v>
      </c>
      <c r="CT47">
        <v>13.4</v>
      </c>
      <c r="CU47">
        <v>14.8</v>
      </c>
      <c r="CV47" s="8">
        <v>24</v>
      </c>
      <c r="DE47" s="74"/>
      <c r="DF47" s="98">
        <f>DF46</f>
        <v>120</v>
      </c>
      <c r="DG47" s="106">
        <f>BK12</f>
        <v>12.3</v>
      </c>
      <c r="DH47" s="99">
        <f>ROUND(IF($BZ$2=1,V12,IF($BZ$2=2,V12*3.412141633,)),0)</f>
        <v>1155</v>
      </c>
      <c r="DI47" s="158">
        <f>IF($BZ$2=1,ROUND(Z12,0),IF($BZ$2=2,ROUND(Z12/272.7654,1),))</f>
        <v>199</v>
      </c>
      <c r="DJ47" s="234">
        <f>IF($BZ$2=1,AD12,IF($BZ$2=2,AD12*0.3346,))</f>
        <v>0.54886695955094833</v>
      </c>
      <c r="DK47" s="264">
        <f>IF(BY12=1,ROUND(IF($BZ$2=1,AQ12,IF($BZ$2=2,AQ12*3.412141633,)),0),"")</f>
        <v>750</v>
      </c>
      <c r="DL47" s="110">
        <f>IF(BY12=1,IF($BZ$2=1,ROUND(AT12,0),IF($BZ$2=2,ROUND(AT12/272.7654,1),)),"")</f>
        <v>323</v>
      </c>
      <c r="DM47" s="153">
        <f>IF(BY12=1,IF($BZ$2=1,AW12,IF($BZ$2=2,AW12*0.3346,)),"")</f>
        <v>1.3423948787425122</v>
      </c>
      <c r="DN47" s="100">
        <f>J12</f>
        <v>26</v>
      </c>
      <c r="DO47" s="101">
        <f t="shared" ref="DO47" si="90">DN47+8</f>
        <v>34</v>
      </c>
      <c r="DP47" s="102">
        <f>BA12</f>
        <v>23.634238992326342</v>
      </c>
      <c r="DQ47" s="105">
        <f t="shared" ref="DQ47" si="91">DQ46</f>
        <v>3.1</v>
      </c>
    </row>
    <row r="48" spans="1:121" x14ac:dyDescent="0.25">
      <c r="A48" t="str">
        <f t="shared" si="49"/>
        <v>127011</v>
      </c>
      <c r="D48">
        <v>1</v>
      </c>
      <c r="E48" s="282">
        <v>270</v>
      </c>
      <c r="F48">
        <v>40.5</v>
      </c>
      <c r="G48">
        <v>11</v>
      </c>
      <c r="H48">
        <v>11.5</v>
      </c>
      <c r="I48">
        <v>0</v>
      </c>
      <c r="J48">
        <v>26</v>
      </c>
      <c r="K48">
        <v>30</v>
      </c>
      <c r="L48" s="121">
        <v>40.845112497968692</v>
      </c>
      <c r="M48" s="115">
        <f t="shared" si="24"/>
        <v>886.72</v>
      </c>
      <c r="N48" s="7">
        <v>2454.2122355286301</v>
      </c>
      <c r="O48" s="7">
        <v>2763.2822622329413</v>
      </c>
      <c r="P48" s="7">
        <v>3566.0001452432998</v>
      </c>
      <c r="Q48" s="121" t="s">
        <v>392</v>
      </c>
      <c r="R48">
        <v>1</v>
      </c>
      <c r="S48">
        <v>1</v>
      </c>
      <c r="T48">
        <v>1</v>
      </c>
      <c r="U48" t="e">
        <f t="shared" si="25"/>
        <v>#VALUE!</v>
      </c>
      <c r="V48">
        <f t="shared" si="50"/>
        <v>1351</v>
      </c>
      <c r="W48">
        <f t="shared" si="26"/>
        <v>1521</v>
      </c>
      <c r="X48">
        <f t="shared" si="27"/>
        <v>1963</v>
      </c>
      <c r="Y48" t="e">
        <f t="shared" si="28"/>
        <v>#VALUE!</v>
      </c>
      <c r="Z48">
        <f t="shared" si="29"/>
        <v>232</v>
      </c>
      <c r="AA48">
        <f t="shared" si="30"/>
        <v>262</v>
      </c>
      <c r="AB48">
        <f t="shared" si="31"/>
        <v>338</v>
      </c>
      <c r="AC48" s="213" t="e">
        <f t="shared" si="51"/>
        <v>#VALUE!</v>
      </c>
      <c r="AD48" s="213">
        <f t="shared" si="52"/>
        <v>0.80723952203605231</v>
      </c>
      <c r="AE48" s="213">
        <f t="shared" si="53"/>
        <v>1.0090795381958573</v>
      </c>
      <c r="AF48" s="213">
        <f t="shared" si="54"/>
        <v>1.6116624913310726</v>
      </c>
      <c r="AG48" s="167">
        <f t="shared" si="55"/>
        <v>3.969E-4</v>
      </c>
      <c r="AH48" s="167">
        <f t="shared" si="32"/>
        <v>1.7345999999999999</v>
      </c>
      <c r="AI48" s="167">
        <f t="shared" si="33"/>
        <v>4</v>
      </c>
      <c r="AJ48" s="167">
        <f t="shared" si="34"/>
        <v>5.7428799999999995E-4</v>
      </c>
      <c r="AK48" s="115">
        <v>780.60009551350561</v>
      </c>
      <c r="AL48" s="7">
        <v>868.4570063463691</v>
      </c>
      <c r="AM48" s="7">
        <v>1042.0002007400001</v>
      </c>
      <c r="AN48">
        <v>1</v>
      </c>
      <c r="AO48">
        <v>1</v>
      </c>
      <c r="AP48">
        <v>1</v>
      </c>
      <c r="AQ48">
        <f t="shared" si="78"/>
        <v>879</v>
      </c>
      <c r="AR48">
        <f t="shared" si="36"/>
        <v>978</v>
      </c>
      <c r="AS48">
        <f t="shared" si="37"/>
        <v>1173</v>
      </c>
      <c r="AT48">
        <f t="shared" si="38"/>
        <v>378</v>
      </c>
      <c r="AU48">
        <f t="shared" si="39"/>
        <v>421</v>
      </c>
      <c r="AV48">
        <f t="shared" si="40"/>
        <v>504</v>
      </c>
      <c r="AW48" s="213">
        <f t="shared" si="56"/>
        <v>1.98025717289419</v>
      </c>
      <c r="AX48" s="213">
        <f t="shared" si="57"/>
        <v>2.4152927049658022</v>
      </c>
      <c r="AY48" s="213">
        <f t="shared" si="58"/>
        <v>3.3667611860596756</v>
      </c>
      <c r="AZ48" s="119">
        <f t="shared" si="79"/>
        <v>3.6</v>
      </c>
      <c r="BA48" s="1">
        <v>26.694065383965011</v>
      </c>
      <c r="BB48">
        <v>31.439143963119381</v>
      </c>
      <c r="BC48">
        <v>49.399999999999629</v>
      </c>
      <c r="BE48" s="7">
        <v>1304</v>
      </c>
      <c r="BG48" s="123">
        <f t="shared" si="41"/>
        <v>0.68</v>
      </c>
      <c r="BJ48">
        <v>0</v>
      </c>
      <c r="BK48">
        <v>12.3</v>
      </c>
      <c r="BL48">
        <v>14.4</v>
      </c>
      <c r="BM48">
        <v>21.85</v>
      </c>
      <c r="BO48">
        <f t="shared" si="66"/>
        <v>1</v>
      </c>
      <c r="BP48">
        <f t="shared" si="66"/>
        <v>1</v>
      </c>
      <c r="BQ48">
        <f t="shared" si="66"/>
        <v>1</v>
      </c>
      <c r="BR48">
        <f t="shared" si="43"/>
        <v>879</v>
      </c>
      <c r="BS48">
        <f t="shared" si="60"/>
        <v>978</v>
      </c>
      <c r="BT48">
        <f t="shared" si="61"/>
        <v>1173</v>
      </c>
      <c r="BV48">
        <f t="shared" si="62"/>
        <v>0</v>
      </c>
      <c r="BW48">
        <f t="shared" si="46"/>
        <v>0</v>
      </c>
      <c r="BX48">
        <f t="shared" si="47"/>
        <v>0</v>
      </c>
      <c r="BY48">
        <f t="shared" si="63"/>
        <v>1</v>
      </c>
      <c r="CN48" s="131" t="str">
        <f t="shared" si="18"/>
        <v>22015</v>
      </c>
      <c r="CO48" s="1">
        <v>220</v>
      </c>
      <c r="CP48">
        <v>15</v>
      </c>
      <c r="CQ48">
        <v>10</v>
      </c>
      <c r="CR48">
        <v>11.1</v>
      </c>
      <c r="CS48">
        <v>21.85</v>
      </c>
      <c r="CT48">
        <v>15.5</v>
      </c>
      <c r="CU48">
        <v>16.8</v>
      </c>
      <c r="CV48" s="8">
        <v>27.5</v>
      </c>
      <c r="DE48" s="74"/>
      <c r="DF48" s="98">
        <f>DF46</f>
        <v>120</v>
      </c>
      <c r="DG48" s="106">
        <f>BL12</f>
        <v>14.4</v>
      </c>
      <c r="DH48" s="99">
        <f>ROUND(IF($BZ$2=1,W12,IF($BZ$2=2,W12*3.412141633,)),0)</f>
        <v>1291</v>
      </c>
      <c r="DI48" s="158">
        <f>IF($BZ$2=1,ROUND(AA12,0),IF($BZ$2=2,ROUND(AA12/272.7654,1),))</f>
        <v>222</v>
      </c>
      <c r="DJ48" s="234">
        <f>IF($BZ$2=1,AE12,IF($BZ$2=2,AE12*0.3346,))</f>
        <v>0.67146542787877728</v>
      </c>
      <c r="DK48" s="264">
        <f>IF(BY12=1,ROUND(IF($BZ$2=1,AR12,IF($BZ$2=2,AR12*3.412141633,)),0),"")</f>
        <v>828</v>
      </c>
      <c r="DL48" s="110">
        <f>IF(BY12=1,IF($BZ$2=1,ROUND(AU12,0),IF($BZ$2=2,ROUND(AU12/272.7654,1),)),"")</f>
        <v>356</v>
      </c>
      <c r="DM48" s="153">
        <f>IF(BY12=1,IF($BZ$2=1,AX12,IF($BZ$2=2,AX12*0.3346,)),"")</f>
        <v>1.6073215675769668</v>
      </c>
      <c r="DN48" s="100">
        <f>K12</f>
        <v>30</v>
      </c>
      <c r="DO48" s="101">
        <f>DN48+8</f>
        <v>38</v>
      </c>
      <c r="DP48" s="102">
        <f>BB12</f>
        <v>27.471445963687056</v>
      </c>
      <c r="DQ48" s="105">
        <f t="shared" ref="DQ48" si="92">DQ46</f>
        <v>3.1</v>
      </c>
    </row>
    <row r="49" spans="1:121" x14ac:dyDescent="0.25">
      <c r="A49" t="str">
        <f t="shared" si="49"/>
        <v>129011</v>
      </c>
      <c r="D49">
        <v>1</v>
      </c>
      <c r="E49" s="282">
        <v>290</v>
      </c>
      <c r="F49">
        <v>40.5</v>
      </c>
      <c r="G49">
        <v>11</v>
      </c>
      <c r="H49">
        <v>11.5</v>
      </c>
      <c r="I49">
        <v>0</v>
      </c>
      <c r="J49">
        <v>26</v>
      </c>
      <c r="K49">
        <v>30</v>
      </c>
      <c r="L49" s="121">
        <v>40.845112497968692</v>
      </c>
      <c r="M49" s="115">
        <f t="shared" si="24"/>
        <v>1092.0800000000002</v>
      </c>
      <c r="N49" s="7">
        <v>2658.7298954551984</v>
      </c>
      <c r="O49" s="7">
        <v>2993.5557487931087</v>
      </c>
      <c r="P49" s="7">
        <v>3863.1667552135</v>
      </c>
      <c r="Q49" s="121" t="s">
        <v>392</v>
      </c>
      <c r="R49">
        <v>1</v>
      </c>
      <c r="S49">
        <v>1</v>
      </c>
      <c r="T49">
        <v>1</v>
      </c>
      <c r="U49" t="e">
        <f t="shared" si="25"/>
        <v>#VALUE!</v>
      </c>
      <c r="V49">
        <f t="shared" si="50"/>
        <v>1463</v>
      </c>
      <c r="W49">
        <f t="shared" si="26"/>
        <v>1647</v>
      </c>
      <c r="X49">
        <f t="shared" si="27"/>
        <v>2126</v>
      </c>
      <c r="Y49" t="e">
        <f t="shared" si="28"/>
        <v>#VALUE!</v>
      </c>
      <c r="Z49">
        <f t="shared" si="29"/>
        <v>252</v>
      </c>
      <c r="AA49">
        <f t="shared" si="30"/>
        <v>283</v>
      </c>
      <c r="AB49">
        <f t="shared" si="31"/>
        <v>366</v>
      </c>
      <c r="AC49" s="213" t="e">
        <f t="shared" si="51"/>
        <v>#VALUE!</v>
      </c>
      <c r="AD49" s="213">
        <f t="shared" si="52"/>
        <v>0.98504936784926223</v>
      </c>
      <c r="AE49" s="213">
        <f t="shared" si="53"/>
        <v>1.2183076276551912</v>
      </c>
      <c r="AF49" s="213">
        <f t="shared" si="54"/>
        <v>1.9530219107940605</v>
      </c>
      <c r="AG49" s="167">
        <f t="shared" si="55"/>
        <v>3.969E-4</v>
      </c>
      <c r="AH49" s="167">
        <f t="shared" si="32"/>
        <v>1.7345999999999999</v>
      </c>
      <c r="AI49" s="167">
        <f t="shared" si="33"/>
        <v>4</v>
      </c>
      <c r="AJ49" s="167">
        <f t="shared" si="34"/>
        <v>5.7428799999999995E-4</v>
      </c>
      <c r="AK49" s="115">
        <v>845.64995909540062</v>
      </c>
      <c r="AL49" s="7">
        <v>940.82823017747751</v>
      </c>
      <c r="AM49" s="7">
        <v>1128.8331734415003</v>
      </c>
      <c r="AN49">
        <v>1</v>
      </c>
      <c r="AO49">
        <v>1</v>
      </c>
      <c r="AP49">
        <v>1</v>
      </c>
      <c r="AQ49">
        <f t="shared" si="78"/>
        <v>952</v>
      </c>
      <c r="AR49">
        <f t="shared" si="36"/>
        <v>1060</v>
      </c>
      <c r="AS49">
        <f t="shared" si="37"/>
        <v>1271</v>
      </c>
      <c r="AT49">
        <f t="shared" si="38"/>
        <v>409</v>
      </c>
      <c r="AU49">
        <f t="shared" si="39"/>
        <v>456</v>
      </c>
      <c r="AV49">
        <f t="shared" si="40"/>
        <v>547</v>
      </c>
      <c r="AW49" s="213">
        <f t="shared" si="56"/>
        <v>2.3953849596663752</v>
      </c>
      <c r="AX49" s="213">
        <f t="shared" si="57"/>
        <v>2.9261159724999453</v>
      </c>
      <c r="AY49" s="213">
        <f t="shared" si="58"/>
        <v>4.0914155938597272</v>
      </c>
      <c r="AZ49" s="119">
        <f t="shared" si="79"/>
        <v>3.9</v>
      </c>
      <c r="BA49" s="1">
        <v>26.69</v>
      </c>
      <c r="BB49">
        <v>31.44</v>
      </c>
      <c r="BC49">
        <v>49.4</v>
      </c>
      <c r="BE49" s="7">
        <v>1606</v>
      </c>
      <c r="BG49" s="123">
        <f t="shared" si="41"/>
        <v>0.68</v>
      </c>
      <c r="BJ49">
        <v>0</v>
      </c>
      <c r="BK49">
        <v>12.3</v>
      </c>
      <c r="BL49">
        <v>14.4</v>
      </c>
      <c r="BM49">
        <v>21.85</v>
      </c>
      <c r="BO49">
        <f t="shared" si="66"/>
        <v>1</v>
      </c>
      <c r="BP49">
        <f t="shared" si="66"/>
        <v>1</v>
      </c>
      <c r="BQ49">
        <f t="shared" si="66"/>
        <v>1</v>
      </c>
      <c r="BR49">
        <f t="shared" si="43"/>
        <v>952</v>
      </c>
      <c r="BS49">
        <f t="shared" si="60"/>
        <v>1060</v>
      </c>
      <c r="BT49">
        <f t="shared" si="61"/>
        <v>1271</v>
      </c>
      <c r="BV49">
        <f t="shared" si="62"/>
        <v>0</v>
      </c>
      <c r="BW49">
        <f t="shared" si="46"/>
        <v>0</v>
      </c>
      <c r="BX49">
        <f t="shared" si="47"/>
        <v>0</v>
      </c>
      <c r="BY49">
        <f t="shared" si="63"/>
        <v>1</v>
      </c>
      <c r="CN49" s="131" t="str">
        <f t="shared" si="18"/>
        <v>24010</v>
      </c>
      <c r="CO49" s="1">
        <v>240</v>
      </c>
      <c r="CP49">
        <v>10</v>
      </c>
      <c r="CQ49">
        <v>10.4</v>
      </c>
      <c r="CR49">
        <v>12.2</v>
      </c>
      <c r="CS49">
        <v>21.85</v>
      </c>
      <c r="CT49">
        <v>14.8</v>
      </c>
      <c r="CU49">
        <v>16.600000000000001</v>
      </c>
      <c r="CV49" s="8">
        <v>28</v>
      </c>
      <c r="DE49" s="74"/>
      <c r="DF49" s="246">
        <f>DF46</f>
        <v>120</v>
      </c>
      <c r="DG49" s="107">
        <f>BM12</f>
        <v>21.85</v>
      </c>
      <c r="DH49" s="239">
        <f>ROUND(IF($BZ$2=1,X12,IF($BZ$2=2,X12*3.412141633,)),0)</f>
        <v>1635</v>
      </c>
      <c r="DI49" s="240">
        <f>IF($BZ$2=1,ROUND(AB12,0),IF($BZ$2=2,ROUND(AB12/272.7654,1),))</f>
        <v>281</v>
      </c>
      <c r="DJ49" s="235">
        <f>IF($BZ$2=1,AF12,IF($BZ$2=2,AF12*0.3346,))</f>
        <v>1.0375133702569364</v>
      </c>
      <c r="DK49" s="265">
        <f>IF(BY12=1,ROUND(IF($BZ$2=1,AS12,IF($BZ$2=2,AS12*3.412141633,)),0),"")</f>
        <v>978</v>
      </c>
      <c r="DL49" s="266">
        <f>IF(BY12=1,IF($BZ$2=1,ROUND(AV12,0),IF($BZ$2=2,ROUND(AV12/272.7654,1),)),"")</f>
        <v>421</v>
      </c>
      <c r="DM49" s="235">
        <f>IF(BY12=1,IF($BZ$2=1,AY12,IF($BZ$2=2,AY12*0.3346,)),"")</f>
        <v>2.1934184660350664</v>
      </c>
      <c r="DN49" s="244">
        <f>L12</f>
        <v>40.056009280461275</v>
      </c>
      <c r="DO49" s="236">
        <f t="shared" ref="DO49" si="93">DN49+8</f>
        <v>48.056009280461275</v>
      </c>
      <c r="DP49" s="261">
        <f>BC12</f>
        <v>41.166666666666359</v>
      </c>
      <c r="DQ49" s="236">
        <f t="shared" ref="DQ49" si="94">DQ46</f>
        <v>3.1</v>
      </c>
    </row>
    <row r="50" spans="1:121" x14ac:dyDescent="0.25">
      <c r="A50" t="str">
        <f t="shared" si="49"/>
        <v>19016</v>
      </c>
      <c r="D50">
        <v>1</v>
      </c>
      <c r="E50" s="282">
        <v>90</v>
      </c>
      <c r="F50">
        <v>40.5</v>
      </c>
      <c r="G50">
        <v>16</v>
      </c>
      <c r="H50">
        <v>16.5</v>
      </c>
      <c r="I50">
        <v>0</v>
      </c>
      <c r="J50">
        <v>26</v>
      </c>
      <c r="K50">
        <v>30</v>
      </c>
      <c r="L50" s="121">
        <v>32.373251667884233</v>
      </c>
      <c r="M50" s="115">
        <v>1000.4309288239419</v>
      </c>
      <c r="N50" s="7">
        <v>1000.4309288239419</v>
      </c>
      <c r="O50" s="7">
        <v>1061.187807521588</v>
      </c>
      <c r="P50" s="7">
        <v>1097.4999097588002</v>
      </c>
      <c r="Q50" s="121" t="s">
        <v>392</v>
      </c>
      <c r="R50">
        <v>1</v>
      </c>
      <c r="S50">
        <v>1</v>
      </c>
      <c r="T50">
        <v>1</v>
      </c>
      <c r="U50" t="e">
        <f t="shared" si="25"/>
        <v>#VALUE!</v>
      </c>
      <c r="V50">
        <f t="shared" si="50"/>
        <v>551</v>
      </c>
      <c r="W50">
        <f t="shared" si="26"/>
        <v>584</v>
      </c>
      <c r="X50">
        <f t="shared" si="27"/>
        <v>604</v>
      </c>
      <c r="Y50" t="e">
        <f t="shared" si="28"/>
        <v>#VALUE!</v>
      </c>
      <c r="Z50">
        <f t="shared" si="29"/>
        <v>95</v>
      </c>
      <c r="AA50">
        <f t="shared" si="30"/>
        <v>100</v>
      </c>
      <c r="AB50">
        <f t="shared" si="31"/>
        <v>104</v>
      </c>
      <c r="AC50" s="213" t="e">
        <f t="shared" si="51"/>
        <v>#VALUE!</v>
      </c>
      <c r="AD50" s="213">
        <f t="shared" si="52"/>
        <v>0.13903815482591109</v>
      </c>
      <c r="AE50" s="213">
        <f t="shared" si="53"/>
        <v>0.15381198396114895</v>
      </c>
      <c r="AF50" s="213">
        <f t="shared" si="54"/>
        <v>0.16616137250218418</v>
      </c>
      <c r="AG50" s="167">
        <f t="shared" si="55"/>
        <v>2.0829999999999999E-4</v>
      </c>
      <c r="AH50" s="167">
        <f t="shared" si="32"/>
        <v>1.724</v>
      </c>
      <c r="AI50" s="167">
        <f t="shared" si="33"/>
        <v>4</v>
      </c>
      <c r="AJ50" s="167">
        <f t="shared" si="34"/>
        <v>1.392796E-3</v>
      </c>
      <c r="AK50" s="115">
        <v>292.16724503036227</v>
      </c>
      <c r="AL50" s="7">
        <v>314.02254794707267</v>
      </c>
      <c r="AM50" s="7">
        <v>330.49996828450003</v>
      </c>
      <c r="AN50">
        <v>1</v>
      </c>
      <c r="AO50">
        <v>1</v>
      </c>
      <c r="AP50">
        <v>1</v>
      </c>
      <c r="AQ50">
        <f t="shared" si="78"/>
        <v>329</v>
      </c>
      <c r="AR50">
        <f t="shared" si="36"/>
        <v>354</v>
      </c>
      <c r="AS50">
        <f t="shared" si="37"/>
        <v>372</v>
      </c>
      <c r="AT50">
        <f t="shared" si="38"/>
        <v>141</v>
      </c>
      <c r="AU50">
        <f t="shared" si="39"/>
        <v>152</v>
      </c>
      <c r="AV50">
        <f t="shared" si="40"/>
        <v>160</v>
      </c>
      <c r="AW50" s="213">
        <f t="shared" si="56"/>
        <v>0.302678626742097</v>
      </c>
      <c r="AX50" s="213">
        <f t="shared" si="57"/>
        <v>0.35100049828758162</v>
      </c>
      <c r="AY50" s="213">
        <f t="shared" si="58"/>
        <v>0.38836502230497766</v>
      </c>
      <c r="AZ50" s="119">
        <f t="shared" si="79"/>
        <v>1.8</v>
      </c>
      <c r="BA50" s="1">
        <v>9</v>
      </c>
      <c r="BB50">
        <v>9.8000000000000007</v>
      </c>
      <c r="BC50">
        <v>12</v>
      </c>
      <c r="BE50" s="7">
        <v>1236</v>
      </c>
      <c r="BG50" s="123">
        <f t="shared" si="41"/>
        <v>0.68</v>
      </c>
      <c r="BJ50">
        <v>0</v>
      </c>
      <c r="BK50">
        <v>12.3</v>
      </c>
      <c r="BL50">
        <v>14.4</v>
      </c>
      <c r="BM50">
        <v>21.85</v>
      </c>
      <c r="BO50">
        <f t="shared" si="66"/>
        <v>1</v>
      </c>
      <c r="BP50">
        <f t="shared" si="66"/>
        <v>1</v>
      </c>
      <c r="BQ50">
        <f t="shared" si="66"/>
        <v>1</v>
      </c>
      <c r="BR50">
        <f t="shared" si="43"/>
        <v>329</v>
      </c>
      <c r="BS50">
        <f t="shared" si="60"/>
        <v>354</v>
      </c>
      <c r="BT50">
        <f t="shared" si="61"/>
        <v>372</v>
      </c>
      <c r="BV50">
        <f t="shared" si="62"/>
        <v>0</v>
      </c>
      <c r="BW50">
        <f t="shared" si="46"/>
        <v>0</v>
      </c>
      <c r="BX50">
        <f t="shared" si="47"/>
        <v>0</v>
      </c>
      <c r="BY50">
        <f t="shared" si="63"/>
        <v>1</v>
      </c>
      <c r="CN50" s="131" t="str">
        <f t="shared" si="18"/>
        <v>24015</v>
      </c>
      <c r="CO50" s="1">
        <v>240</v>
      </c>
      <c r="CP50">
        <v>15</v>
      </c>
      <c r="CQ50">
        <v>10</v>
      </c>
      <c r="CR50">
        <v>10.9</v>
      </c>
      <c r="CS50">
        <v>21.85</v>
      </c>
      <c r="CT50">
        <v>16.399999999999999</v>
      </c>
      <c r="CU50">
        <v>17.7</v>
      </c>
      <c r="CV50" s="8">
        <v>29.7</v>
      </c>
      <c r="DE50" s="74"/>
      <c r="DF50" s="256">
        <v>140</v>
      </c>
      <c r="DG50" s="102">
        <f>BJ13</f>
        <v>0</v>
      </c>
      <c r="DH50" s="237" t="e">
        <f>ROUND(IF($BZ$2=1,U13,IF($BZ$2=2,U13*3.412141633,)),0)</f>
        <v>#VALUE!</v>
      </c>
      <c r="DI50" s="238" t="e">
        <f>IF($BZ$2=1,ROUND(Y13,0),IF($BZ$2=2,ROUND(Y13/272.7654,1),))</f>
        <v>#VALUE!</v>
      </c>
      <c r="DJ50" s="233" t="e">
        <f>IF($BZ$2=1,AC13,IF($BZ$2=2,AC13*0.3346,))</f>
        <v>#VALUE!</v>
      </c>
      <c r="DK50" s="258"/>
      <c r="DL50" s="241"/>
      <c r="DM50" s="259"/>
      <c r="DN50" s="242">
        <v>0</v>
      </c>
      <c r="DO50" s="243">
        <v>0</v>
      </c>
      <c r="DP50" s="257">
        <v>0</v>
      </c>
      <c r="DQ50" s="245">
        <f>IF($BZ$2=1,AZ13,IF($BZ$2=2,AZ13/4.54609,))</f>
        <v>3.3</v>
      </c>
    </row>
    <row r="51" spans="1:121" x14ac:dyDescent="0.25">
      <c r="A51" t="str">
        <f t="shared" si="49"/>
        <v>110016</v>
      </c>
      <c r="D51">
        <v>1</v>
      </c>
      <c r="E51" s="282">
        <v>100</v>
      </c>
      <c r="F51">
        <v>40.5</v>
      </c>
      <c r="G51">
        <v>16</v>
      </c>
      <c r="H51">
        <v>16.5</v>
      </c>
      <c r="I51">
        <v>0</v>
      </c>
      <c r="J51">
        <v>26</v>
      </c>
      <c r="K51">
        <v>30</v>
      </c>
      <c r="L51" s="121">
        <v>33.5</v>
      </c>
      <c r="M51" s="115">
        <v>1144.2945624617412</v>
      </c>
      <c r="N51" s="7">
        <v>1144.2945624617412</v>
      </c>
      <c r="O51" s="7">
        <v>1219.8567526298987</v>
      </c>
      <c r="P51" s="7">
        <v>1280.4165614387</v>
      </c>
      <c r="Q51" s="121" t="s">
        <v>392</v>
      </c>
      <c r="R51">
        <v>1</v>
      </c>
      <c r="S51">
        <v>1</v>
      </c>
      <c r="T51">
        <v>1</v>
      </c>
      <c r="U51" t="e">
        <f t="shared" si="25"/>
        <v>#VALUE!</v>
      </c>
      <c r="V51">
        <f t="shared" si="50"/>
        <v>630</v>
      </c>
      <c r="W51">
        <f t="shared" si="26"/>
        <v>671</v>
      </c>
      <c r="X51">
        <f t="shared" si="27"/>
        <v>705</v>
      </c>
      <c r="Y51" t="e">
        <f t="shared" si="77"/>
        <v>#VALUE!</v>
      </c>
      <c r="Z51">
        <f t="shared" si="29"/>
        <v>108</v>
      </c>
      <c r="AA51">
        <f t="shared" si="30"/>
        <v>115</v>
      </c>
      <c r="AB51">
        <f t="shared" si="31"/>
        <v>121</v>
      </c>
      <c r="AC51" s="213" t="e">
        <f t="shared" si="51"/>
        <v>#VALUE!</v>
      </c>
      <c r="AD51" s="213">
        <f t="shared" si="52"/>
        <v>0.18159751638342336</v>
      </c>
      <c r="AE51" s="213">
        <f t="shared" si="53"/>
        <v>0.20546456815485745</v>
      </c>
      <c r="AF51" s="213">
        <f t="shared" si="54"/>
        <v>0.22707861774619104</v>
      </c>
      <c r="AG51" s="167">
        <f t="shared" si="55"/>
        <v>2.0829999999999999E-4</v>
      </c>
      <c r="AH51" s="167">
        <f t="shared" si="32"/>
        <v>1.724</v>
      </c>
      <c r="AI51" s="167">
        <f t="shared" si="33"/>
        <v>4</v>
      </c>
      <c r="AJ51" s="167">
        <f t="shared" si="34"/>
        <v>1.392796E-3</v>
      </c>
      <c r="AK51" s="115">
        <v>333.71019183251281</v>
      </c>
      <c r="AL51" s="7">
        <v>359.20778051958422</v>
      </c>
      <c r="AM51" s="7">
        <v>385.58333902519996</v>
      </c>
      <c r="AN51">
        <v>1</v>
      </c>
      <c r="AO51">
        <v>1</v>
      </c>
      <c r="AP51">
        <v>1</v>
      </c>
      <c r="AQ51">
        <f t="shared" si="78"/>
        <v>376</v>
      </c>
      <c r="AR51">
        <f t="shared" si="36"/>
        <v>405</v>
      </c>
      <c r="AS51">
        <f t="shared" si="37"/>
        <v>434</v>
      </c>
      <c r="AT51">
        <f t="shared" si="38"/>
        <v>162</v>
      </c>
      <c r="AU51">
        <f t="shared" si="39"/>
        <v>174</v>
      </c>
      <c r="AV51">
        <f t="shared" si="40"/>
        <v>187</v>
      </c>
      <c r="AW51" s="213">
        <f t="shared" si="56"/>
        <v>0.403260537937074</v>
      </c>
      <c r="AX51" s="213">
        <f t="shared" si="57"/>
        <v>0.46420064501136543</v>
      </c>
      <c r="AY51" s="213">
        <f t="shared" si="58"/>
        <v>0.53499636048815336</v>
      </c>
      <c r="AZ51" s="119">
        <f t="shared" si="79"/>
        <v>2</v>
      </c>
      <c r="BA51" s="1">
        <v>10.6</v>
      </c>
      <c r="BB51">
        <v>11.5</v>
      </c>
      <c r="BC51">
        <v>15</v>
      </c>
      <c r="BE51" s="7">
        <v>1455</v>
      </c>
      <c r="BG51" s="123">
        <f t="shared" si="41"/>
        <v>0.68</v>
      </c>
      <c r="BJ51">
        <v>0</v>
      </c>
      <c r="BK51">
        <v>12.3</v>
      </c>
      <c r="BL51">
        <v>14.4</v>
      </c>
      <c r="BM51">
        <v>21.85</v>
      </c>
      <c r="BO51">
        <f t="shared" si="66"/>
        <v>1</v>
      </c>
      <c r="BP51">
        <f t="shared" si="66"/>
        <v>1</v>
      </c>
      <c r="BQ51">
        <f t="shared" si="66"/>
        <v>1</v>
      </c>
      <c r="BR51">
        <f t="shared" si="43"/>
        <v>376</v>
      </c>
      <c r="BS51">
        <f t="shared" si="60"/>
        <v>405</v>
      </c>
      <c r="BT51">
        <f t="shared" si="61"/>
        <v>434</v>
      </c>
      <c r="BV51">
        <f t="shared" si="62"/>
        <v>0</v>
      </c>
      <c r="BW51">
        <f t="shared" si="46"/>
        <v>0</v>
      </c>
      <c r="BX51">
        <f t="shared" si="47"/>
        <v>0</v>
      </c>
      <c r="BY51">
        <f t="shared" si="63"/>
        <v>1</v>
      </c>
      <c r="CN51" s="131" t="str">
        <f t="shared" si="18"/>
        <v>26010</v>
      </c>
      <c r="CO51" s="1">
        <v>260</v>
      </c>
      <c r="CP51">
        <v>10</v>
      </c>
      <c r="CQ51">
        <v>10.199999999999999</v>
      </c>
      <c r="CR51">
        <v>11.9</v>
      </c>
      <c r="CS51">
        <v>21.85</v>
      </c>
      <c r="CT51">
        <v>16.2</v>
      </c>
      <c r="CU51">
        <v>18.600000000000001</v>
      </c>
      <c r="CV51" s="8">
        <v>31.4</v>
      </c>
      <c r="DE51" s="74"/>
      <c r="DF51" s="98">
        <f>DF50</f>
        <v>140</v>
      </c>
      <c r="DG51" s="106">
        <f>BK13</f>
        <v>12.3</v>
      </c>
      <c r="DH51" s="99">
        <f>ROUND(IF($BZ$2=1,V13,IF($BZ$2=2,V13*3.412141633,)),0)</f>
        <v>1262</v>
      </c>
      <c r="DI51" s="158">
        <f>IF($BZ$2=1,ROUND(Z13,0),IF($BZ$2=2,ROUND(Z13/272.7654,1),))</f>
        <v>217</v>
      </c>
      <c r="DJ51" s="234">
        <f>IF($BZ$2=1,AD13,IF($BZ$2=2,AD13*0.3346,))</f>
        <v>0.67898474120042573</v>
      </c>
      <c r="DK51" s="264">
        <f>IF(BY13=1,ROUND(IF($BZ$2=1,AQ13,IF($BZ$2=2,AQ13*3.412141633,)),0),"")</f>
        <v>820</v>
      </c>
      <c r="DL51" s="110">
        <f>IF(BY13=1,IF($BZ$2=1,ROUND(AT13,0),IF($BZ$2=2,ROUND(AT13/272.7654,1),)),"")</f>
        <v>353</v>
      </c>
      <c r="DM51" s="153">
        <f>IF(BY13=1,IF($BZ$2=1,AW13,IF($BZ$2=2,AW13*0.3346,)),"")</f>
        <v>1.6640498684021283</v>
      </c>
      <c r="DN51" s="100">
        <f>J13</f>
        <v>26</v>
      </c>
      <c r="DO51" s="101">
        <f t="shared" ref="DO51" si="95">DN51+8</f>
        <v>34</v>
      </c>
      <c r="DP51" s="102">
        <f>BA13</f>
        <v>24.421799114084049</v>
      </c>
      <c r="DQ51" s="105">
        <f t="shared" ref="DQ51" si="96">DQ50</f>
        <v>3.3</v>
      </c>
    </row>
    <row r="52" spans="1:121" x14ac:dyDescent="0.25">
      <c r="A52" t="str">
        <f t="shared" si="49"/>
        <v>112016</v>
      </c>
      <c r="D52">
        <v>1</v>
      </c>
      <c r="E52" s="282">
        <v>120</v>
      </c>
      <c r="F52">
        <v>40.5</v>
      </c>
      <c r="G52">
        <v>16</v>
      </c>
      <c r="H52">
        <v>16.5</v>
      </c>
      <c r="I52">
        <v>0</v>
      </c>
      <c r="J52">
        <v>26</v>
      </c>
      <c r="K52">
        <v>30</v>
      </c>
      <c r="L52" s="121">
        <v>34.420620420403672</v>
      </c>
      <c r="M52" s="115">
        <v>1444.1514106397387</v>
      </c>
      <c r="N52" s="7">
        <v>1444.1514106397387</v>
      </c>
      <c r="O52" s="7">
        <v>1549.1300059858766</v>
      </c>
      <c r="P52" s="7">
        <v>1646.2501212786997</v>
      </c>
      <c r="Q52" s="121" t="s">
        <v>392</v>
      </c>
      <c r="R52">
        <v>1</v>
      </c>
      <c r="S52">
        <v>1</v>
      </c>
      <c r="T52">
        <v>1</v>
      </c>
      <c r="U52" t="e">
        <f t="shared" si="25"/>
        <v>#VALUE!</v>
      </c>
      <c r="V52">
        <f t="shared" si="50"/>
        <v>795</v>
      </c>
      <c r="W52">
        <f t="shared" si="26"/>
        <v>853</v>
      </c>
      <c r="X52">
        <f t="shared" si="27"/>
        <v>906</v>
      </c>
      <c r="Y52" t="e">
        <f t="shared" si="28"/>
        <v>#VALUE!</v>
      </c>
      <c r="Z52">
        <f t="shared" si="29"/>
        <v>137</v>
      </c>
      <c r="AA52">
        <f t="shared" si="30"/>
        <v>147</v>
      </c>
      <c r="AB52">
        <f t="shared" si="31"/>
        <v>156</v>
      </c>
      <c r="AC52" s="213" t="e">
        <f t="shared" si="51"/>
        <v>#VALUE!</v>
      </c>
      <c r="AD52" s="213">
        <f t="shared" si="52"/>
        <v>0.29780976655361691</v>
      </c>
      <c r="AE52" s="213">
        <f t="shared" si="53"/>
        <v>0.34194952120188388</v>
      </c>
      <c r="AF52" s="213">
        <f t="shared" si="54"/>
        <v>0.38424163623367596</v>
      </c>
      <c r="AG52" s="167">
        <f t="shared" si="55"/>
        <v>2.0829999999999999E-4</v>
      </c>
      <c r="AH52" s="167">
        <f t="shared" si="32"/>
        <v>1.724</v>
      </c>
      <c r="AI52" s="167">
        <f t="shared" si="33"/>
        <v>4</v>
      </c>
      <c r="AJ52" s="167">
        <f t="shared" si="34"/>
        <v>1.392796E-3</v>
      </c>
      <c r="AK52" s="115">
        <v>421.01845228739194</v>
      </c>
      <c r="AL52" s="7">
        <v>454.72572098434807</v>
      </c>
      <c r="AM52" s="7">
        <v>495.75008066689998</v>
      </c>
      <c r="AN52">
        <v>1</v>
      </c>
      <c r="AO52">
        <v>1</v>
      </c>
      <c r="AP52">
        <v>1</v>
      </c>
      <c r="AQ52">
        <f t="shared" si="78"/>
        <v>474</v>
      </c>
      <c r="AR52">
        <f t="shared" si="36"/>
        <v>512</v>
      </c>
      <c r="AS52">
        <f t="shared" si="37"/>
        <v>558</v>
      </c>
      <c r="AT52">
        <f t="shared" si="38"/>
        <v>204</v>
      </c>
      <c r="AU52">
        <f t="shared" si="39"/>
        <v>220</v>
      </c>
      <c r="AV52">
        <f t="shared" si="40"/>
        <v>240</v>
      </c>
      <c r="AW52" s="213">
        <f t="shared" si="56"/>
        <v>0.65072130683798723</v>
      </c>
      <c r="AX52" s="213">
        <f t="shared" si="57"/>
        <v>0.75481474409566274</v>
      </c>
      <c r="AY52" s="213">
        <f t="shared" si="58"/>
        <v>0.89563221973017815</v>
      </c>
      <c r="AZ52" s="119">
        <f t="shared" si="79"/>
        <v>2.4</v>
      </c>
      <c r="BA52" s="1">
        <v>12</v>
      </c>
      <c r="BB52">
        <v>13.2</v>
      </c>
      <c r="BC52">
        <v>18</v>
      </c>
      <c r="BE52" s="7">
        <v>1611</v>
      </c>
      <c r="BG52" s="123">
        <f t="shared" si="41"/>
        <v>0.68</v>
      </c>
      <c r="BJ52">
        <v>0</v>
      </c>
      <c r="BK52">
        <v>12.3</v>
      </c>
      <c r="BL52">
        <v>14.4</v>
      </c>
      <c r="BM52">
        <v>21.85</v>
      </c>
      <c r="BO52">
        <f t="shared" si="66"/>
        <v>1</v>
      </c>
      <c r="BP52">
        <f t="shared" si="66"/>
        <v>1</v>
      </c>
      <c r="BQ52">
        <f t="shared" si="66"/>
        <v>1</v>
      </c>
      <c r="BR52">
        <f t="shared" si="43"/>
        <v>474</v>
      </c>
      <c r="BS52">
        <f t="shared" si="60"/>
        <v>512</v>
      </c>
      <c r="BT52">
        <f t="shared" si="61"/>
        <v>558</v>
      </c>
      <c r="BV52">
        <f t="shared" si="62"/>
        <v>0</v>
      </c>
      <c r="BW52">
        <f t="shared" si="46"/>
        <v>0</v>
      </c>
      <c r="BX52">
        <f t="shared" si="47"/>
        <v>0</v>
      </c>
      <c r="BY52">
        <f t="shared" si="63"/>
        <v>1</v>
      </c>
      <c r="CN52" s="131" t="str">
        <f t="shared" si="18"/>
        <v>26015</v>
      </c>
      <c r="CO52" s="1">
        <v>260</v>
      </c>
      <c r="CP52">
        <v>15</v>
      </c>
      <c r="CQ52">
        <v>10</v>
      </c>
      <c r="CR52">
        <v>10.9</v>
      </c>
      <c r="CS52">
        <v>21.85</v>
      </c>
      <c r="CT52">
        <v>16.2</v>
      </c>
      <c r="CU52">
        <v>18.600000000000001</v>
      </c>
      <c r="CV52" s="8">
        <v>31.4</v>
      </c>
      <c r="DE52" s="74"/>
      <c r="DF52" s="98">
        <f>DF50</f>
        <v>140</v>
      </c>
      <c r="DG52" s="106">
        <f>BL13</f>
        <v>14.4</v>
      </c>
      <c r="DH52" s="99">
        <f>ROUND(IF($BZ$2=1,W13,IF($BZ$2=2,W13*3.412141633,)),0)</f>
        <v>1413</v>
      </c>
      <c r="DI52" s="158">
        <f>IF($BZ$2=1,ROUND(AA13,0),IF($BZ$2=2,ROUND(AA13/272.7654,1),))</f>
        <v>243</v>
      </c>
      <c r="DJ52" s="234">
        <f>IF($BZ$2=1,AE13,IF($BZ$2=2,AE13*0.3346,))</f>
        <v>0.83607913538454415</v>
      </c>
      <c r="DK52" s="264">
        <f>IF(BY13=1,ROUND(IF($BZ$2=1,AR13,IF($BZ$2=2,AR13*3.412141633,)),0),"")</f>
        <v>907</v>
      </c>
      <c r="DL52" s="110">
        <f>IF(BY13=1,IF($BZ$2=1,ROUND(AU13,0),IF($BZ$2=2,ROUND(AU13/272.7654,1),)),"")</f>
        <v>390</v>
      </c>
      <c r="DM52" s="153">
        <f>IF(BY13=1,IF($BZ$2=1,AX13,IF($BZ$2=2,AX13*0.3346,)),"")</f>
        <v>2.00048879808688</v>
      </c>
      <c r="DN52" s="100">
        <f>K13</f>
        <v>30</v>
      </c>
      <c r="DO52" s="101">
        <f>DN52+8</f>
        <v>38</v>
      </c>
      <c r="DP52" s="102">
        <f>BB13</f>
        <v>28.489088071156846</v>
      </c>
      <c r="DQ52" s="105">
        <f t="shared" ref="DQ52" si="97">DQ50</f>
        <v>3.3</v>
      </c>
    </row>
    <row r="53" spans="1:121" x14ac:dyDescent="0.25">
      <c r="A53" t="str">
        <f t="shared" si="49"/>
        <v>115016</v>
      </c>
      <c r="D53">
        <v>1</v>
      </c>
      <c r="E53" s="282">
        <v>150</v>
      </c>
      <c r="F53">
        <v>40.5</v>
      </c>
      <c r="G53">
        <v>16</v>
      </c>
      <c r="H53">
        <v>16.5</v>
      </c>
      <c r="I53">
        <v>0</v>
      </c>
      <c r="J53">
        <v>26</v>
      </c>
      <c r="K53">
        <v>30</v>
      </c>
      <c r="L53" s="121">
        <v>35.873251667876353</v>
      </c>
      <c r="M53" s="115">
        <v>1863.8707900710288</v>
      </c>
      <c r="N53" s="7">
        <v>1863.8707900710288</v>
      </c>
      <c r="O53" s="7">
        <v>2019.2959866329084</v>
      </c>
      <c r="P53" s="7">
        <v>2195.0000761581</v>
      </c>
      <c r="Q53" s="121" t="s">
        <v>392</v>
      </c>
      <c r="R53">
        <v>1</v>
      </c>
      <c r="S53">
        <v>1</v>
      </c>
      <c r="T53">
        <v>1</v>
      </c>
      <c r="U53" t="e">
        <f t="shared" si="25"/>
        <v>#VALUE!</v>
      </c>
      <c r="V53">
        <f t="shared" si="50"/>
        <v>1026</v>
      </c>
      <c r="W53">
        <f t="shared" si="26"/>
        <v>1111</v>
      </c>
      <c r="X53">
        <f t="shared" si="27"/>
        <v>1208</v>
      </c>
      <c r="Y53" t="e">
        <f t="shared" si="28"/>
        <v>#VALUE!</v>
      </c>
      <c r="Z53">
        <f t="shared" si="29"/>
        <v>176</v>
      </c>
      <c r="AA53">
        <f t="shared" si="30"/>
        <v>191</v>
      </c>
      <c r="AB53">
        <f t="shared" si="31"/>
        <v>208</v>
      </c>
      <c r="AC53" s="213" t="e">
        <f t="shared" si="51"/>
        <v>#VALUE!</v>
      </c>
      <c r="AD53" s="213">
        <f t="shared" si="52"/>
        <v>0.50512260789167507</v>
      </c>
      <c r="AE53" s="213">
        <f t="shared" si="53"/>
        <v>0.59272812213263948</v>
      </c>
      <c r="AF53" s="213">
        <f t="shared" si="54"/>
        <v>0.70032107160461665</v>
      </c>
      <c r="AG53" s="167">
        <f t="shared" si="55"/>
        <v>2.0829999999999999E-4</v>
      </c>
      <c r="AH53" s="167">
        <f t="shared" si="32"/>
        <v>1.724</v>
      </c>
      <c r="AI53" s="167">
        <f t="shared" si="33"/>
        <v>4</v>
      </c>
      <c r="AJ53" s="167">
        <f t="shared" si="34"/>
        <v>1.392796E-3</v>
      </c>
      <c r="AK53" s="115">
        <v>544.12150403661462</v>
      </c>
      <c r="AL53" s="7">
        <v>590.35446813379963</v>
      </c>
      <c r="AM53" s="7">
        <v>660.99993640880007</v>
      </c>
      <c r="AN53">
        <v>1</v>
      </c>
      <c r="AO53">
        <v>1</v>
      </c>
      <c r="AP53">
        <v>1</v>
      </c>
      <c r="AQ53">
        <f t="shared" si="78"/>
        <v>613</v>
      </c>
      <c r="AR53">
        <f t="shared" si="36"/>
        <v>665</v>
      </c>
      <c r="AS53">
        <f t="shared" si="37"/>
        <v>744</v>
      </c>
      <c r="AT53">
        <f t="shared" si="38"/>
        <v>264</v>
      </c>
      <c r="AU53">
        <f t="shared" si="39"/>
        <v>286</v>
      </c>
      <c r="AV53">
        <f t="shared" si="40"/>
        <v>320</v>
      </c>
      <c r="AW53" s="213">
        <f t="shared" si="56"/>
        <v>1.1169162126240249</v>
      </c>
      <c r="AX53" s="213">
        <f t="shared" si="57"/>
        <v>1.3065786228719103</v>
      </c>
      <c r="AY53" s="213">
        <f t="shared" si="58"/>
        <v>1.6284337013372321</v>
      </c>
      <c r="AZ53" s="119">
        <f t="shared" si="79"/>
        <v>3</v>
      </c>
      <c r="BA53" s="1">
        <v>14.6</v>
      </c>
      <c r="BB53">
        <v>16.2</v>
      </c>
      <c r="BC53">
        <v>24</v>
      </c>
      <c r="BE53" s="7">
        <v>1795</v>
      </c>
      <c r="BG53" s="123">
        <f t="shared" si="41"/>
        <v>0.68</v>
      </c>
      <c r="BJ53">
        <v>0</v>
      </c>
      <c r="BK53">
        <v>12.3</v>
      </c>
      <c r="BL53">
        <v>14.4</v>
      </c>
      <c r="BM53">
        <v>21.85</v>
      </c>
      <c r="BO53">
        <f t="shared" si="66"/>
        <v>1</v>
      </c>
      <c r="BP53">
        <f t="shared" si="66"/>
        <v>1</v>
      </c>
      <c r="BQ53">
        <f t="shared" si="66"/>
        <v>1</v>
      </c>
      <c r="BR53">
        <f t="shared" si="43"/>
        <v>613</v>
      </c>
      <c r="BS53">
        <f t="shared" si="60"/>
        <v>665</v>
      </c>
      <c r="BT53">
        <f t="shared" si="61"/>
        <v>744</v>
      </c>
      <c r="BV53">
        <f t="shared" si="62"/>
        <v>0</v>
      </c>
      <c r="BW53">
        <f t="shared" si="46"/>
        <v>0</v>
      </c>
      <c r="BX53">
        <f t="shared" si="47"/>
        <v>0</v>
      </c>
      <c r="BY53">
        <f t="shared" si="63"/>
        <v>1</v>
      </c>
      <c r="CN53" s="131" t="str">
        <f t="shared" si="18"/>
        <v>28010</v>
      </c>
      <c r="CO53" s="1">
        <v>280</v>
      </c>
      <c r="CP53">
        <v>10</v>
      </c>
      <c r="CQ53">
        <v>10.199999999999999</v>
      </c>
      <c r="CR53">
        <v>11.9</v>
      </c>
      <c r="CS53">
        <v>21.85</v>
      </c>
      <c r="CT53">
        <v>16.2</v>
      </c>
      <c r="CU53">
        <v>18.600000000000001</v>
      </c>
      <c r="CV53" s="8">
        <v>31.4</v>
      </c>
      <c r="DE53" s="74"/>
      <c r="DF53" s="246">
        <f>DF50</f>
        <v>140</v>
      </c>
      <c r="DG53" s="107">
        <f>BM13</f>
        <v>21.85</v>
      </c>
      <c r="DH53" s="239">
        <f>ROUND(IF($BZ$2=1,X13,IF($BZ$2=2,X13*3.412141633,)),0)</f>
        <v>1799</v>
      </c>
      <c r="DI53" s="240">
        <f>IF($BZ$2=1,ROUND(AB13,0),IF($BZ$2=2,ROUND(AB13/272.7654,1),))</f>
        <v>309</v>
      </c>
      <c r="DJ53" s="235">
        <f>IF($BZ$2=1,AF13,IF($BZ$2=2,AF13*0.3346,))</f>
        <v>1.3015998199438761</v>
      </c>
      <c r="DK53" s="265">
        <f>IF(BY13=1,ROUND(IF($BZ$2=1,AS13,IF($BZ$2=2,AS13*3.412141633,)),0),"")</f>
        <v>1076</v>
      </c>
      <c r="DL53" s="266">
        <f>IF(BY13=1,IF($BZ$2=1,ROUND(AV13,0),IF($BZ$2=2,ROUND(AV13/272.7654,1),)),"")</f>
        <v>463</v>
      </c>
      <c r="DM53" s="235">
        <f>IF(BY13=1,IF($BZ$2=1,AY13,IF($BZ$2=2,AY13*0.3346,)),"")</f>
        <v>2.7476743810272262</v>
      </c>
      <c r="DN53" s="244">
        <f>L13</f>
        <v>40.267177264137082</v>
      </c>
      <c r="DO53" s="236">
        <f t="shared" ref="DO53" si="98">DN53+8</f>
        <v>48.267177264137082</v>
      </c>
      <c r="DP53" s="261">
        <f>BC13</f>
        <v>43.224999999999675</v>
      </c>
      <c r="DQ53" s="236">
        <f t="shared" ref="DQ53" si="99">DQ50</f>
        <v>3.3</v>
      </c>
    </row>
    <row r="54" spans="1:121" x14ac:dyDescent="0.25">
      <c r="A54" t="str">
        <f t="shared" si="49"/>
        <v>117016</v>
      </c>
      <c r="D54">
        <v>1</v>
      </c>
      <c r="E54" s="282">
        <v>170</v>
      </c>
      <c r="F54">
        <v>40.5</v>
      </c>
      <c r="G54">
        <v>16</v>
      </c>
      <c r="H54">
        <v>16.5</v>
      </c>
      <c r="I54">
        <v>0</v>
      </c>
      <c r="J54">
        <v>26</v>
      </c>
      <c r="K54">
        <v>30</v>
      </c>
      <c r="L54" s="121">
        <v>37</v>
      </c>
      <c r="M54" s="115">
        <v>2118.863344509703</v>
      </c>
      <c r="N54" s="7">
        <v>2118.863344509703</v>
      </c>
      <c r="O54" s="7">
        <v>2307.0129959469905</v>
      </c>
      <c r="P54" s="7">
        <v>2560.8333795178</v>
      </c>
      <c r="Q54" s="121" t="s">
        <v>392</v>
      </c>
      <c r="R54">
        <v>1</v>
      </c>
      <c r="S54">
        <v>1</v>
      </c>
      <c r="T54">
        <v>1</v>
      </c>
      <c r="U54" t="e">
        <f t="shared" si="25"/>
        <v>#VALUE!</v>
      </c>
      <c r="V54">
        <f t="shared" si="50"/>
        <v>1166</v>
      </c>
      <c r="W54">
        <f t="shared" si="26"/>
        <v>1270</v>
      </c>
      <c r="X54">
        <f t="shared" si="27"/>
        <v>1409</v>
      </c>
      <c r="Y54" t="e">
        <f t="shared" si="28"/>
        <v>#VALUE!</v>
      </c>
      <c r="Z54">
        <f t="shared" si="29"/>
        <v>201</v>
      </c>
      <c r="AA54">
        <f t="shared" si="30"/>
        <v>218</v>
      </c>
      <c r="AB54">
        <f t="shared" si="31"/>
        <v>242</v>
      </c>
      <c r="AC54" s="213" t="e">
        <f t="shared" si="51"/>
        <v>#VALUE!</v>
      </c>
      <c r="AD54" s="213">
        <f t="shared" si="52"/>
        <v>0.67021620819966077</v>
      </c>
      <c r="AE54" s="213">
        <f t="shared" si="53"/>
        <v>0.78528457446084809</v>
      </c>
      <c r="AF54" s="213">
        <f t="shared" si="54"/>
        <v>0.9629255868626988</v>
      </c>
      <c r="AG54" s="167">
        <f t="shared" si="55"/>
        <v>2.0829999999999999E-4</v>
      </c>
      <c r="AH54" s="167">
        <f t="shared" si="32"/>
        <v>1.724</v>
      </c>
      <c r="AI54" s="167">
        <f t="shared" si="33"/>
        <v>4</v>
      </c>
      <c r="AJ54" s="167">
        <f t="shared" si="34"/>
        <v>1.392796E-3</v>
      </c>
      <c r="AK54" s="115">
        <v>620.15764298983106</v>
      </c>
      <c r="AL54" s="7">
        <v>673.08261214058791</v>
      </c>
      <c r="AM54" s="7">
        <v>771.16667805049997</v>
      </c>
      <c r="AN54">
        <v>1</v>
      </c>
      <c r="AO54">
        <v>1</v>
      </c>
      <c r="AP54">
        <v>1</v>
      </c>
      <c r="AQ54">
        <f t="shared" si="78"/>
        <v>698</v>
      </c>
      <c r="AR54">
        <f t="shared" si="36"/>
        <v>758</v>
      </c>
      <c r="AS54">
        <f t="shared" si="37"/>
        <v>868</v>
      </c>
      <c r="AT54">
        <f t="shared" si="38"/>
        <v>300</v>
      </c>
      <c r="AU54">
        <f t="shared" si="39"/>
        <v>326</v>
      </c>
      <c r="AV54">
        <f t="shared" si="40"/>
        <v>373</v>
      </c>
      <c r="AW54" s="213">
        <f t="shared" si="56"/>
        <v>1.4653334782564407</v>
      </c>
      <c r="AX54" s="213">
        <f t="shared" si="57"/>
        <v>1.7239870764403638</v>
      </c>
      <c r="AY54" s="213">
        <f t="shared" si="58"/>
        <v>2.2438621792632056</v>
      </c>
      <c r="AZ54" s="119">
        <f t="shared" si="79"/>
        <v>3.4</v>
      </c>
      <c r="BA54" s="1">
        <v>16.899999999999999</v>
      </c>
      <c r="BB54">
        <v>18.899999999999999</v>
      </c>
      <c r="BC54">
        <v>30</v>
      </c>
      <c r="BE54" s="7">
        <v>1268</v>
      </c>
      <c r="BG54" s="123">
        <f t="shared" si="41"/>
        <v>0.68</v>
      </c>
      <c r="BJ54">
        <v>0</v>
      </c>
      <c r="BK54">
        <v>12.3</v>
      </c>
      <c r="BL54">
        <v>14.4</v>
      </c>
      <c r="BM54">
        <v>21.85</v>
      </c>
      <c r="BO54">
        <f t="shared" si="66"/>
        <v>1</v>
      </c>
      <c r="BP54">
        <f t="shared" si="66"/>
        <v>1</v>
      </c>
      <c r="BQ54">
        <f t="shared" si="66"/>
        <v>1</v>
      </c>
      <c r="BR54">
        <f t="shared" si="43"/>
        <v>698</v>
      </c>
      <c r="BS54">
        <f t="shared" si="60"/>
        <v>758</v>
      </c>
      <c r="BT54">
        <f t="shared" si="61"/>
        <v>868</v>
      </c>
      <c r="BV54">
        <f t="shared" si="62"/>
        <v>0</v>
      </c>
      <c r="BW54">
        <f t="shared" si="46"/>
        <v>0</v>
      </c>
      <c r="BX54">
        <f t="shared" si="47"/>
        <v>0</v>
      </c>
      <c r="BY54">
        <f t="shared" si="63"/>
        <v>1</v>
      </c>
      <c r="CN54" s="131" t="str">
        <f t="shared" si="18"/>
        <v>28015</v>
      </c>
      <c r="CO54" s="1">
        <v>280</v>
      </c>
      <c r="CP54">
        <v>15</v>
      </c>
      <c r="CQ54">
        <v>10</v>
      </c>
      <c r="CR54">
        <v>10.6</v>
      </c>
      <c r="CS54">
        <v>21.85</v>
      </c>
      <c r="CT54">
        <v>19.3</v>
      </c>
      <c r="CU54">
        <v>20.399999999999999</v>
      </c>
      <c r="CV54" s="8">
        <v>34.5</v>
      </c>
      <c r="DE54" s="74"/>
      <c r="DF54" s="256">
        <v>160</v>
      </c>
      <c r="DG54" s="102">
        <f>BJ14</f>
        <v>0</v>
      </c>
      <c r="DH54" s="237" t="e">
        <f>ROUND(IF($BZ$2=1,U14,IF($BZ$2=2,U14*3.412141633,)),0)</f>
        <v>#VALUE!</v>
      </c>
      <c r="DI54" s="238" t="e">
        <f>IF($BZ$2=1,ROUND(Y14,0),IF($BZ$2=2,ROUND(Y14/272.7654,1),))</f>
        <v>#VALUE!</v>
      </c>
      <c r="DJ54" s="233" t="e">
        <f>IF($BZ$2=1,AC14,IF($BZ$2=2,AC14*0.3346,))</f>
        <v>#VALUE!</v>
      </c>
      <c r="DK54" s="258"/>
      <c r="DL54" s="241"/>
      <c r="DM54" s="259"/>
      <c r="DN54" s="242">
        <v>0</v>
      </c>
      <c r="DO54" s="243">
        <v>0</v>
      </c>
      <c r="DP54" s="257">
        <v>0</v>
      </c>
      <c r="DQ54" s="245">
        <f>IF($BZ$2=1,AZ14,IF($BZ$2=2,AZ14/4.54609,))</f>
        <v>3.6</v>
      </c>
    </row>
    <row r="55" spans="1:121" x14ac:dyDescent="0.25">
      <c r="A55" t="str">
        <f t="shared" si="49"/>
        <v>119016</v>
      </c>
      <c r="D55">
        <v>1</v>
      </c>
      <c r="E55" s="282">
        <v>190</v>
      </c>
      <c r="F55">
        <v>40.5</v>
      </c>
      <c r="G55">
        <v>16</v>
      </c>
      <c r="H55">
        <v>16.5</v>
      </c>
      <c r="I55">
        <v>0</v>
      </c>
      <c r="J55">
        <v>26</v>
      </c>
      <c r="K55">
        <v>30</v>
      </c>
      <c r="L55" s="121">
        <v>37</v>
      </c>
      <c r="M55" s="115">
        <v>2421.5580893318297</v>
      </c>
      <c r="N55" s="7">
        <v>2421.5580893318297</v>
      </c>
      <c r="O55" s="7">
        <v>2636.5862567783283</v>
      </c>
      <c r="P55" s="7">
        <v>2926.6666827174008</v>
      </c>
      <c r="Q55" s="121" t="s">
        <v>392</v>
      </c>
      <c r="R55">
        <v>1</v>
      </c>
      <c r="S55">
        <v>1</v>
      </c>
      <c r="T55">
        <v>1</v>
      </c>
      <c r="U55" t="e">
        <f t="shared" si="25"/>
        <v>#VALUE!</v>
      </c>
      <c r="V55">
        <f t="shared" si="50"/>
        <v>1333</v>
      </c>
      <c r="W55">
        <f t="shared" si="26"/>
        <v>1451</v>
      </c>
      <c r="X55">
        <f t="shared" si="27"/>
        <v>1611</v>
      </c>
      <c r="Y55" t="e">
        <f t="shared" si="28"/>
        <v>#VALUE!</v>
      </c>
      <c r="Z55">
        <f t="shared" si="29"/>
        <v>229</v>
      </c>
      <c r="AA55">
        <f t="shared" si="30"/>
        <v>250</v>
      </c>
      <c r="AB55">
        <f t="shared" si="31"/>
        <v>277</v>
      </c>
      <c r="AC55" s="213" t="e">
        <f t="shared" si="51"/>
        <v>#VALUE!</v>
      </c>
      <c r="AD55" s="213">
        <f t="shared" si="52"/>
        <v>0.88361305895974451</v>
      </c>
      <c r="AE55" s="213">
        <f t="shared" si="53"/>
        <v>1.0483183902740312</v>
      </c>
      <c r="AF55" s="213">
        <f t="shared" si="54"/>
        <v>1.2802936341975999</v>
      </c>
      <c r="AG55" s="167">
        <f t="shared" si="55"/>
        <v>2.0829999999999999E-4</v>
      </c>
      <c r="AH55" s="167">
        <f t="shared" si="32"/>
        <v>1.724</v>
      </c>
      <c r="AI55" s="167">
        <f t="shared" si="33"/>
        <v>4</v>
      </c>
      <c r="AJ55" s="167">
        <f t="shared" si="34"/>
        <v>1.392796E-3</v>
      </c>
      <c r="AK55" s="115">
        <v>708.75162926539838</v>
      </c>
      <c r="AL55" s="7">
        <v>769.23731953271863</v>
      </c>
      <c r="AM55" s="7">
        <v>881.33341969210005</v>
      </c>
      <c r="AN55">
        <v>1</v>
      </c>
      <c r="AO55">
        <v>1</v>
      </c>
      <c r="AP55">
        <v>1</v>
      </c>
      <c r="AQ55">
        <f t="shared" si="78"/>
        <v>798</v>
      </c>
      <c r="AR55">
        <f t="shared" si="36"/>
        <v>866</v>
      </c>
      <c r="AS55">
        <f t="shared" si="37"/>
        <v>993</v>
      </c>
      <c r="AT55">
        <f t="shared" si="38"/>
        <v>343</v>
      </c>
      <c r="AU55">
        <f t="shared" si="39"/>
        <v>372</v>
      </c>
      <c r="AV55">
        <f t="shared" si="40"/>
        <v>427</v>
      </c>
      <c r="AW55" s="213">
        <f t="shared" si="56"/>
        <v>1.9426188346458304</v>
      </c>
      <c r="AX55" s="213">
        <f t="shared" si="57"/>
        <v>2.2762196657093545</v>
      </c>
      <c r="AY55" s="213">
        <f t="shared" si="58"/>
        <v>2.9799937494173196</v>
      </c>
      <c r="AZ55" s="119">
        <f t="shared" si="79"/>
        <v>3.8</v>
      </c>
      <c r="BA55" s="1">
        <v>16.899999999999999</v>
      </c>
      <c r="BB55">
        <v>18.899999999999999</v>
      </c>
      <c r="BC55">
        <v>30</v>
      </c>
      <c r="BE55" s="7">
        <v>1549</v>
      </c>
      <c r="BG55" s="123">
        <f t="shared" si="41"/>
        <v>0.68</v>
      </c>
      <c r="BJ55">
        <v>0</v>
      </c>
      <c r="BK55">
        <v>12.3</v>
      </c>
      <c r="BL55">
        <v>14.4</v>
      </c>
      <c r="BM55">
        <v>21.85</v>
      </c>
      <c r="BO55">
        <f t="shared" si="66"/>
        <v>1</v>
      </c>
      <c r="BP55">
        <f t="shared" si="66"/>
        <v>1</v>
      </c>
      <c r="BQ55">
        <f t="shared" si="66"/>
        <v>1</v>
      </c>
      <c r="BR55">
        <f t="shared" si="43"/>
        <v>798</v>
      </c>
      <c r="BS55">
        <f t="shared" si="60"/>
        <v>866</v>
      </c>
      <c r="BT55">
        <f t="shared" si="61"/>
        <v>993</v>
      </c>
      <c r="BV55">
        <f t="shared" si="62"/>
        <v>0</v>
      </c>
      <c r="BW55">
        <f t="shared" si="46"/>
        <v>0</v>
      </c>
      <c r="BX55">
        <f t="shared" si="47"/>
        <v>0</v>
      </c>
      <c r="BY55">
        <f t="shared" si="63"/>
        <v>1</v>
      </c>
      <c r="CN55" s="131" t="str">
        <f t="shared" si="18"/>
        <v>30010</v>
      </c>
      <c r="CO55" s="1">
        <v>300</v>
      </c>
      <c r="CP55">
        <v>10</v>
      </c>
      <c r="CQ55">
        <f>CQ53</f>
        <v>10.199999999999999</v>
      </c>
      <c r="CR55">
        <f>CR53</f>
        <v>11.9</v>
      </c>
      <c r="CS55">
        <f>CS53</f>
        <v>21.85</v>
      </c>
      <c r="CT55">
        <v>16.2</v>
      </c>
      <c r="CU55">
        <v>18.600000000000001</v>
      </c>
      <c r="CV55" s="8">
        <v>31.4</v>
      </c>
      <c r="DE55" s="74"/>
      <c r="DF55" s="98">
        <f>DF54</f>
        <v>160</v>
      </c>
      <c r="DG55" s="106">
        <f>BK14</f>
        <v>12.3</v>
      </c>
      <c r="DH55" s="99">
        <f>ROUND(IF($BZ$2=1,V14,IF($BZ$2=2,V14*3.412141633,)),0)</f>
        <v>1351</v>
      </c>
      <c r="DI55" s="158">
        <f>IF($BZ$2=1,ROUND(Z14,0),IF($BZ$2=2,ROUND(Z14/272.7654,1),))</f>
        <v>232</v>
      </c>
      <c r="DJ55" s="234">
        <f>IF($BZ$2=1,AD14,IF($BZ$2=2,AD14*0.3346,))</f>
        <v>0.80723952203605231</v>
      </c>
      <c r="DK55" s="264">
        <f>IF(BY14=1,ROUND(IF($BZ$2=1,AQ14,IF($BZ$2=2,AQ14*3.412141633,)),0),"")</f>
        <v>879</v>
      </c>
      <c r="DL55" s="110">
        <f>IF(BY14=1,IF($BZ$2=1,ROUND(AT14,0),IF($BZ$2=2,ROUND(AT14/272.7654,1),)),"")</f>
        <v>378</v>
      </c>
      <c r="DM55" s="153">
        <f>IF(BY14=1,IF($BZ$2=1,AW14,IF($BZ$2=2,AW14*0.3346,)),"")</f>
        <v>1.98025717289419</v>
      </c>
      <c r="DN55" s="100">
        <f>J14</f>
        <v>26</v>
      </c>
      <c r="DO55" s="101">
        <f t="shared" ref="DO55" si="100">DN55+8</f>
        <v>34</v>
      </c>
      <c r="DP55" s="102">
        <f>BA14</f>
        <v>26.694065383965011</v>
      </c>
      <c r="DQ55" s="105">
        <f t="shared" ref="DQ55" si="101">DQ54</f>
        <v>3.6</v>
      </c>
    </row>
    <row r="56" spans="1:121" x14ac:dyDescent="0.25">
      <c r="A56" t="str">
        <f t="shared" si="49"/>
        <v>121016</v>
      </c>
      <c r="D56">
        <v>1</v>
      </c>
      <c r="E56" s="282">
        <v>210</v>
      </c>
      <c r="F56">
        <v>40.5</v>
      </c>
      <c r="G56">
        <v>16</v>
      </c>
      <c r="H56">
        <v>16.5</v>
      </c>
      <c r="I56">
        <v>0</v>
      </c>
      <c r="J56">
        <v>26</v>
      </c>
      <c r="K56">
        <v>30</v>
      </c>
      <c r="L56" s="121">
        <v>36.999999999979586</v>
      </c>
      <c r="M56" s="115">
        <v>2669.5313978647614</v>
      </c>
      <c r="N56" s="7">
        <v>2669.5313978647614</v>
      </c>
      <c r="O56" s="7">
        <v>2909.9640301305849</v>
      </c>
      <c r="P56" s="7">
        <v>3292.4999860771995</v>
      </c>
      <c r="Q56" s="121" t="s">
        <v>392</v>
      </c>
      <c r="R56">
        <v>1</v>
      </c>
      <c r="S56">
        <v>1</v>
      </c>
      <c r="T56">
        <v>1</v>
      </c>
      <c r="U56" t="e">
        <f t="shared" si="25"/>
        <v>#VALUE!</v>
      </c>
      <c r="V56">
        <f t="shared" si="50"/>
        <v>1469</v>
      </c>
      <c r="W56">
        <f t="shared" si="26"/>
        <v>1601</v>
      </c>
      <c r="X56">
        <f t="shared" si="27"/>
        <v>1812</v>
      </c>
      <c r="Y56" t="e">
        <f t="shared" si="28"/>
        <v>#VALUE!</v>
      </c>
      <c r="Z56">
        <f t="shared" si="29"/>
        <v>253</v>
      </c>
      <c r="AA56">
        <f t="shared" si="30"/>
        <v>275</v>
      </c>
      <c r="AB56">
        <f t="shared" si="31"/>
        <v>312</v>
      </c>
      <c r="AC56" s="213" t="e">
        <f t="shared" si="51"/>
        <v>#VALUE!</v>
      </c>
      <c r="AD56" s="213">
        <f t="shared" si="52"/>
        <v>1.095669667902474</v>
      </c>
      <c r="AE56" s="213">
        <f t="shared" si="53"/>
        <v>1.2885389720883265</v>
      </c>
      <c r="AF56" s="213">
        <f t="shared" si="54"/>
        <v>1.6473026306017533</v>
      </c>
      <c r="AG56" s="167">
        <f t="shared" si="55"/>
        <v>2.0829999999999999E-4</v>
      </c>
      <c r="AH56" s="167">
        <f t="shared" si="32"/>
        <v>1.724</v>
      </c>
      <c r="AI56" s="167">
        <f t="shared" si="33"/>
        <v>4</v>
      </c>
      <c r="AJ56" s="167">
        <f t="shared" si="34"/>
        <v>1.392796E-3</v>
      </c>
      <c r="AK56" s="115">
        <v>783.52605243058065</v>
      </c>
      <c r="AL56" s="7">
        <v>848.37403540934054</v>
      </c>
      <c r="AM56" s="7">
        <v>991.4999046933001</v>
      </c>
      <c r="AN56">
        <v>1</v>
      </c>
      <c r="AO56">
        <v>1</v>
      </c>
      <c r="AP56">
        <v>1</v>
      </c>
      <c r="AQ56">
        <f t="shared" si="78"/>
        <v>882</v>
      </c>
      <c r="AR56">
        <f t="shared" si="36"/>
        <v>955</v>
      </c>
      <c r="AS56">
        <f t="shared" si="37"/>
        <v>1117</v>
      </c>
      <c r="AT56">
        <f t="shared" ref="AT56:AT87" si="102">ROUND(AQ56*3600/(4186*ABS($AM$1-$AM$2)),0)</f>
        <v>379</v>
      </c>
      <c r="AU56">
        <f t="shared" ref="AU56:AU87" si="103">ROUND(AR56*3600/(4186*ABS($AM$1-$AM$2)),0)</f>
        <v>411</v>
      </c>
      <c r="AV56">
        <f t="shared" ref="AV56:AV87" si="104">ROUND(AS56*3600/(4186*ABS($AM$1-$AM$2)),0)</f>
        <v>480</v>
      </c>
      <c r="AW56" s="213">
        <f t="shared" si="56"/>
        <v>2.4061858816353339</v>
      </c>
      <c r="AX56" s="213">
        <f t="shared" si="57"/>
        <v>2.8180685061626929</v>
      </c>
      <c r="AY56" s="213">
        <f t="shared" si="58"/>
        <v>3.814404422900636</v>
      </c>
      <c r="AZ56" s="119">
        <f t="shared" si="79"/>
        <v>4.2</v>
      </c>
      <c r="BA56" s="1">
        <v>19.3</v>
      </c>
      <c r="BB56">
        <v>21.3</v>
      </c>
      <c r="BC56">
        <v>36</v>
      </c>
      <c r="BE56" s="7">
        <v>1818</v>
      </c>
      <c r="BG56" s="123">
        <f t="shared" si="41"/>
        <v>0.68</v>
      </c>
      <c r="BJ56">
        <v>0</v>
      </c>
      <c r="BK56">
        <v>12.3</v>
      </c>
      <c r="BL56">
        <v>14.4</v>
      </c>
      <c r="BM56">
        <v>21.85</v>
      </c>
      <c r="BO56">
        <f t="shared" si="66"/>
        <v>1</v>
      </c>
      <c r="BP56">
        <f t="shared" si="66"/>
        <v>1</v>
      </c>
      <c r="BQ56">
        <f t="shared" si="66"/>
        <v>1</v>
      </c>
      <c r="BR56">
        <f t="shared" si="43"/>
        <v>882</v>
      </c>
      <c r="BS56">
        <f t="shared" si="60"/>
        <v>955</v>
      </c>
      <c r="BT56">
        <f t="shared" si="61"/>
        <v>1117</v>
      </c>
      <c r="BV56">
        <f t="shared" si="62"/>
        <v>0</v>
      </c>
      <c r="BW56">
        <f t="shared" si="46"/>
        <v>0</v>
      </c>
      <c r="BX56">
        <f t="shared" si="47"/>
        <v>0</v>
      </c>
      <c r="BY56">
        <f t="shared" si="63"/>
        <v>1</v>
      </c>
      <c r="CN56" s="132" t="str">
        <f t="shared" si="18"/>
        <v>30015</v>
      </c>
      <c r="CO56" s="124">
        <v>300</v>
      </c>
      <c r="CP56" s="125">
        <v>15</v>
      </c>
      <c r="CQ56" s="125">
        <f>CQ54</f>
        <v>10</v>
      </c>
      <c r="CR56" s="125">
        <f t="shared" ref="CR56:CS56" si="105">CR54</f>
        <v>10.6</v>
      </c>
      <c r="CS56" s="125">
        <f t="shared" si="105"/>
        <v>21.85</v>
      </c>
      <c r="CT56" s="125">
        <v>19.3</v>
      </c>
      <c r="CU56" s="125">
        <v>20.399999999999999</v>
      </c>
      <c r="CV56" s="126">
        <v>34.5</v>
      </c>
      <c r="DE56" s="74"/>
      <c r="DF56" s="98">
        <f>DF54</f>
        <v>160</v>
      </c>
      <c r="DG56" s="106">
        <f>BL14</f>
        <v>14.4</v>
      </c>
      <c r="DH56" s="99">
        <f>ROUND(IF($BZ$2=1,W14,IF($BZ$2=2,W14*3.412141633,)),0)</f>
        <v>1521</v>
      </c>
      <c r="DI56" s="158">
        <f>IF($BZ$2=1,ROUND(AA14,0),IF($BZ$2=2,ROUND(AA14/272.7654,1),))</f>
        <v>262</v>
      </c>
      <c r="DJ56" s="234">
        <f>IF($BZ$2=1,AE14,IF($BZ$2=2,AE14*0.3346,))</f>
        <v>1.0090795381958573</v>
      </c>
      <c r="DK56" s="264">
        <f>IF(BY14=1,ROUND(IF($BZ$2=1,AR14,IF($BZ$2=2,AR14*3.412141633,)),0),"")</f>
        <v>978</v>
      </c>
      <c r="DL56" s="110">
        <f>IF(BY14=1,IF($BZ$2=1,ROUND(AU14,0),IF($BZ$2=2,ROUND(AU14/272.7654,1),)),"")</f>
        <v>421</v>
      </c>
      <c r="DM56" s="153">
        <f>IF(BY14=1,IF($BZ$2=1,AX14,IF($BZ$2=2,AX14*0.3346,)),"")</f>
        <v>2.4152927049658022</v>
      </c>
      <c r="DN56" s="100">
        <f>K14</f>
        <v>30</v>
      </c>
      <c r="DO56" s="101">
        <f>DN56+8</f>
        <v>38</v>
      </c>
      <c r="DP56" s="102">
        <f>BB14</f>
        <v>31.439143963119381</v>
      </c>
      <c r="DQ56" s="105">
        <f t="shared" ref="DQ56" si="106">DQ54</f>
        <v>3.6</v>
      </c>
    </row>
    <row r="57" spans="1:121" x14ac:dyDescent="0.25">
      <c r="A57" t="str">
        <f t="shared" si="49"/>
        <v>123016</v>
      </c>
      <c r="D57">
        <v>1</v>
      </c>
      <c r="E57" s="282">
        <v>230</v>
      </c>
      <c r="F57">
        <v>40.5</v>
      </c>
      <c r="G57">
        <v>16</v>
      </c>
      <c r="H57">
        <v>16.5</v>
      </c>
      <c r="I57">
        <v>0</v>
      </c>
      <c r="J57">
        <v>26</v>
      </c>
      <c r="K57">
        <v>30</v>
      </c>
      <c r="L57" s="121">
        <v>37.920620420395792</v>
      </c>
      <c r="M57" s="115">
        <v>2918.8231148088507</v>
      </c>
      <c r="N57" s="7">
        <v>2918.8231148088507</v>
      </c>
      <c r="O57" s="7">
        <v>3177.4563557664569</v>
      </c>
      <c r="P57" s="7">
        <v>3658.3332892766998</v>
      </c>
      <c r="Q57" s="121" t="s">
        <v>392</v>
      </c>
      <c r="R57">
        <v>1</v>
      </c>
      <c r="S57">
        <v>1</v>
      </c>
      <c r="T57">
        <v>1</v>
      </c>
      <c r="U57" t="e">
        <f t="shared" si="25"/>
        <v>#VALUE!</v>
      </c>
      <c r="V57">
        <f t="shared" si="50"/>
        <v>1606</v>
      </c>
      <c r="W57">
        <f t="shared" si="26"/>
        <v>1749</v>
      </c>
      <c r="X57">
        <f t="shared" si="27"/>
        <v>2013</v>
      </c>
      <c r="Y57" t="e">
        <f t="shared" si="28"/>
        <v>#VALUE!</v>
      </c>
      <c r="Z57">
        <f t="shared" si="29"/>
        <v>276</v>
      </c>
      <c r="AA57">
        <f t="shared" si="30"/>
        <v>301</v>
      </c>
      <c r="AB57">
        <f t="shared" si="31"/>
        <v>346</v>
      </c>
      <c r="AC57" s="213" t="e">
        <f t="shared" si="51"/>
        <v>#VALUE!</v>
      </c>
      <c r="AD57" s="213">
        <f t="shared" si="52"/>
        <v>1.3240400571821975</v>
      </c>
      <c r="AE57" s="213">
        <f t="shared" si="53"/>
        <v>1.5667700425388946</v>
      </c>
      <c r="AF57" s="213">
        <f t="shared" si="54"/>
        <v>2.0538022296404099</v>
      </c>
      <c r="AG57" s="167">
        <f t="shared" si="55"/>
        <v>2.0829999999999999E-4</v>
      </c>
      <c r="AH57" s="167">
        <f t="shared" si="32"/>
        <v>1.724</v>
      </c>
      <c r="AI57" s="167">
        <f t="shared" si="33"/>
        <v>4</v>
      </c>
      <c r="AJ57" s="167">
        <f t="shared" si="34"/>
        <v>1.392796E-3</v>
      </c>
      <c r="AK57" s="115">
        <v>858.98373363756457</v>
      </c>
      <c r="AL57" s="7">
        <v>926.4939336207043</v>
      </c>
      <c r="AM57" s="7">
        <v>1101.6666461748</v>
      </c>
      <c r="AN57">
        <v>1</v>
      </c>
      <c r="AO57">
        <v>1</v>
      </c>
      <c r="AP57">
        <v>1</v>
      </c>
      <c r="AQ57">
        <f t="shared" si="78"/>
        <v>967</v>
      </c>
      <c r="AR57">
        <f t="shared" si="36"/>
        <v>1043</v>
      </c>
      <c r="AS57">
        <f t="shared" si="37"/>
        <v>1241</v>
      </c>
      <c r="AT57">
        <f t="shared" si="102"/>
        <v>416</v>
      </c>
      <c r="AU57">
        <f t="shared" si="103"/>
        <v>448</v>
      </c>
      <c r="AV57">
        <f t="shared" si="104"/>
        <v>534</v>
      </c>
      <c r="AW57" s="213">
        <f t="shared" si="56"/>
        <v>2.9387988123839386</v>
      </c>
      <c r="AX57" s="213">
        <f t="shared" si="57"/>
        <v>3.394770057413278</v>
      </c>
      <c r="AY57" s="213">
        <f t="shared" si="58"/>
        <v>4.7791709568594172</v>
      </c>
      <c r="AZ57" s="119">
        <f t="shared" si="79"/>
        <v>4.5999999999999996</v>
      </c>
      <c r="BA57" s="1">
        <v>21.6</v>
      </c>
      <c r="BB57">
        <v>23.6</v>
      </c>
      <c r="BC57">
        <v>42</v>
      </c>
      <c r="BE57" s="7">
        <v>2352</v>
      </c>
      <c r="BG57" s="123">
        <f t="shared" si="41"/>
        <v>0.68</v>
      </c>
      <c r="BJ57">
        <v>0</v>
      </c>
      <c r="BK57">
        <v>12.3</v>
      </c>
      <c r="BL57">
        <v>14.4</v>
      </c>
      <c r="BM57">
        <v>21.85</v>
      </c>
      <c r="BO57">
        <f t="shared" si="66"/>
        <v>1</v>
      </c>
      <c r="BP57">
        <f t="shared" si="66"/>
        <v>1</v>
      </c>
      <c r="BQ57">
        <f t="shared" si="66"/>
        <v>1</v>
      </c>
      <c r="BR57">
        <f t="shared" si="43"/>
        <v>967</v>
      </c>
      <c r="BS57">
        <f t="shared" si="60"/>
        <v>1043</v>
      </c>
      <c r="BT57">
        <f t="shared" si="61"/>
        <v>1241</v>
      </c>
      <c r="BV57">
        <f t="shared" si="62"/>
        <v>0</v>
      </c>
      <c r="BW57">
        <f t="shared" si="46"/>
        <v>0</v>
      </c>
      <c r="BX57">
        <f t="shared" si="47"/>
        <v>0</v>
      </c>
      <c r="BY57">
        <f t="shared" si="63"/>
        <v>1</v>
      </c>
      <c r="DE57" s="74"/>
      <c r="DF57" s="246">
        <f>DF54</f>
        <v>160</v>
      </c>
      <c r="DG57" s="107">
        <f>BM14</f>
        <v>21.85</v>
      </c>
      <c r="DH57" s="239">
        <f>ROUND(IF($BZ$2=1,X14,IF($BZ$2=2,X14*3.412141633,)),0)</f>
        <v>1963</v>
      </c>
      <c r="DI57" s="240">
        <f>IF($BZ$2=1,ROUND(AB14,0),IF($BZ$2=2,ROUND(AB14/272.7654,1),))</f>
        <v>338</v>
      </c>
      <c r="DJ57" s="235">
        <f>IF($BZ$2=1,AF14,IF($BZ$2=2,AF14*0.3346,))</f>
        <v>1.6116624913310726</v>
      </c>
      <c r="DK57" s="265">
        <f>IF(BY14=1,ROUND(IF($BZ$2=1,AS14,IF($BZ$2=2,AS14*3.412141633,)),0),"")</f>
        <v>1173</v>
      </c>
      <c r="DL57" s="266">
        <f>IF(BY14=1,IF($BZ$2=1,ROUND(AV14,0),IF($BZ$2=2,ROUND(AV14/272.7654,1),)),"")</f>
        <v>504</v>
      </c>
      <c r="DM57" s="235">
        <f>IF(BY14=1,IF($BZ$2=1,AY14,IF($BZ$2=2,AY14*0.3346,)),"")</f>
        <v>3.3667611860596756</v>
      </c>
      <c r="DN57" s="244">
        <f>L14</f>
        <v>40.845112497968692</v>
      </c>
      <c r="DO57" s="236">
        <f t="shared" ref="DO57" si="107">DN57+8</f>
        <v>48.845112497968692</v>
      </c>
      <c r="DP57" s="261">
        <f>BC14</f>
        <v>49.399999999999629</v>
      </c>
      <c r="DQ57" s="236">
        <f t="shared" ref="DQ57" si="108">DQ54</f>
        <v>3.6</v>
      </c>
    </row>
    <row r="58" spans="1:121" x14ac:dyDescent="0.25">
      <c r="A58" t="str">
        <f t="shared" si="49"/>
        <v>125016</v>
      </c>
      <c r="D58">
        <v>1</v>
      </c>
      <c r="E58" s="282">
        <v>250</v>
      </c>
      <c r="F58">
        <v>40.5</v>
      </c>
      <c r="G58">
        <v>16</v>
      </c>
      <c r="H58">
        <v>16.5</v>
      </c>
      <c r="I58">
        <v>0</v>
      </c>
      <c r="J58">
        <v>26</v>
      </c>
      <c r="K58">
        <v>30</v>
      </c>
      <c r="L58" s="121">
        <v>38.698993895071602</v>
      </c>
      <c r="M58" s="115">
        <v>3189.1985120369991</v>
      </c>
      <c r="N58" s="7">
        <v>3189.1985120369991</v>
      </c>
      <c r="O58" s="7">
        <v>3467.5380197005534</v>
      </c>
      <c r="P58" s="7">
        <v>4024.1665924761992</v>
      </c>
      <c r="Q58" s="121" t="s">
        <v>392</v>
      </c>
      <c r="R58">
        <v>1</v>
      </c>
      <c r="S58">
        <v>1</v>
      </c>
      <c r="T58">
        <v>1</v>
      </c>
      <c r="U58" t="e">
        <f t="shared" si="25"/>
        <v>#VALUE!</v>
      </c>
      <c r="V58">
        <f t="shared" si="50"/>
        <v>1755</v>
      </c>
      <c r="W58">
        <f t="shared" si="26"/>
        <v>1908</v>
      </c>
      <c r="X58">
        <f t="shared" si="27"/>
        <v>2215</v>
      </c>
      <c r="Y58" t="e">
        <f t="shared" ref="Y58:Y82" si="109">ROUND(U58*3600/(4186*ABS($O$1-$O$2)),0)</f>
        <v>#VALUE!</v>
      </c>
      <c r="Z58">
        <f t="shared" ref="Z58:Z82" si="110">ROUND(V58*3600/(4186*ABS($O$1-$O$2)),0)</f>
        <v>302</v>
      </c>
      <c r="AA58">
        <f t="shared" ref="AA58:AA82" si="111">ROUND(W58*3600/(4186*ABS($O$1-$O$2)),0)</f>
        <v>328</v>
      </c>
      <c r="AB58">
        <f t="shared" ref="AB58:AB82" si="112">ROUND(X58*3600/(4186*ABS($O$1-$O$2)),0)</f>
        <v>381</v>
      </c>
      <c r="AC58" s="213" t="e">
        <f t="shared" si="51"/>
        <v>#VALUE!</v>
      </c>
      <c r="AD58" s="213">
        <f t="shared" si="52"/>
        <v>1.6076927440606623</v>
      </c>
      <c r="AE58" s="213">
        <f t="shared" si="53"/>
        <v>1.8867853238856231</v>
      </c>
      <c r="AF58" s="213">
        <f t="shared" si="54"/>
        <v>2.5229439906767754</v>
      </c>
      <c r="AG58" s="167">
        <f t="shared" si="55"/>
        <v>2.0829999999999999E-4</v>
      </c>
      <c r="AH58" s="167">
        <f t="shared" si="32"/>
        <v>1.724</v>
      </c>
      <c r="AI58" s="167">
        <f t="shared" si="33"/>
        <v>4</v>
      </c>
      <c r="AJ58" s="167">
        <f t="shared" si="34"/>
        <v>1.392796E-3</v>
      </c>
      <c r="AK58" s="115">
        <v>939.70165429861254</v>
      </c>
      <c r="AL58" s="7">
        <v>1011.3773530871895</v>
      </c>
      <c r="AM58" s="7">
        <v>1211.8333878163999</v>
      </c>
      <c r="AN58">
        <v>1</v>
      </c>
      <c r="AO58">
        <v>1</v>
      </c>
      <c r="AP58">
        <v>1</v>
      </c>
      <c r="AQ58">
        <f t="shared" si="78"/>
        <v>1058</v>
      </c>
      <c r="AR58">
        <f t="shared" si="36"/>
        <v>1139</v>
      </c>
      <c r="AS58">
        <f t="shared" si="37"/>
        <v>1365</v>
      </c>
      <c r="AT58">
        <f t="shared" si="102"/>
        <v>455</v>
      </c>
      <c r="AU58">
        <f t="shared" si="103"/>
        <v>490</v>
      </c>
      <c r="AV58">
        <f t="shared" si="104"/>
        <v>587</v>
      </c>
      <c r="AW58" s="213">
        <f t="shared" si="56"/>
        <v>3.5612326425804435</v>
      </c>
      <c r="AX58" s="213">
        <f t="shared" si="57"/>
        <v>4.1129177894082574</v>
      </c>
      <c r="AY58" s="213">
        <f t="shared" si="58"/>
        <v>5.8441526738710294</v>
      </c>
      <c r="AZ58" s="119">
        <f t="shared" si="79"/>
        <v>5</v>
      </c>
      <c r="BA58" s="122">
        <v>22.7</v>
      </c>
      <c r="BB58" s="122">
        <v>24.7</v>
      </c>
      <c r="BC58" s="122">
        <v>45</v>
      </c>
      <c r="BE58" s="7">
        <v>629</v>
      </c>
      <c r="BG58" s="123">
        <f t="shared" si="41"/>
        <v>0.68</v>
      </c>
      <c r="BJ58">
        <v>0</v>
      </c>
      <c r="BK58">
        <v>13.2</v>
      </c>
      <c r="BL58">
        <v>15.1</v>
      </c>
      <c r="BM58">
        <v>21.85</v>
      </c>
      <c r="BO58">
        <f t="shared" si="66"/>
        <v>1</v>
      </c>
      <c r="BP58">
        <f t="shared" si="66"/>
        <v>1</v>
      </c>
      <c r="BQ58">
        <f t="shared" si="66"/>
        <v>1</v>
      </c>
      <c r="BR58">
        <f t="shared" si="43"/>
        <v>1058</v>
      </c>
      <c r="BS58">
        <f t="shared" si="60"/>
        <v>1139</v>
      </c>
      <c r="BT58">
        <f t="shared" si="61"/>
        <v>1365</v>
      </c>
      <c r="BV58">
        <f t="shared" si="62"/>
        <v>0</v>
      </c>
      <c r="BW58">
        <f t="shared" si="46"/>
        <v>0</v>
      </c>
      <c r="BX58">
        <f t="shared" si="47"/>
        <v>0</v>
      </c>
      <c r="BY58">
        <f t="shared" si="63"/>
        <v>1</v>
      </c>
      <c r="DE58" s="74"/>
      <c r="DF58" s="256">
        <v>180</v>
      </c>
      <c r="DG58" s="102">
        <f>BJ15</f>
        <v>0</v>
      </c>
      <c r="DH58" s="237" t="e">
        <f>ROUND(IF($BZ$2=1,U15,IF($BZ$2=2,U15*3.412141633,)),0)</f>
        <v>#VALUE!</v>
      </c>
      <c r="DI58" s="238" t="e">
        <f>IF($BZ$2=1,ROUND(Y15,0),IF($BZ$2=2,ROUND(Y15/272.7654,1),))</f>
        <v>#VALUE!</v>
      </c>
      <c r="DJ58" s="233" t="e">
        <f>IF($BZ$2=1,AC15,IF($BZ$2=2,AC15*0.3346,))</f>
        <v>#VALUE!</v>
      </c>
      <c r="DK58" s="258"/>
      <c r="DL58" s="241"/>
      <c r="DM58" s="259"/>
      <c r="DN58" s="242">
        <v>0</v>
      </c>
      <c r="DO58" s="243">
        <v>0</v>
      </c>
      <c r="DP58" s="257">
        <v>0</v>
      </c>
      <c r="DQ58" s="245">
        <f>IF($BZ$2=1,AZ15,IF($BZ$2=2,AZ15/4.54609,))</f>
        <v>3.9</v>
      </c>
    </row>
    <row r="59" spans="1:121" x14ac:dyDescent="0.25">
      <c r="A59" t="str">
        <f t="shared" si="49"/>
        <v>127016</v>
      </c>
      <c r="D59">
        <v>1</v>
      </c>
      <c r="E59" s="282">
        <v>270</v>
      </c>
      <c r="F59">
        <v>40.5</v>
      </c>
      <c r="G59">
        <v>16</v>
      </c>
      <c r="H59">
        <v>16.5</v>
      </c>
      <c r="I59">
        <v>0</v>
      </c>
      <c r="J59">
        <v>26</v>
      </c>
      <c r="K59">
        <v>30</v>
      </c>
      <c r="L59" s="121">
        <v>38.698993895071602</v>
      </c>
      <c r="M59" s="115">
        <v>3479.1256390628068</v>
      </c>
      <c r="N59" s="7">
        <v>3479.1256390628068</v>
      </c>
      <c r="O59" s="7">
        <v>3782.768735461209</v>
      </c>
      <c r="P59" s="7">
        <v>4389.9998958360011</v>
      </c>
      <c r="Q59" s="121" t="s">
        <v>392</v>
      </c>
      <c r="R59">
        <v>1</v>
      </c>
      <c r="S59">
        <v>1</v>
      </c>
      <c r="T59">
        <v>1</v>
      </c>
      <c r="U59" t="e">
        <f t="shared" si="25"/>
        <v>#VALUE!</v>
      </c>
      <c r="V59">
        <f t="shared" si="50"/>
        <v>1915</v>
      </c>
      <c r="W59">
        <f t="shared" si="26"/>
        <v>2082</v>
      </c>
      <c r="X59">
        <f t="shared" si="27"/>
        <v>2416</v>
      </c>
      <c r="Y59" t="e">
        <f t="shared" si="109"/>
        <v>#VALUE!</v>
      </c>
      <c r="Z59">
        <f t="shared" si="110"/>
        <v>329</v>
      </c>
      <c r="AA59">
        <f t="shared" si="111"/>
        <v>358</v>
      </c>
      <c r="AB59">
        <f t="shared" si="112"/>
        <v>416</v>
      </c>
      <c r="AC59" s="213" t="e">
        <f t="shared" si="51"/>
        <v>#VALUE!</v>
      </c>
      <c r="AD59" s="213">
        <f t="shared" si="52"/>
        <v>1.9336527698100008</v>
      </c>
      <c r="AE59" s="213">
        <f t="shared" si="53"/>
        <v>2.2771145776973354</v>
      </c>
      <c r="AF59" s="213">
        <f t="shared" si="54"/>
        <v>3.0457910401277486</v>
      </c>
      <c r="AG59" s="167">
        <f t="shared" si="55"/>
        <v>2.0829999999999999E-4</v>
      </c>
      <c r="AH59" s="167">
        <f t="shared" si="32"/>
        <v>1.724</v>
      </c>
      <c r="AI59" s="167">
        <f t="shared" si="33"/>
        <v>4</v>
      </c>
      <c r="AJ59" s="167">
        <f t="shared" si="34"/>
        <v>1.392796E-3</v>
      </c>
      <c r="AK59" s="115">
        <v>1025.1289934318841</v>
      </c>
      <c r="AL59" s="7">
        <v>1103.3206418021921</v>
      </c>
      <c r="AM59" s="7">
        <v>1321.9998728177</v>
      </c>
      <c r="AN59">
        <v>1</v>
      </c>
      <c r="AO59">
        <v>1</v>
      </c>
      <c r="AP59">
        <v>1</v>
      </c>
      <c r="AQ59">
        <f t="shared" si="78"/>
        <v>1154</v>
      </c>
      <c r="AR59">
        <f t="shared" si="36"/>
        <v>1243</v>
      </c>
      <c r="AS59">
        <f t="shared" si="37"/>
        <v>1489</v>
      </c>
      <c r="AT59">
        <f t="shared" si="102"/>
        <v>496</v>
      </c>
      <c r="AU59">
        <f t="shared" si="103"/>
        <v>534</v>
      </c>
      <c r="AV59">
        <f t="shared" si="104"/>
        <v>640</v>
      </c>
      <c r="AW59" s="213">
        <f t="shared" si="56"/>
        <v>4.283833705520423</v>
      </c>
      <c r="AX59" s="213">
        <f t="shared" si="57"/>
        <v>4.9437279925430193</v>
      </c>
      <c r="AY59" s="213">
        <f t="shared" si="58"/>
        <v>7.0275751883963045</v>
      </c>
      <c r="AZ59" s="119">
        <f t="shared" si="79"/>
        <v>5.4</v>
      </c>
      <c r="BA59" s="122">
        <v>22.7</v>
      </c>
      <c r="BB59" s="122">
        <v>24.7</v>
      </c>
      <c r="BC59" s="122">
        <v>45</v>
      </c>
      <c r="BE59" s="7">
        <v>753</v>
      </c>
      <c r="BG59" s="123">
        <f t="shared" si="41"/>
        <v>0.68</v>
      </c>
      <c r="BJ59">
        <v>0</v>
      </c>
      <c r="BK59">
        <v>13.2</v>
      </c>
      <c r="BL59">
        <v>15.1</v>
      </c>
      <c r="BM59">
        <v>21.85</v>
      </c>
      <c r="BO59">
        <f t="shared" si="66"/>
        <v>1</v>
      </c>
      <c r="BP59">
        <f t="shared" si="66"/>
        <v>1</v>
      </c>
      <c r="BQ59">
        <f t="shared" si="66"/>
        <v>1</v>
      </c>
      <c r="BR59">
        <f t="shared" si="43"/>
        <v>1154</v>
      </c>
      <c r="BS59">
        <f t="shared" si="60"/>
        <v>1243</v>
      </c>
      <c r="BT59">
        <f t="shared" si="61"/>
        <v>1489</v>
      </c>
      <c r="BV59">
        <f t="shared" si="62"/>
        <v>0</v>
      </c>
      <c r="BW59">
        <f t="shared" si="46"/>
        <v>0</v>
      </c>
      <c r="BX59">
        <f t="shared" si="47"/>
        <v>0</v>
      </c>
      <c r="BY59">
        <f t="shared" si="63"/>
        <v>1</v>
      </c>
      <c r="DE59" s="74"/>
      <c r="DF59" s="98">
        <f>DF58</f>
        <v>180</v>
      </c>
      <c r="DG59" s="106">
        <f>BK15</f>
        <v>12.3</v>
      </c>
      <c r="DH59" s="99">
        <f>ROUND(IF($BZ$2=1,V15,IF($BZ$2=2,V15*3.412141633,)),0)</f>
        <v>1463</v>
      </c>
      <c r="DI59" s="158">
        <f>IF($BZ$2=1,ROUND(Z15,0),IF($BZ$2=2,ROUND(Z15/272.7654,1),))</f>
        <v>252</v>
      </c>
      <c r="DJ59" s="234">
        <f>IF($BZ$2=1,AD15,IF($BZ$2=2,AD15*0.3346,))</f>
        <v>0.98504936784926223</v>
      </c>
      <c r="DK59" s="264">
        <f>IF(BY15=1,ROUND(IF($BZ$2=1,AQ15,IF($BZ$2=2,AQ15*3.412141633,)),0),"")</f>
        <v>952</v>
      </c>
      <c r="DL59" s="110">
        <f>IF(BY15=1,IF($BZ$2=1,ROUND(AT15,0),IF($BZ$2=2,ROUND(AT15/272.7654,1),)),"")</f>
        <v>409</v>
      </c>
      <c r="DM59" s="153">
        <f>IF(BY15=1,IF($BZ$2=1,AW15,IF($BZ$2=2,AW15*0.3346,)),"")</f>
        <v>2.3953849596663752</v>
      </c>
      <c r="DN59" s="100">
        <f>J15</f>
        <v>26</v>
      </c>
      <c r="DO59" s="101">
        <f t="shared" ref="DO59" si="113">DN59+8</f>
        <v>34</v>
      </c>
      <c r="DP59" s="102">
        <f>BA15</f>
        <v>26.69</v>
      </c>
      <c r="DQ59" s="105">
        <f t="shared" ref="DQ59" si="114">DQ58</f>
        <v>3.9</v>
      </c>
    </row>
    <row r="60" spans="1:121" x14ac:dyDescent="0.25">
      <c r="A60" t="str">
        <f t="shared" si="49"/>
        <v>129016</v>
      </c>
      <c r="D60">
        <v>1</v>
      </c>
      <c r="E60" s="282">
        <v>290</v>
      </c>
      <c r="F60">
        <v>40.5</v>
      </c>
      <c r="G60">
        <v>16</v>
      </c>
      <c r="H60">
        <v>16.5</v>
      </c>
      <c r="I60">
        <v>0</v>
      </c>
      <c r="J60">
        <v>26</v>
      </c>
      <c r="K60">
        <v>30</v>
      </c>
      <c r="L60" s="121">
        <v>39.047368752499018</v>
      </c>
      <c r="M60" s="115">
        <v>3707.968088755943</v>
      </c>
      <c r="N60" s="7">
        <v>3707.968088755943</v>
      </c>
      <c r="O60" s="7">
        <v>4011.878713977218</v>
      </c>
      <c r="P60" s="7">
        <v>4755.8334556759992</v>
      </c>
      <c r="Q60" s="121" t="s">
        <v>392</v>
      </c>
      <c r="R60">
        <v>1</v>
      </c>
      <c r="S60">
        <v>1</v>
      </c>
      <c r="T60">
        <v>1</v>
      </c>
      <c r="U60" t="e">
        <f t="shared" si="25"/>
        <v>#VALUE!</v>
      </c>
      <c r="V60">
        <f t="shared" si="50"/>
        <v>2041</v>
      </c>
      <c r="W60">
        <f t="shared" si="26"/>
        <v>2208</v>
      </c>
      <c r="X60">
        <f t="shared" si="27"/>
        <v>2617</v>
      </c>
      <c r="Y60" t="e">
        <f t="shared" si="109"/>
        <v>#VALUE!</v>
      </c>
      <c r="Z60">
        <f t="shared" si="110"/>
        <v>351</v>
      </c>
      <c r="AA60">
        <f t="shared" si="111"/>
        <v>380</v>
      </c>
      <c r="AB60">
        <f t="shared" si="112"/>
        <v>450</v>
      </c>
      <c r="AC60" s="213" t="e">
        <f t="shared" si="51"/>
        <v>#VALUE!</v>
      </c>
      <c r="AD60" s="213">
        <f t="shared" si="52"/>
        <v>2.2316215116668912</v>
      </c>
      <c r="AE60" s="213">
        <f t="shared" si="53"/>
        <v>2.6016424561048881</v>
      </c>
      <c r="AF60" s="213">
        <f t="shared" si="54"/>
        <v>3.6081017644202342</v>
      </c>
      <c r="AG60" s="167">
        <f t="shared" si="55"/>
        <v>2.0829999999999999E-4</v>
      </c>
      <c r="AH60" s="167">
        <f t="shared" si="32"/>
        <v>1.724</v>
      </c>
      <c r="AI60" s="167">
        <f t="shared" si="33"/>
        <v>4</v>
      </c>
      <c r="AJ60" s="167">
        <f t="shared" si="34"/>
        <v>1.392796E-3</v>
      </c>
      <c r="AK60" s="115">
        <v>1096.0869417994961</v>
      </c>
      <c r="AL60" s="7">
        <v>1171.8229930876669</v>
      </c>
      <c r="AM60" s="7">
        <v>1432.1666144593</v>
      </c>
      <c r="AN60">
        <v>1</v>
      </c>
      <c r="AO60">
        <v>1</v>
      </c>
      <c r="AP60">
        <v>1</v>
      </c>
      <c r="AQ60">
        <f t="shared" si="78"/>
        <v>1234</v>
      </c>
      <c r="AR60">
        <f t="shared" si="36"/>
        <v>1320</v>
      </c>
      <c r="AS60">
        <f t="shared" si="37"/>
        <v>1613</v>
      </c>
      <c r="AT60">
        <f t="shared" si="102"/>
        <v>531</v>
      </c>
      <c r="AU60">
        <f t="shared" si="103"/>
        <v>568</v>
      </c>
      <c r="AV60">
        <f t="shared" si="104"/>
        <v>694</v>
      </c>
      <c r="AW60" s="213">
        <f t="shared" si="56"/>
        <v>4.9714377398345224</v>
      </c>
      <c r="AX60" s="213">
        <f t="shared" si="57"/>
        <v>5.6647287999131031</v>
      </c>
      <c r="AY60" s="213">
        <f t="shared" si="58"/>
        <v>8.355429798051377</v>
      </c>
      <c r="AZ60" s="119">
        <f t="shared" si="79"/>
        <v>5.8</v>
      </c>
      <c r="BA60" s="122">
        <v>26.2</v>
      </c>
      <c r="BB60" s="122">
        <v>27.9</v>
      </c>
      <c r="BC60" s="122">
        <v>54</v>
      </c>
      <c r="BE60" s="7">
        <v>848</v>
      </c>
      <c r="BG60" s="123">
        <f t="shared" si="41"/>
        <v>0.68</v>
      </c>
      <c r="BJ60">
        <v>0</v>
      </c>
      <c r="BK60">
        <v>13.2</v>
      </c>
      <c r="BL60">
        <v>15.1</v>
      </c>
      <c r="BM60">
        <v>21.85</v>
      </c>
      <c r="BO60">
        <f t="shared" si="66"/>
        <v>1</v>
      </c>
      <c r="BP60">
        <f t="shared" si="66"/>
        <v>1</v>
      </c>
      <c r="BQ60">
        <f t="shared" si="66"/>
        <v>1</v>
      </c>
      <c r="BR60">
        <f t="shared" si="43"/>
        <v>1234</v>
      </c>
      <c r="BS60">
        <f t="shared" si="60"/>
        <v>1320</v>
      </c>
      <c r="BT60">
        <f t="shared" si="61"/>
        <v>1613</v>
      </c>
      <c r="BV60">
        <f t="shared" si="62"/>
        <v>0</v>
      </c>
      <c r="BW60">
        <f t="shared" si="46"/>
        <v>0</v>
      </c>
      <c r="BX60">
        <f t="shared" si="47"/>
        <v>0</v>
      </c>
      <c r="BY60">
        <f t="shared" si="63"/>
        <v>1</v>
      </c>
      <c r="CN60" s="135" t="s">
        <v>154</v>
      </c>
      <c r="CO60" s="136" t="s">
        <v>137</v>
      </c>
      <c r="CP60" s="136" t="s">
        <v>138</v>
      </c>
      <c r="CQ60" s="136" t="s">
        <v>139</v>
      </c>
      <c r="CR60" s="136" t="s">
        <v>140</v>
      </c>
      <c r="CS60" s="136" t="s">
        <v>141</v>
      </c>
      <c r="CT60" s="137" t="s">
        <v>142</v>
      </c>
      <c r="CU60" s="147" t="s">
        <v>155</v>
      </c>
      <c r="DE60" s="74"/>
      <c r="DF60" s="98">
        <f>DF58</f>
        <v>180</v>
      </c>
      <c r="DG60" s="106">
        <f>BL15</f>
        <v>14.4</v>
      </c>
      <c r="DH60" s="99">
        <f>ROUND(IF($BZ$2=1,W15,IF($BZ$2=2,W15*3.412141633,)),0)</f>
        <v>1647</v>
      </c>
      <c r="DI60" s="158">
        <f>IF($BZ$2=1,ROUND(AA15,0),IF($BZ$2=2,ROUND(AA15/272.7654,1),))</f>
        <v>283</v>
      </c>
      <c r="DJ60" s="234">
        <f>IF($BZ$2=1,AE15,IF($BZ$2=2,AE15*0.3346,))</f>
        <v>1.2183076276551912</v>
      </c>
      <c r="DK60" s="264">
        <f>IF(BY15=1,ROUND(IF($BZ$2=1,AR15,IF($BZ$2=2,AR15*3.412141633,)),0),"")</f>
        <v>1060</v>
      </c>
      <c r="DL60" s="110">
        <f>IF(BY15=1,IF($BZ$2=1,ROUND(AU15,0),IF($BZ$2=2,ROUND(AU15/272.7654,1),)),"")</f>
        <v>456</v>
      </c>
      <c r="DM60" s="153">
        <f>IF(BY15=1,IF($BZ$2=1,AX15,IF($BZ$2=2,AX15*0.3346,)),"")</f>
        <v>2.9261159724999453</v>
      </c>
      <c r="DN60" s="100">
        <f>K15</f>
        <v>30</v>
      </c>
      <c r="DO60" s="101">
        <f>DN60+8</f>
        <v>38</v>
      </c>
      <c r="DP60" s="102">
        <f>BB15</f>
        <v>31.44</v>
      </c>
      <c r="DQ60" s="105">
        <f t="shared" ref="DQ60" si="115">DQ58</f>
        <v>3.9</v>
      </c>
    </row>
    <row r="61" spans="1:121" x14ac:dyDescent="0.25">
      <c r="A61" t="str">
        <f t="shared" si="49"/>
        <v>19510</v>
      </c>
      <c r="D61">
        <v>1</v>
      </c>
      <c r="E61">
        <v>95</v>
      </c>
      <c r="F61">
        <v>40.5</v>
      </c>
      <c r="G61">
        <v>10</v>
      </c>
      <c r="H61">
        <v>16.5</v>
      </c>
      <c r="I61">
        <v>0</v>
      </c>
      <c r="J61">
        <v>26</v>
      </c>
      <c r="K61">
        <v>30</v>
      </c>
      <c r="L61" s="121">
        <v>41</v>
      </c>
      <c r="M61" s="115">
        <f t="shared" si="24"/>
        <v>877.5</v>
      </c>
      <c r="N61" s="7">
        <v>1029.7403904507714</v>
      </c>
      <c r="O61" s="7">
        <v>1104.2859635902939</v>
      </c>
      <c r="P61" s="7">
        <v>1320.28</v>
      </c>
      <c r="Q61" s="121" t="s">
        <v>392</v>
      </c>
      <c r="R61">
        <v>1</v>
      </c>
      <c r="S61">
        <v>1</v>
      </c>
      <c r="T61">
        <v>1</v>
      </c>
      <c r="U61" t="e">
        <f t="shared" si="25"/>
        <v>#VALUE!</v>
      </c>
      <c r="V61">
        <f t="shared" si="50"/>
        <v>567</v>
      </c>
      <c r="W61">
        <f t="shared" si="26"/>
        <v>608</v>
      </c>
      <c r="X61">
        <f t="shared" si="27"/>
        <v>727</v>
      </c>
      <c r="Y61" t="e">
        <f t="shared" si="109"/>
        <v>#VALUE!</v>
      </c>
      <c r="Z61">
        <f t="shared" si="110"/>
        <v>98</v>
      </c>
      <c r="AA61">
        <f t="shared" si="111"/>
        <v>105</v>
      </c>
      <c r="AB61">
        <f t="shared" si="112"/>
        <v>125</v>
      </c>
      <c r="AC61" s="213" t="e">
        <f t="shared" si="51"/>
        <v>#VALUE!</v>
      </c>
      <c r="AD61" s="213">
        <f t="shared" si="52"/>
        <v>5.2408578260369904E-2</v>
      </c>
      <c r="AE61" s="213">
        <f t="shared" si="53"/>
        <v>5.979144662864936E-2</v>
      </c>
      <c r="AF61" s="213">
        <f t="shared" si="54"/>
        <v>8.3450223358468259E-2</v>
      </c>
      <c r="AG61" s="167">
        <f t="shared" si="55"/>
        <v>3.969E-4</v>
      </c>
      <c r="AH61" s="167">
        <f t="shared" si="32"/>
        <v>1.7345999999999999</v>
      </c>
      <c r="AI61" s="167">
        <f t="shared" si="33"/>
        <v>2</v>
      </c>
      <c r="AJ61" s="167">
        <f t="shared" si="34"/>
        <v>3.6734700000000002E-4</v>
      </c>
      <c r="AK61" s="115">
        <v>142.7603849699376</v>
      </c>
      <c r="AL61" s="7">
        <v>153.09517888293954</v>
      </c>
      <c r="AM61" s="7">
        <v>183.04</v>
      </c>
      <c r="AN61">
        <v>1</v>
      </c>
      <c r="AO61">
        <v>1</v>
      </c>
      <c r="AP61">
        <v>1</v>
      </c>
      <c r="AQ61">
        <f t="shared" si="78"/>
        <v>161</v>
      </c>
      <c r="AR61">
        <f t="shared" si="36"/>
        <v>172</v>
      </c>
      <c r="AS61">
        <f t="shared" si="37"/>
        <v>206</v>
      </c>
      <c r="AT61">
        <f t="shared" si="102"/>
        <v>69</v>
      </c>
      <c r="AU61">
        <f t="shared" si="103"/>
        <v>74</v>
      </c>
      <c r="AV61">
        <f t="shared" si="104"/>
        <v>89</v>
      </c>
      <c r="AW61" s="213">
        <f t="shared" si="56"/>
        <v>2.6843358346229921E-2</v>
      </c>
      <c r="AX61" s="213">
        <f t="shared" si="57"/>
        <v>3.0669339149011501E-2</v>
      </c>
      <c r="AY61" s="213">
        <f t="shared" si="58"/>
        <v>4.3605426778316241E-2</v>
      </c>
      <c r="AZ61" s="119">
        <f t="shared" si="79"/>
        <v>0.6</v>
      </c>
      <c r="BA61" s="122">
        <v>5.5</v>
      </c>
      <c r="BB61" s="122">
        <v>5.9</v>
      </c>
      <c r="BC61" s="122">
        <v>7.9</v>
      </c>
      <c r="BE61" s="7">
        <v>975</v>
      </c>
      <c r="BG61" s="123">
        <f t="shared" si="41"/>
        <v>0.9</v>
      </c>
      <c r="BJ61">
        <v>0</v>
      </c>
      <c r="BK61">
        <v>13.2</v>
      </c>
      <c r="BL61">
        <v>15.1</v>
      </c>
      <c r="BM61">
        <v>21.85</v>
      </c>
      <c r="BO61">
        <f t="shared" si="66"/>
        <v>1</v>
      </c>
      <c r="BP61">
        <f t="shared" si="66"/>
        <v>1</v>
      </c>
      <c r="BQ61">
        <f t="shared" si="66"/>
        <v>1</v>
      </c>
      <c r="BR61">
        <f t="shared" si="43"/>
        <v>161</v>
      </c>
      <c r="BS61">
        <f t="shared" si="60"/>
        <v>172</v>
      </c>
      <c r="BT61">
        <f t="shared" si="61"/>
        <v>206</v>
      </c>
      <c r="BV61">
        <f t="shared" si="62"/>
        <v>0</v>
      </c>
      <c r="BW61">
        <f t="shared" si="46"/>
        <v>0</v>
      </c>
      <c r="BX61">
        <f t="shared" si="47"/>
        <v>0</v>
      </c>
      <c r="BY61">
        <f t="shared" si="63"/>
        <v>1</v>
      </c>
      <c r="CN61" s="131">
        <v>1</v>
      </c>
      <c r="CO61" s="142">
        <v>0.9</v>
      </c>
      <c r="CP61" s="143">
        <v>0.68</v>
      </c>
      <c r="CQ61" s="143">
        <v>0.8</v>
      </c>
      <c r="CR61" s="143">
        <v>0.68</v>
      </c>
      <c r="CS61" s="143">
        <v>0.8</v>
      </c>
      <c r="CT61" s="144">
        <v>0.8</v>
      </c>
      <c r="CU61" s="148" t="e">
        <f>IF(#REF!/#REF!&gt;data!CN$61,0,IF(#REF!/#REF!=data!CN$61,data!CO$61,IF(#REF!/#REF!&gt;data!CN$62,data!CO$62,IF(#REF!/#REF!&gt;data!CN$63,data!CO$63,IF(#REF!/#REF!&gt;data!CN$64,data!CO$64,IF(#REF!/#REF!&gt;data!CN$65,data!CO$65,IF(#REF!/#REF!&gt;data!CN$66,data!CO$66,IF(#REF!/#REF!=data!CN$66,1,))))))))</f>
        <v>#REF!</v>
      </c>
      <c r="CV61" s="1" t="s">
        <v>137</v>
      </c>
      <c r="DE61" s="74"/>
      <c r="DF61" s="246">
        <f>DF58</f>
        <v>180</v>
      </c>
      <c r="DG61" s="107">
        <f>BM15</f>
        <v>21.85</v>
      </c>
      <c r="DH61" s="239">
        <f>ROUND(IF($BZ$2=1,X15,IF($BZ$2=2,X15*3.412141633,)),0)</f>
        <v>2126</v>
      </c>
      <c r="DI61" s="240">
        <f>IF($BZ$2=1,ROUND(AB15,0),IF($BZ$2=2,ROUND(AB15/272.7654,1),))</f>
        <v>366</v>
      </c>
      <c r="DJ61" s="235">
        <f>IF($BZ$2=1,AF15,IF($BZ$2=2,AF15*0.3346,))</f>
        <v>1.9530219107940605</v>
      </c>
      <c r="DK61" s="265">
        <f>IF(BY15=1,ROUND(IF($BZ$2=1,AS15,IF($BZ$2=2,AS15*3.412141633,)),0),"")</f>
        <v>1271</v>
      </c>
      <c r="DL61" s="266">
        <f>IF(BY15=1,IF($BZ$2=1,ROUND(AV15,0),IF($BZ$2=2,ROUND(AV15/272.7654,1),)),"")</f>
        <v>547</v>
      </c>
      <c r="DM61" s="235">
        <f>IF(BY15=1,IF($BZ$2=1,AY15,IF($BZ$2=2,AY15*0.3346,)),"")</f>
        <v>4.0914155938597272</v>
      </c>
      <c r="DN61" s="244">
        <f>L15</f>
        <v>40.845112497968692</v>
      </c>
      <c r="DO61" s="236">
        <f t="shared" ref="DO61" si="116">DN61+8</f>
        <v>48.845112497968692</v>
      </c>
      <c r="DP61" s="261">
        <f>BC15</f>
        <v>49.4</v>
      </c>
      <c r="DQ61" s="236">
        <f t="shared" ref="DQ61" si="117">DQ58</f>
        <v>3.9</v>
      </c>
    </row>
    <row r="62" spans="1:121" x14ac:dyDescent="0.25">
      <c r="A62" t="str">
        <f t="shared" si="49"/>
        <v>13511</v>
      </c>
      <c r="D62">
        <v>1</v>
      </c>
      <c r="E62">
        <v>35</v>
      </c>
      <c r="F62">
        <v>40.5</v>
      </c>
      <c r="G62">
        <v>11</v>
      </c>
      <c r="H62">
        <v>16.5</v>
      </c>
      <c r="I62">
        <v>0</v>
      </c>
      <c r="J62">
        <v>26</v>
      </c>
      <c r="K62">
        <v>30</v>
      </c>
      <c r="L62" s="121">
        <v>41</v>
      </c>
      <c r="M62" s="115">
        <f t="shared" si="24"/>
        <v>569.16000000000008</v>
      </c>
      <c r="N62" s="7">
        <v>1397.1861540381678</v>
      </c>
      <c r="O62" s="7">
        <v>1498.3320774196782</v>
      </c>
      <c r="P62" s="7">
        <v>1791.4</v>
      </c>
      <c r="Q62" s="121" t="s">
        <v>392</v>
      </c>
      <c r="R62">
        <v>1</v>
      </c>
      <c r="S62">
        <v>1</v>
      </c>
      <c r="T62">
        <v>1</v>
      </c>
      <c r="U62" t="e">
        <f t="shared" si="25"/>
        <v>#VALUE!</v>
      </c>
      <c r="V62">
        <f t="shared" si="50"/>
        <v>769</v>
      </c>
      <c r="W62">
        <f t="shared" si="26"/>
        <v>825</v>
      </c>
      <c r="X62">
        <f t="shared" si="27"/>
        <v>986</v>
      </c>
      <c r="Y62" t="e">
        <f t="shared" si="109"/>
        <v>#VALUE!</v>
      </c>
      <c r="Z62">
        <f t="shared" si="110"/>
        <v>132</v>
      </c>
      <c r="AA62">
        <f t="shared" si="111"/>
        <v>142</v>
      </c>
      <c r="AB62">
        <f t="shared" si="112"/>
        <v>170</v>
      </c>
      <c r="AC62" s="213" t="e">
        <f t="shared" si="51"/>
        <v>#VALUE!</v>
      </c>
      <c r="AD62" s="213">
        <f t="shared" si="52"/>
        <v>0.11334472324419503</v>
      </c>
      <c r="AE62" s="213">
        <f t="shared" si="53"/>
        <v>0.13082922026344146</v>
      </c>
      <c r="AF62" s="213">
        <f t="shared" si="54"/>
        <v>0.18635108830540642</v>
      </c>
      <c r="AG62" s="167">
        <f t="shared" si="55"/>
        <v>3.969E-4</v>
      </c>
      <c r="AH62" s="167">
        <f t="shared" si="32"/>
        <v>1.7345999999999999</v>
      </c>
      <c r="AI62" s="167">
        <f t="shared" si="33"/>
        <v>4</v>
      </c>
      <c r="AJ62" s="167">
        <f t="shared" si="34"/>
        <v>5.7428799999999995E-4</v>
      </c>
      <c r="AK62" s="115">
        <v>234.01347195356249</v>
      </c>
      <c r="AL62" s="7">
        <v>250.95431311209123</v>
      </c>
      <c r="AM62" s="7">
        <v>300.04000000000002</v>
      </c>
      <c r="AN62">
        <v>1</v>
      </c>
      <c r="AO62">
        <v>1</v>
      </c>
      <c r="AP62">
        <v>1</v>
      </c>
      <c r="AQ62">
        <f t="shared" si="78"/>
        <v>264</v>
      </c>
      <c r="AR62">
        <f t="shared" si="36"/>
        <v>283</v>
      </c>
      <c r="AS62">
        <f t="shared" si="37"/>
        <v>338</v>
      </c>
      <c r="AT62">
        <f t="shared" si="102"/>
        <v>114</v>
      </c>
      <c r="AU62">
        <f t="shared" si="103"/>
        <v>122</v>
      </c>
      <c r="AV62">
        <f t="shared" si="104"/>
        <v>145</v>
      </c>
      <c r="AW62" s="213">
        <f t="shared" si="56"/>
        <v>8.4992411910571233E-2</v>
      </c>
      <c r="AX62" s="213">
        <f t="shared" si="57"/>
        <v>9.7097608150567657E-2</v>
      </c>
      <c r="AY62" s="213">
        <f t="shared" si="58"/>
        <v>0.13631553267179172</v>
      </c>
      <c r="AZ62" s="119">
        <f t="shared" si="79"/>
        <v>0.5</v>
      </c>
      <c r="BA62" s="122">
        <v>5.5</v>
      </c>
      <c r="BB62" s="122">
        <v>5.9</v>
      </c>
      <c r="BC62" s="122">
        <v>7.9</v>
      </c>
      <c r="BE62" s="7">
        <v>837</v>
      </c>
      <c r="BG62" s="123">
        <f t="shared" si="41"/>
        <v>0.68</v>
      </c>
      <c r="BJ62">
        <v>0</v>
      </c>
      <c r="BK62">
        <v>13.2</v>
      </c>
      <c r="BL62">
        <v>15.1</v>
      </c>
      <c r="BM62">
        <v>21.85</v>
      </c>
      <c r="BO62">
        <f t="shared" si="66"/>
        <v>1</v>
      </c>
      <c r="BP62">
        <f t="shared" si="66"/>
        <v>1</v>
      </c>
      <c r="BQ62">
        <f t="shared" si="66"/>
        <v>1</v>
      </c>
      <c r="BR62">
        <f t="shared" si="43"/>
        <v>264</v>
      </c>
      <c r="BS62">
        <f t="shared" si="60"/>
        <v>283</v>
      </c>
      <c r="BT62">
        <f t="shared" si="61"/>
        <v>338</v>
      </c>
      <c r="BV62">
        <f t="shared" si="62"/>
        <v>0</v>
      </c>
      <c r="BW62">
        <f t="shared" si="46"/>
        <v>0</v>
      </c>
      <c r="BX62">
        <f t="shared" si="47"/>
        <v>0</v>
      </c>
      <c r="BY62">
        <f t="shared" si="63"/>
        <v>1</v>
      </c>
      <c r="CN62" s="131">
        <v>0.8</v>
      </c>
      <c r="CO62" s="145">
        <f>CO$66-((CO$66-CO$61)*$CN62)</f>
        <v>0.92</v>
      </c>
      <c r="CP62" s="138">
        <f t="shared" ref="CP62:CT62" si="118">CP$66-((CP$66-CP$61)*$CN62)</f>
        <v>0.74399999999999999</v>
      </c>
      <c r="CQ62" s="138">
        <f t="shared" si="118"/>
        <v>0.84000000000000008</v>
      </c>
      <c r="CR62" s="138">
        <f t="shared" si="118"/>
        <v>0.74399999999999999</v>
      </c>
      <c r="CS62" s="138">
        <f t="shared" si="118"/>
        <v>0.84000000000000008</v>
      </c>
      <c r="CT62" s="139">
        <f t="shared" si="118"/>
        <v>0.84000000000000008</v>
      </c>
      <c r="CU62" s="148" t="e">
        <f>IF(#REF!/#REF!&gt;data!CN$61,0,IF(#REF!/#REF!=data!CN$61,data!CP$61,IF(#REF!/#REF!&gt;data!CN$62,data!CP$62,IF(#REF!/#REF!&gt;data!CN$63,data!CP$63,IF(#REF!/#REF!&gt;data!CN$64,data!CP$64,IF(#REF!/#REF!&gt;data!CN$65,data!CP$65,IF(#REF!/#REF!&gt;data!CN$66,data!CP$66,IF(#REF!/#REF!=data!CN$66,1,))))))))</f>
        <v>#REF!</v>
      </c>
      <c r="CV62" s="1" t="s">
        <v>138</v>
      </c>
      <c r="DE62" s="74"/>
      <c r="DF62" s="256">
        <v>200</v>
      </c>
      <c r="DG62" s="102" t="e">
        <f>BJ16</f>
        <v>#N/A</v>
      </c>
      <c r="DH62" s="237" t="e">
        <f>ROUND(IF($BZ$2=1,U16,IF($BZ$2=2,U16*3.412141633,)),0)</f>
        <v>#N/A</v>
      </c>
      <c r="DI62" s="238" t="e">
        <f>IF($BZ$2=1,ROUND(Y16,0),IF($BZ$2=2,ROUND(Y16/272.7654,1),))</f>
        <v>#N/A</v>
      </c>
      <c r="DJ62" s="233" t="e">
        <f>IF($BZ$2=1,AC16,IF($BZ$2=2,AC16*0.3346,))</f>
        <v>#N/A</v>
      </c>
      <c r="DK62" s="258"/>
      <c r="DL62" s="241"/>
      <c r="DM62" s="259"/>
      <c r="DN62" s="242">
        <v>0</v>
      </c>
      <c r="DO62" s="243">
        <v>0</v>
      </c>
      <c r="DP62" s="257">
        <v>0</v>
      </c>
      <c r="DQ62" s="245" t="e">
        <f>IF($BZ$2=1,AZ16,IF($BZ$2=2,AZ16/4.54609,))</f>
        <v>#N/A</v>
      </c>
    </row>
    <row r="63" spans="1:121" x14ac:dyDescent="0.25">
      <c r="A63" t="str">
        <f t="shared" si="49"/>
        <v>15011</v>
      </c>
      <c r="D63">
        <v>1</v>
      </c>
      <c r="E63">
        <v>50</v>
      </c>
      <c r="F63">
        <v>40.5</v>
      </c>
      <c r="G63">
        <v>11</v>
      </c>
      <c r="H63">
        <v>16.5</v>
      </c>
      <c r="I63">
        <v>0</v>
      </c>
      <c r="J63">
        <v>26</v>
      </c>
      <c r="K63">
        <v>30</v>
      </c>
      <c r="L63" s="121">
        <v>41</v>
      </c>
      <c r="M63" s="115">
        <f t="shared" si="24"/>
        <v>659.6</v>
      </c>
      <c r="N63" s="7">
        <v>1397.1861540381678</v>
      </c>
      <c r="O63" s="7">
        <v>1498.3320774196782</v>
      </c>
      <c r="P63" s="7">
        <v>1791.4</v>
      </c>
      <c r="Q63" s="121" t="s">
        <v>392</v>
      </c>
      <c r="R63">
        <v>1</v>
      </c>
      <c r="S63">
        <v>1</v>
      </c>
      <c r="T63">
        <v>1</v>
      </c>
      <c r="U63" t="e">
        <f t="shared" si="25"/>
        <v>#VALUE!</v>
      </c>
      <c r="V63">
        <f t="shared" si="50"/>
        <v>769</v>
      </c>
      <c r="W63">
        <f t="shared" si="26"/>
        <v>825</v>
      </c>
      <c r="X63">
        <f t="shared" si="27"/>
        <v>986</v>
      </c>
      <c r="Y63" t="e">
        <f t="shared" si="109"/>
        <v>#VALUE!</v>
      </c>
      <c r="Z63">
        <f t="shared" si="110"/>
        <v>132</v>
      </c>
      <c r="AA63">
        <f t="shared" si="111"/>
        <v>142</v>
      </c>
      <c r="AB63">
        <f t="shared" si="112"/>
        <v>170</v>
      </c>
      <c r="AC63" s="213" t="e">
        <f t="shared" si="51"/>
        <v>#VALUE!</v>
      </c>
      <c r="AD63" s="213">
        <f t="shared" si="52"/>
        <v>0.1244724375256963</v>
      </c>
      <c r="AE63" s="213">
        <f t="shared" si="53"/>
        <v>0.14345964011041337</v>
      </c>
      <c r="AF63" s="213">
        <f t="shared" si="54"/>
        <v>0.20360927345982857</v>
      </c>
      <c r="AG63" s="167">
        <f t="shared" si="55"/>
        <v>3.969E-4</v>
      </c>
      <c r="AH63" s="167">
        <f t="shared" si="32"/>
        <v>1.7345999999999999</v>
      </c>
      <c r="AI63" s="167">
        <f t="shared" si="33"/>
        <v>4</v>
      </c>
      <c r="AJ63" s="167">
        <f t="shared" si="34"/>
        <v>5.7428799999999995E-4</v>
      </c>
      <c r="AK63" s="115">
        <v>234.01347195356249</v>
      </c>
      <c r="AL63" s="7">
        <v>250.95431311209123</v>
      </c>
      <c r="AM63" s="7">
        <v>300.04000000000002</v>
      </c>
      <c r="AN63">
        <v>1</v>
      </c>
      <c r="AO63">
        <v>1</v>
      </c>
      <c r="AP63">
        <v>1</v>
      </c>
      <c r="AQ63">
        <f t="shared" si="78"/>
        <v>264</v>
      </c>
      <c r="AR63">
        <f t="shared" si="36"/>
        <v>283</v>
      </c>
      <c r="AS63">
        <f t="shared" si="37"/>
        <v>338</v>
      </c>
      <c r="AT63">
        <f t="shared" si="102"/>
        <v>114</v>
      </c>
      <c r="AU63">
        <f t="shared" si="103"/>
        <v>122</v>
      </c>
      <c r="AV63">
        <f t="shared" si="104"/>
        <v>145</v>
      </c>
      <c r="AW63" s="213">
        <f t="shared" si="56"/>
        <v>9.3621513464093989E-2</v>
      </c>
      <c r="AX63" s="213">
        <f t="shared" si="57"/>
        <v>0.1068040082104956</v>
      </c>
      <c r="AY63" s="213">
        <f t="shared" si="58"/>
        <v>0.14941239799591194</v>
      </c>
      <c r="AZ63" s="119">
        <f t="shared" si="79"/>
        <v>0.7</v>
      </c>
      <c r="BA63" s="122">
        <v>5.5</v>
      </c>
      <c r="BB63" s="122">
        <v>5.9</v>
      </c>
      <c r="BC63" s="122">
        <v>7.9</v>
      </c>
      <c r="BE63" s="7">
        <v>970</v>
      </c>
      <c r="BG63" s="123">
        <f t="shared" si="41"/>
        <v>0.68</v>
      </c>
      <c r="BJ63">
        <v>0</v>
      </c>
      <c r="BK63">
        <v>13.2</v>
      </c>
      <c r="BL63">
        <v>15.1</v>
      </c>
      <c r="BM63">
        <v>21.85</v>
      </c>
      <c r="BO63">
        <f t="shared" si="66"/>
        <v>1</v>
      </c>
      <c r="BP63">
        <f t="shared" si="66"/>
        <v>1</v>
      </c>
      <c r="BQ63">
        <f t="shared" si="66"/>
        <v>1</v>
      </c>
      <c r="BR63">
        <f t="shared" si="43"/>
        <v>264</v>
      </c>
      <c r="BS63">
        <f t="shared" si="60"/>
        <v>283</v>
      </c>
      <c r="BT63">
        <f t="shared" si="61"/>
        <v>338</v>
      </c>
      <c r="BV63">
        <f t="shared" si="62"/>
        <v>0</v>
      </c>
      <c r="BW63">
        <f t="shared" si="46"/>
        <v>0</v>
      </c>
      <c r="BX63">
        <f t="shared" si="47"/>
        <v>0</v>
      </c>
      <c r="BY63">
        <f t="shared" si="63"/>
        <v>1</v>
      </c>
      <c r="CN63" s="131">
        <v>0.6</v>
      </c>
      <c r="CO63" s="145">
        <f t="shared" ref="CO63:CT65" si="119">CO$66-((CO$66-CO$61)*$CN63)</f>
        <v>0.94000000000000006</v>
      </c>
      <c r="CP63" s="138">
        <f t="shared" si="119"/>
        <v>0.80800000000000005</v>
      </c>
      <c r="CQ63" s="138">
        <f t="shared" si="119"/>
        <v>0.88</v>
      </c>
      <c r="CR63" s="138">
        <f t="shared" si="119"/>
        <v>0.80800000000000005</v>
      </c>
      <c r="CS63" s="138">
        <f t="shared" si="119"/>
        <v>0.88</v>
      </c>
      <c r="CT63" s="139">
        <f t="shared" si="119"/>
        <v>0.88</v>
      </c>
      <c r="CU63" s="148" t="e">
        <f>IF(#REF!/#REF!&gt;data!CN$61,0,IF(#REF!/#REF!=data!CN$61,data!CQ$61,IF(#REF!/#REF!&gt;data!CN$62,data!CQ$62,IF(#REF!/#REF!&gt;data!CN$63,data!CQ$63,IF(#REF!/#REF!&gt;data!CN$64,data!CQ$64,IF(#REF!/#REF!&gt;data!CN$65,data!CQ$65,IF(#REF!/#REF!&gt;data!CN$66,data!CQ$66,IF(#REF!/#REF!=data!CN$66,1,))))))))</f>
        <v>#REF!</v>
      </c>
      <c r="CV63" s="1" t="s">
        <v>139</v>
      </c>
      <c r="DE63" s="74"/>
      <c r="DF63" s="98">
        <f>DF62</f>
        <v>200</v>
      </c>
      <c r="DG63" s="106" t="e">
        <f>BK16</f>
        <v>#N/A</v>
      </c>
      <c r="DH63" s="99" t="e">
        <f>ROUND(IF($BZ$2=1,V16,IF($BZ$2=2,V16*3.412141633,)),0)</f>
        <v>#N/A</v>
      </c>
      <c r="DI63" s="158" t="e">
        <f>IF($BZ$2=1,ROUND(Z16,0),IF($BZ$2=2,ROUND(Z16/272.7654,1),))</f>
        <v>#N/A</v>
      </c>
      <c r="DJ63" s="234" t="e">
        <f>IF($BZ$2=1,AD16,IF($BZ$2=2,AD16*0.3346,))</f>
        <v>#N/A</v>
      </c>
      <c r="DK63" s="264" t="e">
        <f>IF(BY16=1,ROUND(IF($BZ$2=1,AQ16,IF($BZ$2=2,AQ16*3.412141633,)),0),"")</f>
        <v>#N/A</v>
      </c>
      <c r="DL63" s="110" t="e">
        <f>IF(BY16=1,IF($BZ$2=1,ROUND(AT16,0),IF($BZ$2=2,ROUND(AT16/272.7654,1),)),"")</f>
        <v>#N/A</v>
      </c>
      <c r="DM63" s="153" t="e">
        <f>IF(BY16=1,IF($BZ$2=1,AW16,IF($BZ$2=2,AW16*0.3346,)),"")</f>
        <v>#N/A</v>
      </c>
      <c r="DN63" s="100" t="e">
        <f>J16</f>
        <v>#N/A</v>
      </c>
      <c r="DO63" s="101" t="e">
        <f t="shared" ref="DO63" si="120">DN63+8</f>
        <v>#N/A</v>
      </c>
      <c r="DP63" s="102" t="e">
        <f>BA16</f>
        <v>#N/A</v>
      </c>
      <c r="DQ63" s="105" t="e">
        <f t="shared" ref="DQ63" si="121">DQ62</f>
        <v>#N/A</v>
      </c>
    </row>
    <row r="64" spans="1:121" x14ac:dyDescent="0.25">
      <c r="A64" t="str">
        <f t="shared" si="49"/>
        <v>16511</v>
      </c>
      <c r="D64">
        <v>1</v>
      </c>
      <c r="E64">
        <v>65</v>
      </c>
      <c r="F64">
        <v>40.5</v>
      </c>
      <c r="G64">
        <v>11</v>
      </c>
      <c r="H64">
        <v>16.5</v>
      </c>
      <c r="I64">
        <v>0</v>
      </c>
      <c r="J64">
        <v>26</v>
      </c>
      <c r="K64">
        <v>30</v>
      </c>
      <c r="L64" s="121">
        <v>41</v>
      </c>
      <c r="M64" s="115">
        <f t="shared" si="24"/>
        <v>734.40000000000009</v>
      </c>
      <c r="N64" s="7">
        <v>1397.1861540381678</v>
      </c>
      <c r="O64" s="7">
        <v>1498.3320774196782</v>
      </c>
      <c r="P64" s="7">
        <v>1791.4</v>
      </c>
      <c r="Q64" s="121" t="s">
        <v>392</v>
      </c>
      <c r="R64">
        <v>1</v>
      </c>
      <c r="S64">
        <v>1</v>
      </c>
      <c r="T64">
        <v>1</v>
      </c>
      <c r="U64" t="e">
        <f t="shared" si="25"/>
        <v>#VALUE!</v>
      </c>
      <c r="V64">
        <f t="shared" si="50"/>
        <v>769</v>
      </c>
      <c r="W64">
        <f t="shared" si="26"/>
        <v>825</v>
      </c>
      <c r="X64">
        <f t="shared" si="27"/>
        <v>986</v>
      </c>
      <c r="Y64" t="e">
        <f t="shared" si="109"/>
        <v>#VALUE!</v>
      </c>
      <c r="Z64">
        <f t="shared" si="110"/>
        <v>132</v>
      </c>
      <c r="AA64">
        <f t="shared" si="111"/>
        <v>142</v>
      </c>
      <c r="AB64">
        <f t="shared" si="112"/>
        <v>170</v>
      </c>
      <c r="AC64" s="213" t="e">
        <f t="shared" si="51"/>
        <v>#VALUE!</v>
      </c>
      <c r="AD64" s="213">
        <f t="shared" si="52"/>
        <v>0.13560015180719756</v>
      </c>
      <c r="AE64" s="213">
        <f t="shared" si="53"/>
        <v>0.15609005995738529</v>
      </c>
      <c r="AF64" s="213">
        <f t="shared" si="54"/>
        <v>0.22086745861425072</v>
      </c>
      <c r="AG64" s="167">
        <f t="shared" si="55"/>
        <v>3.969E-4</v>
      </c>
      <c r="AH64" s="167">
        <f t="shared" si="32"/>
        <v>1.7345999999999999</v>
      </c>
      <c r="AI64" s="167">
        <f t="shared" si="33"/>
        <v>4</v>
      </c>
      <c r="AJ64" s="167">
        <f t="shared" si="34"/>
        <v>5.7428799999999995E-4</v>
      </c>
      <c r="AK64" s="115">
        <f>AK63*(1-(($E64-50)*0.005))</f>
        <v>216.46246155704532</v>
      </c>
      <c r="AL64" s="7">
        <f>AL63*(1-(($E64-50)*0.005))</f>
        <v>232.13273962868439</v>
      </c>
      <c r="AM64" s="7">
        <f>AM63*(1-(($E64-50)*0.005))</f>
        <v>277.53700000000003</v>
      </c>
      <c r="AN64">
        <v>1</v>
      </c>
      <c r="AO64">
        <v>1</v>
      </c>
      <c r="AP64">
        <v>1</v>
      </c>
      <c r="AQ64">
        <f t="shared" si="78"/>
        <v>244</v>
      </c>
      <c r="AR64">
        <f t="shared" si="36"/>
        <v>261</v>
      </c>
      <c r="AS64">
        <f t="shared" si="37"/>
        <v>313</v>
      </c>
      <c r="AT64">
        <f t="shared" si="102"/>
        <v>105</v>
      </c>
      <c r="AU64">
        <f t="shared" si="103"/>
        <v>112</v>
      </c>
      <c r="AV64">
        <f t="shared" si="104"/>
        <v>135</v>
      </c>
      <c r="AW64" s="213">
        <f t="shared" si="56"/>
        <v>8.7287975860512582E-2</v>
      </c>
      <c r="AX64" s="213">
        <f t="shared" si="57"/>
        <v>9.8826638113981513E-2</v>
      </c>
      <c r="AY64" s="213">
        <f t="shared" si="58"/>
        <v>0.14160035651935457</v>
      </c>
      <c r="AZ64" s="119">
        <f t="shared" si="79"/>
        <v>0.9</v>
      </c>
      <c r="BA64" s="122">
        <v>5.5</v>
      </c>
      <c r="BB64" s="122">
        <v>5.9</v>
      </c>
      <c r="BC64" s="122">
        <v>7.9</v>
      </c>
      <c r="BE64" s="7">
        <v>1080</v>
      </c>
      <c r="BG64" s="123">
        <f t="shared" si="41"/>
        <v>0.68</v>
      </c>
      <c r="BJ64">
        <v>0</v>
      </c>
      <c r="BK64">
        <v>13.2</v>
      </c>
      <c r="BL64">
        <v>15.1</v>
      </c>
      <c r="BM64">
        <v>21.85</v>
      </c>
      <c r="BO64">
        <f t="shared" si="66"/>
        <v>1</v>
      </c>
      <c r="BP64">
        <f t="shared" si="66"/>
        <v>1</v>
      </c>
      <c r="BQ64">
        <f t="shared" si="66"/>
        <v>1</v>
      </c>
      <c r="BR64">
        <f t="shared" si="43"/>
        <v>244</v>
      </c>
      <c r="BS64">
        <f t="shared" si="60"/>
        <v>261</v>
      </c>
      <c r="BT64">
        <f t="shared" si="61"/>
        <v>313</v>
      </c>
      <c r="BV64">
        <f t="shared" si="62"/>
        <v>0</v>
      </c>
      <c r="BW64">
        <f t="shared" si="46"/>
        <v>0</v>
      </c>
      <c r="BX64">
        <f t="shared" si="47"/>
        <v>0</v>
      </c>
      <c r="BY64">
        <f t="shared" si="63"/>
        <v>1</v>
      </c>
      <c r="CN64" s="131">
        <v>0.4</v>
      </c>
      <c r="CO64" s="145">
        <f t="shared" si="119"/>
        <v>0.96</v>
      </c>
      <c r="CP64" s="138">
        <f t="shared" si="119"/>
        <v>0.872</v>
      </c>
      <c r="CQ64" s="138">
        <f t="shared" si="119"/>
        <v>0.92</v>
      </c>
      <c r="CR64" s="138">
        <f t="shared" si="119"/>
        <v>0.872</v>
      </c>
      <c r="CS64" s="138">
        <f t="shared" si="119"/>
        <v>0.92</v>
      </c>
      <c r="CT64" s="139">
        <f t="shared" si="119"/>
        <v>0.92</v>
      </c>
      <c r="CU64" s="148" t="e">
        <f>IF(#REF!/#REF!&gt;data!CN$61,0,IF(#REF!/#REF!=data!CN$61,data!CR$61,IF(#REF!/#REF!&gt;data!CN$62,data!CR$62,IF(#REF!/#REF!&gt;data!CN$63,data!CR$63,IF(#REF!/#REF!&gt;data!CN$64,data!CR$64,IF(#REF!/#REF!&gt;data!CN$65,data!CR$65,IF(#REF!/#REF!&gt;data!CN$66,data!CR$66,IF(#REF!/#REF!=data!CN$66,1,))))))))</f>
        <v>#REF!</v>
      </c>
      <c r="CV64" s="1" t="s">
        <v>140</v>
      </c>
      <c r="DE64" s="74"/>
      <c r="DF64" s="98">
        <f>DF62</f>
        <v>200</v>
      </c>
      <c r="DG64" s="106" t="e">
        <f>BL16</f>
        <v>#N/A</v>
      </c>
      <c r="DH64" s="99" t="e">
        <f>ROUND(IF($BZ$2=1,W16,IF($BZ$2=2,W16*3.412141633,)),0)</f>
        <v>#N/A</v>
      </c>
      <c r="DI64" s="158" t="e">
        <f>IF($BZ$2=1,ROUND(AA16,0),IF($BZ$2=2,ROUND(AA16/272.7654,1),))</f>
        <v>#N/A</v>
      </c>
      <c r="DJ64" s="234" t="e">
        <f>IF($BZ$2=1,AE16,IF($BZ$2=2,AE16*0.3346,))</f>
        <v>#N/A</v>
      </c>
      <c r="DK64" s="264" t="e">
        <f>IF(BY16=1,ROUND(IF($BZ$2=1,AR16,IF($BZ$2=2,AR16*3.412141633,)),0),"")</f>
        <v>#N/A</v>
      </c>
      <c r="DL64" s="110" t="e">
        <f>IF(BY16=1,IF($BZ$2=1,ROUND(AU16,0),IF($BZ$2=2,ROUND(AU16/272.7654,1),)),"")</f>
        <v>#N/A</v>
      </c>
      <c r="DM64" s="153" t="e">
        <f>IF(BY16=1,IF($BZ$2=1,AX16,IF($BZ$2=2,AX16*0.3346,)),"")</f>
        <v>#N/A</v>
      </c>
      <c r="DN64" s="100" t="e">
        <f>K16</f>
        <v>#N/A</v>
      </c>
      <c r="DO64" s="101" t="e">
        <f>DN64+8</f>
        <v>#N/A</v>
      </c>
      <c r="DP64" s="102" t="e">
        <f>BB16</f>
        <v>#N/A</v>
      </c>
      <c r="DQ64" s="105" t="e">
        <f t="shared" ref="DQ64" si="122">DQ62</f>
        <v>#N/A</v>
      </c>
    </row>
    <row r="65" spans="1:121" x14ac:dyDescent="0.25">
      <c r="A65" t="str">
        <f t="shared" si="49"/>
        <v>19511</v>
      </c>
      <c r="D65">
        <v>1</v>
      </c>
      <c r="E65">
        <v>95</v>
      </c>
      <c r="F65">
        <v>40.5</v>
      </c>
      <c r="G65">
        <v>11</v>
      </c>
      <c r="H65">
        <v>16.5</v>
      </c>
      <c r="I65">
        <v>0</v>
      </c>
      <c r="J65">
        <v>26</v>
      </c>
      <c r="K65">
        <v>30</v>
      </c>
      <c r="L65" s="121">
        <v>41</v>
      </c>
      <c r="M65" s="115">
        <f t="shared" si="24"/>
        <v>854.7600000000001</v>
      </c>
      <c r="N65" s="7">
        <v>1397.1861540381678</v>
      </c>
      <c r="O65" s="7">
        <v>1498.3320774196782</v>
      </c>
      <c r="P65" s="7">
        <v>1791.4</v>
      </c>
      <c r="Q65" s="121" t="s">
        <v>392</v>
      </c>
      <c r="R65">
        <v>1</v>
      </c>
      <c r="S65">
        <v>1</v>
      </c>
      <c r="T65">
        <v>1</v>
      </c>
      <c r="U65" t="e">
        <f t="shared" si="25"/>
        <v>#VALUE!</v>
      </c>
      <c r="V65">
        <f t="shared" si="50"/>
        <v>769</v>
      </c>
      <c r="W65">
        <f t="shared" si="26"/>
        <v>825</v>
      </c>
      <c r="X65">
        <f t="shared" si="27"/>
        <v>986</v>
      </c>
      <c r="Y65" t="e">
        <f t="shared" si="109"/>
        <v>#VALUE!</v>
      </c>
      <c r="Z65">
        <f t="shared" si="110"/>
        <v>132</v>
      </c>
      <c r="AA65">
        <f t="shared" si="111"/>
        <v>142</v>
      </c>
      <c r="AB65">
        <f t="shared" si="112"/>
        <v>170</v>
      </c>
      <c r="AC65" s="213" t="e">
        <f t="shared" si="51"/>
        <v>#VALUE!</v>
      </c>
      <c r="AD65" s="213">
        <f t="shared" si="52"/>
        <v>0.15785558037020006</v>
      </c>
      <c r="AE65" s="213">
        <f t="shared" si="53"/>
        <v>0.18135089965132914</v>
      </c>
      <c r="AF65" s="213">
        <f t="shared" si="54"/>
        <v>0.25538382892309502</v>
      </c>
      <c r="AG65" s="167">
        <f t="shared" si="55"/>
        <v>3.969E-4</v>
      </c>
      <c r="AH65" s="167">
        <f t="shared" si="32"/>
        <v>1.7345999999999999</v>
      </c>
      <c r="AI65" s="167">
        <f t="shared" si="33"/>
        <v>4</v>
      </c>
      <c r="AJ65" s="167">
        <f t="shared" si="34"/>
        <v>5.7428799999999995E-4</v>
      </c>
      <c r="AK65" s="115">
        <f>AK63*(1-(($E65-50)*0.005))</f>
        <v>181.36044076401095</v>
      </c>
      <c r="AL65" s="7">
        <f>AL63*(1-(($E65-50)*0.005))</f>
        <v>194.48959266187072</v>
      </c>
      <c r="AM65" s="7">
        <f>AM63*(1-(($E65-50)*0.005))</f>
        <v>232.53100000000003</v>
      </c>
      <c r="AN65">
        <v>1</v>
      </c>
      <c r="AO65">
        <v>1</v>
      </c>
      <c r="AP65">
        <v>1</v>
      </c>
      <c r="AQ65">
        <f t="shared" si="78"/>
        <v>204</v>
      </c>
      <c r="AR65">
        <f t="shared" si="36"/>
        <v>219</v>
      </c>
      <c r="AS65">
        <f t="shared" si="37"/>
        <v>262</v>
      </c>
      <c r="AT65">
        <f t="shared" si="102"/>
        <v>88</v>
      </c>
      <c r="AU65">
        <f t="shared" si="103"/>
        <v>94</v>
      </c>
      <c r="AV65">
        <f t="shared" si="104"/>
        <v>113</v>
      </c>
      <c r="AW65" s="213">
        <f t="shared" si="56"/>
        <v>7.3177281539777289E-2</v>
      </c>
      <c r="AX65" s="213">
        <f t="shared" si="57"/>
        <v>8.2910229767797508E-2</v>
      </c>
      <c r="AY65" s="213">
        <f t="shared" si="58"/>
        <v>0.11752802081187021</v>
      </c>
      <c r="AZ65" s="119">
        <f t="shared" si="79"/>
        <v>1.3</v>
      </c>
      <c r="BA65" s="122">
        <v>5.5</v>
      </c>
      <c r="BB65" s="122">
        <v>5.9</v>
      </c>
      <c r="BC65" s="122">
        <v>7.9</v>
      </c>
      <c r="BE65" s="7">
        <v>1257</v>
      </c>
      <c r="BG65" s="123">
        <f t="shared" si="41"/>
        <v>0.68</v>
      </c>
      <c r="BJ65">
        <v>0</v>
      </c>
      <c r="BK65">
        <v>13.2</v>
      </c>
      <c r="BL65">
        <v>15.1</v>
      </c>
      <c r="BM65">
        <v>21.85</v>
      </c>
      <c r="BO65">
        <f t="shared" si="66"/>
        <v>1</v>
      </c>
      <c r="BP65">
        <f t="shared" si="66"/>
        <v>1</v>
      </c>
      <c r="BQ65">
        <f t="shared" si="66"/>
        <v>1</v>
      </c>
      <c r="BR65">
        <f t="shared" si="43"/>
        <v>204</v>
      </c>
      <c r="BS65">
        <f t="shared" si="60"/>
        <v>219</v>
      </c>
      <c r="BT65">
        <f t="shared" si="61"/>
        <v>262</v>
      </c>
      <c r="BV65">
        <f t="shared" si="62"/>
        <v>0</v>
      </c>
      <c r="BW65">
        <f t="shared" si="46"/>
        <v>0</v>
      </c>
      <c r="BX65">
        <f t="shared" si="47"/>
        <v>0</v>
      </c>
      <c r="BY65">
        <f t="shared" si="63"/>
        <v>1</v>
      </c>
      <c r="CN65" s="131">
        <v>0.2</v>
      </c>
      <c r="CO65" s="145">
        <f t="shared" si="119"/>
        <v>0.98</v>
      </c>
      <c r="CP65" s="138">
        <f t="shared" si="119"/>
        <v>0.93600000000000005</v>
      </c>
      <c r="CQ65" s="138">
        <f t="shared" si="119"/>
        <v>0.96</v>
      </c>
      <c r="CR65" s="138">
        <f t="shared" si="119"/>
        <v>0.93600000000000005</v>
      </c>
      <c r="CS65" s="138">
        <f t="shared" si="119"/>
        <v>0.96</v>
      </c>
      <c r="CT65" s="139">
        <f t="shared" si="119"/>
        <v>0.96</v>
      </c>
      <c r="CU65" s="148" t="e">
        <f>IF(#REF!/#REF!&gt;data!CN$61,0,IF(#REF!/#REF!=data!CN$61,data!CS$61,IF(#REF!/#REF!&gt;data!CN$62,data!CS$62,IF(#REF!/#REF!&gt;data!CN$63,data!CS$63,IF(#REF!/#REF!&gt;data!CN$64,data!CS$64,IF(#REF!/#REF!&gt;data!CN$65,data!CS$65,IF(#REF!/#REF!&gt;data!CN$66,data!CS$66,IF(#REF!/#REF!=data!CN$66,1,))))))))</f>
        <v>#REF!</v>
      </c>
      <c r="CV65" s="1" t="s">
        <v>141</v>
      </c>
      <c r="DE65" s="74"/>
      <c r="DF65" s="246">
        <f>DF62</f>
        <v>200</v>
      </c>
      <c r="DG65" s="107" t="e">
        <f>BM16</f>
        <v>#N/A</v>
      </c>
      <c r="DH65" s="239" t="e">
        <f>ROUND(IF($BZ$2=1,X16,IF($BZ$2=2,X16*3.412141633,)),0)</f>
        <v>#N/A</v>
      </c>
      <c r="DI65" s="240" t="e">
        <f>IF($BZ$2=1,ROUND(AB16,0),IF($BZ$2=2,ROUND(AB16/272.7654,1),))</f>
        <v>#N/A</v>
      </c>
      <c r="DJ65" s="235" t="e">
        <f>IF($BZ$2=1,AF16,IF($BZ$2=2,AF16*0.3346,))</f>
        <v>#N/A</v>
      </c>
      <c r="DK65" s="265" t="e">
        <f>IF(BY16=1,ROUND(IF($BZ$2=1,AS16,IF($BZ$2=2,AS16*3.412141633,)),0),"")</f>
        <v>#N/A</v>
      </c>
      <c r="DL65" s="266" t="e">
        <f>IF(BY16=1,IF($BZ$2=1,ROUND(AV16,0),IF($BZ$2=2,ROUND(AV16/272.7654,1),)),"")</f>
        <v>#N/A</v>
      </c>
      <c r="DM65" s="235" t="e">
        <f>IF(BY16=1,IF($BZ$2=1,AY16,IF($BZ$2=2,AY16*0.3346,)),"")</f>
        <v>#N/A</v>
      </c>
      <c r="DN65" s="244" t="e">
        <f>L16</f>
        <v>#N/A</v>
      </c>
      <c r="DO65" s="236" t="e">
        <f t="shared" ref="DO65" si="123">DN65+8</f>
        <v>#N/A</v>
      </c>
      <c r="DP65" s="261" t="e">
        <f>BC16</f>
        <v>#N/A</v>
      </c>
      <c r="DQ65" s="236" t="e">
        <f t="shared" ref="DQ65" si="124">DQ62</f>
        <v>#N/A</v>
      </c>
    </row>
    <row r="66" spans="1:121" x14ac:dyDescent="0.25">
      <c r="A66" t="str">
        <f t="shared" si="49"/>
        <v>13515</v>
      </c>
      <c r="D66">
        <v>1</v>
      </c>
      <c r="E66">
        <v>35</v>
      </c>
      <c r="F66">
        <v>40.5</v>
      </c>
      <c r="G66">
        <v>15</v>
      </c>
      <c r="H66">
        <v>16.5</v>
      </c>
      <c r="I66">
        <v>0</v>
      </c>
      <c r="J66">
        <v>26</v>
      </c>
      <c r="K66">
        <v>30</v>
      </c>
      <c r="L66" s="121">
        <v>41.1</v>
      </c>
      <c r="M66" s="115">
        <f t="shared" si="24"/>
        <v>823.2</v>
      </c>
      <c r="N66" s="7">
        <v>1070.8273541699666</v>
      </c>
      <c r="O66" s="7">
        <v>1149.5094620994566</v>
      </c>
      <c r="P66" s="7">
        <v>1521.41</v>
      </c>
      <c r="Q66" s="121" t="s">
        <v>392</v>
      </c>
      <c r="R66">
        <v>1</v>
      </c>
      <c r="S66">
        <v>1</v>
      </c>
      <c r="T66">
        <v>1</v>
      </c>
      <c r="U66" t="e">
        <f t="shared" si="25"/>
        <v>#VALUE!</v>
      </c>
      <c r="V66">
        <f t="shared" si="50"/>
        <v>589</v>
      </c>
      <c r="W66">
        <f t="shared" si="26"/>
        <v>633</v>
      </c>
      <c r="X66">
        <f t="shared" si="27"/>
        <v>837</v>
      </c>
      <c r="Y66" t="e">
        <f t="shared" si="109"/>
        <v>#VALUE!</v>
      </c>
      <c r="Z66">
        <f t="shared" si="110"/>
        <v>101</v>
      </c>
      <c r="AA66">
        <f t="shared" si="111"/>
        <v>109</v>
      </c>
      <c r="AB66">
        <f t="shared" si="112"/>
        <v>144</v>
      </c>
      <c r="AC66" s="213" t="e">
        <f t="shared" si="51"/>
        <v>#VALUE!</v>
      </c>
      <c r="AD66" s="213">
        <f t="shared" si="52"/>
        <v>4.8569236653053655E-2</v>
      </c>
      <c r="AE66" s="213">
        <f t="shared" si="53"/>
        <v>5.6509890174333069E-2</v>
      </c>
      <c r="AF66" s="213">
        <f t="shared" si="54"/>
        <v>9.8273710694899818E-2</v>
      </c>
      <c r="AG66" s="167">
        <f t="shared" si="55"/>
        <v>2.0829999999999999E-4</v>
      </c>
      <c r="AH66" s="167">
        <f t="shared" si="32"/>
        <v>1.724</v>
      </c>
      <c r="AI66" s="167">
        <f t="shared" si="33"/>
        <v>2</v>
      </c>
      <c r="AJ66" s="167">
        <f t="shared" si="34"/>
        <v>4.6182900000000003E-4</v>
      </c>
      <c r="AK66" s="115">
        <v>135.09481491470635</v>
      </c>
      <c r="AL66" s="7">
        <v>145.02129350758159</v>
      </c>
      <c r="AM66" s="7">
        <v>191.94</v>
      </c>
      <c r="AN66">
        <v>1</v>
      </c>
      <c r="AO66">
        <v>1</v>
      </c>
      <c r="AP66">
        <v>1</v>
      </c>
      <c r="AQ66">
        <f t="shared" si="78"/>
        <v>152</v>
      </c>
      <c r="AR66">
        <f t="shared" si="36"/>
        <v>163</v>
      </c>
      <c r="AS66">
        <f t="shared" si="37"/>
        <v>216</v>
      </c>
      <c r="AT66">
        <f t="shared" si="102"/>
        <v>65</v>
      </c>
      <c r="AU66">
        <f t="shared" si="103"/>
        <v>70</v>
      </c>
      <c r="AV66">
        <f t="shared" si="104"/>
        <v>93</v>
      </c>
      <c r="AW66" s="213">
        <f t="shared" si="56"/>
        <v>2.0244759385978153E-2</v>
      </c>
      <c r="AX66" s="213">
        <f t="shared" si="57"/>
        <v>2.345276684657006E-2</v>
      </c>
      <c r="AY66" s="213">
        <f t="shared" si="58"/>
        <v>4.1226701338362669E-2</v>
      </c>
      <c r="AZ66" s="119">
        <f t="shared" si="79"/>
        <v>0.4</v>
      </c>
      <c r="BA66" s="122">
        <v>5.0999999999999996</v>
      </c>
      <c r="BB66" s="122">
        <v>5.6</v>
      </c>
      <c r="BC66" s="122">
        <v>7.2</v>
      </c>
      <c r="BE66" s="7">
        <v>1029</v>
      </c>
      <c r="BG66" s="123">
        <f t="shared" si="41"/>
        <v>0.8</v>
      </c>
      <c r="BJ66">
        <v>0</v>
      </c>
      <c r="BK66">
        <v>12.3</v>
      </c>
      <c r="BL66">
        <v>14.4</v>
      </c>
      <c r="BM66">
        <v>21.85</v>
      </c>
      <c r="BO66">
        <f t="shared" si="66"/>
        <v>1</v>
      </c>
      <c r="BP66">
        <f t="shared" si="66"/>
        <v>1</v>
      </c>
      <c r="BQ66">
        <f t="shared" si="66"/>
        <v>1</v>
      </c>
      <c r="BR66">
        <f t="shared" si="43"/>
        <v>152</v>
      </c>
      <c r="BS66">
        <f t="shared" si="60"/>
        <v>163</v>
      </c>
      <c r="BT66">
        <f t="shared" si="61"/>
        <v>216</v>
      </c>
      <c r="BV66">
        <f t="shared" si="62"/>
        <v>0</v>
      </c>
      <c r="BW66">
        <f t="shared" si="46"/>
        <v>0</v>
      </c>
      <c r="BX66">
        <f t="shared" si="47"/>
        <v>0</v>
      </c>
      <c r="BY66">
        <f t="shared" si="63"/>
        <v>1</v>
      </c>
      <c r="CN66" s="132">
        <v>0</v>
      </c>
      <c r="CO66" s="146">
        <v>1</v>
      </c>
      <c r="CP66" s="140">
        <v>1</v>
      </c>
      <c r="CQ66" s="140">
        <v>1</v>
      </c>
      <c r="CR66" s="140">
        <v>1</v>
      </c>
      <c r="CS66" s="140">
        <v>1</v>
      </c>
      <c r="CT66" s="141">
        <v>1</v>
      </c>
      <c r="CU66" s="149" t="e">
        <f>IF(#REF!/#REF!&gt;data!CN$61,0,IF(#REF!/#REF!=data!CN$61,data!CT$61,IF(#REF!/#REF!&gt;data!CN$62,data!CT$62,IF(#REF!/#REF!&gt;data!CN$63,data!CT$63,IF(#REF!/#REF!&gt;data!CN$64,data!CT$64,IF(#REF!/#REF!&gt;data!CN$65,data!CT$65,IF(#REF!/#REF!&gt;data!CN$66,data!CT$66,IF(#REF!/#REF!=data!CN$66,1,))))))))</f>
        <v>#REF!</v>
      </c>
      <c r="CV66" s="1" t="s">
        <v>142</v>
      </c>
      <c r="DE66" s="74"/>
      <c r="DF66" s="256">
        <v>220</v>
      </c>
      <c r="DG66" s="102" t="e">
        <f>BJ17</f>
        <v>#N/A</v>
      </c>
      <c r="DH66" s="237" t="e">
        <f>ROUND(IF($BZ$2=1,U17,IF($BZ$2=2,U17*3.412141633,)),0)</f>
        <v>#N/A</v>
      </c>
      <c r="DI66" s="238" t="e">
        <f>IF($BZ$2=1,ROUND(Y17,0),IF($BZ$2=2,ROUND(Y17/272.7654,1),))</f>
        <v>#N/A</v>
      </c>
      <c r="DJ66" s="233" t="e">
        <f>IF($BZ$2=1,AC17,IF($BZ$2=2,AC17*0.3346,))</f>
        <v>#N/A</v>
      </c>
      <c r="DK66" s="258"/>
      <c r="DL66" s="241"/>
      <c r="DM66" s="259"/>
      <c r="DN66" s="242">
        <v>0</v>
      </c>
      <c r="DO66" s="243">
        <v>0</v>
      </c>
      <c r="DP66" s="257">
        <v>0</v>
      </c>
      <c r="DQ66" s="245" t="e">
        <f>IF($BZ$2=1,AZ17,IF($BZ$2=2,AZ17/4.54609,))</f>
        <v>#N/A</v>
      </c>
    </row>
    <row r="67" spans="1:121" x14ac:dyDescent="0.25">
      <c r="A67" t="str">
        <f t="shared" si="49"/>
        <v>15015</v>
      </c>
      <c r="D67">
        <v>1</v>
      </c>
      <c r="E67">
        <v>50</v>
      </c>
      <c r="F67">
        <v>40.5</v>
      </c>
      <c r="G67">
        <v>15</v>
      </c>
      <c r="H67">
        <v>16.5</v>
      </c>
      <c r="I67">
        <v>0</v>
      </c>
      <c r="J67">
        <v>26</v>
      </c>
      <c r="K67">
        <v>30</v>
      </c>
      <c r="L67" s="121">
        <v>41.1</v>
      </c>
      <c r="M67" s="115">
        <f t="shared" si="24"/>
        <v>975.82735416996661</v>
      </c>
      <c r="N67" s="7">
        <v>1070.8273541699666</v>
      </c>
      <c r="O67" s="7">
        <v>1149.5094620994566</v>
      </c>
      <c r="P67" s="7">
        <v>1521.41</v>
      </c>
      <c r="Q67" s="121" t="s">
        <v>392</v>
      </c>
      <c r="R67">
        <v>1</v>
      </c>
      <c r="S67">
        <v>1</v>
      </c>
      <c r="T67">
        <v>1</v>
      </c>
      <c r="U67" t="e">
        <f t="shared" si="25"/>
        <v>#VALUE!</v>
      </c>
      <c r="V67">
        <f t="shared" si="50"/>
        <v>589</v>
      </c>
      <c r="W67">
        <f t="shared" si="26"/>
        <v>633</v>
      </c>
      <c r="X67">
        <f t="shared" si="27"/>
        <v>837</v>
      </c>
      <c r="Y67" t="e">
        <f t="shared" si="109"/>
        <v>#VALUE!</v>
      </c>
      <c r="Z67">
        <f t="shared" si="110"/>
        <v>101</v>
      </c>
      <c r="AA67">
        <f t="shared" si="111"/>
        <v>109</v>
      </c>
      <c r="AB67">
        <f t="shared" si="112"/>
        <v>144</v>
      </c>
      <c r="AC67" s="213" t="e">
        <f t="shared" si="51"/>
        <v>#VALUE!</v>
      </c>
      <c r="AD67" s="213">
        <f t="shared" si="52"/>
        <v>5.0317016183772344E-2</v>
      </c>
      <c r="AE67" s="213">
        <f t="shared" si="53"/>
        <v>5.8503131500158123E-2</v>
      </c>
      <c r="AF67" s="213">
        <f t="shared" si="54"/>
        <v>0.101495176581089</v>
      </c>
      <c r="AG67" s="167">
        <f t="shared" si="55"/>
        <v>2.0829999999999999E-4</v>
      </c>
      <c r="AH67" s="167">
        <f t="shared" si="32"/>
        <v>1.724</v>
      </c>
      <c r="AI67" s="167">
        <f t="shared" si="33"/>
        <v>2</v>
      </c>
      <c r="AJ67" s="167">
        <f t="shared" si="34"/>
        <v>4.6182900000000003E-4</v>
      </c>
      <c r="AK67" s="115">
        <v>135.09481491470635</v>
      </c>
      <c r="AL67" s="7">
        <v>145.02129350758159</v>
      </c>
      <c r="AM67" s="7">
        <v>191.94</v>
      </c>
      <c r="AN67">
        <v>1</v>
      </c>
      <c r="AO67">
        <v>1</v>
      </c>
      <c r="AP67">
        <v>1</v>
      </c>
      <c r="AQ67">
        <f t="shared" si="78"/>
        <v>152</v>
      </c>
      <c r="AR67">
        <f t="shared" si="36"/>
        <v>163</v>
      </c>
      <c r="AS67">
        <f t="shared" si="37"/>
        <v>216</v>
      </c>
      <c r="AT67">
        <f t="shared" si="102"/>
        <v>65</v>
      </c>
      <c r="AU67">
        <f t="shared" si="103"/>
        <v>70</v>
      </c>
      <c r="AV67">
        <f t="shared" si="104"/>
        <v>93</v>
      </c>
      <c r="AW67" s="213">
        <f t="shared" si="56"/>
        <v>2.1062280969214673E-2</v>
      </c>
      <c r="AX67" s="213">
        <f t="shared" si="57"/>
        <v>2.4381702477567675E-2</v>
      </c>
      <c r="AY67" s="213">
        <f t="shared" si="58"/>
        <v>4.2742708328092759E-2</v>
      </c>
      <c r="AZ67" s="119">
        <f t="shared" si="79"/>
        <v>0.5</v>
      </c>
      <c r="BA67" s="122">
        <v>5.0999999999999996</v>
      </c>
      <c r="BB67" s="122">
        <v>5.6</v>
      </c>
      <c r="BC67" s="122">
        <v>7.2</v>
      </c>
      <c r="BE67" s="7">
        <v>1214</v>
      </c>
      <c r="BG67" s="123">
        <f t="shared" si="41"/>
        <v>0.8</v>
      </c>
      <c r="BJ67">
        <v>0</v>
      </c>
      <c r="BK67">
        <v>12.3</v>
      </c>
      <c r="BL67">
        <v>14.4</v>
      </c>
      <c r="BM67">
        <v>21.85</v>
      </c>
      <c r="BO67">
        <f t="shared" si="66"/>
        <v>1</v>
      </c>
      <c r="BP67">
        <f t="shared" si="66"/>
        <v>1</v>
      </c>
      <c r="BQ67">
        <f t="shared" si="66"/>
        <v>1</v>
      </c>
      <c r="BR67">
        <f t="shared" si="43"/>
        <v>152</v>
      </c>
      <c r="BS67">
        <f t="shared" si="60"/>
        <v>163</v>
      </c>
      <c r="BT67">
        <f t="shared" si="61"/>
        <v>216</v>
      </c>
      <c r="BV67">
        <f t="shared" si="62"/>
        <v>0</v>
      </c>
      <c r="BW67">
        <f t="shared" si="46"/>
        <v>0</v>
      </c>
      <c r="BX67">
        <f t="shared" si="47"/>
        <v>0</v>
      </c>
      <c r="BY67">
        <f t="shared" si="63"/>
        <v>1</v>
      </c>
      <c r="DE67" s="74"/>
      <c r="DF67" s="98">
        <f>DF66</f>
        <v>220</v>
      </c>
      <c r="DG67" s="106" t="e">
        <f>BK17</f>
        <v>#N/A</v>
      </c>
      <c r="DH67" s="99" t="e">
        <f>ROUND(IF($BZ$2=1,V17,IF($BZ$2=2,V17*3.412141633,)),0)</f>
        <v>#N/A</v>
      </c>
      <c r="DI67" s="158" t="e">
        <f>IF($BZ$2=1,ROUND(Z17,0),IF($BZ$2=2,ROUND(Z17/272.7654,1),))</f>
        <v>#N/A</v>
      </c>
      <c r="DJ67" s="234" t="e">
        <f>IF($BZ$2=1,AD17,IF($BZ$2=2,AD17*0.3346,))</f>
        <v>#N/A</v>
      </c>
      <c r="DK67" s="264" t="e">
        <f>IF(BY17=1,ROUND(IF($BZ$2=1,AQ17,IF($BZ$2=2,AQ17*3.412141633,)),0),"")</f>
        <v>#N/A</v>
      </c>
      <c r="DL67" s="110" t="e">
        <f>IF(BY17=1,IF($BZ$2=1,ROUND(AT17,0),IF($BZ$2=2,ROUND(AT17/272.7654,1),)),"")</f>
        <v>#N/A</v>
      </c>
      <c r="DM67" s="153" t="e">
        <f>IF(BY17=1,IF($BZ$2=1,AW17,IF($BZ$2=2,AW17*0.3346,)),"")</f>
        <v>#N/A</v>
      </c>
      <c r="DN67" s="100" t="e">
        <f>J17</f>
        <v>#N/A</v>
      </c>
      <c r="DO67" s="101" t="e">
        <f t="shared" ref="DO67" si="125">DN67+8</f>
        <v>#N/A</v>
      </c>
      <c r="DP67" s="102" t="e">
        <f>BA17</f>
        <v>#N/A</v>
      </c>
      <c r="DQ67" s="105" t="e">
        <f t="shared" ref="DQ67" si="126">DQ66</f>
        <v>#N/A</v>
      </c>
    </row>
    <row r="68" spans="1:121" x14ac:dyDescent="0.25">
      <c r="A68" t="str">
        <f t="shared" si="49"/>
        <v>16515</v>
      </c>
      <c r="D68">
        <v>1</v>
      </c>
      <c r="E68">
        <v>65</v>
      </c>
      <c r="F68">
        <v>40.5</v>
      </c>
      <c r="G68">
        <v>15</v>
      </c>
      <c r="H68">
        <v>16.5</v>
      </c>
      <c r="I68">
        <v>0</v>
      </c>
      <c r="J68">
        <v>26</v>
      </c>
      <c r="K68">
        <v>30</v>
      </c>
      <c r="L68" s="121">
        <v>41.1</v>
      </c>
      <c r="M68" s="115">
        <f t="shared" si="24"/>
        <v>975.82735416996661</v>
      </c>
      <c r="N68" s="7">
        <v>1070.8273541699666</v>
      </c>
      <c r="O68" s="7">
        <v>1149.5094620994566</v>
      </c>
      <c r="P68" s="7">
        <v>1521.41</v>
      </c>
      <c r="Q68" s="121" t="s">
        <v>392</v>
      </c>
      <c r="R68">
        <v>1</v>
      </c>
      <c r="S68">
        <v>1</v>
      </c>
      <c r="T68">
        <v>1</v>
      </c>
      <c r="U68" t="e">
        <f t="shared" si="25"/>
        <v>#VALUE!</v>
      </c>
      <c r="V68">
        <f t="shared" si="50"/>
        <v>589</v>
      </c>
      <c r="W68">
        <f t="shared" si="26"/>
        <v>633</v>
      </c>
      <c r="X68">
        <f t="shared" si="27"/>
        <v>837</v>
      </c>
      <c r="Y68" t="e">
        <f t="shared" si="109"/>
        <v>#VALUE!</v>
      </c>
      <c r="Z68">
        <f t="shared" si="110"/>
        <v>101</v>
      </c>
      <c r="AA68">
        <f t="shared" si="111"/>
        <v>109</v>
      </c>
      <c r="AB68">
        <f t="shared" si="112"/>
        <v>144</v>
      </c>
      <c r="AC68" s="213" t="e">
        <f t="shared" si="51"/>
        <v>#VALUE!</v>
      </c>
      <c r="AD68" s="213">
        <f t="shared" si="52"/>
        <v>5.2064795714491026E-2</v>
      </c>
      <c r="AE68" s="213">
        <f t="shared" si="53"/>
        <v>6.049637282598317E-2</v>
      </c>
      <c r="AF68" s="213">
        <f t="shared" si="54"/>
        <v>0.1047166424672782</v>
      </c>
      <c r="AG68" s="167">
        <f t="shared" si="55"/>
        <v>2.0829999999999999E-4</v>
      </c>
      <c r="AH68" s="167">
        <f t="shared" si="32"/>
        <v>1.724</v>
      </c>
      <c r="AI68" s="167">
        <f t="shared" si="33"/>
        <v>2</v>
      </c>
      <c r="AJ68" s="167">
        <f t="shared" si="34"/>
        <v>4.6182900000000003E-4</v>
      </c>
      <c r="AK68" s="115">
        <v>135.09481491470635</v>
      </c>
      <c r="AL68" s="7">
        <v>145.02129350758159</v>
      </c>
      <c r="AM68" s="7">
        <v>191.94</v>
      </c>
      <c r="AN68">
        <v>1</v>
      </c>
      <c r="AO68">
        <v>1</v>
      </c>
      <c r="AP68">
        <v>1</v>
      </c>
      <c r="AQ68">
        <f t="shared" si="78"/>
        <v>152</v>
      </c>
      <c r="AR68">
        <f t="shared" si="36"/>
        <v>163</v>
      </c>
      <c r="AS68">
        <f t="shared" si="37"/>
        <v>216</v>
      </c>
      <c r="AT68">
        <f t="shared" si="102"/>
        <v>65</v>
      </c>
      <c r="AU68">
        <f t="shared" si="103"/>
        <v>70</v>
      </c>
      <c r="AV68">
        <f t="shared" si="104"/>
        <v>93</v>
      </c>
      <c r="AW68" s="213">
        <f t="shared" si="56"/>
        <v>2.1879802552451196E-2</v>
      </c>
      <c r="AX68" s="213">
        <f t="shared" si="57"/>
        <v>2.5310638108565289E-2</v>
      </c>
      <c r="AY68" s="213">
        <f t="shared" si="58"/>
        <v>4.4258715317822855E-2</v>
      </c>
      <c r="AZ68" s="119">
        <f t="shared" si="79"/>
        <v>0.7</v>
      </c>
      <c r="BA68" s="122">
        <v>5.0999999999999996</v>
      </c>
      <c r="BB68" s="122">
        <v>5.6</v>
      </c>
      <c r="BC68" s="122">
        <v>7.2</v>
      </c>
      <c r="BE68" s="7">
        <v>1345</v>
      </c>
      <c r="BG68" s="123">
        <f t="shared" si="41"/>
        <v>0.8</v>
      </c>
      <c r="BJ68">
        <v>0</v>
      </c>
      <c r="BK68">
        <v>12.3</v>
      </c>
      <c r="BL68">
        <v>14.4</v>
      </c>
      <c r="BM68">
        <v>21.85</v>
      </c>
      <c r="BO68">
        <f t="shared" si="66"/>
        <v>1</v>
      </c>
      <c r="BP68">
        <f t="shared" si="66"/>
        <v>1</v>
      </c>
      <c r="BQ68">
        <f t="shared" si="66"/>
        <v>1</v>
      </c>
      <c r="BR68">
        <f t="shared" si="43"/>
        <v>152</v>
      </c>
      <c r="BS68">
        <f t="shared" si="60"/>
        <v>163</v>
      </c>
      <c r="BT68">
        <f t="shared" si="61"/>
        <v>216</v>
      </c>
      <c r="BV68">
        <f t="shared" si="62"/>
        <v>0</v>
      </c>
      <c r="BW68">
        <f t="shared" si="46"/>
        <v>0</v>
      </c>
      <c r="BX68">
        <f t="shared" si="47"/>
        <v>0</v>
      </c>
      <c r="BY68">
        <f t="shared" si="63"/>
        <v>1</v>
      </c>
      <c r="DE68" s="74"/>
      <c r="DF68" s="98">
        <f>DF66</f>
        <v>220</v>
      </c>
      <c r="DG68" s="106" t="e">
        <f>BL17</f>
        <v>#N/A</v>
      </c>
      <c r="DH68" s="99" t="e">
        <f>ROUND(IF($BZ$2=1,W17,IF($BZ$2=2,W17*3.412141633,)),0)</f>
        <v>#N/A</v>
      </c>
      <c r="DI68" s="158" t="e">
        <f>IF($BZ$2=1,ROUND(AA17,0),IF($BZ$2=2,ROUND(AA17/272.7654,1),))</f>
        <v>#N/A</v>
      </c>
      <c r="DJ68" s="234" t="e">
        <f>IF($BZ$2=1,AE17,IF($BZ$2=2,AE17*0.3346,))</f>
        <v>#N/A</v>
      </c>
      <c r="DK68" s="264" t="e">
        <f>IF(BY17=1,ROUND(IF($BZ$2=1,AR17,IF($BZ$2=2,AR17*3.412141633,)),0),"")</f>
        <v>#N/A</v>
      </c>
      <c r="DL68" s="110" t="e">
        <f>IF(BY17=1,IF($BZ$2=1,ROUND(AU17,0),IF($BZ$2=2,ROUND(AU17/272.7654,1),)),"")</f>
        <v>#N/A</v>
      </c>
      <c r="DM68" s="153" t="e">
        <f>IF(BY17=1,IF($BZ$2=1,AX17,IF($BZ$2=2,AX17*0.3346,)),"")</f>
        <v>#N/A</v>
      </c>
      <c r="DN68" s="100" t="e">
        <f>K17</f>
        <v>#N/A</v>
      </c>
      <c r="DO68" s="101" t="e">
        <f>DN68+8</f>
        <v>#N/A</v>
      </c>
      <c r="DP68" s="102" t="e">
        <f>BB17</f>
        <v>#N/A</v>
      </c>
      <c r="DQ68" s="105" t="e">
        <f t="shared" ref="DQ68" si="127">DQ66</f>
        <v>#N/A</v>
      </c>
    </row>
    <row r="69" spans="1:121" x14ac:dyDescent="0.25">
      <c r="A69" t="str">
        <f t="shared" si="49"/>
        <v>19515</v>
      </c>
      <c r="D69">
        <v>1</v>
      </c>
      <c r="E69">
        <v>95</v>
      </c>
      <c r="F69">
        <v>40.5</v>
      </c>
      <c r="G69">
        <v>15</v>
      </c>
      <c r="H69">
        <v>16.5</v>
      </c>
      <c r="I69">
        <v>0</v>
      </c>
      <c r="J69">
        <v>26</v>
      </c>
      <c r="K69">
        <v>30</v>
      </c>
      <c r="L69" s="121">
        <v>41.1</v>
      </c>
      <c r="M69" s="115">
        <f t="shared" si="24"/>
        <v>975.82735416996661</v>
      </c>
      <c r="N69" s="7">
        <v>1070.8273541699666</v>
      </c>
      <c r="O69" s="7">
        <v>1149.5094620994566</v>
      </c>
      <c r="P69" s="7">
        <v>1521.41</v>
      </c>
      <c r="Q69" s="121" t="s">
        <v>392</v>
      </c>
      <c r="R69">
        <v>1</v>
      </c>
      <c r="S69">
        <v>1</v>
      </c>
      <c r="T69">
        <v>1</v>
      </c>
      <c r="U69" t="e">
        <f t="shared" si="25"/>
        <v>#VALUE!</v>
      </c>
      <c r="V69">
        <f t="shared" si="50"/>
        <v>589</v>
      </c>
      <c r="W69">
        <f t="shared" si="26"/>
        <v>633</v>
      </c>
      <c r="X69">
        <f t="shared" si="27"/>
        <v>837</v>
      </c>
      <c r="Y69" t="e">
        <f t="shared" si="109"/>
        <v>#VALUE!</v>
      </c>
      <c r="Z69">
        <f t="shared" si="110"/>
        <v>101</v>
      </c>
      <c r="AA69">
        <f t="shared" si="111"/>
        <v>109</v>
      </c>
      <c r="AB69">
        <f t="shared" si="112"/>
        <v>144</v>
      </c>
      <c r="AC69" s="213" t="e">
        <f t="shared" si="51"/>
        <v>#VALUE!</v>
      </c>
      <c r="AD69" s="213">
        <f t="shared" si="52"/>
        <v>5.556035477592839E-2</v>
      </c>
      <c r="AE69" s="213">
        <f t="shared" si="53"/>
        <v>6.4482855477633272E-2</v>
      </c>
      <c r="AF69" s="213">
        <f t="shared" si="54"/>
        <v>0.11115957423965658</v>
      </c>
      <c r="AG69" s="167">
        <f t="shared" si="55"/>
        <v>2.0829999999999999E-4</v>
      </c>
      <c r="AH69" s="167">
        <f t="shared" si="32"/>
        <v>1.724</v>
      </c>
      <c r="AI69" s="167">
        <f t="shared" si="33"/>
        <v>2</v>
      </c>
      <c r="AJ69" s="167">
        <f t="shared" si="34"/>
        <v>4.6182900000000003E-4</v>
      </c>
      <c r="AK69" s="115">
        <v>135.09481491470635</v>
      </c>
      <c r="AL69" s="7">
        <v>145.02129350758159</v>
      </c>
      <c r="AM69" s="7">
        <v>191.94</v>
      </c>
      <c r="AN69">
        <v>1</v>
      </c>
      <c r="AO69">
        <v>1</v>
      </c>
      <c r="AP69">
        <v>1</v>
      </c>
      <c r="AQ69">
        <f t="shared" si="78"/>
        <v>152</v>
      </c>
      <c r="AR69">
        <f t="shared" si="36"/>
        <v>163</v>
      </c>
      <c r="AS69">
        <f t="shared" si="37"/>
        <v>216</v>
      </c>
      <c r="AT69">
        <f t="shared" si="102"/>
        <v>65</v>
      </c>
      <c r="AU69">
        <f t="shared" si="103"/>
        <v>70</v>
      </c>
      <c r="AV69">
        <f t="shared" si="104"/>
        <v>93</v>
      </c>
      <c r="AW69" s="213">
        <f t="shared" si="56"/>
        <v>2.3514845718924236E-2</v>
      </c>
      <c r="AX69" s="213">
        <f t="shared" si="57"/>
        <v>2.716850937056052E-2</v>
      </c>
      <c r="AY69" s="213">
        <f t="shared" si="58"/>
        <v>4.7290729297283049E-2</v>
      </c>
      <c r="AZ69" s="119">
        <f t="shared" si="79"/>
        <v>1</v>
      </c>
      <c r="BA69" s="122">
        <v>5.0999999999999996</v>
      </c>
      <c r="BB69" s="122">
        <v>5.6</v>
      </c>
      <c r="BC69" s="122">
        <v>7.2</v>
      </c>
      <c r="BE69" s="7">
        <v>1502</v>
      </c>
      <c r="BG69" s="123">
        <f t="shared" si="41"/>
        <v>0.8</v>
      </c>
      <c r="BJ69">
        <v>0</v>
      </c>
      <c r="BK69">
        <v>12.3</v>
      </c>
      <c r="BL69">
        <v>14.4</v>
      </c>
      <c r="BM69">
        <v>21.85</v>
      </c>
      <c r="BO69">
        <f t="shared" si="66"/>
        <v>1</v>
      </c>
      <c r="BP69">
        <f t="shared" si="66"/>
        <v>1</v>
      </c>
      <c r="BQ69">
        <f t="shared" si="66"/>
        <v>1</v>
      </c>
      <c r="BR69">
        <f t="shared" si="43"/>
        <v>152</v>
      </c>
      <c r="BS69">
        <f t="shared" si="60"/>
        <v>163</v>
      </c>
      <c r="BT69">
        <f t="shared" si="61"/>
        <v>216</v>
      </c>
      <c r="BV69">
        <f t="shared" si="62"/>
        <v>0</v>
      </c>
      <c r="BW69">
        <f t="shared" si="46"/>
        <v>0</v>
      </c>
      <c r="BX69">
        <f t="shared" si="47"/>
        <v>0</v>
      </c>
      <c r="BY69">
        <f t="shared" si="63"/>
        <v>1</v>
      </c>
      <c r="DE69" s="74"/>
      <c r="DF69" s="246">
        <f>DF66</f>
        <v>220</v>
      </c>
      <c r="DG69" s="107" t="e">
        <f>BM17</f>
        <v>#N/A</v>
      </c>
      <c r="DH69" s="239" t="e">
        <f>ROUND(IF($BZ$2=1,X17,IF($BZ$2=2,X17*3.412141633,)),0)</f>
        <v>#N/A</v>
      </c>
      <c r="DI69" s="240" t="e">
        <f>IF($BZ$2=1,ROUND(AB17,0),IF($BZ$2=2,ROUND(AB17/272.7654,1),))</f>
        <v>#N/A</v>
      </c>
      <c r="DJ69" s="235" t="e">
        <f>IF($BZ$2=1,AF17,IF($BZ$2=2,AF17*0.3346,))</f>
        <v>#N/A</v>
      </c>
      <c r="DK69" s="265" t="e">
        <f>IF(BY17=1,ROUND(IF($BZ$2=1,AS17,IF($BZ$2=2,AS17*3.412141633,)),0),"")</f>
        <v>#N/A</v>
      </c>
      <c r="DL69" s="266" t="e">
        <f>IF(BY17=1,IF($BZ$2=1,ROUND(AV17,0),IF($BZ$2=2,ROUND(AV17/272.7654,1),)),"")</f>
        <v>#N/A</v>
      </c>
      <c r="DM69" s="235" t="e">
        <f>IF(BY17=1,IF($BZ$2=1,AY17,IF($BZ$2=2,AY17*0.3346,)),"")</f>
        <v>#N/A</v>
      </c>
      <c r="DN69" s="244" t="e">
        <f>L17</f>
        <v>#N/A</v>
      </c>
      <c r="DO69" s="236" t="e">
        <f t="shared" ref="DO69" si="128">DN69+8</f>
        <v>#N/A</v>
      </c>
      <c r="DP69" s="261" t="e">
        <f>BC17</f>
        <v>#N/A</v>
      </c>
      <c r="DQ69" s="236" t="e">
        <f t="shared" ref="DQ69" si="129">DQ66</f>
        <v>#N/A</v>
      </c>
    </row>
    <row r="70" spans="1:121" x14ac:dyDescent="0.25">
      <c r="A70" t="str">
        <f t="shared" si="49"/>
        <v>13516</v>
      </c>
      <c r="D70">
        <v>1</v>
      </c>
      <c r="E70">
        <v>35</v>
      </c>
      <c r="F70">
        <v>40.5</v>
      </c>
      <c r="G70">
        <v>16</v>
      </c>
      <c r="H70">
        <v>16.5</v>
      </c>
      <c r="I70">
        <v>0</v>
      </c>
      <c r="J70">
        <v>26</v>
      </c>
      <c r="K70">
        <v>30</v>
      </c>
      <c r="L70" s="121">
        <v>41.1</v>
      </c>
      <c r="M70" s="115">
        <f t="shared" si="24"/>
        <v>758.2</v>
      </c>
      <c r="N70" s="7">
        <v>1627.62717250317</v>
      </c>
      <c r="O70" s="7">
        <v>1747.2217424001376</v>
      </c>
      <c r="P70" s="7">
        <v>2312.5</v>
      </c>
      <c r="Q70" s="121" t="s">
        <v>392</v>
      </c>
      <c r="R70">
        <v>1</v>
      </c>
      <c r="S70">
        <v>1</v>
      </c>
      <c r="T70">
        <v>1</v>
      </c>
      <c r="U70" t="e">
        <f t="shared" si="25"/>
        <v>#VALUE!</v>
      </c>
      <c r="V70">
        <f t="shared" si="50"/>
        <v>896</v>
      </c>
      <c r="W70">
        <f t="shared" si="26"/>
        <v>962</v>
      </c>
      <c r="X70">
        <f t="shared" si="27"/>
        <v>1273</v>
      </c>
      <c r="Y70" t="e">
        <f t="shared" si="109"/>
        <v>#VALUE!</v>
      </c>
      <c r="Z70">
        <f t="shared" si="110"/>
        <v>154</v>
      </c>
      <c r="AA70">
        <f t="shared" si="111"/>
        <v>165</v>
      </c>
      <c r="AB70">
        <f t="shared" si="112"/>
        <v>219</v>
      </c>
      <c r="AC70" s="213" t="e">
        <f t="shared" si="51"/>
        <v>#VALUE!</v>
      </c>
      <c r="AD70" s="213">
        <f t="shared" si="52"/>
        <v>0.33364328371428481</v>
      </c>
      <c r="AE70" s="213">
        <f t="shared" si="53"/>
        <v>0.38279377197938957</v>
      </c>
      <c r="AF70" s="213">
        <f t="shared" si="54"/>
        <v>0.67286813701791259</v>
      </c>
      <c r="AG70" s="167">
        <f t="shared" si="55"/>
        <v>2.0829999999999999E-4</v>
      </c>
      <c r="AH70" s="167">
        <f t="shared" si="32"/>
        <v>1.724</v>
      </c>
      <c r="AI70" s="167">
        <f t="shared" si="33"/>
        <v>4</v>
      </c>
      <c r="AJ70" s="167">
        <f t="shared" si="34"/>
        <v>1.392796E-3</v>
      </c>
      <c r="AK70" s="115">
        <v>219.59769851718443</v>
      </c>
      <c r="AL70" s="7">
        <v>235.73326859625641</v>
      </c>
      <c r="AM70" s="7">
        <v>312</v>
      </c>
      <c r="AN70">
        <v>1</v>
      </c>
      <c r="AO70">
        <v>1</v>
      </c>
      <c r="AP70">
        <v>1</v>
      </c>
      <c r="AQ70">
        <f t="shared" si="78"/>
        <v>247</v>
      </c>
      <c r="AR70">
        <f t="shared" si="36"/>
        <v>265</v>
      </c>
      <c r="AS70">
        <f t="shared" si="37"/>
        <v>351</v>
      </c>
      <c r="AT70">
        <f t="shared" si="102"/>
        <v>106</v>
      </c>
      <c r="AU70">
        <f t="shared" si="103"/>
        <v>114</v>
      </c>
      <c r="AV70">
        <f t="shared" si="104"/>
        <v>151</v>
      </c>
      <c r="AW70" s="213">
        <f t="shared" si="56"/>
        <v>0.15858225642717025</v>
      </c>
      <c r="AX70" s="213">
        <f t="shared" si="57"/>
        <v>0.18330250073527798</v>
      </c>
      <c r="AY70" s="213">
        <f t="shared" si="58"/>
        <v>0.32082280821925219</v>
      </c>
      <c r="AZ70" s="119">
        <f t="shared" si="79"/>
        <v>0.7</v>
      </c>
      <c r="BA70" s="122">
        <v>5.0999999999999996</v>
      </c>
      <c r="BB70" s="122">
        <v>5.6</v>
      </c>
      <c r="BC70" s="122">
        <v>7.2</v>
      </c>
      <c r="BE70" s="7">
        <v>1115</v>
      </c>
      <c r="BG70" s="123">
        <f t="shared" si="41"/>
        <v>0.68</v>
      </c>
      <c r="BJ70">
        <v>0</v>
      </c>
      <c r="BK70">
        <v>12.3</v>
      </c>
      <c r="BL70">
        <v>14.4</v>
      </c>
      <c r="BM70">
        <v>21.85</v>
      </c>
      <c r="BO70">
        <f t="shared" si="66"/>
        <v>1</v>
      </c>
      <c r="BP70">
        <f t="shared" si="66"/>
        <v>1</v>
      </c>
      <c r="BQ70">
        <f t="shared" si="66"/>
        <v>1</v>
      </c>
      <c r="BR70">
        <f t="shared" si="43"/>
        <v>247</v>
      </c>
      <c r="BS70">
        <f t="shared" si="60"/>
        <v>265</v>
      </c>
      <c r="BT70">
        <f t="shared" si="61"/>
        <v>351</v>
      </c>
      <c r="BV70">
        <f t="shared" si="62"/>
        <v>0</v>
      </c>
      <c r="BW70">
        <f t="shared" si="46"/>
        <v>0</v>
      </c>
      <c r="BX70">
        <f t="shared" si="47"/>
        <v>0</v>
      </c>
      <c r="BY70">
        <f t="shared" si="63"/>
        <v>1</v>
      </c>
      <c r="CN70" s="130" t="s">
        <v>145</v>
      </c>
      <c r="CO70" s="342" t="s">
        <v>136</v>
      </c>
      <c r="CP70" s="343"/>
      <c r="CQ70" s="343"/>
      <c r="CR70" s="343"/>
      <c r="CS70" s="343"/>
      <c r="CT70" s="343"/>
      <c r="CU70" s="343"/>
      <c r="CV70" s="343"/>
      <c r="CW70" s="343"/>
      <c r="CX70" s="343"/>
      <c r="CY70" s="343"/>
      <c r="CZ70" s="344"/>
      <c r="DE70" s="74"/>
      <c r="DF70" s="256">
        <v>240</v>
      </c>
      <c r="DG70" s="102" t="e">
        <f>BJ18</f>
        <v>#N/A</v>
      </c>
      <c r="DH70" s="237" t="e">
        <f>ROUND(IF($BZ$2=1,U18,IF($BZ$2=2,U18*3.412141633,)),0)</f>
        <v>#N/A</v>
      </c>
      <c r="DI70" s="238" t="e">
        <f>IF($BZ$2=1,ROUND(Y18,0),IF($BZ$2=2,ROUND(Y18/272.7654,1),))</f>
        <v>#N/A</v>
      </c>
      <c r="DJ70" s="233" t="e">
        <f>IF($BZ$2=1,AC18,IF($BZ$2=2,AC18*0.3346,))</f>
        <v>#N/A</v>
      </c>
      <c r="DK70" s="258"/>
      <c r="DL70" s="241"/>
      <c r="DM70" s="259"/>
      <c r="DN70" s="242">
        <v>0</v>
      </c>
      <c r="DO70" s="243">
        <v>0</v>
      </c>
      <c r="DP70" s="257">
        <v>0</v>
      </c>
      <c r="DQ70" s="245" t="e">
        <f>IF($BZ$2=1,AZ18,IF($BZ$2=2,AZ18/4.54609,))</f>
        <v>#N/A</v>
      </c>
    </row>
    <row r="71" spans="1:121" x14ac:dyDescent="0.25">
      <c r="A71" t="str">
        <f t="shared" si="49"/>
        <v>15016</v>
      </c>
      <c r="D71">
        <v>1</v>
      </c>
      <c r="E71">
        <v>50</v>
      </c>
      <c r="F71">
        <v>40.5</v>
      </c>
      <c r="G71">
        <v>16</v>
      </c>
      <c r="H71">
        <v>16.5</v>
      </c>
      <c r="I71">
        <v>0</v>
      </c>
      <c r="J71">
        <v>26</v>
      </c>
      <c r="K71">
        <v>30</v>
      </c>
      <c r="L71" s="121">
        <v>41.1</v>
      </c>
      <c r="M71" s="115">
        <f t="shared" si="24"/>
        <v>903.72</v>
      </c>
      <c r="N71" s="7">
        <v>1627.62717250317</v>
      </c>
      <c r="O71" s="7">
        <v>1747.2217424001376</v>
      </c>
      <c r="P71" s="7">
        <v>2312.5</v>
      </c>
      <c r="Q71" s="121" t="s">
        <v>392</v>
      </c>
      <c r="R71">
        <v>1</v>
      </c>
      <c r="S71">
        <v>1</v>
      </c>
      <c r="T71">
        <v>1</v>
      </c>
      <c r="U71" t="e">
        <f t="shared" si="25"/>
        <v>#VALUE!</v>
      </c>
      <c r="V71">
        <f t="shared" si="50"/>
        <v>896</v>
      </c>
      <c r="W71">
        <f t="shared" si="26"/>
        <v>962</v>
      </c>
      <c r="X71">
        <f t="shared" si="27"/>
        <v>1273</v>
      </c>
      <c r="Y71" t="e">
        <f t="shared" si="109"/>
        <v>#VALUE!</v>
      </c>
      <c r="Z71">
        <f t="shared" si="110"/>
        <v>154</v>
      </c>
      <c r="AA71">
        <f t="shared" si="111"/>
        <v>165</v>
      </c>
      <c r="AB71">
        <f t="shared" si="112"/>
        <v>219</v>
      </c>
      <c r="AC71" s="213" t="e">
        <f t="shared" si="51"/>
        <v>#VALUE!</v>
      </c>
      <c r="AD71" s="213">
        <f t="shared" si="52"/>
        <v>0.34087684755517184</v>
      </c>
      <c r="AE71" s="213">
        <f t="shared" si="53"/>
        <v>0.39094098207603256</v>
      </c>
      <c r="AF71" s="213">
        <f t="shared" si="54"/>
        <v>0.68614184472357698</v>
      </c>
      <c r="AG71" s="167">
        <f t="shared" si="55"/>
        <v>2.0829999999999999E-4</v>
      </c>
      <c r="AH71" s="167">
        <f t="shared" si="32"/>
        <v>1.724</v>
      </c>
      <c r="AI71" s="167">
        <f t="shared" si="33"/>
        <v>4</v>
      </c>
      <c r="AJ71" s="167">
        <f t="shared" si="34"/>
        <v>1.392796E-3</v>
      </c>
      <c r="AK71" s="115">
        <v>219.59769851718443</v>
      </c>
      <c r="AL71" s="7">
        <v>235.73326859625641</v>
      </c>
      <c r="AM71" s="7">
        <v>312</v>
      </c>
      <c r="AN71">
        <v>1</v>
      </c>
      <c r="AO71">
        <v>1</v>
      </c>
      <c r="AP71">
        <v>1</v>
      </c>
      <c r="AQ71">
        <f t="shared" si="78"/>
        <v>247</v>
      </c>
      <c r="AR71">
        <f t="shared" si="36"/>
        <v>265</v>
      </c>
      <c r="AS71">
        <f t="shared" si="37"/>
        <v>351</v>
      </c>
      <c r="AT71">
        <f t="shared" si="102"/>
        <v>106</v>
      </c>
      <c r="AU71">
        <f t="shared" si="103"/>
        <v>114</v>
      </c>
      <c r="AV71">
        <f t="shared" si="104"/>
        <v>151</v>
      </c>
      <c r="AW71" s="213">
        <f t="shared" si="56"/>
        <v>0.16238147174637194</v>
      </c>
      <c r="AX71" s="213">
        <f t="shared" si="57"/>
        <v>0.18760945797203377</v>
      </c>
      <c r="AY71" s="213">
        <f t="shared" si="58"/>
        <v>0.32781515330064936</v>
      </c>
      <c r="AZ71" s="119">
        <f t="shared" si="79"/>
        <v>1</v>
      </c>
      <c r="BA71" s="122">
        <v>5.0999999999999996</v>
      </c>
      <c r="BB71" s="122">
        <v>5.6</v>
      </c>
      <c r="BC71" s="122">
        <v>7.2</v>
      </c>
      <c r="BE71" s="7">
        <v>1329</v>
      </c>
      <c r="BG71" s="123">
        <f t="shared" si="41"/>
        <v>0.68</v>
      </c>
      <c r="BJ71">
        <v>0</v>
      </c>
      <c r="BK71">
        <v>12.3</v>
      </c>
      <c r="BL71">
        <v>14.4</v>
      </c>
      <c r="BM71">
        <v>21.85</v>
      </c>
      <c r="BO71">
        <f t="shared" si="66"/>
        <v>1</v>
      </c>
      <c r="BP71">
        <f t="shared" si="66"/>
        <v>1</v>
      </c>
      <c r="BQ71">
        <f t="shared" si="66"/>
        <v>1</v>
      </c>
      <c r="BR71">
        <f t="shared" si="43"/>
        <v>247</v>
      </c>
      <c r="BS71">
        <f t="shared" si="60"/>
        <v>265</v>
      </c>
      <c r="BT71">
        <f t="shared" si="61"/>
        <v>351</v>
      </c>
      <c r="BV71">
        <f t="shared" si="62"/>
        <v>0</v>
      </c>
      <c r="BW71">
        <f t="shared" si="46"/>
        <v>0</v>
      </c>
      <c r="BX71">
        <f t="shared" si="47"/>
        <v>0</v>
      </c>
      <c r="BY71">
        <f t="shared" si="63"/>
        <v>1</v>
      </c>
      <c r="CN71" s="131"/>
      <c r="CO71" s="339" t="s">
        <v>137</v>
      </c>
      <c r="CP71" s="340"/>
      <c r="CQ71" s="340" t="s">
        <v>138</v>
      </c>
      <c r="CR71" s="340"/>
      <c r="CS71" s="340" t="s">
        <v>139</v>
      </c>
      <c r="CT71" s="340"/>
      <c r="CU71" s="340" t="s">
        <v>140</v>
      </c>
      <c r="CV71" s="340"/>
      <c r="CW71" s="340" t="s">
        <v>141</v>
      </c>
      <c r="CX71" s="340"/>
      <c r="CY71" s="340" t="s">
        <v>142</v>
      </c>
      <c r="CZ71" s="341"/>
      <c r="DE71" s="74"/>
      <c r="DF71" s="98">
        <f>DF70</f>
        <v>240</v>
      </c>
      <c r="DG71" s="106" t="e">
        <f>BK18</f>
        <v>#N/A</v>
      </c>
      <c r="DH71" s="99" t="e">
        <f>ROUND(IF($BZ$2=1,V18,IF($BZ$2=2,V18*3.412141633,)),0)</f>
        <v>#N/A</v>
      </c>
      <c r="DI71" s="158" t="e">
        <f>IF($BZ$2=1,ROUND(Z18,0),IF($BZ$2=2,ROUND(Z18/272.7654,1),))</f>
        <v>#N/A</v>
      </c>
      <c r="DJ71" s="234" t="e">
        <f>IF($BZ$2=1,AD18,IF($BZ$2=2,AD18*0.3346,))</f>
        <v>#N/A</v>
      </c>
      <c r="DK71" s="264" t="e">
        <f>IF(BY18=1,ROUND(IF($BZ$2=1,AQ18,IF($BZ$2=2,AQ18*3.412141633,)),0),"")</f>
        <v>#N/A</v>
      </c>
      <c r="DL71" s="110" t="e">
        <f>IF(BY18=1,IF($BZ$2=1,ROUND(AT18,0),IF($BZ$2=2,ROUND(AT18/272.7654,1),)),"")</f>
        <v>#N/A</v>
      </c>
      <c r="DM71" s="153" t="e">
        <f>IF(BY18=1,IF($BZ$2=1,AW18,IF($BZ$2=2,AW18*0.3346,)),"")</f>
        <v>#N/A</v>
      </c>
      <c r="DN71" s="100" t="e">
        <f>J18</f>
        <v>#N/A</v>
      </c>
      <c r="DO71" s="101" t="e">
        <f t="shared" ref="DO71" si="130">DN71+8</f>
        <v>#N/A</v>
      </c>
      <c r="DP71" s="102" t="e">
        <f>BA18</f>
        <v>#N/A</v>
      </c>
      <c r="DQ71" s="105" t="e">
        <f t="shared" ref="DQ71" si="131">DQ70</f>
        <v>#N/A</v>
      </c>
    </row>
    <row r="72" spans="1:121" x14ac:dyDescent="0.25">
      <c r="A72" t="str">
        <f t="shared" si="49"/>
        <v>16516</v>
      </c>
      <c r="D72">
        <v>1</v>
      </c>
      <c r="E72">
        <v>65</v>
      </c>
      <c r="F72">
        <v>40.5</v>
      </c>
      <c r="G72">
        <v>16</v>
      </c>
      <c r="H72">
        <v>16.5</v>
      </c>
      <c r="I72">
        <v>0</v>
      </c>
      <c r="J72">
        <v>26</v>
      </c>
      <c r="K72">
        <v>30</v>
      </c>
      <c r="L72" s="121">
        <v>41.1</v>
      </c>
      <c r="M72" s="115">
        <f t="shared" si="24"/>
        <v>1034.28</v>
      </c>
      <c r="N72" s="7">
        <v>1627.62717250317</v>
      </c>
      <c r="O72" s="7">
        <v>1747.2217424001376</v>
      </c>
      <c r="P72" s="7">
        <v>2312.5</v>
      </c>
      <c r="Q72" s="121" t="s">
        <v>392</v>
      </c>
      <c r="R72">
        <v>1</v>
      </c>
      <c r="S72">
        <v>1</v>
      </c>
      <c r="T72">
        <v>1</v>
      </c>
      <c r="U72" t="e">
        <f t="shared" si="25"/>
        <v>#VALUE!</v>
      </c>
      <c r="V72">
        <f t="shared" si="50"/>
        <v>896</v>
      </c>
      <c r="W72">
        <f t="shared" si="26"/>
        <v>962</v>
      </c>
      <c r="X72">
        <f t="shared" si="27"/>
        <v>1273</v>
      </c>
      <c r="Y72" t="e">
        <f t="shared" si="109"/>
        <v>#VALUE!</v>
      </c>
      <c r="Z72">
        <f t="shared" si="110"/>
        <v>154</v>
      </c>
      <c r="AA72">
        <f t="shared" si="111"/>
        <v>165</v>
      </c>
      <c r="AB72">
        <f t="shared" si="112"/>
        <v>219</v>
      </c>
      <c r="AC72" s="213" t="e">
        <f t="shared" si="51"/>
        <v>#VALUE!</v>
      </c>
      <c r="AD72" s="213">
        <f t="shared" si="52"/>
        <v>0.34811041139605886</v>
      </c>
      <c r="AE72" s="213">
        <f t="shared" si="53"/>
        <v>0.39908819217267549</v>
      </c>
      <c r="AF72" s="213">
        <f t="shared" si="54"/>
        <v>0.69941555242924147</v>
      </c>
      <c r="AG72" s="167">
        <f t="shared" si="55"/>
        <v>2.0829999999999999E-4</v>
      </c>
      <c r="AH72" s="167">
        <f t="shared" si="32"/>
        <v>1.724</v>
      </c>
      <c r="AI72" s="167">
        <f t="shared" si="33"/>
        <v>4</v>
      </c>
      <c r="AJ72" s="167">
        <f t="shared" si="34"/>
        <v>1.392796E-3</v>
      </c>
      <c r="AK72" s="115">
        <f>AK71*(1-(($E72-50)*0.005))</f>
        <v>203.12787112839561</v>
      </c>
      <c r="AL72" s="7">
        <f>AL71*(1-(($E72-50)*0.005))</f>
        <v>218.05327345153719</v>
      </c>
      <c r="AM72" s="7">
        <f>AM71*(1-(($E72-50)*0.005))</f>
        <v>288.60000000000002</v>
      </c>
      <c r="AN72">
        <v>1</v>
      </c>
      <c r="AO72">
        <v>1</v>
      </c>
      <c r="AP72">
        <v>1</v>
      </c>
      <c r="AQ72">
        <f t="shared" si="78"/>
        <v>229</v>
      </c>
      <c r="AR72">
        <f t="shared" si="36"/>
        <v>246</v>
      </c>
      <c r="AS72">
        <f t="shared" si="37"/>
        <v>325</v>
      </c>
      <c r="AT72">
        <f t="shared" si="102"/>
        <v>98</v>
      </c>
      <c r="AU72">
        <f t="shared" si="103"/>
        <v>106</v>
      </c>
      <c r="AV72">
        <f t="shared" si="104"/>
        <v>140</v>
      </c>
      <c r="AW72" s="213">
        <f t="shared" si="56"/>
        <v>0.14228321402146105</v>
      </c>
      <c r="AX72" s="213">
        <f t="shared" si="57"/>
        <v>0.16618068706557357</v>
      </c>
      <c r="AY72" s="213">
        <f t="shared" si="58"/>
        <v>0.28823208064217454</v>
      </c>
      <c r="AZ72" s="119">
        <f t="shared" si="79"/>
        <v>1.3</v>
      </c>
      <c r="BA72" s="122">
        <v>5.0999999999999996</v>
      </c>
      <c r="BB72" s="122">
        <v>5.6</v>
      </c>
      <c r="BC72" s="122">
        <v>7.2</v>
      </c>
      <c r="BE72" s="7">
        <v>1521</v>
      </c>
      <c r="BG72" s="123">
        <f t="shared" si="41"/>
        <v>0.68</v>
      </c>
      <c r="BJ72">
        <v>0</v>
      </c>
      <c r="BK72">
        <v>12.3</v>
      </c>
      <c r="BL72">
        <v>14.4</v>
      </c>
      <c r="BM72">
        <v>21.85</v>
      </c>
      <c r="BO72">
        <f t="shared" si="66"/>
        <v>1</v>
      </c>
      <c r="BP72">
        <f t="shared" si="66"/>
        <v>1</v>
      </c>
      <c r="BQ72">
        <f t="shared" si="66"/>
        <v>1</v>
      </c>
      <c r="BR72">
        <f t="shared" si="43"/>
        <v>229</v>
      </c>
      <c r="BS72">
        <f t="shared" si="60"/>
        <v>246</v>
      </c>
      <c r="BT72">
        <f t="shared" si="61"/>
        <v>325</v>
      </c>
      <c r="BV72">
        <f t="shared" si="62"/>
        <v>0</v>
      </c>
      <c r="BW72">
        <f t="shared" si="46"/>
        <v>0</v>
      </c>
      <c r="BX72">
        <f t="shared" si="47"/>
        <v>0</v>
      </c>
      <c r="BY72">
        <f t="shared" si="63"/>
        <v>1</v>
      </c>
      <c r="CN72" s="131"/>
      <c r="CO72" s="124" t="s">
        <v>143</v>
      </c>
      <c r="CP72" s="125" t="s">
        <v>144</v>
      </c>
      <c r="CQ72" s="125" t="s">
        <v>143</v>
      </c>
      <c r="CR72" s="125" t="s">
        <v>144</v>
      </c>
      <c r="CS72" s="125" t="s">
        <v>143</v>
      </c>
      <c r="CT72" s="125" t="s">
        <v>144</v>
      </c>
      <c r="CU72" s="125" t="s">
        <v>143</v>
      </c>
      <c r="CV72" s="125" t="s">
        <v>144</v>
      </c>
      <c r="CW72" s="125" t="s">
        <v>143</v>
      </c>
      <c r="CX72" s="125" t="s">
        <v>144</v>
      </c>
      <c r="CY72" s="125" t="s">
        <v>143</v>
      </c>
      <c r="CZ72" s="126" t="s">
        <v>144</v>
      </c>
      <c r="DE72" s="74"/>
      <c r="DF72" s="98">
        <f>DF70</f>
        <v>240</v>
      </c>
      <c r="DG72" s="106" t="e">
        <f>BL18</f>
        <v>#N/A</v>
      </c>
      <c r="DH72" s="99" t="e">
        <f>ROUND(IF($BZ$2=1,W18,IF($BZ$2=2,W18*3.412141633,)),0)</f>
        <v>#N/A</v>
      </c>
      <c r="DI72" s="158" t="e">
        <f>IF($BZ$2=1,ROUND(AA18,0),IF($BZ$2=2,ROUND(AA18/272.7654,1),))</f>
        <v>#N/A</v>
      </c>
      <c r="DJ72" s="234" t="e">
        <f>IF($BZ$2=1,AE18,IF($BZ$2=2,AE18*0.3346,))</f>
        <v>#N/A</v>
      </c>
      <c r="DK72" s="264" t="e">
        <f>IF(BY18=1,ROUND(IF($BZ$2=1,AR18,IF($BZ$2=2,AR18*3.412141633,)),0),"")</f>
        <v>#N/A</v>
      </c>
      <c r="DL72" s="110" t="e">
        <f>IF(BY18=1,IF($BZ$2=1,ROUND(AU18,0),IF($BZ$2=2,ROUND(AU18/272.7654,1),)),"")</f>
        <v>#N/A</v>
      </c>
      <c r="DM72" s="153" t="e">
        <f>IF(BY18=1,IF($BZ$2=1,AX18,IF($BZ$2=2,AX18*0.3346,)),"")</f>
        <v>#N/A</v>
      </c>
      <c r="DN72" s="100" t="e">
        <f>K18</f>
        <v>#N/A</v>
      </c>
      <c r="DO72" s="101" t="e">
        <f>DN72+8</f>
        <v>#N/A</v>
      </c>
      <c r="DP72" s="102" t="e">
        <f>BB18</f>
        <v>#N/A</v>
      </c>
      <c r="DQ72" s="105" t="e">
        <f t="shared" ref="DQ72" si="132">DQ70</f>
        <v>#N/A</v>
      </c>
    </row>
    <row r="73" spans="1:121" x14ac:dyDescent="0.25">
      <c r="A73" t="str">
        <f t="shared" si="49"/>
        <v>19516</v>
      </c>
      <c r="D73">
        <v>1</v>
      </c>
      <c r="E73">
        <v>95</v>
      </c>
      <c r="F73">
        <v>40.5</v>
      </c>
      <c r="G73">
        <v>16</v>
      </c>
      <c r="H73">
        <v>16.5</v>
      </c>
      <c r="I73">
        <v>0</v>
      </c>
      <c r="J73">
        <v>26</v>
      </c>
      <c r="K73">
        <v>30</v>
      </c>
      <c r="L73" s="121">
        <v>41.1</v>
      </c>
      <c r="M73" s="115">
        <f t="shared" si="24"/>
        <v>1274.3200000000002</v>
      </c>
      <c r="N73" s="7">
        <v>1627.62717250317</v>
      </c>
      <c r="O73" s="7">
        <v>1747.2217424001376</v>
      </c>
      <c r="P73" s="7">
        <v>2312.5</v>
      </c>
      <c r="Q73" s="121" t="s">
        <v>392</v>
      </c>
      <c r="R73">
        <v>1</v>
      </c>
      <c r="S73">
        <v>1</v>
      </c>
      <c r="T73">
        <v>1</v>
      </c>
      <c r="U73" t="e">
        <f t="shared" si="25"/>
        <v>#VALUE!</v>
      </c>
      <c r="V73">
        <f t="shared" si="50"/>
        <v>896</v>
      </c>
      <c r="W73">
        <f t="shared" si="26"/>
        <v>962</v>
      </c>
      <c r="X73">
        <f t="shared" si="27"/>
        <v>1273</v>
      </c>
      <c r="Y73" t="e">
        <f t="shared" si="109"/>
        <v>#VALUE!</v>
      </c>
      <c r="Z73">
        <f t="shared" si="110"/>
        <v>154</v>
      </c>
      <c r="AA73">
        <f t="shared" si="111"/>
        <v>165</v>
      </c>
      <c r="AB73">
        <f t="shared" si="112"/>
        <v>219</v>
      </c>
      <c r="AC73" s="213" t="e">
        <f t="shared" si="51"/>
        <v>#VALUE!</v>
      </c>
      <c r="AD73" s="213">
        <f t="shared" si="52"/>
        <v>0.36257753907783286</v>
      </c>
      <c r="AE73" s="213">
        <f t="shared" si="53"/>
        <v>0.41538261236596147</v>
      </c>
      <c r="AF73" s="213">
        <f t="shared" si="54"/>
        <v>0.72596296784057035</v>
      </c>
      <c r="AG73" s="167">
        <f t="shared" si="55"/>
        <v>2.0829999999999999E-4</v>
      </c>
      <c r="AH73" s="167">
        <f t="shared" si="32"/>
        <v>1.724</v>
      </c>
      <c r="AI73" s="167">
        <f t="shared" si="33"/>
        <v>4</v>
      </c>
      <c r="AJ73" s="167">
        <f t="shared" si="34"/>
        <v>1.392796E-3</v>
      </c>
      <c r="AK73" s="115">
        <f>AK71*(1-(($E73-50)*0.005))</f>
        <v>170.18821635081792</v>
      </c>
      <c r="AL73" s="7">
        <f>AL71*(1-(($E73-50)*0.005))</f>
        <v>182.69328316209871</v>
      </c>
      <c r="AM73" s="7">
        <f>AM71*(1-(($E73-50)*0.005))</f>
        <v>241.8</v>
      </c>
      <c r="AN73">
        <v>1</v>
      </c>
      <c r="AO73">
        <v>1</v>
      </c>
      <c r="AP73">
        <v>1</v>
      </c>
      <c r="AQ73">
        <f t="shared" si="78"/>
        <v>192</v>
      </c>
      <c r="AR73">
        <f t="shared" si="36"/>
        <v>206</v>
      </c>
      <c r="AS73">
        <f t="shared" si="37"/>
        <v>272</v>
      </c>
      <c r="AT73">
        <f t="shared" si="102"/>
        <v>83</v>
      </c>
      <c r="AU73">
        <f t="shared" si="103"/>
        <v>89</v>
      </c>
      <c r="AV73">
        <f t="shared" si="104"/>
        <v>117</v>
      </c>
      <c r="AW73" s="213">
        <f t="shared" si="56"/>
        <v>0.10742135210894088</v>
      </c>
      <c r="AX73" s="213">
        <f t="shared" si="57"/>
        <v>0.12321974821381734</v>
      </c>
      <c r="AY73" s="213">
        <f t="shared" si="58"/>
        <v>0.21104929108703993</v>
      </c>
      <c r="AZ73" s="119">
        <f t="shared" si="79"/>
        <v>1.9</v>
      </c>
      <c r="BA73" s="122">
        <v>5.0999999999999996</v>
      </c>
      <c r="BB73" s="122">
        <v>5.6</v>
      </c>
      <c r="BC73" s="122">
        <v>7.2</v>
      </c>
      <c r="BE73" s="7">
        <v>1874</v>
      </c>
      <c r="BG73" s="123">
        <f t="shared" si="41"/>
        <v>0.68</v>
      </c>
      <c r="BJ73">
        <v>0</v>
      </c>
      <c r="BK73">
        <v>12.3</v>
      </c>
      <c r="BL73">
        <v>14.4</v>
      </c>
      <c r="BM73">
        <v>21.85</v>
      </c>
      <c r="BO73">
        <f t="shared" si="66"/>
        <v>1</v>
      </c>
      <c r="BP73">
        <f t="shared" si="66"/>
        <v>1</v>
      </c>
      <c r="BQ73">
        <f t="shared" si="66"/>
        <v>1</v>
      </c>
      <c r="BR73">
        <f t="shared" si="43"/>
        <v>192</v>
      </c>
      <c r="BS73">
        <f t="shared" si="60"/>
        <v>206</v>
      </c>
      <c r="BT73">
        <f t="shared" si="61"/>
        <v>272</v>
      </c>
      <c r="BV73">
        <f t="shared" si="62"/>
        <v>0</v>
      </c>
      <c r="BW73">
        <f t="shared" si="46"/>
        <v>0</v>
      </c>
      <c r="BX73">
        <f t="shared" si="47"/>
        <v>0</v>
      </c>
      <c r="BY73">
        <f t="shared" si="63"/>
        <v>1</v>
      </c>
      <c r="CN73" s="131">
        <v>50</v>
      </c>
      <c r="CO73" s="128">
        <v>0.85518696133680483</v>
      </c>
      <c r="CP73" s="129">
        <v>0.79918429718355943</v>
      </c>
      <c r="CQ73" s="129">
        <v>0.85518696133680483</v>
      </c>
      <c r="CR73" s="129">
        <v>0.79918429718355943</v>
      </c>
      <c r="CS73" s="133"/>
      <c r="CT73" s="133"/>
      <c r="CU73" s="133"/>
      <c r="CV73" s="133"/>
      <c r="CW73" s="133"/>
      <c r="CX73" s="133"/>
      <c r="CY73" s="133"/>
      <c r="CZ73" s="134"/>
      <c r="DE73" s="74"/>
      <c r="DF73" s="246">
        <f>DF70</f>
        <v>240</v>
      </c>
      <c r="DG73" s="107" t="e">
        <f>BM18</f>
        <v>#N/A</v>
      </c>
      <c r="DH73" s="239" t="e">
        <f>ROUND(IF($BZ$2=1,X18,IF($BZ$2=2,X18*3.412141633,)),0)</f>
        <v>#N/A</v>
      </c>
      <c r="DI73" s="240" t="e">
        <f>IF($BZ$2=1,ROUND(AB18,0),IF($BZ$2=2,ROUND(AB18/272.7654,1),))</f>
        <v>#N/A</v>
      </c>
      <c r="DJ73" s="235" t="e">
        <f>IF($BZ$2=1,AF18,IF($BZ$2=2,AF18*0.3346,))</f>
        <v>#N/A</v>
      </c>
      <c r="DK73" s="265" t="e">
        <f>IF(BY18=1,ROUND(IF($BZ$2=1,AS18,IF($BZ$2=2,AS18*3.412141633,)),0),"")</f>
        <v>#N/A</v>
      </c>
      <c r="DL73" s="266" t="e">
        <f>IF(BY18=1,IF($BZ$2=1,ROUND(AV18,0),IF($BZ$2=2,ROUND(AV18/272.7654,1),)),"")</f>
        <v>#N/A</v>
      </c>
      <c r="DM73" s="235" t="e">
        <f>IF(BY18=1,IF($BZ$2=1,AY18,IF($BZ$2=2,AY18*0.3346,)),"")</f>
        <v>#N/A</v>
      </c>
      <c r="DN73" s="244" t="e">
        <f>L18</f>
        <v>#N/A</v>
      </c>
      <c r="DO73" s="236" t="e">
        <f t="shared" ref="DO73" si="133">DN73+8</f>
        <v>#N/A</v>
      </c>
      <c r="DP73" s="261" t="e">
        <f>BC18</f>
        <v>#N/A</v>
      </c>
      <c r="DQ73" s="236" t="e">
        <f t="shared" ref="DQ73" si="134">DQ70</f>
        <v>#N/A</v>
      </c>
    </row>
    <row r="74" spans="1:121" x14ac:dyDescent="0.25">
      <c r="A74" t="str">
        <f t="shared" si="49"/>
        <v>13520</v>
      </c>
      <c r="D74">
        <v>1</v>
      </c>
      <c r="E74">
        <v>35</v>
      </c>
      <c r="F74">
        <v>40.5</v>
      </c>
      <c r="G74">
        <v>20</v>
      </c>
      <c r="H74">
        <v>21.5</v>
      </c>
      <c r="I74">
        <v>0</v>
      </c>
      <c r="J74">
        <v>26</v>
      </c>
      <c r="K74">
        <v>30</v>
      </c>
      <c r="L74" s="121">
        <v>41.1</v>
      </c>
      <c r="M74" s="115">
        <f t="shared" si="24"/>
        <v>1153.6000000000001</v>
      </c>
      <c r="N74" s="7">
        <v>1509.840819712653</v>
      </c>
      <c r="O74" s="7">
        <v>1619.1421060355642</v>
      </c>
      <c r="P74" s="7">
        <v>1935.84</v>
      </c>
      <c r="Q74" s="121" t="s">
        <v>392</v>
      </c>
      <c r="R74">
        <v>1</v>
      </c>
      <c r="S74">
        <v>1</v>
      </c>
      <c r="T74">
        <v>1</v>
      </c>
      <c r="U74" t="e">
        <f t="shared" si="25"/>
        <v>#VALUE!</v>
      </c>
      <c r="V74">
        <f t="shared" si="50"/>
        <v>831</v>
      </c>
      <c r="W74">
        <f t="shared" si="26"/>
        <v>891</v>
      </c>
      <c r="X74">
        <f t="shared" si="27"/>
        <v>1065</v>
      </c>
      <c r="Y74" t="e">
        <f t="shared" si="109"/>
        <v>#VALUE!</v>
      </c>
      <c r="Z74">
        <f t="shared" si="110"/>
        <v>143</v>
      </c>
      <c r="AA74">
        <f t="shared" si="111"/>
        <v>153</v>
      </c>
      <c r="AB74">
        <f t="shared" si="112"/>
        <v>183</v>
      </c>
      <c r="AC74" s="213" t="e">
        <f t="shared" si="51"/>
        <v>#VALUE!</v>
      </c>
      <c r="AD74" s="213">
        <f t="shared" si="52"/>
        <v>7.8122927136477713E-2</v>
      </c>
      <c r="AE74" s="213">
        <f t="shared" si="53"/>
        <v>8.9374756532848446E-2</v>
      </c>
      <c r="AF74" s="213">
        <f t="shared" si="54"/>
        <v>0.12765297047706625</v>
      </c>
      <c r="AG74" s="167">
        <f t="shared" si="55"/>
        <v>1.2760000000000001E-4</v>
      </c>
      <c r="AH74" s="167">
        <f t="shared" si="32"/>
        <v>1.7219</v>
      </c>
      <c r="AI74" s="167">
        <f t="shared" si="33"/>
        <v>2</v>
      </c>
      <c r="AJ74" s="167">
        <f t="shared" si="34"/>
        <v>3.76611E-4</v>
      </c>
      <c r="AK74" s="115">
        <v>170.52628152222005</v>
      </c>
      <c r="AL74" s="7">
        <v>182.87112058001478</v>
      </c>
      <c r="AM74" s="7">
        <v>218.64000000000001</v>
      </c>
      <c r="AN74">
        <v>1</v>
      </c>
      <c r="AO74">
        <v>1</v>
      </c>
      <c r="AP74">
        <v>1</v>
      </c>
      <c r="AQ74">
        <f t="shared" si="78"/>
        <v>192</v>
      </c>
      <c r="AR74">
        <f t="shared" si="36"/>
        <v>206</v>
      </c>
      <c r="AS74">
        <f t="shared" si="37"/>
        <v>246</v>
      </c>
      <c r="AT74">
        <f t="shared" si="102"/>
        <v>83</v>
      </c>
      <c r="AU74">
        <f t="shared" si="103"/>
        <v>89</v>
      </c>
      <c r="AV74">
        <f t="shared" si="104"/>
        <v>106</v>
      </c>
      <c r="AW74" s="213">
        <f t="shared" si="56"/>
        <v>2.6464404188652701E-2</v>
      </c>
      <c r="AX74" s="213">
        <f t="shared" si="57"/>
        <v>3.0405923569736745E-2</v>
      </c>
      <c r="AY74" s="213">
        <f t="shared" si="58"/>
        <v>4.3052207815074114E-2</v>
      </c>
      <c r="AZ74" s="119">
        <f t="shared" si="79"/>
        <v>0.5</v>
      </c>
      <c r="BA74" s="122">
        <v>5.0999999999999996</v>
      </c>
      <c r="BB74" s="122">
        <v>5.6</v>
      </c>
      <c r="BC74" s="122">
        <v>7.2</v>
      </c>
      <c r="BE74" s="7">
        <v>1442</v>
      </c>
      <c r="BG74" s="123">
        <f t="shared" si="41"/>
        <v>0.8</v>
      </c>
      <c r="BJ74">
        <v>0</v>
      </c>
      <c r="BK74">
        <v>12.3</v>
      </c>
      <c r="BL74">
        <v>14.4</v>
      </c>
      <c r="BM74">
        <v>21.85</v>
      </c>
      <c r="BO74">
        <f t="shared" si="66"/>
        <v>1</v>
      </c>
      <c r="BP74">
        <f t="shared" si="66"/>
        <v>1</v>
      </c>
      <c r="BQ74">
        <f t="shared" si="66"/>
        <v>1</v>
      </c>
      <c r="BR74">
        <f t="shared" si="43"/>
        <v>192</v>
      </c>
      <c r="BS74">
        <f t="shared" si="60"/>
        <v>206</v>
      </c>
      <c r="BT74">
        <f t="shared" si="61"/>
        <v>246</v>
      </c>
      <c r="BV74">
        <f t="shared" si="62"/>
        <v>0</v>
      </c>
      <c r="BW74">
        <f t="shared" si="46"/>
        <v>0</v>
      </c>
      <c r="BX74">
        <f t="shared" si="47"/>
        <v>0</v>
      </c>
      <c r="BY74">
        <f t="shared" si="63"/>
        <v>1</v>
      </c>
      <c r="CN74" s="131">
        <v>60</v>
      </c>
      <c r="CO74" s="1">
        <v>0.8452517014716241</v>
      </c>
      <c r="CP74">
        <v>0.78929861482598995</v>
      </c>
      <c r="CQ74">
        <v>0.8452517014716241</v>
      </c>
      <c r="CR74">
        <v>0.78929861482598995</v>
      </c>
      <c r="CS74">
        <v>0.75555534806492441</v>
      </c>
      <c r="CT74">
        <v>0.70383877729866806</v>
      </c>
      <c r="CU74">
        <v>0.75555534806492441</v>
      </c>
      <c r="CV74">
        <v>0.70383877729866806</v>
      </c>
      <c r="CW74">
        <v>0.8452517014716241</v>
      </c>
      <c r="CX74">
        <v>0.78929861482598995</v>
      </c>
      <c r="CY74">
        <v>0.75555534806492441</v>
      </c>
      <c r="CZ74" s="8">
        <v>0.70383877729866806</v>
      </c>
      <c r="DE74" s="74"/>
      <c r="DF74" s="256">
        <v>260</v>
      </c>
      <c r="DG74" s="102" t="e">
        <f>BJ19</f>
        <v>#N/A</v>
      </c>
      <c r="DH74" s="237" t="e">
        <f>ROUND(IF($BZ$2=1,U19,IF($BZ$2=2,U19*3.412141633,)),0)</f>
        <v>#N/A</v>
      </c>
      <c r="DI74" s="238" t="e">
        <f>IF($BZ$2=1,ROUND(Y19,0),IF($BZ$2=2,ROUND(Y19/272.7654,1),))</f>
        <v>#N/A</v>
      </c>
      <c r="DJ74" s="233" t="e">
        <f>IF($BZ$2=1,AC19,IF($BZ$2=2,AC19*0.3346,))</f>
        <v>#N/A</v>
      </c>
      <c r="DK74" s="258"/>
      <c r="DL74" s="241"/>
      <c r="DM74" s="259"/>
      <c r="DN74" s="242">
        <v>0</v>
      </c>
      <c r="DO74" s="243">
        <v>0</v>
      </c>
      <c r="DP74" s="257">
        <v>0</v>
      </c>
      <c r="DQ74" s="245" t="e">
        <f>IF($BZ$2=1,AZ19,IF($BZ$2=2,AZ19/4.54609,))</f>
        <v>#N/A</v>
      </c>
    </row>
    <row r="75" spans="1:121" x14ac:dyDescent="0.25">
      <c r="A75" t="str">
        <f t="shared" si="49"/>
        <v>15020</v>
      </c>
      <c r="D75">
        <v>1</v>
      </c>
      <c r="E75">
        <v>50</v>
      </c>
      <c r="F75">
        <v>40.5</v>
      </c>
      <c r="G75">
        <v>20</v>
      </c>
      <c r="H75">
        <v>21.5</v>
      </c>
      <c r="I75">
        <v>0</v>
      </c>
      <c r="J75">
        <v>26</v>
      </c>
      <c r="K75">
        <v>30</v>
      </c>
      <c r="L75" s="121">
        <v>41.1</v>
      </c>
      <c r="M75" s="115">
        <f t="shared" si="24"/>
        <v>1358.4</v>
      </c>
      <c r="N75" s="7">
        <v>1509.840819712653</v>
      </c>
      <c r="O75" s="7">
        <v>1619.1421060355642</v>
      </c>
      <c r="P75" s="7">
        <v>1935.84</v>
      </c>
      <c r="Q75" s="121" t="s">
        <v>392</v>
      </c>
      <c r="R75">
        <v>1</v>
      </c>
      <c r="S75">
        <v>1</v>
      </c>
      <c r="T75">
        <v>1</v>
      </c>
      <c r="U75" t="e">
        <f t="shared" si="25"/>
        <v>#VALUE!</v>
      </c>
      <c r="V75">
        <f t="shared" si="50"/>
        <v>831</v>
      </c>
      <c r="W75">
        <f t="shared" si="26"/>
        <v>891</v>
      </c>
      <c r="X75">
        <f t="shared" si="27"/>
        <v>1065</v>
      </c>
      <c r="Y75" t="e">
        <f t="shared" si="109"/>
        <v>#VALUE!</v>
      </c>
      <c r="Z75">
        <f t="shared" si="110"/>
        <v>143</v>
      </c>
      <c r="AA75">
        <f t="shared" si="111"/>
        <v>153</v>
      </c>
      <c r="AB75">
        <f t="shared" si="112"/>
        <v>183</v>
      </c>
      <c r="AC75" s="213" t="e">
        <f t="shared" si="51"/>
        <v>#VALUE!</v>
      </c>
      <c r="AD75" s="213">
        <f t="shared" si="52"/>
        <v>8.0052544185709062E-2</v>
      </c>
      <c r="AE75" s="213">
        <f t="shared" si="53"/>
        <v>9.154255137943712E-2</v>
      </c>
      <c r="AF75" s="213">
        <f t="shared" si="54"/>
        <v>0.13060358541119216</v>
      </c>
      <c r="AG75" s="167">
        <f t="shared" si="55"/>
        <v>1.2760000000000001E-4</v>
      </c>
      <c r="AH75" s="167">
        <f t="shared" si="32"/>
        <v>1.7219</v>
      </c>
      <c r="AI75" s="167">
        <f t="shared" si="33"/>
        <v>2</v>
      </c>
      <c r="AJ75" s="167">
        <f t="shared" si="34"/>
        <v>3.76611E-4</v>
      </c>
      <c r="AK75" s="115">
        <v>170.52628152222005</v>
      </c>
      <c r="AL75" s="7">
        <v>182.87112058001478</v>
      </c>
      <c r="AM75" s="7">
        <v>218.64000000000001</v>
      </c>
      <c r="AN75">
        <v>1</v>
      </c>
      <c r="AO75">
        <v>1</v>
      </c>
      <c r="AP75">
        <v>1</v>
      </c>
      <c r="AQ75">
        <f t="shared" si="78"/>
        <v>192</v>
      </c>
      <c r="AR75">
        <f t="shared" si="36"/>
        <v>206</v>
      </c>
      <c r="AS75">
        <f t="shared" si="37"/>
        <v>246</v>
      </c>
      <c r="AT75">
        <f t="shared" si="102"/>
        <v>83</v>
      </c>
      <c r="AU75">
        <f t="shared" si="103"/>
        <v>89</v>
      </c>
      <c r="AV75">
        <f t="shared" si="104"/>
        <v>106</v>
      </c>
      <c r="AW75" s="213">
        <f t="shared" si="56"/>
        <v>2.722064232053574E-2</v>
      </c>
      <c r="AX75" s="213">
        <f t="shared" si="57"/>
        <v>3.1258734302214958E-2</v>
      </c>
      <c r="AY75" s="213">
        <f t="shared" si="58"/>
        <v>4.4204525359448472E-2</v>
      </c>
      <c r="AZ75" s="119">
        <f t="shared" si="79"/>
        <v>0.7</v>
      </c>
      <c r="BA75" s="122">
        <v>5.0999999999999996</v>
      </c>
      <c r="BB75" s="122">
        <v>5.6</v>
      </c>
      <c r="BC75" s="122">
        <v>7.2</v>
      </c>
      <c r="BE75" s="7">
        <v>1698</v>
      </c>
      <c r="BG75" s="123">
        <f t="shared" si="41"/>
        <v>0.8</v>
      </c>
      <c r="BJ75">
        <v>0</v>
      </c>
      <c r="BK75">
        <v>12.3</v>
      </c>
      <c r="BL75">
        <v>14.4</v>
      </c>
      <c r="BM75">
        <v>21.85</v>
      </c>
      <c r="BO75">
        <f t="shared" si="66"/>
        <v>1</v>
      </c>
      <c r="BP75">
        <f t="shared" si="66"/>
        <v>1</v>
      </c>
      <c r="BQ75">
        <f t="shared" si="66"/>
        <v>1</v>
      </c>
      <c r="BR75">
        <f t="shared" si="43"/>
        <v>192</v>
      </c>
      <c r="BS75">
        <f t="shared" si="60"/>
        <v>206</v>
      </c>
      <c r="BT75">
        <f t="shared" si="61"/>
        <v>246</v>
      </c>
      <c r="BV75">
        <f t="shared" si="62"/>
        <v>0</v>
      </c>
      <c r="BW75">
        <f t="shared" si="46"/>
        <v>0</v>
      </c>
      <c r="BX75">
        <f t="shared" si="47"/>
        <v>0</v>
      </c>
      <c r="BY75">
        <f t="shared" si="63"/>
        <v>1</v>
      </c>
      <c r="CN75" s="131">
        <v>70</v>
      </c>
      <c r="CO75" s="1">
        <v>0.83640285665941616</v>
      </c>
      <c r="CP75">
        <v>0.77994091438995627</v>
      </c>
      <c r="CQ75">
        <v>0.83640285665941616</v>
      </c>
      <c r="CR75">
        <v>0.77994091438995627</v>
      </c>
      <c r="CS75">
        <v>0.75555534806492441</v>
      </c>
      <c r="CT75">
        <v>0.70383877729866806</v>
      </c>
      <c r="CU75">
        <v>0.75555534806492441</v>
      </c>
      <c r="CV75">
        <v>0.70383877729866806</v>
      </c>
      <c r="CW75">
        <v>0.83640285665941616</v>
      </c>
      <c r="CX75">
        <v>0.77994091438995627</v>
      </c>
      <c r="CY75">
        <v>0.75555534806492441</v>
      </c>
      <c r="CZ75" s="8">
        <v>0.70383877729866806</v>
      </c>
      <c r="DE75" s="74"/>
      <c r="DF75" s="98">
        <f>DF74</f>
        <v>260</v>
      </c>
      <c r="DG75" s="106" t="e">
        <f>BK19</f>
        <v>#N/A</v>
      </c>
      <c r="DH75" s="99" t="e">
        <f>ROUND(IF($BZ$2=1,V19,IF($BZ$2=2,V19*3.412141633,)),0)</f>
        <v>#N/A</v>
      </c>
      <c r="DI75" s="158" t="e">
        <f>IF($BZ$2=1,ROUND(Z19,0),IF($BZ$2=2,ROUND(Z19/272.7654,1),))</f>
        <v>#N/A</v>
      </c>
      <c r="DJ75" s="234" t="e">
        <f>IF($BZ$2=1,AD19,IF($BZ$2=2,AD19*0.3346,))</f>
        <v>#N/A</v>
      </c>
      <c r="DK75" s="264" t="e">
        <f>IF(BY19=1,ROUND(IF($BZ$2=1,AQ19,IF($BZ$2=2,AQ19*3.412141633,)),0),"")</f>
        <v>#N/A</v>
      </c>
      <c r="DL75" s="110" t="e">
        <f>IF(BY19=1,IF($BZ$2=1,ROUND(AT19,0),IF($BZ$2=2,ROUND(AT19/272.7654,1),)),"")</f>
        <v>#N/A</v>
      </c>
      <c r="DM75" s="153" t="e">
        <f>IF(BY19=1,IF($BZ$2=1,AW19,IF($BZ$2=2,AW19*0.3346,)),"")</f>
        <v>#N/A</v>
      </c>
      <c r="DN75" s="100" t="e">
        <f>J19</f>
        <v>#N/A</v>
      </c>
      <c r="DO75" s="101" t="e">
        <f t="shared" ref="DO75" si="135">DN75+8</f>
        <v>#N/A</v>
      </c>
      <c r="DP75" s="102" t="e">
        <f>BA19</f>
        <v>#N/A</v>
      </c>
      <c r="DQ75" s="105" t="e">
        <f t="shared" ref="DQ75" si="136">DQ74</f>
        <v>#N/A</v>
      </c>
    </row>
    <row r="76" spans="1:121" x14ac:dyDescent="0.25">
      <c r="A76" t="str">
        <f t="shared" si="49"/>
        <v>16520</v>
      </c>
      <c r="D76">
        <v>1</v>
      </c>
      <c r="E76">
        <v>65</v>
      </c>
      <c r="F76">
        <v>40.5</v>
      </c>
      <c r="G76">
        <v>20</v>
      </c>
      <c r="H76">
        <v>21.5</v>
      </c>
      <c r="I76">
        <v>0</v>
      </c>
      <c r="J76">
        <v>26</v>
      </c>
      <c r="K76">
        <v>30</v>
      </c>
      <c r="L76" s="121">
        <v>41.1</v>
      </c>
      <c r="M76" s="115">
        <f t="shared" si="24"/>
        <v>1414.840819712653</v>
      </c>
      <c r="N76" s="7">
        <v>1509.840819712653</v>
      </c>
      <c r="O76" s="7">
        <v>1619.1421060355642</v>
      </c>
      <c r="P76" s="7">
        <v>1935.84</v>
      </c>
      <c r="Q76" s="121" t="s">
        <v>392</v>
      </c>
      <c r="R76">
        <v>1</v>
      </c>
      <c r="S76">
        <v>1</v>
      </c>
      <c r="T76">
        <v>1</v>
      </c>
      <c r="U76" t="e">
        <f t="shared" si="25"/>
        <v>#VALUE!</v>
      </c>
      <c r="V76">
        <f t="shared" si="50"/>
        <v>831</v>
      </c>
      <c r="W76">
        <f t="shared" si="26"/>
        <v>891</v>
      </c>
      <c r="X76">
        <f t="shared" si="27"/>
        <v>1065</v>
      </c>
      <c r="Y76" t="e">
        <f t="shared" si="109"/>
        <v>#VALUE!</v>
      </c>
      <c r="Z76">
        <f t="shared" si="110"/>
        <v>143</v>
      </c>
      <c r="AA76">
        <f t="shared" si="111"/>
        <v>153</v>
      </c>
      <c r="AB76">
        <f t="shared" si="112"/>
        <v>183</v>
      </c>
      <c r="AC76" s="213" t="e">
        <f t="shared" si="51"/>
        <v>#VALUE!</v>
      </c>
      <c r="AD76" s="213">
        <f t="shared" si="52"/>
        <v>8.1982161234940412E-2</v>
      </c>
      <c r="AE76" s="213">
        <f t="shared" si="53"/>
        <v>9.3710346226025795E-2</v>
      </c>
      <c r="AF76" s="213">
        <f t="shared" si="54"/>
        <v>0.13355420034531809</v>
      </c>
      <c r="AG76" s="167">
        <f t="shared" si="55"/>
        <v>1.2760000000000001E-4</v>
      </c>
      <c r="AH76" s="167">
        <f t="shared" si="32"/>
        <v>1.7219</v>
      </c>
      <c r="AI76" s="167">
        <f t="shared" si="33"/>
        <v>2</v>
      </c>
      <c r="AJ76" s="167">
        <f t="shared" si="34"/>
        <v>3.76611E-4</v>
      </c>
      <c r="AK76" s="115">
        <v>170.52628152222005</v>
      </c>
      <c r="AL76" s="7">
        <v>182.87112058001478</v>
      </c>
      <c r="AM76" s="7">
        <v>218.64000000000001</v>
      </c>
      <c r="AN76">
        <v>1</v>
      </c>
      <c r="AO76">
        <v>1</v>
      </c>
      <c r="AP76">
        <v>1</v>
      </c>
      <c r="AQ76">
        <f t="shared" si="78"/>
        <v>192</v>
      </c>
      <c r="AR76">
        <f t="shared" si="36"/>
        <v>206</v>
      </c>
      <c r="AS76">
        <f t="shared" si="37"/>
        <v>246</v>
      </c>
      <c r="AT76">
        <f t="shared" si="102"/>
        <v>83</v>
      </c>
      <c r="AU76">
        <f t="shared" si="103"/>
        <v>89</v>
      </c>
      <c r="AV76">
        <f t="shared" si="104"/>
        <v>106</v>
      </c>
      <c r="AW76" s="213">
        <f t="shared" si="56"/>
        <v>2.7976880452418775E-2</v>
      </c>
      <c r="AX76" s="213">
        <f t="shared" si="57"/>
        <v>3.211154503469317E-2</v>
      </c>
      <c r="AY76" s="213">
        <f t="shared" si="58"/>
        <v>4.535684290382283E-2</v>
      </c>
      <c r="AZ76" s="119">
        <f t="shared" si="79"/>
        <v>0.9</v>
      </c>
      <c r="BA76" s="122">
        <v>5.0999999999999996</v>
      </c>
      <c r="BB76" s="122">
        <v>5.6</v>
      </c>
      <c r="BC76" s="122">
        <v>7.2</v>
      </c>
      <c r="BE76" s="7">
        <v>1880</v>
      </c>
      <c r="BG76" s="123">
        <f t="shared" si="41"/>
        <v>0.8</v>
      </c>
      <c r="BJ76">
        <v>0</v>
      </c>
      <c r="BK76">
        <v>12.3</v>
      </c>
      <c r="BL76">
        <v>14.4</v>
      </c>
      <c r="BM76">
        <v>21.85</v>
      </c>
      <c r="BO76">
        <f t="shared" si="66"/>
        <v>1</v>
      </c>
      <c r="BP76">
        <f t="shared" si="66"/>
        <v>1</v>
      </c>
      <c r="BQ76">
        <f t="shared" si="66"/>
        <v>1</v>
      </c>
      <c r="BR76">
        <f t="shared" si="43"/>
        <v>192</v>
      </c>
      <c r="BS76">
        <f t="shared" si="60"/>
        <v>206</v>
      </c>
      <c r="BT76">
        <f t="shared" si="61"/>
        <v>246</v>
      </c>
      <c r="BV76">
        <f t="shared" si="62"/>
        <v>0</v>
      </c>
      <c r="BW76">
        <f t="shared" si="46"/>
        <v>0</v>
      </c>
      <c r="BX76">
        <f t="shared" si="47"/>
        <v>0</v>
      </c>
      <c r="BY76">
        <f t="shared" si="63"/>
        <v>1</v>
      </c>
      <c r="CN76" s="131">
        <v>80</v>
      </c>
      <c r="CO76" s="1">
        <v>0.82845886137907021</v>
      </c>
      <c r="CP76">
        <v>0.77133936020072458</v>
      </c>
      <c r="CQ76">
        <v>0.82845886137907021</v>
      </c>
      <c r="CR76">
        <v>0.77133936020072458</v>
      </c>
      <c r="CS76">
        <v>0.74531089933631789</v>
      </c>
      <c r="CT76">
        <v>0.69504144552059222</v>
      </c>
      <c r="CU76">
        <v>0.74531089933631789</v>
      </c>
      <c r="CV76">
        <v>0.69504144552059222</v>
      </c>
      <c r="CW76">
        <v>0.82845886137907021</v>
      </c>
      <c r="CX76">
        <v>0.77133936020072458</v>
      </c>
      <c r="CY76">
        <v>0.74531089933631789</v>
      </c>
      <c r="CZ76" s="8">
        <v>0.69504144552059222</v>
      </c>
      <c r="DE76" s="74"/>
      <c r="DF76" s="98">
        <f>DF74</f>
        <v>260</v>
      </c>
      <c r="DG76" s="106" t="e">
        <f>BL19</f>
        <v>#N/A</v>
      </c>
      <c r="DH76" s="99" t="e">
        <f>ROUND(IF($BZ$2=1,W19,IF($BZ$2=2,W19*3.412141633,)),0)</f>
        <v>#N/A</v>
      </c>
      <c r="DI76" s="158" t="e">
        <f>IF($BZ$2=1,ROUND(AA19,0),IF($BZ$2=2,ROUND(AA19/272.7654,1),))</f>
        <v>#N/A</v>
      </c>
      <c r="DJ76" s="234" t="e">
        <f>IF($BZ$2=1,AE19,IF($BZ$2=2,AE19*0.3346,))</f>
        <v>#N/A</v>
      </c>
      <c r="DK76" s="264" t="e">
        <f>IF(BY19=1,ROUND(IF($BZ$2=1,AR19,IF($BZ$2=2,AR19*3.412141633,)),0),"")</f>
        <v>#N/A</v>
      </c>
      <c r="DL76" s="110" t="e">
        <f>IF(BY19=1,IF($BZ$2=1,ROUND(AU19,0),IF($BZ$2=2,ROUND(AU19/272.7654,1),)),"")</f>
        <v>#N/A</v>
      </c>
      <c r="DM76" s="153" t="e">
        <f>IF(BY19=1,IF($BZ$2=1,AX19,IF($BZ$2=2,AX19*0.3346,)),"")</f>
        <v>#N/A</v>
      </c>
      <c r="DN76" s="100" t="e">
        <f>K19</f>
        <v>#N/A</v>
      </c>
      <c r="DO76" s="101" t="e">
        <f>DN76+8</f>
        <v>#N/A</v>
      </c>
      <c r="DP76" s="102" t="e">
        <f>BB19</f>
        <v>#N/A</v>
      </c>
      <c r="DQ76" s="105" t="e">
        <f t="shared" ref="DQ76" si="137">DQ74</f>
        <v>#N/A</v>
      </c>
    </row>
    <row r="77" spans="1:121" x14ac:dyDescent="0.25">
      <c r="A77" t="str">
        <f t="shared" si="49"/>
        <v>19520</v>
      </c>
      <c r="D77">
        <v>1</v>
      </c>
      <c r="E77">
        <v>95</v>
      </c>
      <c r="F77">
        <v>40.5</v>
      </c>
      <c r="G77">
        <v>20</v>
      </c>
      <c r="H77">
        <v>21.5</v>
      </c>
      <c r="I77">
        <v>0</v>
      </c>
      <c r="J77">
        <v>26</v>
      </c>
      <c r="K77">
        <v>30</v>
      </c>
      <c r="L77" s="121">
        <v>41.1</v>
      </c>
      <c r="M77" s="115">
        <f t="shared" si="24"/>
        <v>1414.840819712653</v>
      </c>
      <c r="N77" s="7">
        <v>1509.840819712653</v>
      </c>
      <c r="O77" s="7">
        <v>1619.1421060355642</v>
      </c>
      <c r="P77" s="7">
        <v>1935.84</v>
      </c>
      <c r="Q77" s="121" t="s">
        <v>392</v>
      </c>
      <c r="R77">
        <v>1</v>
      </c>
      <c r="S77">
        <v>1</v>
      </c>
      <c r="T77">
        <v>1</v>
      </c>
      <c r="U77" t="e">
        <f t="shared" si="25"/>
        <v>#VALUE!</v>
      </c>
      <c r="V77">
        <f t="shared" si="50"/>
        <v>831</v>
      </c>
      <c r="W77">
        <f t="shared" si="26"/>
        <v>891</v>
      </c>
      <c r="X77">
        <f t="shared" si="27"/>
        <v>1065</v>
      </c>
      <c r="Y77" t="e">
        <f t="shared" si="109"/>
        <v>#VALUE!</v>
      </c>
      <c r="Z77">
        <f t="shared" si="110"/>
        <v>143</v>
      </c>
      <c r="AA77">
        <f t="shared" si="111"/>
        <v>153</v>
      </c>
      <c r="AB77">
        <f t="shared" si="112"/>
        <v>183</v>
      </c>
      <c r="AC77" s="213" t="e">
        <f t="shared" si="51"/>
        <v>#VALUE!</v>
      </c>
      <c r="AD77" s="213">
        <f t="shared" si="52"/>
        <v>8.5841395333403098E-2</v>
      </c>
      <c r="AE77" s="213">
        <f t="shared" si="53"/>
        <v>9.8045935919203159E-2</v>
      </c>
      <c r="AF77" s="213">
        <f t="shared" si="54"/>
        <v>0.1394554302135699</v>
      </c>
      <c r="AG77" s="167">
        <f t="shared" si="55"/>
        <v>1.2760000000000001E-4</v>
      </c>
      <c r="AH77" s="167">
        <f t="shared" si="32"/>
        <v>1.7219</v>
      </c>
      <c r="AI77" s="167">
        <f t="shared" si="33"/>
        <v>2</v>
      </c>
      <c r="AJ77" s="167">
        <f t="shared" si="34"/>
        <v>3.76611E-4</v>
      </c>
      <c r="AK77" s="115">
        <v>170.52628152222005</v>
      </c>
      <c r="AL77" s="7">
        <v>182.87112058001478</v>
      </c>
      <c r="AM77" s="7">
        <v>218.64000000000001</v>
      </c>
      <c r="AN77">
        <v>1</v>
      </c>
      <c r="AO77">
        <v>1</v>
      </c>
      <c r="AP77">
        <v>1</v>
      </c>
      <c r="AQ77">
        <f t="shared" si="78"/>
        <v>192</v>
      </c>
      <c r="AR77">
        <f t="shared" si="36"/>
        <v>206</v>
      </c>
      <c r="AS77">
        <f t="shared" si="37"/>
        <v>246</v>
      </c>
      <c r="AT77">
        <f t="shared" si="102"/>
        <v>83</v>
      </c>
      <c r="AU77">
        <f t="shared" si="103"/>
        <v>89</v>
      </c>
      <c r="AV77">
        <f t="shared" si="104"/>
        <v>106</v>
      </c>
      <c r="AW77" s="213">
        <f t="shared" si="56"/>
        <v>2.9489356716184849E-2</v>
      </c>
      <c r="AX77" s="213">
        <f t="shared" si="57"/>
        <v>3.3817166499649595E-2</v>
      </c>
      <c r="AY77" s="213">
        <f t="shared" si="58"/>
        <v>4.7661477992571546E-2</v>
      </c>
      <c r="AZ77" s="119">
        <f t="shared" si="79"/>
        <v>1.3</v>
      </c>
      <c r="BA77" s="122">
        <v>5.0999999999999996</v>
      </c>
      <c r="BB77" s="122">
        <v>5.6</v>
      </c>
      <c r="BC77" s="122">
        <v>7.2</v>
      </c>
      <c r="BE77" s="7">
        <v>2094</v>
      </c>
      <c r="BG77" s="123">
        <f t="shared" si="41"/>
        <v>0.8</v>
      </c>
      <c r="BJ77">
        <v>0</v>
      </c>
      <c r="BK77">
        <v>12.3</v>
      </c>
      <c r="BL77">
        <v>14.4</v>
      </c>
      <c r="BM77">
        <v>21.85</v>
      </c>
      <c r="BO77">
        <f t="shared" si="66"/>
        <v>1</v>
      </c>
      <c r="BP77">
        <f t="shared" si="66"/>
        <v>1</v>
      </c>
      <c r="BQ77">
        <f t="shared" si="66"/>
        <v>1</v>
      </c>
      <c r="BR77">
        <f t="shared" si="43"/>
        <v>192</v>
      </c>
      <c r="BS77">
        <f t="shared" si="60"/>
        <v>206</v>
      </c>
      <c r="BT77">
        <f t="shared" si="61"/>
        <v>246</v>
      </c>
      <c r="BV77">
        <f t="shared" si="62"/>
        <v>0</v>
      </c>
      <c r="BW77">
        <f t="shared" si="46"/>
        <v>0</v>
      </c>
      <c r="BX77">
        <f t="shared" si="47"/>
        <v>0</v>
      </c>
      <c r="BY77">
        <f t="shared" si="63"/>
        <v>1</v>
      </c>
      <c r="CN77" s="131">
        <v>90</v>
      </c>
      <c r="CO77" s="1">
        <v>0.8212441545440573</v>
      </c>
      <c r="CP77">
        <v>0.76343880970753542</v>
      </c>
      <c r="CQ77">
        <v>0.8212441545440573</v>
      </c>
      <c r="CR77">
        <v>0.76343880970753542</v>
      </c>
      <c r="CS77">
        <v>0.73429802939744349</v>
      </c>
      <c r="CT77">
        <v>0.68540112539231846</v>
      </c>
      <c r="CU77">
        <v>0.73429802939744349</v>
      </c>
      <c r="CV77">
        <v>0.68540112539231846</v>
      </c>
      <c r="CW77">
        <v>0.8212441545440573</v>
      </c>
      <c r="CX77">
        <v>0.76343880970753542</v>
      </c>
      <c r="CY77">
        <v>0.73429802939744349</v>
      </c>
      <c r="CZ77" s="8">
        <v>0.68540112539231846</v>
      </c>
      <c r="DE77" s="74"/>
      <c r="DF77" s="246">
        <f>DF74</f>
        <v>260</v>
      </c>
      <c r="DG77" s="107" t="e">
        <f>BM19</f>
        <v>#N/A</v>
      </c>
      <c r="DH77" s="239" t="e">
        <f>ROUND(IF($BZ$2=1,X19,IF($BZ$2=2,X19*3.412141633,)),0)</f>
        <v>#N/A</v>
      </c>
      <c r="DI77" s="240" t="e">
        <f>IF($BZ$2=1,ROUND(AB19,0),IF($BZ$2=2,ROUND(AB19/272.7654,1),))</f>
        <v>#N/A</v>
      </c>
      <c r="DJ77" s="235" t="e">
        <f>IF($BZ$2=1,AF19,IF($BZ$2=2,AF19*0.3346,))</f>
        <v>#N/A</v>
      </c>
      <c r="DK77" s="265" t="e">
        <f>IF(BY19=1,ROUND(IF($BZ$2=1,AS19,IF($BZ$2=2,AS19*3.412141633,)),0),"")</f>
        <v>#N/A</v>
      </c>
      <c r="DL77" s="266" t="e">
        <f>IF(BY19=1,IF($BZ$2=1,ROUND(AV19,0),IF($BZ$2=2,ROUND(AV19/272.7654,1),)),"")</f>
        <v>#N/A</v>
      </c>
      <c r="DM77" s="235" t="e">
        <f>IF(BY19=1,IF($BZ$2=1,AY19,IF($BZ$2=2,AY19*0.3346,)),"")</f>
        <v>#N/A</v>
      </c>
      <c r="DN77" s="244" t="e">
        <f>L19</f>
        <v>#N/A</v>
      </c>
      <c r="DO77" s="236" t="e">
        <f t="shared" ref="DO77" si="138">DN77+8</f>
        <v>#N/A</v>
      </c>
      <c r="DP77" s="261" t="e">
        <f>BC19</f>
        <v>#N/A</v>
      </c>
      <c r="DQ77" s="236" t="e">
        <f t="shared" ref="DQ77" si="139">DQ74</f>
        <v>#N/A</v>
      </c>
    </row>
    <row r="78" spans="1:121" x14ac:dyDescent="0.25">
      <c r="A78" t="str">
        <f t="shared" si="49"/>
        <v>13521</v>
      </c>
      <c r="D78">
        <v>1</v>
      </c>
      <c r="E78">
        <v>35</v>
      </c>
      <c r="F78">
        <v>40.5</v>
      </c>
      <c r="G78">
        <v>21</v>
      </c>
      <c r="H78">
        <v>21.5</v>
      </c>
      <c r="I78">
        <v>0</v>
      </c>
      <c r="J78">
        <v>26</v>
      </c>
      <c r="K78">
        <v>30</v>
      </c>
      <c r="L78" s="121">
        <v>41.1</v>
      </c>
      <c r="M78" s="115">
        <f t="shared" si="24"/>
        <v>1184</v>
      </c>
      <c r="N78" s="7">
        <v>1977.8291945358951</v>
      </c>
      <c r="O78" s="7">
        <v>2123.1558613833213</v>
      </c>
      <c r="P78" s="7">
        <v>2810.06</v>
      </c>
      <c r="Q78" s="121" t="s">
        <v>392</v>
      </c>
      <c r="R78">
        <v>1</v>
      </c>
      <c r="S78">
        <v>1</v>
      </c>
      <c r="T78">
        <v>1</v>
      </c>
      <c r="U78" t="e">
        <f t="shared" si="25"/>
        <v>#VALUE!</v>
      </c>
      <c r="V78">
        <f t="shared" si="50"/>
        <v>1088</v>
      </c>
      <c r="W78">
        <f t="shared" si="26"/>
        <v>1168</v>
      </c>
      <c r="X78">
        <f t="shared" si="27"/>
        <v>1546</v>
      </c>
      <c r="Y78" t="e">
        <f t="shared" si="109"/>
        <v>#VALUE!</v>
      </c>
      <c r="Z78">
        <f t="shared" si="110"/>
        <v>187</v>
      </c>
      <c r="AA78">
        <f t="shared" si="111"/>
        <v>201</v>
      </c>
      <c r="AB78">
        <f t="shared" si="112"/>
        <v>266</v>
      </c>
      <c r="AC78" s="213" t="e">
        <f t="shared" si="51"/>
        <v>#VALUE!</v>
      </c>
      <c r="AD78" s="213">
        <f t="shared" si="52"/>
        <v>0.18462651102864869</v>
      </c>
      <c r="AE78" s="213">
        <f t="shared" si="53"/>
        <v>0.21311276817222599</v>
      </c>
      <c r="AF78" s="213">
        <f t="shared" si="54"/>
        <v>0.37198298091223903</v>
      </c>
      <c r="AG78" s="167">
        <f t="shared" si="55"/>
        <v>1.2760000000000001E-4</v>
      </c>
      <c r="AH78" s="167">
        <f t="shared" si="32"/>
        <v>1.7219</v>
      </c>
      <c r="AI78" s="167">
        <f t="shared" si="33"/>
        <v>4</v>
      </c>
      <c r="AJ78" s="167">
        <f t="shared" si="34"/>
        <v>5.1420100000000005E-4</v>
      </c>
      <c r="AK78" s="115">
        <v>240.30463534531125</v>
      </c>
      <c r="AL78" s="7">
        <v>257.96170693632649</v>
      </c>
      <c r="AM78" s="7">
        <v>341.42</v>
      </c>
      <c r="AN78">
        <v>1</v>
      </c>
      <c r="AO78">
        <v>1</v>
      </c>
      <c r="AP78">
        <v>1</v>
      </c>
      <c r="AQ78">
        <f t="shared" si="78"/>
        <v>271</v>
      </c>
      <c r="AR78">
        <f t="shared" si="36"/>
        <v>291</v>
      </c>
      <c r="AS78">
        <f t="shared" si="37"/>
        <v>385</v>
      </c>
      <c r="AT78">
        <f t="shared" si="102"/>
        <v>117</v>
      </c>
      <c r="AU78">
        <f t="shared" si="103"/>
        <v>125</v>
      </c>
      <c r="AV78">
        <f t="shared" si="104"/>
        <v>166</v>
      </c>
      <c r="AW78" s="213">
        <f t="shared" si="56"/>
        <v>7.2732766625888928E-2</v>
      </c>
      <c r="AX78" s="213">
        <f t="shared" si="57"/>
        <v>8.2941130791281681E-2</v>
      </c>
      <c r="AY78" s="213">
        <f t="shared" si="58"/>
        <v>0.14571121666438436</v>
      </c>
      <c r="AZ78" s="119">
        <f t="shared" si="79"/>
        <v>0.9</v>
      </c>
      <c r="BA78" s="122">
        <v>5.0999999999999996</v>
      </c>
      <c r="BB78" s="122">
        <v>5.6</v>
      </c>
      <c r="BC78" s="122">
        <v>7.2</v>
      </c>
      <c r="BE78" s="7">
        <v>1480</v>
      </c>
      <c r="BG78" s="123">
        <f t="shared" si="41"/>
        <v>0.8</v>
      </c>
      <c r="BJ78">
        <v>0</v>
      </c>
      <c r="BK78">
        <v>12.3</v>
      </c>
      <c r="BL78">
        <v>14.4</v>
      </c>
      <c r="BM78">
        <v>21.85</v>
      </c>
      <c r="BO78">
        <f t="shared" si="66"/>
        <v>1</v>
      </c>
      <c r="BP78">
        <f t="shared" si="66"/>
        <v>1</v>
      </c>
      <c r="BQ78">
        <f t="shared" si="66"/>
        <v>1</v>
      </c>
      <c r="BR78">
        <f t="shared" si="43"/>
        <v>271</v>
      </c>
      <c r="BS78">
        <f t="shared" si="60"/>
        <v>291</v>
      </c>
      <c r="BT78">
        <f t="shared" si="61"/>
        <v>385</v>
      </c>
      <c r="BV78">
        <f t="shared" si="62"/>
        <v>0</v>
      </c>
      <c r="BW78">
        <f t="shared" si="46"/>
        <v>0</v>
      </c>
      <c r="BX78">
        <f t="shared" si="47"/>
        <v>0</v>
      </c>
      <c r="BY78">
        <f t="shared" si="63"/>
        <v>1</v>
      </c>
      <c r="CN78" s="131">
        <v>100</v>
      </c>
      <c r="CO78" s="1">
        <v>0.81466996609637188</v>
      </c>
      <c r="CP78">
        <v>0.75619868948084668</v>
      </c>
      <c r="CQ78">
        <v>0.81466996609637188</v>
      </c>
      <c r="CR78">
        <v>0.75619868948084668</v>
      </c>
      <c r="CS78">
        <v>0.72541359909535208</v>
      </c>
      <c r="CT78">
        <v>0.67746340042029107</v>
      </c>
      <c r="CU78">
        <v>0.72541359909535208</v>
      </c>
      <c r="CV78">
        <v>0.67746340042029107</v>
      </c>
      <c r="CW78">
        <v>0.81466996609637188</v>
      </c>
      <c r="CX78">
        <v>0.75619868948084668</v>
      </c>
      <c r="CY78">
        <v>0.72541359909535208</v>
      </c>
      <c r="CZ78" s="8">
        <v>0.67746340042029107</v>
      </c>
      <c r="DE78" s="74"/>
      <c r="DF78" s="256">
        <v>280</v>
      </c>
      <c r="DG78" s="102" t="e">
        <f>BJ20</f>
        <v>#N/A</v>
      </c>
      <c r="DH78" s="237" t="e">
        <f>ROUND(IF($BZ$2=1,U20,IF($BZ$2=2,U20*3.412141633,)),0)</f>
        <v>#N/A</v>
      </c>
      <c r="DI78" s="238" t="e">
        <f>IF($BZ$2=1,ROUND(Y20,0),IF($BZ$2=2,ROUND(Y20/272.7654,1),))</f>
        <v>#N/A</v>
      </c>
      <c r="DJ78" s="233" t="e">
        <f>IF($BZ$2=1,AC20,IF($BZ$2=2,AC20*0.3346,))</f>
        <v>#N/A</v>
      </c>
      <c r="DK78" s="258"/>
      <c r="DL78" s="241"/>
      <c r="DM78" s="259"/>
      <c r="DN78" s="242">
        <v>0</v>
      </c>
      <c r="DO78" s="243">
        <v>0</v>
      </c>
      <c r="DP78" s="257">
        <v>0</v>
      </c>
      <c r="DQ78" s="245" t="e">
        <f>IF($BZ$2=1,AZ20,IF($BZ$2=2,AZ20/4.54609,))</f>
        <v>#N/A</v>
      </c>
    </row>
    <row r="79" spans="1:121" x14ac:dyDescent="0.25">
      <c r="A79" t="str">
        <f t="shared" si="49"/>
        <v>15021</v>
      </c>
      <c r="D79">
        <v>1</v>
      </c>
      <c r="E79">
        <v>50</v>
      </c>
      <c r="F79">
        <v>40.5</v>
      </c>
      <c r="G79">
        <v>21</v>
      </c>
      <c r="H79">
        <v>21.5</v>
      </c>
      <c r="I79">
        <v>0</v>
      </c>
      <c r="J79">
        <v>26</v>
      </c>
      <c r="K79">
        <v>30</v>
      </c>
      <c r="L79" s="121">
        <v>41.1</v>
      </c>
      <c r="M79" s="115">
        <f t="shared" si="24"/>
        <v>1445.6000000000001</v>
      </c>
      <c r="N79" s="7">
        <v>1977.8291945358951</v>
      </c>
      <c r="O79" s="7">
        <v>2123.1558613833213</v>
      </c>
      <c r="P79" s="7">
        <v>2810.06</v>
      </c>
      <c r="Q79" s="121" t="s">
        <v>392</v>
      </c>
      <c r="R79">
        <v>1</v>
      </c>
      <c r="S79">
        <v>1</v>
      </c>
      <c r="T79">
        <v>1</v>
      </c>
      <c r="U79" t="e">
        <f t="shared" si="25"/>
        <v>#VALUE!</v>
      </c>
      <c r="V79">
        <f t="shared" si="50"/>
        <v>1088</v>
      </c>
      <c r="W79">
        <f t="shared" si="26"/>
        <v>1168</v>
      </c>
      <c r="X79">
        <f t="shared" si="27"/>
        <v>1546</v>
      </c>
      <c r="Y79" t="e">
        <f t="shared" si="109"/>
        <v>#VALUE!</v>
      </c>
      <c r="Z79">
        <f t="shared" si="110"/>
        <v>187</v>
      </c>
      <c r="AA79">
        <f t="shared" si="111"/>
        <v>201</v>
      </c>
      <c r="AB79">
        <f t="shared" si="112"/>
        <v>266</v>
      </c>
      <c r="AC79" s="213" t="e">
        <f t="shared" si="51"/>
        <v>#VALUE!</v>
      </c>
      <c r="AD79" s="213">
        <f t="shared" si="52"/>
        <v>0.1907515952221793</v>
      </c>
      <c r="AE79" s="213">
        <f t="shared" si="53"/>
        <v>0.22004864371768176</v>
      </c>
      <c r="AF79" s="213">
        <f t="shared" si="54"/>
        <v>0.38321949732736454</v>
      </c>
      <c r="AG79" s="167">
        <f t="shared" si="55"/>
        <v>1.2760000000000001E-4</v>
      </c>
      <c r="AH79" s="167">
        <f t="shared" si="32"/>
        <v>1.7219</v>
      </c>
      <c r="AI79" s="167">
        <f t="shared" si="33"/>
        <v>4</v>
      </c>
      <c r="AJ79" s="167">
        <f t="shared" si="34"/>
        <v>5.1420100000000005E-4</v>
      </c>
      <c r="AK79" s="115">
        <v>240.30463534531125</v>
      </c>
      <c r="AL79" s="7">
        <v>257.96170693632649</v>
      </c>
      <c r="AM79" s="7">
        <v>341.42</v>
      </c>
      <c r="AN79">
        <v>1</v>
      </c>
      <c r="AO79">
        <v>1</v>
      </c>
      <c r="AP79">
        <v>1</v>
      </c>
      <c r="AQ79">
        <f t="shared" si="78"/>
        <v>271</v>
      </c>
      <c r="AR79">
        <f t="shared" si="36"/>
        <v>291</v>
      </c>
      <c r="AS79">
        <f t="shared" si="37"/>
        <v>385</v>
      </c>
      <c r="AT79">
        <f t="shared" si="102"/>
        <v>117</v>
      </c>
      <c r="AU79">
        <f t="shared" si="103"/>
        <v>125</v>
      </c>
      <c r="AV79">
        <f t="shared" si="104"/>
        <v>166</v>
      </c>
      <c r="AW79" s="213">
        <f t="shared" si="56"/>
        <v>7.5464493252361445E-2</v>
      </c>
      <c r="AX79" s="213">
        <f t="shared" si="57"/>
        <v>8.6002370596826597E-2</v>
      </c>
      <c r="AY79" s="213">
        <f t="shared" si="58"/>
        <v>0.15070043049126619</v>
      </c>
      <c r="AZ79" s="119">
        <f t="shared" si="79"/>
        <v>1.3</v>
      </c>
      <c r="BA79" s="122">
        <v>5.0999999999999996</v>
      </c>
      <c r="BB79" s="122">
        <v>5.6</v>
      </c>
      <c r="BC79" s="122">
        <v>7.2</v>
      </c>
      <c r="BE79" s="7">
        <v>1807</v>
      </c>
      <c r="BG79" s="123">
        <f t="shared" si="41"/>
        <v>0.8</v>
      </c>
      <c r="BJ79">
        <v>0</v>
      </c>
      <c r="BK79">
        <v>12.3</v>
      </c>
      <c r="BL79">
        <v>14.4</v>
      </c>
      <c r="BM79">
        <v>21.85</v>
      </c>
      <c r="BO79">
        <f t="shared" si="66"/>
        <v>1</v>
      </c>
      <c r="BP79">
        <f t="shared" si="66"/>
        <v>1</v>
      </c>
      <c r="BQ79">
        <f t="shared" si="66"/>
        <v>1</v>
      </c>
      <c r="BR79">
        <f t="shared" si="43"/>
        <v>271</v>
      </c>
      <c r="BS79">
        <f t="shared" si="60"/>
        <v>291</v>
      </c>
      <c r="BT79">
        <f t="shared" si="61"/>
        <v>385</v>
      </c>
      <c r="BV79">
        <f t="shared" si="62"/>
        <v>0</v>
      </c>
      <c r="BW79">
        <f t="shared" si="46"/>
        <v>0</v>
      </c>
      <c r="BX79">
        <f t="shared" si="47"/>
        <v>0</v>
      </c>
      <c r="BY79">
        <f t="shared" si="63"/>
        <v>1</v>
      </c>
      <c r="CN79" s="131">
        <v>110</v>
      </c>
      <c r="CO79" s="1">
        <v>0.81466996609637188</v>
      </c>
      <c r="CP79">
        <v>0.75619868948084668</v>
      </c>
      <c r="CQ79">
        <v>0.81466996609637188</v>
      </c>
      <c r="CR79">
        <v>0.75619868948084668</v>
      </c>
      <c r="CS79">
        <v>0.72541359909535208</v>
      </c>
      <c r="CT79">
        <v>0.67746340042029107</v>
      </c>
      <c r="CU79">
        <v>0.72541359909535208</v>
      </c>
      <c r="CV79">
        <v>0.67746340042029107</v>
      </c>
      <c r="CW79">
        <v>0.81466996609637188</v>
      </c>
      <c r="CX79">
        <v>0.75619868948084668</v>
      </c>
      <c r="CY79">
        <v>0.72541359909535208</v>
      </c>
      <c r="CZ79" s="8">
        <v>0.67746340042029107</v>
      </c>
      <c r="DE79" s="74"/>
      <c r="DF79" s="98">
        <f>DF78</f>
        <v>280</v>
      </c>
      <c r="DG79" s="106" t="e">
        <f>BK20</f>
        <v>#N/A</v>
      </c>
      <c r="DH79" s="99" t="e">
        <f>ROUND(IF($BZ$2=1,V20,IF($BZ$2=2,V20*3.412141633,)),0)</f>
        <v>#N/A</v>
      </c>
      <c r="DI79" s="158" t="e">
        <f>IF($BZ$2=1,ROUND(Z20,0),IF($BZ$2=2,ROUND(Z20/272.7654,1),))</f>
        <v>#N/A</v>
      </c>
      <c r="DJ79" s="234" t="e">
        <f>IF($BZ$2=1,AD20,IF($BZ$2=2,AD20*0.3346,))</f>
        <v>#N/A</v>
      </c>
      <c r="DK79" s="264" t="e">
        <f>IF(BY20=1,ROUND(IF($BZ$2=1,AQ20,IF($BZ$2=2,AQ20*3.412141633,)),0),"")</f>
        <v>#N/A</v>
      </c>
      <c r="DL79" s="110" t="e">
        <f>IF(BY20=1,IF($BZ$2=1,ROUND(AT20,0),IF($BZ$2=2,ROUND(AT20/272.7654,1),)),"")</f>
        <v>#N/A</v>
      </c>
      <c r="DM79" s="153" t="e">
        <f>IF(BY20=1,IF($BZ$2=1,AW20,IF($BZ$2=2,AW20*0.3346,)),"")</f>
        <v>#N/A</v>
      </c>
      <c r="DN79" s="100" t="e">
        <f>J20</f>
        <v>#N/A</v>
      </c>
      <c r="DO79" s="101" t="e">
        <f t="shared" ref="DO79" si="140">DN79+8</f>
        <v>#N/A</v>
      </c>
      <c r="DP79" s="102" t="e">
        <f>BA20</f>
        <v>#N/A</v>
      </c>
      <c r="DQ79" s="105" t="e">
        <f t="shared" ref="DQ79" si="141">DQ78</f>
        <v>#N/A</v>
      </c>
    </row>
    <row r="80" spans="1:121" x14ac:dyDescent="0.25">
      <c r="A80" t="str">
        <f t="shared" si="49"/>
        <v>16521</v>
      </c>
      <c r="D80">
        <v>1</v>
      </c>
      <c r="E80">
        <v>65</v>
      </c>
      <c r="F80">
        <v>40.5</v>
      </c>
      <c r="G80">
        <v>21</v>
      </c>
      <c r="H80">
        <v>21.5</v>
      </c>
      <c r="I80">
        <v>0</v>
      </c>
      <c r="J80">
        <v>26</v>
      </c>
      <c r="K80">
        <v>30</v>
      </c>
      <c r="L80" s="121">
        <v>41.1</v>
      </c>
      <c r="M80" s="115">
        <f t="shared" si="24"/>
        <v>1696.8000000000002</v>
      </c>
      <c r="N80" s="7">
        <v>1977.8291945358951</v>
      </c>
      <c r="O80" s="7">
        <v>2123.1558613833213</v>
      </c>
      <c r="P80" s="7">
        <v>2810.06</v>
      </c>
      <c r="Q80" s="121" t="s">
        <v>392</v>
      </c>
      <c r="R80">
        <v>1</v>
      </c>
      <c r="S80">
        <v>1</v>
      </c>
      <c r="T80">
        <v>1</v>
      </c>
      <c r="U80" t="e">
        <f t="shared" si="25"/>
        <v>#VALUE!</v>
      </c>
      <c r="V80">
        <f t="shared" si="50"/>
        <v>1088</v>
      </c>
      <c r="W80">
        <f t="shared" si="26"/>
        <v>1168</v>
      </c>
      <c r="X80">
        <f t="shared" si="27"/>
        <v>1546</v>
      </c>
      <c r="Y80" t="e">
        <f t="shared" si="109"/>
        <v>#VALUE!</v>
      </c>
      <c r="Z80">
        <f t="shared" si="110"/>
        <v>187</v>
      </c>
      <c r="AA80">
        <f t="shared" si="111"/>
        <v>201</v>
      </c>
      <c r="AB80">
        <f t="shared" si="112"/>
        <v>266</v>
      </c>
      <c r="AC80" s="213" t="e">
        <f t="shared" si="51"/>
        <v>#VALUE!</v>
      </c>
      <c r="AD80" s="213">
        <f t="shared" si="52"/>
        <v>0.19687667941570988</v>
      </c>
      <c r="AE80" s="213">
        <f t="shared" si="53"/>
        <v>0.22698451926313759</v>
      </c>
      <c r="AF80" s="213">
        <f t="shared" si="54"/>
        <v>0.39445601374249006</v>
      </c>
      <c r="AG80" s="167">
        <f t="shared" si="55"/>
        <v>1.2760000000000001E-4</v>
      </c>
      <c r="AH80" s="167">
        <f t="shared" si="32"/>
        <v>1.7219</v>
      </c>
      <c r="AI80" s="167">
        <f t="shared" si="33"/>
        <v>4</v>
      </c>
      <c r="AJ80" s="167">
        <f t="shared" si="34"/>
        <v>5.1420100000000005E-4</v>
      </c>
      <c r="AK80" s="115">
        <f>AK79*(1-(($E80-50)*0.005))</f>
        <v>222.28178769441291</v>
      </c>
      <c r="AL80" s="7">
        <f>AL79*(1-(($E80-50)*0.005))</f>
        <v>238.614578916102</v>
      </c>
      <c r="AM80" s="7">
        <f>AM79*(1-(($E80-50)*0.005))</f>
        <v>315.81350000000003</v>
      </c>
      <c r="AN80">
        <v>1</v>
      </c>
      <c r="AO80">
        <v>1</v>
      </c>
      <c r="AP80">
        <v>1</v>
      </c>
      <c r="AQ80">
        <f t="shared" si="78"/>
        <v>250</v>
      </c>
      <c r="AR80">
        <f t="shared" si="36"/>
        <v>269</v>
      </c>
      <c r="AS80">
        <f t="shared" si="37"/>
        <v>356</v>
      </c>
      <c r="AT80">
        <f t="shared" si="102"/>
        <v>108</v>
      </c>
      <c r="AU80">
        <f t="shared" si="103"/>
        <v>116</v>
      </c>
      <c r="AV80">
        <f t="shared" si="104"/>
        <v>153</v>
      </c>
      <c r="AW80" s="213">
        <f t="shared" si="56"/>
        <v>6.6805472881956221E-2</v>
      </c>
      <c r="AX80" s="213">
        <f t="shared" si="57"/>
        <v>7.6886893654598942E-2</v>
      </c>
      <c r="AY80" s="213">
        <f t="shared" si="58"/>
        <v>0.13258731507985161</v>
      </c>
      <c r="AZ80" s="119">
        <f t="shared" si="79"/>
        <v>1.7</v>
      </c>
      <c r="BA80" s="122">
        <v>5.0999999999999996</v>
      </c>
      <c r="BB80" s="122">
        <v>5.6</v>
      </c>
      <c r="BC80" s="122">
        <v>7.2</v>
      </c>
      <c r="BE80" s="7">
        <v>2121</v>
      </c>
      <c r="BG80" s="123">
        <f t="shared" si="41"/>
        <v>0.8</v>
      </c>
      <c r="BJ80">
        <v>0</v>
      </c>
      <c r="BK80">
        <v>12.3</v>
      </c>
      <c r="BL80">
        <v>14.4</v>
      </c>
      <c r="BM80">
        <v>21.85</v>
      </c>
      <c r="BO80">
        <f t="shared" si="66"/>
        <v>1</v>
      </c>
      <c r="BP80">
        <f t="shared" si="66"/>
        <v>1</v>
      </c>
      <c r="BQ80">
        <f t="shared" si="66"/>
        <v>1</v>
      </c>
      <c r="BR80">
        <f t="shared" si="43"/>
        <v>250</v>
      </c>
      <c r="BS80">
        <f t="shared" si="60"/>
        <v>269</v>
      </c>
      <c r="BT80">
        <f t="shared" si="61"/>
        <v>356</v>
      </c>
      <c r="BV80">
        <f t="shared" si="62"/>
        <v>0</v>
      </c>
      <c r="BW80">
        <f t="shared" si="46"/>
        <v>0</v>
      </c>
      <c r="BX80">
        <f t="shared" si="47"/>
        <v>0</v>
      </c>
      <c r="BY80">
        <f t="shared" si="63"/>
        <v>1</v>
      </c>
      <c r="CN80" s="131">
        <v>120</v>
      </c>
      <c r="CO80" s="1">
        <v>0.80301038786259926</v>
      </c>
      <c r="CP80">
        <v>0.74330306539663082</v>
      </c>
      <c r="CQ80">
        <v>0.80301038786259926</v>
      </c>
      <c r="CR80">
        <v>0.74330306539663082</v>
      </c>
      <c r="CS80">
        <v>0.71879122259285499</v>
      </c>
      <c r="CT80">
        <v>0.67122872584611504</v>
      </c>
      <c r="CU80">
        <v>0.71879122259285499</v>
      </c>
      <c r="CV80">
        <v>0.67122872584611504</v>
      </c>
      <c r="CW80">
        <v>0.80301038786259926</v>
      </c>
      <c r="CX80">
        <v>0.74330306539663082</v>
      </c>
      <c r="CY80">
        <v>0.71879122259285499</v>
      </c>
      <c r="CZ80" s="8">
        <v>0.67122872584611504</v>
      </c>
      <c r="DE80" s="74"/>
      <c r="DF80" s="98">
        <f>DF78</f>
        <v>280</v>
      </c>
      <c r="DG80" s="106" t="e">
        <f>BL20</f>
        <v>#N/A</v>
      </c>
      <c r="DH80" s="99" t="e">
        <f>ROUND(IF($BZ$2=1,W20,IF($BZ$2=2,W20*3.412141633,)),0)</f>
        <v>#N/A</v>
      </c>
      <c r="DI80" s="158" t="e">
        <f>IF($BZ$2=1,ROUND(AA20,0),IF($BZ$2=2,ROUND(AA20/272.7654,1),))</f>
        <v>#N/A</v>
      </c>
      <c r="DJ80" s="234" t="e">
        <f>IF($BZ$2=1,AE20,IF($BZ$2=2,AE20*0.3346,))</f>
        <v>#N/A</v>
      </c>
      <c r="DK80" s="264" t="e">
        <f>IF(BY20=1,ROUND(IF($BZ$2=1,AR20,IF($BZ$2=2,AR20*3.412141633,)),0),"")</f>
        <v>#N/A</v>
      </c>
      <c r="DL80" s="110" t="e">
        <f>IF(BY20=1,IF($BZ$2=1,ROUND(AU20,0),IF($BZ$2=2,ROUND(AU20/272.7654,1),)),"")</f>
        <v>#N/A</v>
      </c>
      <c r="DM80" s="153" t="e">
        <f>IF(BY20=1,IF($BZ$2=1,AX20,IF($BZ$2=2,AX20*0.3346,)),"")</f>
        <v>#N/A</v>
      </c>
      <c r="DN80" s="100" t="e">
        <f>K20</f>
        <v>#N/A</v>
      </c>
      <c r="DO80" s="101" t="e">
        <f>DN80+8</f>
        <v>#N/A</v>
      </c>
      <c r="DP80" s="102" t="e">
        <f>BB20</f>
        <v>#N/A</v>
      </c>
      <c r="DQ80" s="105" t="e">
        <f t="shared" ref="DQ80" si="142">DQ78</f>
        <v>#N/A</v>
      </c>
    </row>
    <row r="81" spans="1:121" x14ac:dyDescent="0.25">
      <c r="A81" t="str">
        <f t="shared" si="49"/>
        <v>19521</v>
      </c>
      <c r="D81">
        <v>1</v>
      </c>
      <c r="E81">
        <v>95</v>
      </c>
      <c r="F81">
        <v>40.5</v>
      </c>
      <c r="G81">
        <v>21</v>
      </c>
      <c r="H81">
        <v>21.5</v>
      </c>
      <c r="I81">
        <v>0</v>
      </c>
      <c r="J81">
        <v>26</v>
      </c>
      <c r="K81">
        <v>30</v>
      </c>
      <c r="L81" s="121">
        <v>41.1</v>
      </c>
      <c r="M81" s="115">
        <f t="shared" si="24"/>
        <v>1882.8291945358951</v>
      </c>
      <c r="N81" s="7">
        <v>1977.8291945358951</v>
      </c>
      <c r="O81" s="7">
        <v>2123.1558613833213</v>
      </c>
      <c r="P81" s="7">
        <v>2810.06</v>
      </c>
      <c r="Q81" s="121" t="s">
        <v>392</v>
      </c>
      <c r="R81">
        <v>1</v>
      </c>
      <c r="S81">
        <v>1</v>
      </c>
      <c r="T81">
        <v>1</v>
      </c>
      <c r="U81" t="e">
        <f t="shared" si="25"/>
        <v>#VALUE!</v>
      </c>
      <c r="V81">
        <f t="shared" si="50"/>
        <v>1088</v>
      </c>
      <c r="W81">
        <f t="shared" si="26"/>
        <v>1168</v>
      </c>
      <c r="X81">
        <f t="shared" si="27"/>
        <v>1546</v>
      </c>
      <c r="Y81" t="e">
        <f t="shared" si="109"/>
        <v>#VALUE!</v>
      </c>
      <c r="Z81">
        <f t="shared" si="110"/>
        <v>187</v>
      </c>
      <c r="AA81">
        <f t="shared" si="111"/>
        <v>201</v>
      </c>
      <c r="AB81">
        <f t="shared" si="112"/>
        <v>266</v>
      </c>
      <c r="AC81" s="213" t="e">
        <f t="shared" si="51"/>
        <v>#VALUE!</v>
      </c>
      <c r="AD81" s="213">
        <f t="shared" si="52"/>
        <v>0.20912684780277108</v>
      </c>
      <c r="AE81" s="213">
        <f t="shared" si="53"/>
        <v>0.24085627035404916</v>
      </c>
      <c r="AF81" s="213">
        <f t="shared" si="54"/>
        <v>0.41692904657274099</v>
      </c>
      <c r="AG81" s="167">
        <f t="shared" si="55"/>
        <v>1.2760000000000001E-4</v>
      </c>
      <c r="AH81" s="167">
        <f t="shared" si="32"/>
        <v>1.7219</v>
      </c>
      <c r="AI81" s="167">
        <f t="shared" si="33"/>
        <v>4</v>
      </c>
      <c r="AJ81" s="167">
        <f t="shared" si="34"/>
        <v>5.1420100000000005E-4</v>
      </c>
      <c r="AK81" s="115">
        <f>AK79*(1-(($E81-50)*0.005))</f>
        <v>186.23609239261623</v>
      </c>
      <c r="AL81" s="7">
        <f>AL79*(1-(($E81-50)*0.005))</f>
        <v>199.92032287565303</v>
      </c>
      <c r="AM81" s="7">
        <f>AM79*(1-(($E81-50)*0.005))</f>
        <v>264.60050000000001</v>
      </c>
      <c r="AN81">
        <v>1</v>
      </c>
      <c r="AO81">
        <v>1</v>
      </c>
      <c r="AP81">
        <v>1</v>
      </c>
      <c r="AQ81">
        <f t="shared" si="78"/>
        <v>210</v>
      </c>
      <c r="AR81">
        <f t="shared" si="36"/>
        <v>225</v>
      </c>
      <c r="AS81">
        <f t="shared" si="37"/>
        <v>298</v>
      </c>
      <c r="AT81">
        <f t="shared" si="102"/>
        <v>90</v>
      </c>
      <c r="AU81">
        <f t="shared" si="103"/>
        <v>97</v>
      </c>
      <c r="AV81">
        <f t="shared" si="104"/>
        <v>128</v>
      </c>
      <c r="AW81" s="213">
        <f t="shared" si="56"/>
        <v>5.0160180967576504E-2</v>
      </c>
      <c r="AX81" s="213">
        <f t="shared" si="57"/>
        <v>5.8042588428378922E-2</v>
      </c>
      <c r="AY81" s="213">
        <f t="shared" si="58"/>
        <v>9.9696462930484481E-2</v>
      </c>
      <c r="AZ81" s="119">
        <f t="shared" si="79"/>
        <v>2.5</v>
      </c>
      <c r="BA81" s="122">
        <v>5.0999999999999996</v>
      </c>
      <c r="BB81" s="122">
        <v>5.6</v>
      </c>
      <c r="BC81" s="122">
        <v>7.2</v>
      </c>
      <c r="BE81" s="7">
        <v>2744</v>
      </c>
      <c r="BG81" s="123">
        <f t="shared" si="41"/>
        <v>0.8</v>
      </c>
      <c r="BJ81">
        <v>0</v>
      </c>
      <c r="BK81">
        <v>12.3</v>
      </c>
      <c r="BL81">
        <v>14.4</v>
      </c>
      <c r="BM81">
        <v>21.85</v>
      </c>
      <c r="BO81">
        <f t="shared" si="66"/>
        <v>1</v>
      </c>
      <c r="BP81">
        <f t="shared" si="66"/>
        <v>1</v>
      </c>
      <c r="BQ81">
        <f t="shared" si="66"/>
        <v>1</v>
      </c>
      <c r="BR81">
        <f t="shared" si="43"/>
        <v>210</v>
      </c>
      <c r="BS81">
        <f t="shared" si="60"/>
        <v>225</v>
      </c>
      <c r="BT81">
        <f t="shared" si="61"/>
        <v>298</v>
      </c>
      <c r="BV81">
        <f t="shared" si="62"/>
        <v>0</v>
      </c>
      <c r="BW81">
        <f t="shared" si="46"/>
        <v>0</v>
      </c>
      <c r="BX81">
        <f t="shared" si="47"/>
        <v>0</v>
      </c>
      <c r="BY81">
        <f t="shared" si="63"/>
        <v>1</v>
      </c>
      <c r="CN81" s="131">
        <v>140</v>
      </c>
      <c r="CO81" s="1">
        <v>0.79292312789827257</v>
      </c>
      <c r="CP81">
        <v>0.73211718284521199</v>
      </c>
      <c r="CQ81">
        <v>0.79292312789827257</v>
      </c>
      <c r="CR81">
        <v>0.73211718284521199</v>
      </c>
      <c r="CS81">
        <v>0.7127093372490777</v>
      </c>
      <c r="CT81">
        <v>0.66550507053605756</v>
      </c>
      <c r="CU81">
        <v>0.7127093372490777</v>
      </c>
      <c r="CV81">
        <v>0.66550507053605756</v>
      </c>
      <c r="CW81">
        <v>0.79292312789827257</v>
      </c>
      <c r="CX81">
        <v>0.73211718284521199</v>
      </c>
      <c r="CY81">
        <v>0.7127093372490777</v>
      </c>
      <c r="CZ81" s="8">
        <v>0.66550507053605756</v>
      </c>
      <c r="DE81" s="74"/>
      <c r="DF81" s="246">
        <f>DF78</f>
        <v>280</v>
      </c>
      <c r="DG81" s="107" t="e">
        <f>BM20</f>
        <v>#N/A</v>
      </c>
      <c r="DH81" s="239" t="e">
        <f>ROUND(IF($BZ$2=1,X20,IF($BZ$2=2,X20*3.412141633,)),0)</f>
        <v>#N/A</v>
      </c>
      <c r="DI81" s="240" t="e">
        <f>IF($BZ$2=1,ROUND(AB20,0),IF($BZ$2=2,ROUND(AB20/272.7654,1),))</f>
        <v>#N/A</v>
      </c>
      <c r="DJ81" s="235" t="e">
        <f>IF($BZ$2=1,AF20,IF($BZ$2=2,AF20*0.3346,))</f>
        <v>#N/A</v>
      </c>
      <c r="DK81" s="265" t="e">
        <f>IF(BY20=1,ROUND(IF($BZ$2=1,AS20,IF($BZ$2=2,AS20*3.412141633,)),0),"")</f>
        <v>#N/A</v>
      </c>
      <c r="DL81" s="266" t="e">
        <f>IF(BY20=1,IF($BZ$2=1,ROUND(AV20,0),IF($BZ$2=2,ROUND(AV20/272.7654,1),)),"")</f>
        <v>#N/A</v>
      </c>
      <c r="DM81" s="235" t="e">
        <f>IF(BY20=1,IF($BZ$2=1,AY20,IF($BZ$2=2,AY20*0.3346,)),"")</f>
        <v>#N/A</v>
      </c>
      <c r="DN81" s="244" t="e">
        <f>L20</f>
        <v>#N/A</v>
      </c>
      <c r="DO81" s="236" t="e">
        <f t="shared" ref="DO81" si="143">DN81+8</f>
        <v>#N/A</v>
      </c>
      <c r="DP81" s="261" t="e">
        <f>BC20</f>
        <v>#N/A</v>
      </c>
      <c r="DQ81" s="236" t="e">
        <f t="shared" ref="DQ81" si="144">DQ78</f>
        <v>#N/A</v>
      </c>
    </row>
    <row r="82" spans="1:121" x14ac:dyDescent="0.25">
      <c r="A82" t="str">
        <f t="shared" si="49"/>
        <v>13510</v>
      </c>
      <c r="D82">
        <v>1</v>
      </c>
      <c r="E82">
        <v>35</v>
      </c>
      <c r="F82">
        <v>40.5</v>
      </c>
      <c r="G82">
        <v>10</v>
      </c>
      <c r="H82">
        <v>11.5</v>
      </c>
      <c r="I82">
        <v>0</v>
      </c>
      <c r="J82">
        <v>26</v>
      </c>
      <c r="K82">
        <v>30</v>
      </c>
      <c r="L82" s="121">
        <v>41.8</v>
      </c>
      <c r="M82" s="115">
        <f t="shared" si="24"/>
        <v>646.20000000000005</v>
      </c>
      <c r="N82" s="7">
        <v>1214.2269940407766</v>
      </c>
      <c r="O82" s="7">
        <v>1304.1433704057049</v>
      </c>
      <c r="P82" s="7">
        <v>1574.18</v>
      </c>
      <c r="Q82" s="121" t="s">
        <v>392</v>
      </c>
      <c r="R82">
        <v>1</v>
      </c>
      <c r="S82">
        <v>1</v>
      </c>
      <c r="T82">
        <v>1</v>
      </c>
      <c r="U82" t="e">
        <f t="shared" si="25"/>
        <v>#VALUE!</v>
      </c>
      <c r="V82">
        <f t="shared" si="50"/>
        <v>668</v>
      </c>
      <c r="W82">
        <f t="shared" si="26"/>
        <v>718</v>
      </c>
      <c r="X82">
        <f t="shared" si="27"/>
        <v>866</v>
      </c>
      <c r="Y82" t="e">
        <f t="shared" si="109"/>
        <v>#VALUE!</v>
      </c>
      <c r="Z82">
        <f t="shared" si="110"/>
        <v>115</v>
      </c>
      <c r="AA82">
        <f t="shared" si="111"/>
        <v>123</v>
      </c>
      <c r="AB82">
        <f t="shared" si="112"/>
        <v>149</v>
      </c>
      <c r="AC82" s="213" t="e">
        <f t="shared" si="51"/>
        <v>#VALUE!</v>
      </c>
      <c r="AD82" s="213">
        <f t="shared" si="52"/>
        <v>5.3625772961126326E-2</v>
      </c>
      <c r="AE82" s="213">
        <f t="shared" si="53"/>
        <v>6.1224519608648838E-2</v>
      </c>
      <c r="AF82" s="213">
        <f t="shared" si="54"/>
        <v>8.935147694639381E-2</v>
      </c>
      <c r="AG82" s="167">
        <f t="shared" si="55"/>
        <v>3.969E-4</v>
      </c>
      <c r="AH82" s="167">
        <f t="shared" si="32"/>
        <v>1.7345999999999999</v>
      </c>
      <c r="AI82" s="167">
        <f t="shared" si="33"/>
        <v>2</v>
      </c>
      <c r="AJ82" s="167">
        <f t="shared" si="34"/>
        <v>3.6734700000000002E-4</v>
      </c>
      <c r="AK82" s="115">
        <v>168.33710197020613</v>
      </c>
      <c r="AL82" s="7">
        <v>180.80286190736828</v>
      </c>
      <c r="AM82" s="7">
        <v>218.24</v>
      </c>
      <c r="AN82">
        <v>1</v>
      </c>
      <c r="AO82">
        <v>1</v>
      </c>
      <c r="AP82">
        <v>1</v>
      </c>
      <c r="AQ82">
        <f t="shared" si="78"/>
        <v>190</v>
      </c>
      <c r="AR82">
        <f t="shared" si="36"/>
        <v>204</v>
      </c>
      <c r="AS82">
        <f t="shared" si="37"/>
        <v>246</v>
      </c>
      <c r="AT82">
        <f t="shared" si="102"/>
        <v>82</v>
      </c>
      <c r="AU82">
        <f t="shared" si="103"/>
        <v>88</v>
      </c>
      <c r="AV82">
        <f t="shared" si="104"/>
        <v>106</v>
      </c>
      <c r="AW82" s="213">
        <f t="shared" si="56"/>
        <v>2.7552249658903728E-2</v>
      </c>
      <c r="AX82" s="213">
        <f t="shared" si="57"/>
        <v>3.166025233329859E-2</v>
      </c>
      <c r="AY82" s="213">
        <f t="shared" si="58"/>
        <v>4.567236524120652E-2</v>
      </c>
      <c r="AZ82" s="119">
        <f t="shared" si="79"/>
        <v>0.2</v>
      </c>
      <c r="BA82" s="1">
        <v>6.3</v>
      </c>
      <c r="BB82">
        <v>6.8</v>
      </c>
      <c r="BC82">
        <v>9.1</v>
      </c>
      <c r="BE82" s="7">
        <v>718</v>
      </c>
      <c r="BG82" s="123">
        <f t="shared" si="41"/>
        <v>0.9</v>
      </c>
      <c r="BJ82">
        <v>0</v>
      </c>
      <c r="BK82">
        <v>12.8</v>
      </c>
      <c r="BL82">
        <v>14.7</v>
      </c>
      <c r="BM82">
        <v>21.85</v>
      </c>
      <c r="BO82">
        <f t="shared" si="66"/>
        <v>1</v>
      </c>
      <c r="BP82">
        <f t="shared" si="66"/>
        <v>1</v>
      </c>
      <c r="BQ82">
        <f t="shared" si="66"/>
        <v>1</v>
      </c>
      <c r="BR82">
        <f t="shared" si="43"/>
        <v>190</v>
      </c>
      <c r="BS82">
        <f t="shared" si="60"/>
        <v>204</v>
      </c>
      <c r="BT82">
        <f t="shared" si="61"/>
        <v>246</v>
      </c>
      <c r="BV82">
        <f t="shared" si="62"/>
        <v>0</v>
      </c>
      <c r="BW82">
        <f t="shared" si="46"/>
        <v>0</v>
      </c>
      <c r="BX82">
        <f t="shared" si="47"/>
        <v>0</v>
      </c>
      <c r="BY82">
        <f t="shared" si="63"/>
        <v>1</v>
      </c>
      <c r="CN82" s="131">
        <v>160</v>
      </c>
      <c r="CO82" s="1">
        <v>0.78402243332267385</v>
      </c>
      <c r="CP82">
        <v>0.72223627558039949</v>
      </c>
      <c r="CQ82">
        <v>0.78402243332267385</v>
      </c>
      <c r="CR82">
        <v>0.72223627558039949</v>
      </c>
      <c r="CS82">
        <v>0.70153112340864476</v>
      </c>
      <c r="CT82">
        <v>0.65706930534609798</v>
      </c>
      <c r="CU82">
        <v>0.70153112340864476</v>
      </c>
      <c r="CV82">
        <v>0.65706930534609798</v>
      </c>
      <c r="CW82">
        <v>0.78402243332267385</v>
      </c>
      <c r="CX82">
        <v>0.72223627558039949</v>
      </c>
      <c r="CY82">
        <v>0.70153112340864476</v>
      </c>
      <c r="CZ82" s="8">
        <v>0.65706930534609798</v>
      </c>
      <c r="DE82" s="74"/>
      <c r="DF82" s="256">
        <v>300</v>
      </c>
      <c r="DG82" s="102" t="e">
        <f>BJ21</f>
        <v>#N/A</v>
      </c>
      <c r="DH82" s="237" t="e">
        <f>ROUND(IF($BZ$2=1,U21,IF($BZ$2=2,U21*3.412141633,)),0)</f>
        <v>#N/A</v>
      </c>
      <c r="DI82" s="238" t="e">
        <f>IF($BZ$2=1,ROUND(Y21,0),IF($BZ$2=2,ROUND(Y21/272.7654,1),))</f>
        <v>#N/A</v>
      </c>
      <c r="DJ82" s="233" t="e">
        <f>IF($BZ$2=1,AC21,IF($BZ$2=2,AC21*0.3346,))</f>
        <v>#N/A</v>
      </c>
      <c r="DK82" s="258"/>
      <c r="DL82" s="241"/>
      <c r="DM82" s="259"/>
      <c r="DN82" s="242">
        <v>0</v>
      </c>
      <c r="DO82" s="243">
        <v>0</v>
      </c>
      <c r="DP82" s="257">
        <v>0</v>
      </c>
      <c r="DQ82" s="245" t="e">
        <f>IF($BZ$2=1,AZ21,IF($BZ$2=2,AZ21/4.54609,))</f>
        <v>#N/A</v>
      </c>
    </row>
    <row r="83" spans="1:121" x14ac:dyDescent="0.25">
      <c r="A83" t="str">
        <f t="shared" si="49"/>
        <v>15010</v>
      </c>
      <c r="D83">
        <v>1</v>
      </c>
      <c r="E83">
        <v>50</v>
      </c>
      <c r="F83">
        <v>40.5</v>
      </c>
      <c r="G83">
        <v>10</v>
      </c>
      <c r="H83">
        <v>11.5</v>
      </c>
      <c r="I83">
        <v>0</v>
      </c>
      <c r="J83">
        <v>26</v>
      </c>
      <c r="K83">
        <v>30</v>
      </c>
      <c r="L83" s="121">
        <v>41.8</v>
      </c>
      <c r="M83" s="115">
        <f t="shared" si="24"/>
        <v>774.9</v>
      </c>
      <c r="N83" s="7">
        <v>1214.2269940407766</v>
      </c>
      <c r="O83" s="7">
        <v>1304.1433704057049</v>
      </c>
      <c r="P83" s="7">
        <v>1574.18</v>
      </c>
      <c r="Q83" s="121" t="s">
        <v>392</v>
      </c>
      <c r="R83">
        <v>1</v>
      </c>
      <c r="S83">
        <v>1</v>
      </c>
      <c r="T83">
        <v>1</v>
      </c>
      <c r="U83" t="e">
        <f t="shared" si="25"/>
        <v>#VALUE!</v>
      </c>
      <c r="V83">
        <f t="shared" si="50"/>
        <v>668</v>
      </c>
      <c r="W83">
        <f t="shared" si="26"/>
        <v>718</v>
      </c>
      <c r="X83">
        <f t="shared" si="27"/>
        <v>866</v>
      </c>
      <c r="Y83" t="e">
        <f t="shared" si="28"/>
        <v>#VALUE!</v>
      </c>
      <c r="Z83">
        <f t="shared" si="29"/>
        <v>115</v>
      </c>
      <c r="AA83">
        <f t="shared" si="30"/>
        <v>123</v>
      </c>
      <c r="AB83">
        <f t="shared" si="31"/>
        <v>149</v>
      </c>
      <c r="AC83" s="213" t="e">
        <f t="shared" si="51"/>
        <v>#VALUE!</v>
      </c>
      <c r="AD83" s="213">
        <f t="shared" si="52"/>
        <v>5.8006184387917333E-2</v>
      </c>
      <c r="AE83" s="213">
        <f t="shared" si="53"/>
        <v>6.614693018965527E-2</v>
      </c>
      <c r="AF83" s="213">
        <f t="shared" si="54"/>
        <v>9.6216426188476686E-2</v>
      </c>
      <c r="AG83" s="167">
        <f t="shared" si="55"/>
        <v>3.969E-4</v>
      </c>
      <c r="AH83" s="167">
        <f t="shared" si="32"/>
        <v>1.7345999999999999</v>
      </c>
      <c r="AI83" s="167">
        <f t="shared" si="33"/>
        <v>2</v>
      </c>
      <c r="AJ83" s="167">
        <f t="shared" si="34"/>
        <v>3.6734700000000002E-4</v>
      </c>
      <c r="AK83" s="115">
        <v>168.33710197020613</v>
      </c>
      <c r="AL83" s="7">
        <v>180.80286190736828</v>
      </c>
      <c r="AM83" s="7">
        <v>218.24</v>
      </c>
      <c r="AN83">
        <v>1</v>
      </c>
      <c r="AO83">
        <v>1</v>
      </c>
      <c r="AP83">
        <v>1</v>
      </c>
      <c r="AQ83">
        <f t="shared" si="78"/>
        <v>190</v>
      </c>
      <c r="AR83">
        <f t="shared" si="36"/>
        <v>204</v>
      </c>
      <c r="AS83">
        <f t="shared" si="37"/>
        <v>246</v>
      </c>
      <c r="AT83">
        <f t="shared" si="102"/>
        <v>82</v>
      </c>
      <c r="AU83">
        <f t="shared" si="103"/>
        <v>88</v>
      </c>
      <c r="AV83">
        <f t="shared" si="104"/>
        <v>106</v>
      </c>
      <c r="AW83" s="213">
        <f t="shared" si="56"/>
        <v>2.9988545016552074E-2</v>
      </c>
      <c r="AX83" s="213">
        <f t="shared" si="57"/>
        <v>3.4414024920846102E-2</v>
      </c>
      <c r="AY83" s="213">
        <f t="shared" si="58"/>
        <v>4.947534473121127E-2</v>
      </c>
      <c r="AZ83" s="119">
        <f t="shared" si="79"/>
        <v>0.3</v>
      </c>
      <c r="BA83" s="1">
        <v>6.3</v>
      </c>
      <c r="BB83">
        <v>6.8</v>
      </c>
      <c r="BC83">
        <v>9.1</v>
      </c>
      <c r="BE83" s="7">
        <v>861</v>
      </c>
      <c r="BG83" s="123">
        <f t="shared" si="41"/>
        <v>0.9</v>
      </c>
      <c r="BJ83">
        <v>0</v>
      </c>
      <c r="BK83">
        <v>12.8</v>
      </c>
      <c r="BL83">
        <v>14.7</v>
      </c>
      <c r="BM83">
        <v>21.85</v>
      </c>
      <c r="BO83">
        <f t="shared" si="66"/>
        <v>1</v>
      </c>
      <c r="BP83">
        <f t="shared" si="66"/>
        <v>1</v>
      </c>
      <c r="BQ83">
        <f t="shared" si="66"/>
        <v>1</v>
      </c>
      <c r="BR83">
        <f t="shared" si="43"/>
        <v>190</v>
      </c>
      <c r="BS83">
        <f t="shared" si="60"/>
        <v>204</v>
      </c>
      <c r="BT83">
        <f t="shared" si="61"/>
        <v>246</v>
      </c>
      <c r="BV83">
        <f t="shared" si="62"/>
        <v>0</v>
      </c>
      <c r="BW83">
        <f t="shared" si="46"/>
        <v>0</v>
      </c>
      <c r="BX83">
        <f t="shared" si="47"/>
        <v>0</v>
      </c>
      <c r="BY83">
        <f t="shared" si="63"/>
        <v>1</v>
      </c>
      <c r="CN83" s="131">
        <v>180</v>
      </c>
      <c r="CO83" s="1">
        <v>0.78402243332267385</v>
      </c>
      <c r="CP83">
        <v>0.72223627558039949</v>
      </c>
      <c r="CQ83">
        <v>0.78402243332267385</v>
      </c>
      <c r="CR83">
        <v>0.72223627558039949</v>
      </c>
      <c r="CS83">
        <v>0.70153112340864476</v>
      </c>
      <c r="CT83">
        <v>0.65706930534609798</v>
      </c>
      <c r="CU83">
        <v>0.70153112340864476</v>
      </c>
      <c r="CV83">
        <v>0.65706930534609798</v>
      </c>
      <c r="CW83">
        <v>0.78402243332267385</v>
      </c>
      <c r="CX83">
        <v>0.72223627558039949</v>
      </c>
      <c r="CY83">
        <v>0.70153112340864476</v>
      </c>
      <c r="CZ83" s="8">
        <v>0.65706930534609798</v>
      </c>
      <c r="DE83" s="74"/>
      <c r="DF83" s="98">
        <f>DF82</f>
        <v>300</v>
      </c>
      <c r="DG83" s="106" t="e">
        <f>BK21</f>
        <v>#N/A</v>
      </c>
      <c r="DH83" s="99" t="e">
        <f>ROUND(IF($BZ$2=1,V21,IF($BZ$2=2,V21*3.412141633,)),0)</f>
        <v>#N/A</v>
      </c>
      <c r="DI83" s="158" t="e">
        <f>IF($BZ$2=1,ROUND(Z21,0),IF($BZ$2=2,ROUND(Z21/272.7654,1),))</f>
        <v>#N/A</v>
      </c>
      <c r="DJ83" s="234" t="e">
        <f>IF($BZ$2=1,AD21,IF($BZ$2=2,AD21*0.3346,))</f>
        <v>#N/A</v>
      </c>
      <c r="DK83" s="264" t="e">
        <f>IF(BY21=1,ROUND(IF($BZ$2=1,AQ21,IF($BZ$2=2,AQ21*3.412141633,)),0),"")</f>
        <v>#N/A</v>
      </c>
      <c r="DL83" s="110" t="e">
        <f>IF(BY21=1,IF($BZ$2=1,ROUND(AT21,0),IF($BZ$2=2,ROUND(AT21/272.7654,1),)),"")</f>
        <v>#N/A</v>
      </c>
      <c r="DM83" s="153" t="e">
        <f>IF(BY21=1,IF($BZ$2=1,AW21,IF($BZ$2=2,AW21*0.3346,)),"")</f>
        <v>#N/A</v>
      </c>
      <c r="DN83" s="100" t="e">
        <f>J21</f>
        <v>#N/A</v>
      </c>
      <c r="DO83" s="101" t="e">
        <f t="shared" ref="DO83" si="145">DN83+8</f>
        <v>#N/A</v>
      </c>
      <c r="DP83" s="102" t="e">
        <f>BA21</f>
        <v>#N/A</v>
      </c>
      <c r="DQ83" s="105" t="e">
        <f t="shared" ref="DQ83" si="146">DQ82</f>
        <v>#N/A</v>
      </c>
    </row>
    <row r="84" spans="1:121" x14ac:dyDescent="0.25">
      <c r="A84" t="str">
        <f t="shared" si="49"/>
        <v>16510</v>
      </c>
      <c r="D84">
        <v>1</v>
      </c>
      <c r="E84">
        <v>65</v>
      </c>
      <c r="F84">
        <v>40.5</v>
      </c>
      <c r="G84">
        <v>10</v>
      </c>
      <c r="H84">
        <v>11.5</v>
      </c>
      <c r="I84">
        <v>0</v>
      </c>
      <c r="J84">
        <v>26</v>
      </c>
      <c r="K84">
        <v>30</v>
      </c>
      <c r="L84" s="121">
        <v>41.8</v>
      </c>
      <c r="M84" s="115">
        <f t="shared" si="24"/>
        <v>872.1</v>
      </c>
      <c r="N84" s="7">
        <v>1214.2269940407766</v>
      </c>
      <c r="O84" s="7">
        <v>1304.1433704057049</v>
      </c>
      <c r="P84" s="7">
        <v>1574.18</v>
      </c>
      <c r="Q84" s="121" t="s">
        <v>392</v>
      </c>
      <c r="R84">
        <v>1</v>
      </c>
      <c r="S84">
        <v>1</v>
      </c>
      <c r="T84">
        <v>1</v>
      </c>
      <c r="U84" t="e">
        <f t="shared" si="25"/>
        <v>#VALUE!</v>
      </c>
      <c r="V84">
        <f t="shared" si="50"/>
        <v>668</v>
      </c>
      <c r="W84">
        <f t="shared" si="26"/>
        <v>718</v>
      </c>
      <c r="X84">
        <f t="shared" si="27"/>
        <v>866</v>
      </c>
      <c r="Y84" t="e">
        <f t="shared" si="28"/>
        <v>#VALUE!</v>
      </c>
      <c r="Z84">
        <f t="shared" si="29"/>
        <v>115</v>
      </c>
      <c r="AA84">
        <f t="shared" si="30"/>
        <v>123</v>
      </c>
      <c r="AB84">
        <f t="shared" si="31"/>
        <v>149</v>
      </c>
      <c r="AC84" s="213" t="e">
        <f t="shared" si="51"/>
        <v>#VALUE!</v>
      </c>
      <c r="AD84" s="213">
        <f t="shared" si="52"/>
        <v>6.2386595814708339E-2</v>
      </c>
      <c r="AE84" s="213">
        <f t="shared" si="53"/>
        <v>7.106934077066171E-2</v>
      </c>
      <c r="AF84" s="213">
        <f t="shared" si="54"/>
        <v>0.10308137543055956</v>
      </c>
      <c r="AG84" s="167">
        <f t="shared" si="55"/>
        <v>3.969E-4</v>
      </c>
      <c r="AH84" s="167">
        <f t="shared" si="32"/>
        <v>1.7345999999999999</v>
      </c>
      <c r="AI84" s="167">
        <f t="shared" si="33"/>
        <v>2</v>
      </c>
      <c r="AJ84" s="167">
        <f t="shared" si="34"/>
        <v>3.6734700000000002E-4</v>
      </c>
      <c r="AK84" s="115">
        <v>168.33710197020613</v>
      </c>
      <c r="AL84" s="7">
        <v>180.80286190736828</v>
      </c>
      <c r="AM84" s="7">
        <v>218.24</v>
      </c>
      <c r="AN84">
        <v>1</v>
      </c>
      <c r="AO84">
        <v>1</v>
      </c>
      <c r="AP84">
        <v>1</v>
      </c>
      <c r="AQ84">
        <f t="shared" si="78"/>
        <v>190</v>
      </c>
      <c r="AR84">
        <f t="shared" si="36"/>
        <v>204</v>
      </c>
      <c r="AS84">
        <f t="shared" si="37"/>
        <v>246</v>
      </c>
      <c r="AT84">
        <f t="shared" si="102"/>
        <v>82</v>
      </c>
      <c r="AU84">
        <f t="shared" si="103"/>
        <v>88</v>
      </c>
      <c r="AV84">
        <f t="shared" si="104"/>
        <v>106</v>
      </c>
      <c r="AW84" s="213">
        <f t="shared" si="56"/>
        <v>3.2424840374200417E-2</v>
      </c>
      <c r="AX84" s="213">
        <f t="shared" si="57"/>
        <v>3.7167797508393614E-2</v>
      </c>
      <c r="AY84" s="213">
        <f t="shared" si="58"/>
        <v>5.327832422121602E-2</v>
      </c>
      <c r="AZ84" s="119">
        <f t="shared" si="79"/>
        <v>0.4</v>
      </c>
      <c r="BA84" s="1">
        <v>6.3</v>
      </c>
      <c r="BB84">
        <v>6.8</v>
      </c>
      <c r="BC84">
        <v>9.1</v>
      </c>
      <c r="BE84" s="7">
        <v>969</v>
      </c>
      <c r="BG84" s="123">
        <f t="shared" si="41"/>
        <v>0.9</v>
      </c>
      <c r="BJ84">
        <v>0</v>
      </c>
      <c r="BK84">
        <v>12.8</v>
      </c>
      <c r="BL84">
        <v>14.7</v>
      </c>
      <c r="BM84">
        <v>21.85</v>
      </c>
      <c r="BO84">
        <f t="shared" si="66"/>
        <v>1</v>
      </c>
      <c r="BP84">
        <f t="shared" si="66"/>
        <v>1</v>
      </c>
      <c r="BQ84">
        <f t="shared" si="66"/>
        <v>1</v>
      </c>
      <c r="BR84">
        <f t="shared" si="43"/>
        <v>190</v>
      </c>
      <c r="BS84">
        <f t="shared" si="60"/>
        <v>204</v>
      </c>
      <c r="BT84">
        <f t="shared" si="61"/>
        <v>246</v>
      </c>
      <c r="BV84">
        <f t="shared" si="62"/>
        <v>0</v>
      </c>
      <c r="BW84">
        <f t="shared" si="46"/>
        <v>0</v>
      </c>
      <c r="BX84">
        <f t="shared" si="47"/>
        <v>0</v>
      </c>
      <c r="BY84">
        <f t="shared" si="63"/>
        <v>1</v>
      </c>
      <c r="CN84" s="131">
        <v>200</v>
      </c>
      <c r="CO84" s="1">
        <v>0.76885591203746129</v>
      </c>
      <c r="CP84">
        <v>0.70538685838828352</v>
      </c>
      <c r="CQ84">
        <v>0.76885591203746129</v>
      </c>
      <c r="CR84">
        <v>0.70538685838828352</v>
      </c>
      <c r="CS84">
        <v>0.69291747680457172</v>
      </c>
      <c r="CT84">
        <v>0.65762042960065581</v>
      </c>
      <c r="CU84">
        <v>0.69291747680457172</v>
      </c>
      <c r="CV84">
        <v>0.65762042960065581</v>
      </c>
      <c r="CW84">
        <v>0.76885591203746129</v>
      </c>
      <c r="CX84">
        <v>0.70538685838828352</v>
      </c>
      <c r="CY84">
        <v>0.69291747680457172</v>
      </c>
      <c r="CZ84" s="8">
        <v>0.65762042960065581</v>
      </c>
      <c r="DE84" s="74"/>
      <c r="DF84" s="98">
        <f>DF82</f>
        <v>300</v>
      </c>
      <c r="DG84" s="106" t="e">
        <f>BL21</f>
        <v>#N/A</v>
      </c>
      <c r="DH84" s="99" t="e">
        <f>ROUND(IF($BZ$2=1,W21,IF($BZ$2=2,W21*3.412141633,)),0)</f>
        <v>#N/A</v>
      </c>
      <c r="DI84" s="158" t="e">
        <f>IF($BZ$2=1,ROUND(AA21,0),IF($BZ$2=2,ROUND(AA21/272.7654,1),))</f>
        <v>#N/A</v>
      </c>
      <c r="DJ84" s="234" t="e">
        <f>IF($BZ$2=1,AE21,IF($BZ$2=2,AE21*0.3346,))</f>
        <v>#N/A</v>
      </c>
      <c r="DK84" s="264" t="e">
        <f>IF(BY21=1,ROUND(IF($BZ$2=1,AR21,IF($BZ$2=2,AR21*3.412141633,)),0),"")</f>
        <v>#N/A</v>
      </c>
      <c r="DL84" s="110" t="e">
        <f>IF(BY21=1,IF($BZ$2=1,ROUND(AU21,0),IF($BZ$2=2,ROUND(AU21/272.7654,1),)),"")</f>
        <v>#N/A</v>
      </c>
      <c r="DM84" s="153" t="e">
        <f>IF(BY21=1,IF($BZ$2=1,AX21,IF($BZ$2=2,AX21*0.3346,)),"")</f>
        <v>#N/A</v>
      </c>
      <c r="DN84" s="100" t="e">
        <f>K21</f>
        <v>#N/A</v>
      </c>
      <c r="DO84" s="101" t="e">
        <f>DN84+8</f>
        <v>#N/A</v>
      </c>
      <c r="DP84" s="102" t="e">
        <f>BB21</f>
        <v>#N/A</v>
      </c>
      <c r="DQ84" s="105" t="e">
        <f t="shared" ref="DQ84" si="147">DQ82</f>
        <v>#N/A</v>
      </c>
    </row>
    <row r="85" spans="1:121" x14ac:dyDescent="0.25">
      <c r="A85" t="str">
        <f t="shared" si="49"/>
        <v>19510</v>
      </c>
      <c r="D85">
        <v>1</v>
      </c>
      <c r="E85">
        <v>95</v>
      </c>
      <c r="F85">
        <v>40.5</v>
      </c>
      <c r="G85">
        <v>10</v>
      </c>
      <c r="H85">
        <v>11.5</v>
      </c>
      <c r="I85">
        <v>0</v>
      </c>
      <c r="J85">
        <v>26</v>
      </c>
      <c r="K85">
        <v>30</v>
      </c>
      <c r="L85" s="121">
        <v>41.8</v>
      </c>
      <c r="M85" s="115">
        <f t="shared" si="24"/>
        <v>1002.6</v>
      </c>
      <c r="N85" s="7">
        <v>1214.2269940407766</v>
      </c>
      <c r="O85" s="7">
        <v>1304.1433704057049</v>
      </c>
      <c r="P85" s="7">
        <v>1574.18</v>
      </c>
      <c r="Q85" s="121" t="s">
        <v>392</v>
      </c>
      <c r="R85">
        <v>1</v>
      </c>
      <c r="S85">
        <v>1</v>
      </c>
      <c r="T85">
        <v>1</v>
      </c>
      <c r="U85" t="e">
        <f t="shared" si="25"/>
        <v>#VALUE!</v>
      </c>
      <c r="V85">
        <f t="shared" si="50"/>
        <v>668</v>
      </c>
      <c r="W85">
        <f t="shared" si="26"/>
        <v>718</v>
      </c>
      <c r="X85">
        <f t="shared" si="27"/>
        <v>866</v>
      </c>
      <c r="Y85" t="e">
        <f t="shared" si="28"/>
        <v>#VALUE!</v>
      </c>
      <c r="Z85">
        <f t="shared" si="29"/>
        <v>115</v>
      </c>
      <c r="AA85">
        <f t="shared" si="30"/>
        <v>123</v>
      </c>
      <c r="AB85">
        <f t="shared" si="31"/>
        <v>149</v>
      </c>
      <c r="AC85" s="213" t="e">
        <f t="shared" si="51"/>
        <v>#VALUE!</v>
      </c>
      <c r="AD85" s="213">
        <f t="shared" si="52"/>
        <v>7.1147418668290358E-2</v>
      </c>
      <c r="AE85" s="213">
        <f t="shared" si="53"/>
        <v>8.0914161932674575E-2</v>
      </c>
      <c r="AF85" s="213">
        <f t="shared" si="54"/>
        <v>0.11681127391472532</v>
      </c>
      <c r="AG85" s="167">
        <f t="shared" si="55"/>
        <v>3.969E-4</v>
      </c>
      <c r="AH85" s="167">
        <f t="shared" si="32"/>
        <v>1.7345999999999999</v>
      </c>
      <c r="AI85" s="167">
        <f t="shared" si="33"/>
        <v>2</v>
      </c>
      <c r="AJ85" s="167">
        <f t="shared" si="34"/>
        <v>3.6734700000000002E-4</v>
      </c>
      <c r="AK85" s="115">
        <v>168.33710197020613</v>
      </c>
      <c r="AL85" s="7">
        <v>180.80286190736828</v>
      </c>
      <c r="AM85" s="7">
        <v>218.24</v>
      </c>
      <c r="AN85">
        <v>1</v>
      </c>
      <c r="AO85">
        <v>1</v>
      </c>
      <c r="AP85">
        <v>1</v>
      </c>
      <c r="AQ85">
        <f t="shared" si="78"/>
        <v>190</v>
      </c>
      <c r="AR85">
        <f t="shared" si="36"/>
        <v>204</v>
      </c>
      <c r="AS85">
        <f t="shared" si="37"/>
        <v>246</v>
      </c>
      <c r="AT85">
        <f t="shared" si="102"/>
        <v>82</v>
      </c>
      <c r="AU85">
        <f t="shared" si="103"/>
        <v>88</v>
      </c>
      <c r="AV85">
        <f t="shared" si="104"/>
        <v>106</v>
      </c>
      <c r="AW85" s="213">
        <f t="shared" si="56"/>
        <v>3.729743108949711E-2</v>
      </c>
      <c r="AX85" s="213">
        <f t="shared" si="57"/>
        <v>4.2675342683488639E-2</v>
      </c>
      <c r="AY85" s="213">
        <f t="shared" si="58"/>
        <v>6.0884283201225513E-2</v>
      </c>
      <c r="AZ85" s="119">
        <f t="shared" si="79"/>
        <v>0.6</v>
      </c>
      <c r="BA85" s="1">
        <v>6.3</v>
      </c>
      <c r="BB85">
        <v>6.8</v>
      </c>
      <c r="BC85">
        <v>9.1</v>
      </c>
      <c r="BE85" s="7">
        <v>1114</v>
      </c>
      <c r="BG85" s="123">
        <f t="shared" si="41"/>
        <v>0.9</v>
      </c>
      <c r="BJ85">
        <v>0</v>
      </c>
      <c r="BK85">
        <v>12.8</v>
      </c>
      <c r="BL85">
        <v>14.7</v>
      </c>
      <c r="BM85">
        <v>21.85</v>
      </c>
      <c r="BO85">
        <f t="shared" si="66"/>
        <v>1</v>
      </c>
      <c r="BP85">
        <f t="shared" si="66"/>
        <v>1</v>
      </c>
      <c r="BQ85">
        <f t="shared" si="66"/>
        <v>1</v>
      </c>
      <c r="BR85">
        <f t="shared" si="43"/>
        <v>190</v>
      </c>
      <c r="BS85">
        <f t="shared" si="60"/>
        <v>204</v>
      </c>
      <c r="BT85">
        <f t="shared" si="61"/>
        <v>246</v>
      </c>
      <c r="BV85">
        <f t="shared" si="62"/>
        <v>0</v>
      </c>
      <c r="BW85">
        <f t="shared" si="46"/>
        <v>0</v>
      </c>
      <c r="BX85">
        <f t="shared" si="47"/>
        <v>0</v>
      </c>
      <c r="BY85">
        <f t="shared" si="63"/>
        <v>1</v>
      </c>
      <c r="CN85" s="131">
        <v>220</v>
      </c>
      <c r="CO85" s="1">
        <v>0.7585639347228863</v>
      </c>
      <c r="CP85">
        <v>0.69425955238573378</v>
      </c>
      <c r="CQ85">
        <v>0.7585639347228863</v>
      </c>
      <c r="CR85">
        <v>0.69425955238573378</v>
      </c>
      <c r="CS85">
        <v>0.68521071868549555</v>
      </c>
      <c r="CT85">
        <v>0.65780685179925613</v>
      </c>
      <c r="CU85">
        <v>0.68521071868549555</v>
      </c>
      <c r="CV85">
        <v>0.65780685179925613</v>
      </c>
      <c r="CW85">
        <v>0.7585639347228863</v>
      </c>
      <c r="CX85">
        <v>0.69425955238573378</v>
      </c>
      <c r="CY85">
        <v>0.68521071868549555</v>
      </c>
      <c r="CZ85" s="8">
        <v>0.65780685179925613</v>
      </c>
      <c r="DE85" s="74"/>
      <c r="DF85" s="98">
        <f>DF82</f>
        <v>300</v>
      </c>
      <c r="DG85" s="107" t="e">
        <f>BM21</f>
        <v>#N/A</v>
      </c>
      <c r="DH85" s="239" t="e">
        <f>ROUND(IF($BZ$2=1,X21,IF($BZ$2=2,X21*3.412141633,)),0)</f>
        <v>#N/A</v>
      </c>
      <c r="DI85" s="240" t="e">
        <f>IF($BZ$2=1,ROUND(AB21,0),IF($BZ$2=2,ROUND(AB21/272.7654,1),))</f>
        <v>#N/A</v>
      </c>
      <c r="DJ85" s="235" t="e">
        <f>IF($BZ$2=1,AF21,IF($BZ$2=2,AF21*0.3346,))</f>
        <v>#N/A</v>
      </c>
      <c r="DK85" s="265" t="e">
        <f>IF(BY21=1,ROUND(IF($BZ$2=1,AS21,IF($BZ$2=2,AS21*3.412141633,)),0),"")</f>
        <v>#N/A</v>
      </c>
      <c r="DL85" s="266" t="e">
        <f>IF(BY21=1,IF($BZ$2=1,ROUND(AV21,0),IF($BZ$2=2,ROUND(AV21/272.7654,1),)),"")</f>
        <v>#N/A</v>
      </c>
      <c r="DM85" s="235" t="e">
        <f>IF(BY21=1,IF($BZ$2=1,AY21,IF($BZ$2=2,AY21*0.3346,)),"")</f>
        <v>#N/A</v>
      </c>
      <c r="DN85" s="244" t="e">
        <f>L21</f>
        <v>#N/A</v>
      </c>
      <c r="DO85" s="236" t="e">
        <f t="shared" ref="DO85" si="148">DN85+8</f>
        <v>#N/A</v>
      </c>
      <c r="DP85" s="261" t="e">
        <f>BC21</f>
        <v>#N/A</v>
      </c>
      <c r="DQ85" s="236" t="e">
        <f t="shared" ref="DQ85" si="149">DQ82</f>
        <v>#N/A</v>
      </c>
    </row>
    <row r="86" spans="1:121" x14ac:dyDescent="0.25">
      <c r="A86" t="str">
        <f t="shared" si="49"/>
        <v>13511</v>
      </c>
      <c r="D86">
        <v>1</v>
      </c>
      <c r="E86">
        <v>35</v>
      </c>
      <c r="F86">
        <v>40.5</v>
      </c>
      <c r="G86">
        <v>11</v>
      </c>
      <c r="H86">
        <v>11.5</v>
      </c>
      <c r="I86">
        <v>0</v>
      </c>
      <c r="J86">
        <v>26</v>
      </c>
      <c r="K86">
        <v>30</v>
      </c>
      <c r="L86" s="121">
        <v>41.8</v>
      </c>
      <c r="M86" s="115">
        <f t="shared" si="24"/>
        <v>650.76</v>
      </c>
      <c r="N86" s="7">
        <v>1647.5037394527276</v>
      </c>
      <c r="O86" s="7">
        <v>1769.505282019556</v>
      </c>
      <c r="P86" s="7">
        <v>2135.9</v>
      </c>
      <c r="Q86" s="121" t="s">
        <v>392</v>
      </c>
      <c r="R86">
        <v>1</v>
      </c>
      <c r="S86">
        <v>1</v>
      </c>
      <c r="T86">
        <v>1</v>
      </c>
      <c r="U86" t="e">
        <f t="shared" si="25"/>
        <v>#VALUE!</v>
      </c>
      <c r="V86">
        <f t="shared" si="50"/>
        <v>907</v>
      </c>
      <c r="W86">
        <f t="shared" si="26"/>
        <v>974</v>
      </c>
      <c r="X86">
        <f t="shared" si="27"/>
        <v>1175</v>
      </c>
      <c r="Y86" t="e">
        <f t="shared" si="28"/>
        <v>#VALUE!</v>
      </c>
      <c r="Z86">
        <f t="shared" si="29"/>
        <v>156</v>
      </c>
      <c r="AA86">
        <f t="shared" si="30"/>
        <v>168</v>
      </c>
      <c r="AB86">
        <f t="shared" si="31"/>
        <v>202</v>
      </c>
      <c r="AC86" s="213" t="e">
        <f t="shared" si="51"/>
        <v>#VALUE!</v>
      </c>
      <c r="AD86" s="213">
        <f t="shared" si="52"/>
        <v>0.15738226376391512</v>
      </c>
      <c r="AE86" s="213">
        <f t="shared" si="53"/>
        <v>0.18206496476299452</v>
      </c>
      <c r="AF86" s="213">
        <f t="shared" si="54"/>
        <v>0.26161245729300475</v>
      </c>
      <c r="AG86" s="167">
        <f t="shared" si="55"/>
        <v>3.969E-4</v>
      </c>
      <c r="AH86" s="167">
        <f t="shared" si="32"/>
        <v>1.7345999999999999</v>
      </c>
      <c r="AI86" s="167">
        <f t="shared" si="33"/>
        <v>4</v>
      </c>
      <c r="AJ86" s="167">
        <f t="shared" si="34"/>
        <v>5.7428799999999995E-4</v>
      </c>
      <c r="AK86" s="115">
        <v>276</v>
      </c>
      <c r="AL86" s="7">
        <v>296</v>
      </c>
      <c r="AM86" s="7">
        <v>358</v>
      </c>
      <c r="AN86">
        <v>1</v>
      </c>
      <c r="AO86">
        <v>1</v>
      </c>
      <c r="AP86">
        <v>1</v>
      </c>
      <c r="AQ86">
        <f t="shared" si="78"/>
        <v>311</v>
      </c>
      <c r="AR86">
        <f t="shared" si="36"/>
        <v>333</v>
      </c>
      <c r="AS86">
        <f t="shared" si="37"/>
        <v>403</v>
      </c>
      <c r="AT86">
        <f t="shared" si="102"/>
        <v>134</v>
      </c>
      <c r="AU86">
        <f t="shared" si="103"/>
        <v>143</v>
      </c>
      <c r="AV86">
        <f t="shared" si="104"/>
        <v>173</v>
      </c>
      <c r="AW86" s="213">
        <f t="shared" si="56"/>
        <v>0.1167427037158299</v>
      </c>
      <c r="AX86" s="213">
        <f t="shared" si="57"/>
        <v>0.13264564159016839</v>
      </c>
      <c r="AY86" s="213">
        <f t="shared" si="58"/>
        <v>0.1928725275595165</v>
      </c>
      <c r="AZ86" s="119">
        <f t="shared" si="79"/>
        <v>0.5</v>
      </c>
      <c r="BA86" s="1">
        <v>6.3</v>
      </c>
      <c r="BB86">
        <v>6.8</v>
      </c>
      <c r="BC86">
        <v>9.1</v>
      </c>
      <c r="BE86" s="7">
        <v>957</v>
      </c>
      <c r="BG86" s="123">
        <f t="shared" si="41"/>
        <v>0.68</v>
      </c>
      <c r="BJ86">
        <v>0</v>
      </c>
      <c r="BK86">
        <v>12.8</v>
      </c>
      <c r="BL86">
        <v>14.7</v>
      </c>
      <c r="BM86">
        <v>21.85</v>
      </c>
      <c r="BO86">
        <f t="shared" si="66"/>
        <v>1</v>
      </c>
      <c r="BP86">
        <f t="shared" si="66"/>
        <v>1</v>
      </c>
      <c r="BQ86">
        <f t="shared" si="66"/>
        <v>1</v>
      </c>
      <c r="BR86">
        <f t="shared" si="43"/>
        <v>311</v>
      </c>
      <c r="BS86">
        <f t="shared" si="60"/>
        <v>333</v>
      </c>
      <c r="BT86">
        <f t="shared" si="61"/>
        <v>403</v>
      </c>
      <c r="BV86">
        <f t="shared" si="62"/>
        <v>0</v>
      </c>
      <c r="BW86">
        <f t="shared" si="46"/>
        <v>0</v>
      </c>
      <c r="BX86">
        <f t="shared" si="47"/>
        <v>0</v>
      </c>
      <c r="BY86">
        <f t="shared" si="63"/>
        <v>1</v>
      </c>
      <c r="CN86" s="131">
        <v>240</v>
      </c>
      <c r="CO86" s="1">
        <v>0.75027509009945204</v>
      </c>
      <c r="CP86">
        <v>0.68488673514658593</v>
      </c>
      <c r="CQ86">
        <v>0.75027509009945204</v>
      </c>
      <c r="CR86">
        <v>0.68488673514658593</v>
      </c>
      <c r="CS86">
        <v>0.68190440163328403</v>
      </c>
      <c r="CT86">
        <v>0.65796861393376183</v>
      </c>
      <c r="CU86">
        <v>0.68190440163328403</v>
      </c>
      <c r="CV86">
        <v>0.65796861393376183</v>
      </c>
      <c r="CW86">
        <v>0.75027509009945204</v>
      </c>
      <c r="CX86">
        <v>0.68488673514658593</v>
      </c>
      <c r="CY86">
        <v>0.68190440163328403</v>
      </c>
      <c r="CZ86" s="8">
        <v>0.65796861393376183</v>
      </c>
      <c r="DE86" s="74"/>
      <c r="DF86" s="262"/>
      <c r="DG86" s="262"/>
      <c r="DH86" s="262"/>
      <c r="DI86" s="262"/>
      <c r="DJ86" s="262"/>
      <c r="DK86" s="262"/>
      <c r="DL86" s="262"/>
      <c r="DM86" s="262"/>
      <c r="DN86" s="262"/>
      <c r="DO86" s="262"/>
      <c r="DP86" s="262"/>
      <c r="DQ86" s="263" t="s">
        <v>309</v>
      </c>
    </row>
    <row r="87" spans="1:121" x14ac:dyDescent="0.25">
      <c r="A87" t="str">
        <f t="shared" si="49"/>
        <v>15011</v>
      </c>
      <c r="D87">
        <v>1</v>
      </c>
      <c r="E87">
        <v>50</v>
      </c>
      <c r="F87">
        <v>40.5</v>
      </c>
      <c r="G87">
        <v>11</v>
      </c>
      <c r="H87">
        <v>11.5</v>
      </c>
      <c r="I87">
        <v>0</v>
      </c>
      <c r="J87">
        <v>26</v>
      </c>
      <c r="K87">
        <v>30</v>
      </c>
      <c r="L87" s="121">
        <v>41.8</v>
      </c>
      <c r="M87" s="115">
        <f t="shared" si="24"/>
        <v>754.12</v>
      </c>
      <c r="N87" s="7">
        <v>1647.5037394527276</v>
      </c>
      <c r="O87" s="7">
        <v>1769.505282019556</v>
      </c>
      <c r="P87" s="7">
        <v>2135.9</v>
      </c>
      <c r="Q87" s="121" t="s">
        <v>392</v>
      </c>
      <c r="R87">
        <v>1</v>
      </c>
      <c r="S87">
        <v>1</v>
      </c>
      <c r="T87">
        <v>1</v>
      </c>
      <c r="U87" t="e">
        <f t="shared" si="25"/>
        <v>#VALUE!</v>
      </c>
      <c r="V87">
        <f t="shared" si="50"/>
        <v>907</v>
      </c>
      <c r="W87">
        <f t="shared" si="26"/>
        <v>974</v>
      </c>
      <c r="X87">
        <f t="shared" si="27"/>
        <v>1175</v>
      </c>
      <c r="Y87" t="e">
        <f t="shared" si="77"/>
        <v>#VALUE!</v>
      </c>
      <c r="Z87">
        <f t="shared" si="29"/>
        <v>156</v>
      </c>
      <c r="AA87">
        <f t="shared" si="30"/>
        <v>168</v>
      </c>
      <c r="AB87">
        <f t="shared" si="31"/>
        <v>202</v>
      </c>
      <c r="AC87" s="213" t="e">
        <f t="shared" si="51"/>
        <v>#VALUE!</v>
      </c>
      <c r="AD87" s="213">
        <f t="shared" si="52"/>
        <v>0.17225025694657178</v>
      </c>
      <c r="AE87" s="213">
        <f t="shared" si="53"/>
        <v>0.19897248457760222</v>
      </c>
      <c r="AF87" s="213">
        <f t="shared" si="54"/>
        <v>0.28488913055761989</v>
      </c>
      <c r="AG87" s="167">
        <f t="shared" si="55"/>
        <v>3.969E-4</v>
      </c>
      <c r="AH87" s="167">
        <f t="shared" si="32"/>
        <v>1.7345999999999999</v>
      </c>
      <c r="AI87" s="167">
        <f t="shared" si="33"/>
        <v>4</v>
      </c>
      <c r="AJ87" s="167">
        <f t="shared" si="34"/>
        <v>5.7428799999999995E-4</v>
      </c>
      <c r="AK87" s="115">
        <v>276</v>
      </c>
      <c r="AL87" s="7">
        <v>296</v>
      </c>
      <c r="AM87" s="7">
        <v>358</v>
      </c>
      <c r="AN87">
        <v>1</v>
      </c>
      <c r="AO87">
        <v>1</v>
      </c>
      <c r="AP87">
        <v>1</v>
      </c>
      <c r="AQ87">
        <f t="shared" si="78"/>
        <v>311</v>
      </c>
      <c r="AR87">
        <f t="shared" si="36"/>
        <v>333</v>
      </c>
      <c r="AS87">
        <f t="shared" si="37"/>
        <v>403</v>
      </c>
      <c r="AT87">
        <f t="shared" si="102"/>
        <v>134</v>
      </c>
      <c r="AU87">
        <f t="shared" si="103"/>
        <v>143</v>
      </c>
      <c r="AV87">
        <f t="shared" si="104"/>
        <v>173</v>
      </c>
      <c r="AW87" s="213">
        <f t="shared" si="56"/>
        <v>0.12816449995473517</v>
      </c>
      <c r="AX87" s="213">
        <f t="shared" si="57"/>
        <v>0.1454307470750483</v>
      </c>
      <c r="AY87" s="213">
        <f t="shared" si="58"/>
        <v>0.21066241480460138</v>
      </c>
      <c r="AZ87" s="119">
        <f t="shared" si="79"/>
        <v>0.7</v>
      </c>
      <c r="BA87" s="1">
        <v>6.3</v>
      </c>
      <c r="BB87">
        <v>6.8</v>
      </c>
      <c r="BC87">
        <v>9.1</v>
      </c>
      <c r="BE87" s="7">
        <v>1109</v>
      </c>
      <c r="BG87" s="123">
        <f t="shared" si="41"/>
        <v>0.68</v>
      </c>
      <c r="BJ87">
        <v>0</v>
      </c>
      <c r="BK87">
        <v>12.8</v>
      </c>
      <c r="BL87">
        <v>14.7</v>
      </c>
      <c r="BM87">
        <v>21.85</v>
      </c>
      <c r="BO87">
        <f t="shared" si="66"/>
        <v>1</v>
      </c>
      <c r="BP87">
        <f t="shared" si="66"/>
        <v>1</v>
      </c>
      <c r="BQ87">
        <f t="shared" si="66"/>
        <v>1</v>
      </c>
      <c r="BR87">
        <f t="shared" si="43"/>
        <v>311</v>
      </c>
      <c r="BS87">
        <f t="shared" si="60"/>
        <v>333</v>
      </c>
      <c r="BT87">
        <f t="shared" si="61"/>
        <v>403</v>
      </c>
      <c r="BV87">
        <f t="shared" si="62"/>
        <v>0</v>
      </c>
      <c r="BW87">
        <f t="shared" si="46"/>
        <v>0</v>
      </c>
      <c r="BX87">
        <f t="shared" si="47"/>
        <v>0</v>
      </c>
      <c r="BY87">
        <f t="shared" si="63"/>
        <v>1</v>
      </c>
      <c r="CN87" s="131">
        <v>260</v>
      </c>
      <c r="CO87" s="1">
        <v>0.75</v>
      </c>
      <c r="CP87">
        <v>0.68</v>
      </c>
      <c r="CQ87">
        <v>0.75</v>
      </c>
      <c r="CR87">
        <v>0.68</v>
      </c>
      <c r="CS87">
        <v>0.68190449384530405</v>
      </c>
      <c r="CT87">
        <v>0.65796861393376183</v>
      </c>
      <c r="CU87">
        <v>0.68190449384530405</v>
      </c>
      <c r="CV87">
        <v>0.65796861393376183</v>
      </c>
      <c r="CW87">
        <v>0.75</v>
      </c>
      <c r="CX87">
        <v>0.68</v>
      </c>
      <c r="CY87">
        <v>0.68190449384530405</v>
      </c>
      <c r="CZ87" s="8">
        <v>0.65796861393376183</v>
      </c>
      <c r="DE87" s="74"/>
      <c r="DF87" s="157" t="s">
        <v>23</v>
      </c>
      <c r="DG87" s="104">
        <f>IF($J$4=data!$CC$3,NL!DI6,IF($J$4=data!$CC$4,EN!DI6,IF($J$4=data!$CC$5,FR!DI6,IF($J$4=data!$CC$6,DE!DI6,IF($J$4=data!$CC$7,NR!DI6,IF($J$4=data!$CC$8,SP!DI6,IF($J$4=data!$CC$9,SW!DI6,)))))))</f>
        <v>0</v>
      </c>
      <c r="DH87" s="74"/>
      <c r="DI87" s="74"/>
      <c r="DJ87" s="74"/>
      <c r="DK87" s="74"/>
      <c r="DL87" s="74"/>
      <c r="DM87" s="74"/>
      <c r="DN87" s="74"/>
      <c r="DO87" s="74"/>
      <c r="DP87" s="74"/>
      <c r="DQ87" s="74"/>
    </row>
    <row r="88" spans="1:121" x14ac:dyDescent="0.25">
      <c r="A88" t="str">
        <f t="shared" si="49"/>
        <v>16511</v>
      </c>
      <c r="D88">
        <v>1</v>
      </c>
      <c r="E88">
        <v>65</v>
      </c>
      <c r="F88">
        <v>40.5</v>
      </c>
      <c r="G88">
        <v>11</v>
      </c>
      <c r="H88">
        <v>11.5</v>
      </c>
      <c r="I88">
        <v>0</v>
      </c>
      <c r="J88">
        <v>26</v>
      </c>
      <c r="K88">
        <v>30</v>
      </c>
      <c r="L88" s="121">
        <v>41.8</v>
      </c>
      <c r="M88" s="115">
        <f t="shared" si="24"/>
        <v>839.12</v>
      </c>
      <c r="N88" s="7">
        <v>1647.5037394527276</v>
      </c>
      <c r="O88" s="7">
        <v>1769.505282019556</v>
      </c>
      <c r="P88" s="7">
        <v>2135.9</v>
      </c>
      <c r="Q88" s="121" t="s">
        <v>392</v>
      </c>
      <c r="R88">
        <v>1</v>
      </c>
      <c r="S88">
        <v>1</v>
      </c>
      <c r="T88">
        <v>1</v>
      </c>
      <c r="U88" t="e">
        <f t="shared" si="25"/>
        <v>#VALUE!</v>
      </c>
      <c r="V88">
        <f t="shared" si="50"/>
        <v>907</v>
      </c>
      <c r="W88">
        <f t="shared" si="26"/>
        <v>974</v>
      </c>
      <c r="X88">
        <f t="shared" si="27"/>
        <v>1175</v>
      </c>
      <c r="Y88" t="e">
        <f t="shared" si="28"/>
        <v>#VALUE!</v>
      </c>
      <c r="Z88">
        <f t="shared" si="29"/>
        <v>156</v>
      </c>
      <c r="AA88">
        <f t="shared" si="30"/>
        <v>168</v>
      </c>
      <c r="AB88">
        <f t="shared" si="31"/>
        <v>202</v>
      </c>
      <c r="AC88" s="213" t="e">
        <f t="shared" si="51"/>
        <v>#VALUE!</v>
      </c>
      <c r="AD88" s="213">
        <f t="shared" si="52"/>
        <v>0.18711825012922845</v>
      </c>
      <c r="AE88" s="213">
        <f t="shared" si="53"/>
        <v>0.21588000439220995</v>
      </c>
      <c r="AF88" s="213">
        <f t="shared" si="54"/>
        <v>0.30816580382223502</v>
      </c>
      <c r="AG88" s="167">
        <f t="shared" si="55"/>
        <v>3.969E-4</v>
      </c>
      <c r="AH88" s="167">
        <f t="shared" si="32"/>
        <v>1.7345999999999999</v>
      </c>
      <c r="AI88" s="167">
        <f t="shared" si="33"/>
        <v>4</v>
      </c>
      <c r="AJ88" s="167">
        <f t="shared" si="34"/>
        <v>5.7428799999999995E-4</v>
      </c>
      <c r="AK88" s="115">
        <f>AK87*(1-(($E88-50)*0.005))</f>
        <v>255.3</v>
      </c>
      <c r="AL88" s="7">
        <f>AL87*(1-(($E88-50)*0.005))</f>
        <v>273.8</v>
      </c>
      <c r="AM88" s="7">
        <f>AM87*(1-(($E88-50)*0.005))</f>
        <v>331.15000000000003</v>
      </c>
      <c r="AN88">
        <v>1</v>
      </c>
      <c r="AO88">
        <v>1</v>
      </c>
      <c r="AP88">
        <v>1</v>
      </c>
      <c r="AQ88">
        <f t="shared" si="78"/>
        <v>288</v>
      </c>
      <c r="AR88">
        <f t="shared" si="36"/>
        <v>308</v>
      </c>
      <c r="AS88">
        <f t="shared" si="37"/>
        <v>373</v>
      </c>
      <c r="AT88">
        <f t="shared" si="38"/>
        <v>124</v>
      </c>
      <c r="AU88">
        <f t="shared" si="39"/>
        <v>132</v>
      </c>
      <c r="AV88">
        <f t="shared" si="40"/>
        <v>160</v>
      </c>
      <c r="AW88" s="213">
        <f t="shared" si="56"/>
        <v>0.1202160734262524</v>
      </c>
      <c r="AX88" s="213">
        <f t="shared" si="57"/>
        <v>0.13560015180719756</v>
      </c>
      <c r="AY88" s="213">
        <f t="shared" si="58"/>
        <v>0.1964837586382166</v>
      </c>
      <c r="AZ88" s="119">
        <f t="shared" si="79"/>
        <v>0.9</v>
      </c>
      <c r="BA88" s="1">
        <v>6.3</v>
      </c>
      <c r="BB88">
        <v>6.8</v>
      </c>
      <c r="BC88">
        <v>9.1</v>
      </c>
      <c r="BE88" s="7">
        <v>1234</v>
      </c>
      <c r="BG88" s="123">
        <f t="shared" si="41"/>
        <v>0.68</v>
      </c>
      <c r="BJ88">
        <v>0</v>
      </c>
      <c r="BK88">
        <v>12.8</v>
      </c>
      <c r="BL88">
        <v>14.7</v>
      </c>
      <c r="BM88">
        <v>21.85</v>
      </c>
      <c r="BO88">
        <f t="shared" si="66"/>
        <v>1</v>
      </c>
      <c r="BP88">
        <f t="shared" si="66"/>
        <v>1</v>
      </c>
      <c r="BQ88">
        <f t="shared" si="66"/>
        <v>1</v>
      </c>
      <c r="BR88">
        <f t="shared" si="43"/>
        <v>288</v>
      </c>
      <c r="BS88">
        <f t="shared" si="60"/>
        <v>308</v>
      </c>
      <c r="BT88">
        <f t="shared" si="61"/>
        <v>373</v>
      </c>
      <c r="BV88">
        <f t="shared" si="62"/>
        <v>0</v>
      </c>
      <c r="BW88">
        <f t="shared" si="46"/>
        <v>0</v>
      </c>
      <c r="BX88">
        <f t="shared" si="47"/>
        <v>0</v>
      </c>
      <c r="BY88">
        <f t="shared" si="63"/>
        <v>1</v>
      </c>
      <c r="CN88" s="131">
        <v>280</v>
      </c>
      <c r="CO88" s="1">
        <v>0.75077946095441817</v>
      </c>
      <c r="CP88">
        <v>0.68</v>
      </c>
      <c r="CQ88">
        <v>0.75077946095441817</v>
      </c>
      <c r="CR88">
        <v>0.68</v>
      </c>
      <c r="CS88">
        <v>0.67294243770541662</v>
      </c>
      <c r="CT88">
        <v>0.6582099452827469</v>
      </c>
      <c r="CU88">
        <v>0.67294243770541662</v>
      </c>
      <c r="CV88">
        <v>0.6582099452827469</v>
      </c>
      <c r="CW88">
        <v>0.75077946095441817</v>
      </c>
      <c r="CX88">
        <v>0.68</v>
      </c>
      <c r="CY88">
        <v>0.67294243770541662</v>
      </c>
      <c r="CZ88" s="8">
        <v>0.6582099452827469</v>
      </c>
      <c r="DE88" s="74"/>
      <c r="DF88" s="157" t="s">
        <v>24</v>
      </c>
      <c r="DG88" s="104">
        <f>IF($J$4=data!$CC$3,NL!DF20,IF($J$4=data!$CC$4,EN!DF20,IF($J$4=data!$CC$5,FR!DF20,IF($J$4=data!$CC$6,DE!DF20,IF($J$4=data!$CC$7,NR!DF20,IF($J$4=data!$CC$8,SP!DF20,IF($J$4=data!$CC$9,SW!DF20,)))))))</f>
        <v>0</v>
      </c>
      <c r="DH88" s="74"/>
      <c r="DI88" s="74"/>
      <c r="DJ88" s="74"/>
      <c r="DK88" s="74"/>
      <c r="DL88" s="74"/>
      <c r="DM88" s="74"/>
      <c r="DN88" s="74"/>
      <c r="DO88" s="74"/>
      <c r="DP88" s="74"/>
      <c r="DQ88" s="74"/>
    </row>
    <row r="89" spans="1:121" x14ac:dyDescent="0.25">
      <c r="A89" t="str">
        <f t="shared" si="49"/>
        <v>19511</v>
      </c>
      <c r="D89">
        <v>1</v>
      </c>
      <c r="E89">
        <v>95</v>
      </c>
      <c r="F89">
        <v>40.5</v>
      </c>
      <c r="G89">
        <v>11</v>
      </c>
      <c r="H89">
        <v>11.5</v>
      </c>
      <c r="I89">
        <v>0</v>
      </c>
      <c r="J89">
        <v>26</v>
      </c>
      <c r="K89">
        <v>30</v>
      </c>
      <c r="L89" s="121">
        <v>41.8</v>
      </c>
      <c r="M89" s="115">
        <f t="shared" si="24"/>
        <v>977.16000000000008</v>
      </c>
      <c r="N89" s="7">
        <v>1647.5037394527276</v>
      </c>
      <c r="O89" s="7">
        <v>1769.505282019556</v>
      </c>
      <c r="P89" s="7">
        <v>2135.9</v>
      </c>
      <c r="Q89" s="121" t="s">
        <v>392</v>
      </c>
      <c r="R89">
        <v>1</v>
      </c>
      <c r="S89">
        <v>1</v>
      </c>
      <c r="T89">
        <v>1</v>
      </c>
      <c r="U89" t="e">
        <f t="shared" si="25"/>
        <v>#VALUE!</v>
      </c>
      <c r="V89">
        <f t="shared" si="50"/>
        <v>907</v>
      </c>
      <c r="W89">
        <f t="shared" si="26"/>
        <v>974</v>
      </c>
      <c r="X89">
        <f t="shared" si="27"/>
        <v>1175</v>
      </c>
      <c r="Y89" t="e">
        <f t="shared" si="28"/>
        <v>#VALUE!</v>
      </c>
      <c r="Z89">
        <f t="shared" si="29"/>
        <v>156</v>
      </c>
      <c r="AA89">
        <f t="shared" si="30"/>
        <v>168</v>
      </c>
      <c r="AB89">
        <f t="shared" si="31"/>
        <v>202</v>
      </c>
      <c r="AC89" s="213" t="e">
        <f t="shared" si="51"/>
        <v>#VALUE!</v>
      </c>
      <c r="AD89" s="213">
        <f t="shared" si="52"/>
        <v>0.21685423649454175</v>
      </c>
      <c r="AE89" s="213">
        <f t="shared" si="53"/>
        <v>0.24969504402142531</v>
      </c>
      <c r="AF89" s="213">
        <f t="shared" si="54"/>
        <v>0.35471915035146528</v>
      </c>
      <c r="AG89" s="167">
        <f t="shared" si="55"/>
        <v>3.969E-4</v>
      </c>
      <c r="AH89" s="167">
        <f t="shared" si="32"/>
        <v>1.7345999999999999</v>
      </c>
      <c r="AI89" s="167">
        <f t="shared" si="33"/>
        <v>4</v>
      </c>
      <c r="AJ89" s="167">
        <f t="shared" si="34"/>
        <v>5.7428799999999995E-4</v>
      </c>
      <c r="AK89" s="115">
        <f>AK87*(1-(($E89-50)*0.005))</f>
        <v>213.9</v>
      </c>
      <c r="AL89" s="7">
        <f>AL87*(1-(($E89-50)*0.005))</f>
        <v>229.4</v>
      </c>
      <c r="AM89" s="7">
        <f>AM87*(1-(($E89-50)*0.005))</f>
        <v>277.45</v>
      </c>
      <c r="AN89">
        <v>1</v>
      </c>
      <c r="AO89">
        <v>1</v>
      </c>
      <c r="AP89">
        <v>1</v>
      </c>
      <c r="AQ89">
        <f t="shared" si="78"/>
        <v>241</v>
      </c>
      <c r="AR89">
        <f t="shared" si="36"/>
        <v>258</v>
      </c>
      <c r="AS89">
        <f t="shared" si="37"/>
        <v>312</v>
      </c>
      <c r="AT89">
        <f t="shared" si="38"/>
        <v>104</v>
      </c>
      <c r="AU89">
        <f t="shared" si="39"/>
        <v>111</v>
      </c>
      <c r="AV89">
        <f t="shared" si="40"/>
        <v>134</v>
      </c>
      <c r="AW89" s="213">
        <f t="shared" si="56"/>
        <v>0.10041374395648672</v>
      </c>
      <c r="AX89" s="213">
        <f t="shared" si="57"/>
        <v>0.11361387568647237</v>
      </c>
      <c r="AY89" s="213">
        <f t="shared" si="58"/>
        <v>0.16242988867145094</v>
      </c>
      <c r="AZ89" s="119">
        <f t="shared" si="79"/>
        <v>1.3</v>
      </c>
      <c r="BA89" s="1">
        <v>6.3</v>
      </c>
      <c r="BB89">
        <v>6.8</v>
      </c>
      <c r="BC89">
        <v>9.1</v>
      </c>
      <c r="BE89" s="7">
        <v>1437</v>
      </c>
      <c r="BG89" s="123">
        <f t="shared" si="41"/>
        <v>0.68</v>
      </c>
      <c r="BJ89">
        <v>0</v>
      </c>
      <c r="BK89">
        <v>12.8</v>
      </c>
      <c r="BL89">
        <v>14.7</v>
      </c>
      <c r="BM89">
        <v>21.85</v>
      </c>
      <c r="BO89">
        <f t="shared" si="66"/>
        <v>1</v>
      </c>
      <c r="BP89">
        <f t="shared" si="66"/>
        <v>1</v>
      </c>
      <c r="BQ89">
        <f t="shared" si="66"/>
        <v>1</v>
      </c>
      <c r="BR89">
        <f t="shared" si="43"/>
        <v>241</v>
      </c>
      <c r="BS89">
        <f t="shared" si="60"/>
        <v>258</v>
      </c>
      <c r="BT89">
        <f t="shared" si="61"/>
        <v>312</v>
      </c>
      <c r="BV89">
        <f t="shared" si="62"/>
        <v>0</v>
      </c>
      <c r="BW89">
        <f t="shared" si="46"/>
        <v>0</v>
      </c>
      <c r="BX89">
        <f t="shared" si="47"/>
        <v>0</v>
      </c>
      <c r="BY89">
        <f t="shared" si="63"/>
        <v>1</v>
      </c>
      <c r="CN89" s="132">
        <v>300</v>
      </c>
      <c r="CO89" s="124">
        <v>0.75077946095441817</v>
      </c>
      <c r="CP89" s="125">
        <v>0.68</v>
      </c>
      <c r="CQ89" s="125">
        <v>0.75077946095441817</v>
      </c>
      <c r="CR89" s="125">
        <v>0.68</v>
      </c>
      <c r="CS89" s="125">
        <v>0.67294243770541662</v>
      </c>
      <c r="CT89" s="125">
        <v>0.6582099452827469</v>
      </c>
      <c r="CU89" s="125">
        <v>0.67294243770541662</v>
      </c>
      <c r="CV89" s="125">
        <v>0.6582099452827469</v>
      </c>
      <c r="CW89" s="125">
        <v>0.75077946095441817</v>
      </c>
      <c r="CX89" s="125">
        <v>0.68</v>
      </c>
      <c r="CY89" s="125">
        <v>0.67294243770541662</v>
      </c>
      <c r="CZ89" s="126">
        <v>0.6582099452827469</v>
      </c>
      <c r="DE89" s="74"/>
      <c r="DF89" s="157" t="s">
        <v>59</v>
      </c>
      <c r="DG89" s="104">
        <f>IF($J$4=data!$CC$3,NL!DF21,IF($J$4=data!$CC$4,EN!DF21,IF($J$4=data!$CC$5,FR!DF21,IF($J$4=data!$CC$6,DE!DF21,IF($J$4=data!$CC$7,NR!DF21,IF($J$4=data!$CC$8,SP!DF21,IF($J$4=data!$CC$9,SW!DF21,)))))))</f>
        <v>0</v>
      </c>
      <c r="DH89" s="74"/>
      <c r="DI89" s="74"/>
      <c r="DJ89" s="74"/>
      <c r="DK89" s="74"/>
      <c r="DL89" s="74"/>
      <c r="DM89" s="74"/>
      <c r="DN89" s="74"/>
      <c r="DO89" s="74"/>
      <c r="DP89" s="74"/>
      <c r="DQ89" s="74"/>
    </row>
    <row r="90" spans="1:121" x14ac:dyDescent="0.25">
      <c r="A90" t="str">
        <f t="shared" si="49"/>
        <v>13515</v>
      </c>
      <c r="D90">
        <v>1</v>
      </c>
      <c r="E90">
        <v>35</v>
      </c>
      <c r="F90">
        <v>40.5</v>
      </c>
      <c r="G90">
        <v>15</v>
      </c>
      <c r="H90">
        <v>16.5</v>
      </c>
      <c r="I90">
        <v>0</v>
      </c>
      <c r="J90">
        <v>26</v>
      </c>
      <c r="K90">
        <v>30</v>
      </c>
      <c r="L90" s="121">
        <v>42.4</v>
      </c>
      <c r="M90" s="115">
        <f t="shared" si="24"/>
        <v>940.80000000000007</v>
      </c>
      <c r="N90" s="7">
        <v>1395.33740436932</v>
      </c>
      <c r="O90" s="7">
        <v>1496.2563490716184</v>
      </c>
      <c r="P90" s="7">
        <v>2007.56</v>
      </c>
      <c r="Q90" s="121" t="s">
        <v>392</v>
      </c>
      <c r="R90">
        <v>1</v>
      </c>
      <c r="S90">
        <v>1</v>
      </c>
      <c r="T90">
        <v>1</v>
      </c>
      <c r="U90" t="e">
        <f t="shared" si="25"/>
        <v>#VALUE!</v>
      </c>
      <c r="V90">
        <f t="shared" si="50"/>
        <v>768</v>
      </c>
      <c r="W90">
        <f t="shared" si="26"/>
        <v>823</v>
      </c>
      <c r="X90">
        <f t="shared" si="27"/>
        <v>1105</v>
      </c>
      <c r="Y90" t="e">
        <f t="shared" si="28"/>
        <v>#VALUE!</v>
      </c>
      <c r="Z90">
        <f t="shared" si="29"/>
        <v>132</v>
      </c>
      <c r="AA90">
        <f t="shared" si="30"/>
        <v>142</v>
      </c>
      <c r="AB90">
        <f t="shared" si="31"/>
        <v>190</v>
      </c>
      <c r="AC90" s="213" t="e">
        <f t="shared" si="51"/>
        <v>#VALUE!</v>
      </c>
      <c r="AD90" s="213">
        <f t="shared" si="52"/>
        <v>8.2667572435233122E-2</v>
      </c>
      <c r="AE90" s="213">
        <f t="shared" si="53"/>
        <v>9.5579481617652146E-2</v>
      </c>
      <c r="AF90" s="213">
        <f t="shared" si="54"/>
        <v>0.17052069591966401</v>
      </c>
      <c r="AG90" s="167">
        <f t="shared" si="55"/>
        <v>2.0829999999999999E-4</v>
      </c>
      <c r="AH90" s="167">
        <f t="shared" si="32"/>
        <v>1.724</v>
      </c>
      <c r="AI90" s="167">
        <f t="shared" si="33"/>
        <v>2</v>
      </c>
      <c r="AJ90" s="167">
        <f t="shared" si="34"/>
        <v>4.6182900000000003E-4</v>
      </c>
      <c r="AK90" s="115">
        <v>190.46915773046311</v>
      </c>
      <c r="AL90" s="7">
        <v>204.24499885412456</v>
      </c>
      <c r="AM90" s="7">
        <v>274.04000000000002</v>
      </c>
      <c r="AN90">
        <v>1</v>
      </c>
      <c r="AO90">
        <v>1</v>
      </c>
      <c r="AP90">
        <v>1</v>
      </c>
      <c r="AQ90">
        <f t="shared" si="78"/>
        <v>215</v>
      </c>
      <c r="AR90">
        <f t="shared" si="36"/>
        <v>230</v>
      </c>
      <c r="AS90">
        <f t="shared" si="37"/>
        <v>309</v>
      </c>
      <c r="AT90">
        <f t="shared" si="38"/>
        <v>92</v>
      </c>
      <c r="AU90">
        <f t="shared" si="39"/>
        <v>99</v>
      </c>
      <c r="AV90">
        <f t="shared" si="40"/>
        <v>133</v>
      </c>
      <c r="AW90" s="213">
        <f t="shared" si="56"/>
        <v>4.0350960702190575E-2</v>
      </c>
      <c r="AX90" s="213">
        <f t="shared" si="57"/>
        <v>4.6677513073963194E-2</v>
      </c>
      <c r="AY90" s="213">
        <f t="shared" si="58"/>
        <v>8.391681172182261E-2</v>
      </c>
      <c r="AZ90" s="119">
        <f t="shared" si="79"/>
        <v>0.4</v>
      </c>
      <c r="BA90" s="1">
        <v>6</v>
      </c>
      <c r="BB90">
        <v>6.7</v>
      </c>
      <c r="BC90">
        <v>9</v>
      </c>
      <c r="BE90" s="7">
        <v>1176</v>
      </c>
      <c r="BG90" s="123">
        <f t="shared" si="41"/>
        <v>0.8</v>
      </c>
      <c r="BJ90">
        <v>0</v>
      </c>
      <c r="BK90">
        <v>11.8</v>
      </c>
      <c r="BL90">
        <v>13.7</v>
      </c>
      <c r="BM90">
        <v>21.85</v>
      </c>
      <c r="BO90">
        <f t="shared" si="66"/>
        <v>1</v>
      </c>
      <c r="BP90">
        <f t="shared" si="66"/>
        <v>1</v>
      </c>
      <c r="BQ90">
        <f t="shared" si="66"/>
        <v>1</v>
      </c>
      <c r="BR90">
        <f t="shared" si="43"/>
        <v>215</v>
      </c>
      <c r="BS90">
        <f t="shared" si="60"/>
        <v>230</v>
      </c>
      <c r="BT90">
        <f t="shared" si="61"/>
        <v>309</v>
      </c>
      <c r="BV90">
        <f t="shared" si="62"/>
        <v>0</v>
      </c>
      <c r="BW90">
        <f t="shared" si="46"/>
        <v>0</v>
      </c>
      <c r="BX90">
        <f t="shared" si="47"/>
        <v>0</v>
      </c>
      <c r="BY90">
        <f t="shared" si="63"/>
        <v>1</v>
      </c>
      <c r="DE90" s="74"/>
      <c r="DF90" s="157" t="s">
        <v>199</v>
      </c>
      <c r="DG90" s="249">
        <f>IF($J$4=data!$CC$3,NL!DF22,IF($J$4=data!$CC$4,EN!DF22,IF($J$4=data!$CC$5,FR!DF22,IF($J$4=data!$CC$6,DE!DF22,IF($J$4=data!$CC$7,NR!DF22,IF($J$4=data!$CC$8,SP!DF22,IF($J$4=data!$CC$9,SW!DF22,)))))))</f>
        <v>0</v>
      </c>
      <c r="DH90" s="249"/>
      <c r="DI90" s="249"/>
      <c r="DJ90" s="249"/>
      <c r="DK90" s="249"/>
      <c r="DL90" s="249"/>
      <c r="DM90" s="249"/>
      <c r="DN90" s="249"/>
      <c r="DO90" s="249"/>
      <c r="DP90" s="249"/>
      <c r="DQ90" s="249"/>
    </row>
    <row r="91" spans="1:121" x14ac:dyDescent="0.25">
      <c r="A91" t="str">
        <f t="shared" si="49"/>
        <v>15015</v>
      </c>
      <c r="D91">
        <v>1</v>
      </c>
      <c r="E91">
        <v>50</v>
      </c>
      <c r="F91">
        <v>40.5</v>
      </c>
      <c r="G91">
        <v>15</v>
      </c>
      <c r="H91">
        <v>16.5</v>
      </c>
      <c r="I91">
        <v>0</v>
      </c>
      <c r="J91">
        <v>26</v>
      </c>
      <c r="K91">
        <v>30</v>
      </c>
      <c r="L91" s="121">
        <v>42.4</v>
      </c>
      <c r="M91" s="115">
        <f t="shared" si="24"/>
        <v>1109.6000000000001</v>
      </c>
      <c r="N91" s="7">
        <v>1395.33740436932</v>
      </c>
      <c r="O91" s="7">
        <v>1496.2563490716184</v>
      </c>
      <c r="P91" s="7">
        <v>2007.56</v>
      </c>
      <c r="Q91" s="121" t="s">
        <v>392</v>
      </c>
      <c r="R91">
        <v>1</v>
      </c>
      <c r="S91">
        <v>1</v>
      </c>
      <c r="T91">
        <v>1</v>
      </c>
      <c r="U91" t="e">
        <f t="shared" si="25"/>
        <v>#VALUE!</v>
      </c>
      <c r="V91">
        <f t="shared" si="50"/>
        <v>768</v>
      </c>
      <c r="W91">
        <f t="shared" si="26"/>
        <v>823</v>
      </c>
      <c r="X91">
        <f t="shared" si="27"/>
        <v>1105</v>
      </c>
      <c r="Y91" t="e">
        <f t="shared" si="28"/>
        <v>#VALUE!</v>
      </c>
      <c r="Z91">
        <f t="shared" si="29"/>
        <v>132</v>
      </c>
      <c r="AA91">
        <f t="shared" si="30"/>
        <v>142</v>
      </c>
      <c r="AB91">
        <f t="shared" si="31"/>
        <v>190</v>
      </c>
      <c r="AC91" s="213" t="e">
        <f t="shared" si="51"/>
        <v>#VALUE!</v>
      </c>
      <c r="AD91" s="213">
        <f t="shared" si="52"/>
        <v>8.5440292707878604E-2</v>
      </c>
      <c r="AE91" s="213">
        <f t="shared" si="53"/>
        <v>9.8724199614389163E-2</v>
      </c>
      <c r="AF91" s="213">
        <f t="shared" si="54"/>
        <v>0.17571596215728341</v>
      </c>
      <c r="AG91" s="167">
        <f t="shared" si="55"/>
        <v>2.0829999999999999E-4</v>
      </c>
      <c r="AH91" s="167">
        <f t="shared" si="32"/>
        <v>1.724</v>
      </c>
      <c r="AI91" s="167">
        <f t="shared" si="33"/>
        <v>2</v>
      </c>
      <c r="AJ91" s="167">
        <f t="shared" si="34"/>
        <v>4.6182900000000003E-4</v>
      </c>
      <c r="AK91" s="115">
        <v>190.46915773046311</v>
      </c>
      <c r="AL91" s="7">
        <v>204.24499885412456</v>
      </c>
      <c r="AM91" s="7">
        <v>274.04000000000002</v>
      </c>
      <c r="AN91">
        <v>1</v>
      </c>
      <c r="AO91">
        <v>1</v>
      </c>
      <c r="AP91">
        <v>1</v>
      </c>
      <c r="AQ91">
        <f t="shared" si="78"/>
        <v>215</v>
      </c>
      <c r="AR91">
        <f t="shared" si="36"/>
        <v>230</v>
      </c>
      <c r="AS91">
        <f t="shared" si="37"/>
        <v>309</v>
      </c>
      <c r="AT91">
        <f t="shared" si="38"/>
        <v>92</v>
      </c>
      <c r="AU91">
        <f t="shared" si="39"/>
        <v>99</v>
      </c>
      <c r="AV91">
        <f t="shared" si="40"/>
        <v>133</v>
      </c>
      <c r="AW91" s="213">
        <f t="shared" si="56"/>
        <v>4.18389740080575E-2</v>
      </c>
      <c r="AX91" s="213">
        <f t="shared" si="57"/>
        <v>4.8366054328645124E-2</v>
      </c>
      <c r="AY91" s="213">
        <f t="shared" si="58"/>
        <v>8.6725844645140063E-2</v>
      </c>
      <c r="AZ91" s="119">
        <f t="shared" si="79"/>
        <v>0.5</v>
      </c>
      <c r="BA91" s="1">
        <v>6</v>
      </c>
      <c r="BB91">
        <v>6.7</v>
      </c>
      <c r="BC91">
        <v>9</v>
      </c>
      <c r="BE91" s="7">
        <v>1387</v>
      </c>
      <c r="BG91" s="123">
        <f t="shared" si="41"/>
        <v>0.8</v>
      </c>
      <c r="BJ91">
        <v>0</v>
      </c>
      <c r="BK91">
        <v>11.8</v>
      </c>
      <c r="BL91">
        <v>13.7</v>
      </c>
      <c r="BM91">
        <v>21.85</v>
      </c>
      <c r="BO91">
        <f t="shared" si="66"/>
        <v>1</v>
      </c>
      <c r="BP91">
        <f t="shared" si="66"/>
        <v>1</v>
      </c>
      <c r="BQ91">
        <f t="shared" si="66"/>
        <v>1</v>
      </c>
      <c r="BR91">
        <f t="shared" si="43"/>
        <v>215</v>
      </c>
      <c r="BS91">
        <f t="shared" si="60"/>
        <v>230</v>
      </c>
      <c r="BT91">
        <f t="shared" si="61"/>
        <v>309</v>
      </c>
      <c r="BV91">
        <f t="shared" si="62"/>
        <v>0</v>
      </c>
      <c r="BW91">
        <f t="shared" si="46"/>
        <v>0</v>
      </c>
      <c r="BX91">
        <f t="shared" si="47"/>
        <v>0</v>
      </c>
      <c r="BY91">
        <f t="shared" si="63"/>
        <v>1</v>
      </c>
      <c r="CN91" s="150" t="s">
        <v>160</v>
      </c>
      <c r="CO91" s="135" t="s">
        <v>161</v>
      </c>
      <c r="DE91" s="74"/>
      <c r="DF91" s="74"/>
      <c r="DG91" s="74"/>
      <c r="DH91" s="74"/>
      <c r="DI91" s="74"/>
      <c r="DJ91" s="74"/>
      <c r="DK91" s="74"/>
      <c r="DL91" s="74"/>
      <c r="DM91" s="74"/>
      <c r="DN91" s="74"/>
      <c r="DO91" s="74"/>
      <c r="DP91" s="74"/>
      <c r="DQ91" s="74"/>
    </row>
    <row r="92" spans="1:121" x14ac:dyDescent="0.25">
      <c r="A92" t="str">
        <f t="shared" si="49"/>
        <v>16515</v>
      </c>
      <c r="D92">
        <v>1</v>
      </c>
      <c r="E92">
        <v>65</v>
      </c>
      <c r="F92">
        <v>40.5</v>
      </c>
      <c r="G92">
        <v>15</v>
      </c>
      <c r="H92">
        <v>16.5</v>
      </c>
      <c r="I92">
        <v>0</v>
      </c>
      <c r="J92">
        <v>26</v>
      </c>
      <c r="K92">
        <v>30</v>
      </c>
      <c r="L92" s="121">
        <v>42.4</v>
      </c>
      <c r="M92" s="115">
        <f t="shared" ref="M92:M155" si="150">IF($N92-($BE92*$BG92)&gt;100,$BE92*$BG92,$N92-95)</f>
        <v>1230.4000000000001</v>
      </c>
      <c r="N92" s="7">
        <v>1395.33740436932</v>
      </c>
      <c r="O92" s="7">
        <v>1496.2563490716184</v>
      </c>
      <c r="P92" s="7">
        <v>2007.56</v>
      </c>
      <c r="Q92" s="121" t="s">
        <v>392</v>
      </c>
      <c r="R92">
        <v>1</v>
      </c>
      <c r="S92">
        <v>1</v>
      </c>
      <c r="T92">
        <v>1</v>
      </c>
      <c r="U92" t="e">
        <f t="shared" ref="U92:U155" si="151">ROUND(M92*POWER(CF_heat,Q92),0)</f>
        <v>#VALUE!</v>
      </c>
      <c r="V92">
        <f t="shared" ref="V92:V155" si="152">ROUND(N92*POWER(CF_heat,R92),0)</f>
        <v>768</v>
      </c>
      <c r="W92">
        <f t="shared" ref="W92:W155" si="153">ROUND(O92*POWER(CF_heat,S92),0)</f>
        <v>823</v>
      </c>
      <c r="X92">
        <f t="shared" ref="X92:X155" si="154">ROUND(P92*POWER(CF_heat,T92),0)</f>
        <v>1105</v>
      </c>
      <c r="Y92" t="e">
        <f t="shared" si="28"/>
        <v>#VALUE!</v>
      </c>
      <c r="Z92">
        <f t="shared" si="29"/>
        <v>132</v>
      </c>
      <c r="AA92">
        <f t="shared" si="30"/>
        <v>142</v>
      </c>
      <c r="AB92">
        <f t="shared" si="31"/>
        <v>190</v>
      </c>
      <c r="AC92" s="213" t="e">
        <f t="shared" si="51"/>
        <v>#VALUE!</v>
      </c>
      <c r="AD92" s="213">
        <f t="shared" si="52"/>
        <v>8.8213012980524086E-2</v>
      </c>
      <c r="AE92" s="213">
        <f t="shared" si="53"/>
        <v>0.10186891761112615</v>
      </c>
      <c r="AF92" s="213">
        <f t="shared" si="54"/>
        <v>0.18091122839490284</v>
      </c>
      <c r="AG92" s="167">
        <f t="shared" ref="AG92:AG155" si="155">IF($G92=$CO$103,CP$103,IF($G92=$CO$104,CP$104,IF($G92=$CO$105,CP$105,IF($G92=$CO$107,CP$107,IF($G92=$CO$108,CP$108,IF($G92=$CO$109,CP$109,IF($G92=$CO$111,CP$111,IF($G92=$CO$112,CP$112,IF($G92=$CO$113,CP$113,IF($G92=$CO$115,CP$115,IF($G92=$CO$116,CP$116,IF($G92=$CO$117,CP$117,IF($G92=$CO$119,CP$119,IF($G92=$CO$120,CP$120,))))))))))))))</f>
        <v>2.0829999999999999E-4</v>
      </c>
      <c r="AH92" s="167">
        <f t="shared" ref="AH92:AH155" si="156">IF($G92=$CO$103,CQ$103,IF($G92=$CO$104,CQ$104,IF($G92=$CO$105,CQ$105,IF($G92=$CO$107,CQ$107,IF($G92=$CO$108,CQ$108,IF($G92=$CO$109,CQ$109,IF($G92=$CO$111,CQ$111,IF($G92=$CO$112,CQ$112,IF($G92=$CO$113,CQ$113,IF($G92=$CO$115,CQ$115,IF($G92=$CO$116,CQ$116,IF($G92=$CO$117,CQ$117,IF($G92=$CO$119,CQ$119,IF($G92=$CO$120,CQ$120,))))))))))))))</f>
        <v>1.724</v>
      </c>
      <c r="AI92" s="167">
        <f t="shared" ref="AI92:AI155" si="157">IF($G92=$CO$103,CR$103,IF($G92=$CO$104,CR$104,IF($G92=$CO$105,CR$105,IF($G92=$CO$107,CR$107,IF($G92=$CO$108,CR$108,IF($G92=$CO$109,CR$109,IF($G92=$CO$111,CR$111,IF($G92=$CO$112,CR$112,IF($G92=$CO$113,CR$113,IF($G92=$CO$115,CR$115,IF($G92=$CO$116,CR$116,IF($G92=$CO$117,CR$117,IF($G92=$CO$119,CR$119,IF($G92=$CO$120,CR$120,))))))))))))))</f>
        <v>2</v>
      </c>
      <c r="AJ92" s="167">
        <f t="shared" ref="AJ92:AJ155" si="158">IF($G92=$CO$103,CS$103,IF($G92=$CO$104,CS$104,IF($G92=$CO$105,CS$105,IF($G92=$CO$107,CS$107,IF($G92=$CO$108,CS$108,IF($G92=$CO$109,CS$109,IF($G92=$CO$111,CS$111,IF($G92=$CO$112,CS$112,IF($G92=$CO$113,CS$113,IF($G92=$CO$115,CS$115,IF($G92=$CO$116,CS$116,IF($G92=$CO$117,CS$117,IF($G92=$CO$119,CS$119,IF($G92=$CO$120,CS$120,))))))))))))))</f>
        <v>4.6182900000000003E-4</v>
      </c>
      <c r="AK92" s="115">
        <v>190.46915773046311</v>
      </c>
      <c r="AL92" s="7">
        <v>204.24499885412456</v>
      </c>
      <c r="AM92" s="7">
        <v>274.04000000000002</v>
      </c>
      <c r="AN92">
        <v>1</v>
      </c>
      <c r="AO92">
        <v>1</v>
      </c>
      <c r="AP92">
        <v>1</v>
      </c>
      <c r="AQ92">
        <f t="shared" ref="AQ92:AR155" si="159">ROUND(AK92*POWER(CF_cool,AN92),0)</f>
        <v>215</v>
      </c>
      <c r="AR92">
        <f t="shared" si="159"/>
        <v>230</v>
      </c>
      <c r="AS92">
        <f t="shared" ref="AS92:AS155" si="160">ROUND(AM92*POWER(CF_cool,AP92),0)</f>
        <v>309</v>
      </c>
      <c r="AT92">
        <f t="shared" si="38"/>
        <v>92</v>
      </c>
      <c r="AU92">
        <f t="shared" si="39"/>
        <v>99</v>
      </c>
      <c r="AV92">
        <f t="shared" si="40"/>
        <v>133</v>
      </c>
      <c r="AW92" s="213">
        <f t="shared" si="56"/>
        <v>4.3326987313924425E-2</v>
      </c>
      <c r="AX92" s="213">
        <f t="shared" si="57"/>
        <v>5.0054595583327068E-2</v>
      </c>
      <c r="AY92" s="213">
        <f t="shared" si="58"/>
        <v>8.9534877568457488E-2</v>
      </c>
      <c r="AZ92" s="119">
        <f t="shared" si="79"/>
        <v>0.7</v>
      </c>
      <c r="BA92" s="1">
        <v>6</v>
      </c>
      <c r="BB92">
        <v>6.7</v>
      </c>
      <c r="BC92">
        <v>9</v>
      </c>
      <c r="BE92" s="7">
        <v>1538</v>
      </c>
      <c r="BG92" s="123">
        <f t="shared" ref="BG92:BG155" si="161">IF(G92=10,0.9,IF(G92=11,0.68,IF(G92=15,0.8,IF(G92=16,0.68,IF(G92=20,0.8,IF(G92=21,0.8))))))</f>
        <v>0.8</v>
      </c>
      <c r="BJ92">
        <v>0</v>
      </c>
      <c r="BK92">
        <v>11.8</v>
      </c>
      <c r="BL92">
        <v>13.7</v>
      </c>
      <c r="BM92">
        <v>21.85</v>
      </c>
      <c r="BO92">
        <f t="shared" si="66"/>
        <v>1</v>
      </c>
      <c r="BP92">
        <f t="shared" si="66"/>
        <v>1</v>
      </c>
      <c r="BQ92">
        <f t="shared" si="66"/>
        <v>1</v>
      </c>
      <c r="BR92">
        <f t="shared" ref="BR92:BR155" si="162">AQ92/BO92</f>
        <v>215</v>
      </c>
      <c r="BS92">
        <f t="shared" si="60"/>
        <v>230</v>
      </c>
      <c r="BT92">
        <f t="shared" si="61"/>
        <v>309</v>
      </c>
      <c r="BV92">
        <f t="shared" ref="BV92:BV155" si="163">BR92-AQ92</f>
        <v>0</v>
      </c>
      <c r="BW92">
        <f t="shared" ref="BW92:BW155" si="164">BS92-AR92</f>
        <v>0</v>
      </c>
      <c r="BX92">
        <f t="shared" ref="BX92:BX155" si="165">BT92-AS92</f>
        <v>0</v>
      </c>
      <c r="BY92">
        <f t="shared" si="63"/>
        <v>1</v>
      </c>
      <c r="CN92" s="1">
        <v>10</v>
      </c>
      <c r="CO92" s="160">
        <f>0.4/60</f>
        <v>6.6666666666666671E-3</v>
      </c>
    </row>
    <row r="93" spans="1:121" x14ac:dyDescent="0.25">
      <c r="A93" t="str">
        <f t="shared" ref="A93:A156" si="166">CONCATENATE(D93,E93,G93)</f>
        <v>19515</v>
      </c>
      <c r="D93">
        <v>1</v>
      </c>
      <c r="E93">
        <v>95</v>
      </c>
      <c r="F93">
        <v>40.5</v>
      </c>
      <c r="G93">
        <v>15</v>
      </c>
      <c r="H93">
        <v>16.5</v>
      </c>
      <c r="I93">
        <v>0</v>
      </c>
      <c r="J93">
        <v>26</v>
      </c>
      <c r="K93">
        <v>30</v>
      </c>
      <c r="L93" s="121">
        <v>42.4</v>
      </c>
      <c r="M93" s="115">
        <f t="shared" si="150"/>
        <v>1300.33740436932</v>
      </c>
      <c r="N93" s="7">
        <v>1395.33740436932</v>
      </c>
      <c r="O93" s="7">
        <v>1496.2563490716184</v>
      </c>
      <c r="P93" s="7">
        <v>2007.56</v>
      </c>
      <c r="Q93" s="121" t="s">
        <v>392</v>
      </c>
      <c r="R93">
        <v>1</v>
      </c>
      <c r="S93">
        <v>1</v>
      </c>
      <c r="T93">
        <v>1</v>
      </c>
      <c r="U93" t="e">
        <f t="shared" si="151"/>
        <v>#VALUE!</v>
      </c>
      <c r="V93">
        <f t="shared" si="152"/>
        <v>768</v>
      </c>
      <c r="W93">
        <f t="shared" si="153"/>
        <v>823</v>
      </c>
      <c r="X93">
        <f t="shared" si="154"/>
        <v>1105</v>
      </c>
      <c r="Y93" t="e">
        <f t="shared" si="28"/>
        <v>#VALUE!</v>
      </c>
      <c r="Z93">
        <f t="shared" si="29"/>
        <v>132</v>
      </c>
      <c r="AA93">
        <f t="shared" si="30"/>
        <v>142</v>
      </c>
      <c r="AB93">
        <f t="shared" si="31"/>
        <v>190</v>
      </c>
      <c r="AC93" s="213" t="e">
        <f t="shared" ref="AC93:AC156" si="167">(($AG93*(Y93^$AH93)*((($F93-14.4)*$AI93)/100))+($AJ93*(Y93^2)))*0.0098</f>
        <v>#VALUE!</v>
      </c>
      <c r="AD93" s="213">
        <f t="shared" ref="AD93:AD156" si="168">(($AG93*(Z93^$AH93)*((($E93-14.4)*$AI93)/100))+($AJ93*(Z93^2)))*0.0098</f>
        <v>9.375845352581505E-2</v>
      </c>
      <c r="AE93" s="213">
        <f t="shared" ref="AE93:AE156" si="169">(($AG93*(AA93^$AH93)*((($E93-14.4)*$AI93)/100))+($AJ93*(AA93^2)))*0.0098</f>
        <v>0.10815835360460015</v>
      </c>
      <c r="AF93" s="213">
        <f t="shared" ref="AF93:AF156" si="170">(($AG93*(AB93^$AH93)*((($E93-14.4)*$AI93)/100))+($AJ93*(AB93^2)))*0.0098</f>
        <v>0.19130176087014161</v>
      </c>
      <c r="AG93" s="167">
        <f t="shared" si="155"/>
        <v>2.0829999999999999E-4</v>
      </c>
      <c r="AH93" s="167">
        <f t="shared" si="156"/>
        <v>1.724</v>
      </c>
      <c r="AI93" s="167">
        <f t="shared" si="157"/>
        <v>2</v>
      </c>
      <c r="AJ93" s="167">
        <f t="shared" si="158"/>
        <v>4.6182900000000003E-4</v>
      </c>
      <c r="AK93" s="115">
        <v>190.46915773046311</v>
      </c>
      <c r="AL93" s="7">
        <v>204.24499885412456</v>
      </c>
      <c r="AM93" s="7">
        <v>274.04000000000002</v>
      </c>
      <c r="AN93">
        <v>1</v>
      </c>
      <c r="AO93">
        <v>1</v>
      </c>
      <c r="AP93">
        <v>1</v>
      </c>
      <c r="AQ93">
        <f t="shared" si="159"/>
        <v>215</v>
      </c>
      <c r="AR93">
        <f t="shared" si="159"/>
        <v>230</v>
      </c>
      <c r="AS93">
        <f t="shared" si="160"/>
        <v>309</v>
      </c>
      <c r="AT93">
        <f t="shared" si="38"/>
        <v>92</v>
      </c>
      <c r="AU93">
        <f t="shared" si="39"/>
        <v>99</v>
      </c>
      <c r="AV93">
        <f t="shared" si="40"/>
        <v>133</v>
      </c>
      <c r="AW93" s="213">
        <f t="shared" ref="AW93:AW156" si="171">(($AG93*(AT93^$AH93)*((($E93-14.4)*$AI93)/100))+($AJ93*(AT93^2)))*0.0098</f>
        <v>4.6303013925658269E-2</v>
      </c>
      <c r="AX93" s="213">
        <f t="shared" ref="AX93:AX156" si="172">(($AG93*(AU93^$AH93)*((($E93-14.4)*$AI93)/100))+($AJ93*(AU93^2)))*0.0098</f>
        <v>5.3431678092690935E-2</v>
      </c>
      <c r="AY93" s="213">
        <f t="shared" ref="AY93:AY156" si="173">(($AG93*(AV93^$AH93)*((($E93-14.4)*$AI93)/100))+($AJ93*(AV93^2)))*0.0098</f>
        <v>9.5152943415092353E-2</v>
      </c>
      <c r="AZ93" s="119">
        <f t="shared" si="79"/>
        <v>1</v>
      </c>
      <c r="BA93" s="1">
        <v>6</v>
      </c>
      <c r="BB93">
        <v>6.7</v>
      </c>
      <c r="BC93">
        <v>9</v>
      </c>
      <c r="BE93" s="7">
        <v>1717</v>
      </c>
      <c r="BG93" s="123">
        <f t="shared" si="161"/>
        <v>0.8</v>
      </c>
      <c r="BJ93">
        <v>0</v>
      </c>
      <c r="BK93">
        <v>11.8</v>
      </c>
      <c r="BL93">
        <v>13.7</v>
      </c>
      <c r="BM93">
        <v>21.85</v>
      </c>
      <c r="BO93">
        <f t="shared" si="66"/>
        <v>1</v>
      </c>
      <c r="BP93">
        <f t="shared" si="66"/>
        <v>1</v>
      </c>
      <c r="BQ93">
        <f t="shared" si="66"/>
        <v>1</v>
      </c>
      <c r="BR93">
        <f t="shared" si="162"/>
        <v>215</v>
      </c>
      <c r="BS93">
        <f t="shared" ref="BS93:BS156" si="174">AR93/BP93</f>
        <v>230</v>
      </c>
      <c r="BT93">
        <f t="shared" ref="BT93:BT156" si="175">AS93/BQ93</f>
        <v>309</v>
      </c>
      <c r="BV93">
        <f t="shared" si="163"/>
        <v>0</v>
      </c>
      <c r="BW93">
        <f t="shared" si="164"/>
        <v>0</v>
      </c>
      <c r="BX93">
        <f t="shared" si="165"/>
        <v>0</v>
      </c>
      <c r="BY93">
        <f t="shared" ref="BY93:BY118" si="176">IF(SUM(BV93:BX93)=0,1,0)</f>
        <v>1</v>
      </c>
      <c r="CN93" s="1">
        <v>11</v>
      </c>
      <c r="CO93" s="161">
        <f>CO92*2</f>
        <v>1.3333333333333334E-2</v>
      </c>
    </row>
    <row r="94" spans="1:121" x14ac:dyDescent="0.25">
      <c r="A94" t="str">
        <f t="shared" si="166"/>
        <v>13516</v>
      </c>
      <c r="D94">
        <v>1</v>
      </c>
      <c r="E94">
        <v>35</v>
      </c>
      <c r="F94">
        <v>40.5</v>
      </c>
      <c r="G94">
        <v>16</v>
      </c>
      <c r="H94">
        <v>16.5</v>
      </c>
      <c r="I94">
        <v>0</v>
      </c>
      <c r="J94">
        <v>26</v>
      </c>
      <c r="K94">
        <v>30</v>
      </c>
      <c r="L94" s="121">
        <v>42.4</v>
      </c>
      <c r="M94" s="115">
        <f t="shared" si="150"/>
        <v>866.32</v>
      </c>
      <c r="N94" s="7">
        <v>2040.4331716148024</v>
      </c>
      <c r="O94" s="7">
        <v>2188.0092071816284</v>
      </c>
      <c r="P94" s="7">
        <v>2935.7</v>
      </c>
      <c r="Q94" s="121" t="s">
        <v>392</v>
      </c>
      <c r="R94">
        <v>1</v>
      </c>
      <c r="S94">
        <v>1</v>
      </c>
      <c r="T94">
        <v>1</v>
      </c>
      <c r="U94" t="e">
        <f t="shared" si="151"/>
        <v>#VALUE!</v>
      </c>
      <c r="V94">
        <f t="shared" si="152"/>
        <v>1123</v>
      </c>
      <c r="W94">
        <f t="shared" si="153"/>
        <v>1204</v>
      </c>
      <c r="X94">
        <f t="shared" si="154"/>
        <v>1616</v>
      </c>
      <c r="Y94" t="e">
        <f t="shared" si="28"/>
        <v>#VALUE!</v>
      </c>
      <c r="Z94">
        <f t="shared" si="29"/>
        <v>193</v>
      </c>
      <c r="AA94">
        <f t="shared" si="30"/>
        <v>207</v>
      </c>
      <c r="AB94">
        <f t="shared" si="31"/>
        <v>278</v>
      </c>
      <c r="AC94" s="213" t="e">
        <f t="shared" si="167"/>
        <v>#VALUE!</v>
      </c>
      <c r="AD94" s="213">
        <f t="shared" si="168"/>
        <v>0.5230868472949447</v>
      </c>
      <c r="AE94" s="213">
        <f t="shared" si="169"/>
        <v>0.60140469558543708</v>
      </c>
      <c r="AF94" s="213">
        <f t="shared" si="170"/>
        <v>1.0823830201740816</v>
      </c>
      <c r="AG94" s="167">
        <f t="shared" si="155"/>
        <v>2.0829999999999999E-4</v>
      </c>
      <c r="AH94" s="167">
        <f t="shared" si="156"/>
        <v>1.724</v>
      </c>
      <c r="AI94" s="167">
        <f t="shared" si="157"/>
        <v>4</v>
      </c>
      <c r="AJ94" s="167">
        <f t="shared" si="158"/>
        <v>1.392796E-3</v>
      </c>
      <c r="AK94" s="115">
        <v>312</v>
      </c>
      <c r="AL94" s="7">
        <v>335</v>
      </c>
      <c r="AM94" s="7">
        <v>450</v>
      </c>
      <c r="AN94">
        <v>1</v>
      </c>
      <c r="AO94">
        <v>1</v>
      </c>
      <c r="AP94">
        <v>1</v>
      </c>
      <c r="AQ94">
        <f t="shared" si="159"/>
        <v>351</v>
      </c>
      <c r="AR94">
        <f t="shared" si="159"/>
        <v>377</v>
      </c>
      <c r="AS94">
        <f t="shared" si="160"/>
        <v>507</v>
      </c>
      <c r="AT94">
        <f t="shared" si="38"/>
        <v>151</v>
      </c>
      <c r="AU94">
        <f t="shared" si="39"/>
        <v>162</v>
      </c>
      <c r="AV94">
        <f t="shared" si="40"/>
        <v>218</v>
      </c>
      <c r="AW94" s="213">
        <f t="shared" si="171"/>
        <v>0.32082280821925219</v>
      </c>
      <c r="AX94" s="213">
        <f t="shared" si="172"/>
        <v>0.36905530292280042</v>
      </c>
      <c r="AY94" s="213">
        <f t="shared" si="173"/>
        <v>0.66676008304939238</v>
      </c>
      <c r="AZ94" s="119">
        <f t="shared" si="79"/>
        <v>0.7</v>
      </c>
      <c r="BA94" s="1">
        <v>6</v>
      </c>
      <c r="BB94">
        <v>6.7</v>
      </c>
      <c r="BC94">
        <v>9</v>
      </c>
      <c r="BE94" s="7">
        <v>1274</v>
      </c>
      <c r="BG94" s="123">
        <f t="shared" si="161"/>
        <v>0.68</v>
      </c>
      <c r="BJ94">
        <v>0</v>
      </c>
      <c r="BK94">
        <v>11.8</v>
      </c>
      <c r="BL94">
        <v>13.7</v>
      </c>
      <c r="BM94">
        <v>21.85</v>
      </c>
      <c r="BO94">
        <f t="shared" ref="BO94:BQ157" si="177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94">
        <f t="shared" si="177"/>
        <v>1</v>
      </c>
      <c r="BQ94">
        <f t="shared" si="177"/>
        <v>1</v>
      </c>
      <c r="BR94">
        <f t="shared" si="162"/>
        <v>351</v>
      </c>
      <c r="BS94">
        <f t="shared" si="174"/>
        <v>377</v>
      </c>
      <c r="BT94">
        <f t="shared" si="175"/>
        <v>507</v>
      </c>
      <c r="BV94">
        <f t="shared" si="163"/>
        <v>0</v>
      </c>
      <c r="BW94">
        <f t="shared" si="164"/>
        <v>0</v>
      </c>
      <c r="BX94">
        <f t="shared" si="165"/>
        <v>0</v>
      </c>
      <c r="BY94">
        <f t="shared" si="176"/>
        <v>1</v>
      </c>
      <c r="CN94" s="1">
        <v>15</v>
      </c>
      <c r="CO94" s="161">
        <f>CO92*1.5</f>
        <v>0.01</v>
      </c>
    </row>
    <row r="95" spans="1:121" x14ac:dyDescent="0.25">
      <c r="A95" t="str">
        <f t="shared" si="166"/>
        <v>15016</v>
      </c>
      <c r="D95">
        <v>1</v>
      </c>
      <c r="E95">
        <v>50</v>
      </c>
      <c r="F95">
        <v>40.5</v>
      </c>
      <c r="G95">
        <v>16</v>
      </c>
      <c r="H95">
        <v>16.5</v>
      </c>
      <c r="I95">
        <v>0</v>
      </c>
      <c r="J95">
        <v>26</v>
      </c>
      <c r="K95">
        <v>30</v>
      </c>
      <c r="L95" s="121">
        <v>42.4</v>
      </c>
      <c r="M95" s="115">
        <f t="shared" si="150"/>
        <v>1032.24</v>
      </c>
      <c r="N95" s="7">
        <v>2040.4331716148024</v>
      </c>
      <c r="O95" s="7">
        <v>2188.0092071816284</v>
      </c>
      <c r="P95" s="7">
        <v>2935.7</v>
      </c>
      <c r="Q95" s="121" t="s">
        <v>392</v>
      </c>
      <c r="R95">
        <v>1</v>
      </c>
      <c r="S95">
        <v>1</v>
      </c>
      <c r="T95">
        <v>1</v>
      </c>
      <c r="U95" t="e">
        <f t="shared" si="151"/>
        <v>#VALUE!</v>
      </c>
      <c r="V95">
        <f t="shared" si="152"/>
        <v>1123</v>
      </c>
      <c r="W95">
        <f t="shared" si="153"/>
        <v>1204</v>
      </c>
      <c r="X95">
        <f t="shared" si="154"/>
        <v>1616</v>
      </c>
      <c r="Y95" t="e">
        <f t="shared" si="28"/>
        <v>#VALUE!</v>
      </c>
      <c r="Z95">
        <f t="shared" si="29"/>
        <v>193</v>
      </c>
      <c r="AA95">
        <f t="shared" si="30"/>
        <v>207</v>
      </c>
      <c r="AB95">
        <f t="shared" si="31"/>
        <v>278</v>
      </c>
      <c r="AC95" s="213" t="e">
        <f t="shared" si="167"/>
        <v>#VALUE!</v>
      </c>
      <c r="AD95" s="213">
        <f t="shared" si="168"/>
        <v>0.53376183532582666</v>
      </c>
      <c r="AE95" s="213">
        <f t="shared" si="169"/>
        <v>0.61344949221619227</v>
      </c>
      <c r="AF95" s="213">
        <f t="shared" si="170"/>
        <v>1.1024092789703548</v>
      </c>
      <c r="AG95" s="167">
        <f t="shared" si="155"/>
        <v>2.0829999999999999E-4</v>
      </c>
      <c r="AH95" s="167">
        <f t="shared" si="156"/>
        <v>1.724</v>
      </c>
      <c r="AI95" s="167">
        <f t="shared" si="157"/>
        <v>4</v>
      </c>
      <c r="AJ95" s="167">
        <f t="shared" si="158"/>
        <v>1.392796E-3</v>
      </c>
      <c r="AK95" s="115">
        <v>312</v>
      </c>
      <c r="AL95" s="7">
        <v>335</v>
      </c>
      <c r="AM95" s="7">
        <v>450</v>
      </c>
      <c r="AN95">
        <v>1</v>
      </c>
      <c r="AO95">
        <v>1</v>
      </c>
      <c r="AP95">
        <v>1</v>
      </c>
      <c r="AQ95">
        <f t="shared" si="159"/>
        <v>351</v>
      </c>
      <c r="AR95">
        <f t="shared" si="159"/>
        <v>377</v>
      </c>
      <c r="AS95">
        <f t="shared" si="160"/>
        <v>507</v>
      </c>
      <c r="AT95">
        <f t="shared" si="38"/>
        <v>151</v>
      </c>
      <c r="AU95">
        <f t="shared" si="39"/>
        <v>162</v>
      </c>
      <c r="AV95">
        <f t="shared" si="40"/>
        <v>218</v>
      </c>
      <c r="AW95" s="213">
        <f t="shared" si="171"/>
        <v>0.32781515330064936</v>
      </c>
      <c r="AX95" s="213">
        <f t="shared" si="172"/>
        <v>0.37694881869532509</v>
      </c>
      <c r="AY95" s="213">
        <f t="shared" si="173"/>
        <v>0.6799294709839987</v>
      </c>
      <c r="AZ95" s="119">
        <f t="shared" si="79"/>
        <v>1</v>
      </c>
      <c r="BA95" s="1">
        <v>6</v>
      </c>
      <c r="BB95">
        <v>6.7</v>
      </c>
      <c r="BC95">
        <v>9</v>
      </c>
      <c r="BE95" s="7">
        <v>1518</v>
      </c>
      <c r="BG95" s="123">
        <f t="shared" si="161"/>
        <v>0.68</v>
      </c>
      <c r="BJ95">
        <v>0</v>
      </c>
      <c r="BK95">
        <v>11.8</v>
      </c>
      <c r="BL95">
        <v>13.7</v>
      </c>
      <c r="BM95">
        <v>21.85</v>
      </c>
      <c r="BO95">
        <f t="shared" si="177"/>
        <v>1</v>
      </c>
      <c r="BP95">
        <f t="shared" si="177"/>
        <v>1</v>
      </c>
      <c r="BQ95">
        <f t="shared" si="177"/>
        <v>1</v>
      </c>
      <c r="BR95">
        <f t="shared" si="162"/>
        <v>351</v>
      </c>
      <c r="BS95">
        <f t="shared" si="174"/>
        <v>377</v>
      </c>
      <c r="BT95">
        <f t="shared" si="175"/>
        <v>507</v>
      </c>
      <c r="BV95">
        <f t="shared" si="163"/>
        <v>0</v>
      </c>
      <c r="BW95">
        <f t="shared" si="164"/>
        <v>0</v>
      </c>
      <c r="BX95">
        <f t="shared" si="165"/>
        <v>0</v>
      </c>
      <c r="BY95">
        <f t="shared" si="176"/>
        <v>1</v>
      </c>
      <c r="CN95" s="1">
        <v>16</v>
      </c>
      <c r="CO95" s="131">
        <f>CO94*2</f>
        <v>0.02</v>
      </c>
    </row>
    <row r="96" spans="1:121" x14ac:dyDescent="0.25">
      <c r="A96" t="str">
        <f t="shared" si="166"/>
        <v>16516</v>
      </c>
      <c r="D96">
        <v>1</v>
      </c>
      <c r="E96">
        <v>65</v>
      </c>
      <c r="F96">
        <v>40.5</v>
      </c>
      <c r="G96">
        <v>16</v>
      </c>
      <c r="H96">
        <v>16.5</v>
      </c>
      <c r="I96">
        <v>0</v>
      </c>
      <c r="J96">
        <v>26</v>
      </c>
      <c r="K96">
        <v>30</v>
      </c>
      <c r="L96" s="121">
        <v>42.4</v>
      </c>
      <c r="M96" s="115">
        <f t="shared" si="150"/>
        <v>1181.8400000000001</v>
      </c>
      <c r="N96" s="7">
        <v>2040.4331716148024</v>
      </c>
      <c r="O96" s="7">
        <v>2188.0092071816284</v>
      </c>
      <c r="P96" s="7">
        <v>2935.7</v>
      </c>
      <c r="Q96" s="121" t="s">
        <v>392</v>
      </c>
      <c r="R96">
        <v>1</v>
      </c>
      <c r="S96">
        <v>1</v>
      </c>
      <c r="T96">
        <v>1</v>
      </c>
      <c r="U96" t="e">
        <f t="shared" si="151"/>
        <v>#VALUE!</v>
      </c>
      <c r="V96">
        <f t="shared" si="152"/>
        <v>1123</v>
      </c>
      <c r="W96">
        <f t="shared" si="153"/>
        <v>1204</v>
      </c>
      <c r="X96">
        <f t="shared" si="154"/>
        <v>1616</v>
      </c>
      <c r="Y96" t="e">
        <f t="shared" si="28"/>
        <v>#VALUE!</v>
      </c>
      <c r="Z96">
        <f t="shared" si="29"/>
        <v>193</v>
      </c>
      <c r="AA96">
        <f t="shared" si="30"/>
        <v>207</v>
      </c>
      <c r="AB96">
        <f t="shared" si="31"/>
        <v>278</v>
      </c>
      <c r="AC96" s="213" t="e">
        <f t="shared" si="167"/>
        <v>#VALUE!</v>
      </c>
      <c r="AD96" s="213">
        <f t="shared" si="168"/>
        <v>0.54443682335670873</v>
      </c>
      <c r="AE96" s="213">
        <f t="shared" si="169"/>
        <v>0.62549428884694735</v>
      </c>
      <c r="AF96" s="213">
        <f t="shared" si="170"/>
        <v>1.1224355377666277</v>
      </c>
      <c r="AG96" s="167">
        <f t="shared" si="155"/>
        <v>2.0829999999999999E-4</v>
      </c>
      <c r="AH96" s="167">
        <f t="shared" si="156"/>
        <v>1.724</v>
      </c>
      <c r="AI96" s="167">
        <f t="shared" si="157"/>
        <v>4</v>
      </c>
      <c r="AJ96" s="167">
        <f t="shared" si="158"/>
        <v>1.392796E-3</v>
      </c>
      <c r="AK96" s="115">
        <f>AK95*(1-(($E96-50)*0.005))</f>
        <v>288.60000000000002</v>
      </c>
      <c r="AL96" s="7">
        <f>AL95*(1-(($E96-50)*0.005))</f>
        <v>309.875</v>
      </c>
      <c r="AM96" s="7">
        <f>AM95*(1-(($E96-50)*0.005))</f>
        <v>416.25</v>
      </c>
      <c r="AN96">
        <v>1</v>
      </c>
      <c r="AO96">
        <v>1</v>
      </c>
      <c r="AP96">
        <v>1</v>
      </c>
      <c r="AQ96">
        <f t="shared" si="159"/>
        <v>325</v>
      </c>
      <c r="AR96">
        <f t="shared" si="159"/>
        <v>349</v>
      </c>
      <c r="AS96">
        <f t="shared" si="160"/>
        <v>469</v>
      </c>
      <c r="AT96">
        <f t="shared" si="38"/>
        <v>140</v>
      </c>
      <c r="AU96">
        <f t="shared" si="39"/>
        <v>150</v>
      </c>
      <c r="AV96">
        <f t="shared" si="40"/>
        <v>202</v>
      </c>
      <c r="AW96" s="213">
        <f t="shared" si="171"/>
        <v>0.28823208064217454</v>
      </c>
      <c r="AX96" s="213">
        <f t="shared" si="172"/>
        <v>0.33043037098606459</v>
      </c>
      <c r="AY96" s="213">
        <f t="shared" si="173"/>
        <v>0.59590411031211266</v>
      </c>
      <c r="AZ96" s="119">
        <f t="shared" si="79"/>
        <v>1.3</v>
      </c>
      <c r="BA96" s="1">
        <v>6</v>
      </c>
      <c r="BB96">
        <v>6.7</v>
      </c>
      <c r="BC96">
        <v>9</v>
      </c>
      <c r="BE96" s="7">
        <v>1738</v>
      </c>
      <c r="BG96" s="123">
        <f t="shared" si="161"/>
        <v>0.68</v>
      </c>
      <c r="BJ96">
        <v>0</v>
      </c>
      <c r="BK96">
        <v>11.8</v>
      </c>
      <c r="BL96">
        <v>13.7</v>
      </c>
      <c r="BM96">
        <v>21.85</v>
      </c>
      <c r="BO96">
        <f t="shared" si="177"/>
        <v>1</v>
      </c>
      <c r="BP96">
        <f t="shared" si="177"/>
        <v>1</v>
      </c>
      <c r="BQ96">
        <f t="shared" si="177"/>
        <v>1</v>
      </c>
      <c r="BR96">
        <f t="shared" si="162"/>
        <v>325</v>
      </c>
      <c r="BS96">
        <f t="shared" si="174"/>
        <v>349</v>
      </c>
      <c r="BT96">
        <f t="shared" si="175"/>
        <v>469</v>
      </c>
      <c r="BV96">
        <f t="shared" si="163"/>
        <v>0</v>
      </c>
      <c r="BW96">
        <f t="shared" si="164"/>
        <v>0</v>
      </c>
      <c r="BX96">
        <f t="shared" si="165"/>
        <v>0</v>
      </c>
      <c r="BY96">
        <f t="shared" si="176"/>
        <v>1</v>
      </c>
      <c r="CN96" s="1">
        <v>20</v>
      </c>
      <c r="CO96" s="161">
        <f>CO92*2</f>
        <v>1.3333333333333334E-2</v>
      </c>
    </row>
    <row r="97" spans="1:97" x14ac:dyDescent="0.25">
      <c r="A97" t="str">
        <f t="shared" si="166"/>
        <v>19516</v>
      </c>
      <c r="D97">
        <v>1</v>
      </c>
      <c r="E97">
        <v>95</v>
      </c>
      <c r="F97">
        <v>40.5</v>
      </c>
      <c r="G97">
        <v>16</v>
      </c>
      <c r="H97">
        <v>16.5</v>
      </c>
      <c r="I97">
        <v>0</v>
      </c>
      <c r="J97">
        <v>26</v>
      </c>
      <c r="K97">
        <v>30</v>
      </c>
      <c r="L97" s="121">
        <v>42.4</v>
      </c>
      <c r="M97" s="115">
        <f t="shared" si="150"/>
        <v>1456.5600000000002</v>
      </c>
      <c r="N97" s="7">
        <v>2040.4331716148024</v>
      </c>
      <c r="O97" s="7">
        <v>2188.0092071816284</v>
      </c>
      <c r="P97" s="7">
        <v>2935.7</v>
      </c>
      <c r="Q97" s="121" t="s">
        <v>392</v>
      </c>
      <c r="R97">
        <v>1</v>
      </c>
      <c r="S97">
        <v>1</v>
      </c>
      <c r="T97">
        <v>1</v>
      </c>
      <c r="U97" t="e">
        <f t="shared" si="151"/>
        <v>#VALUE!</v>
      </c>
      <c r="V97">
        <f t="shared" si="152"/>
        <v>1123</v>
      </c>
      <c r="W97">
        <f t="shared" si="153"/>
        <v>1204</v>
      </c>
      <c r="X97">
        <f t="shared" si="154"/>
        <v>1616</v>
      </c>
      <c r="Y97" t="e">
        <f t="shared" si="28"/>
        <v>#VALUE!</v>
      </c>
      <c r="Z97">
        <f t="shared" si="29"/>
        <v>193</v>
      </c>
      <c r="AA97">
        <f t="shared" si="30"/>
        <v>207</v>
      </c>
      <c r="AB97">
        <f t="shared" si="31"/>
        <v>278</v>
      </c>
      <c r="AC97" s="213" t="e">
        <f t="shared" si="167"/>
        <v>#VALUE!</v>
      </c>
      <c r="AD97" s="213">
        <f t="shared" si="168"/>
        <v>0.56578679941847276</v>
      </c>
      <c r="AE97" s="213">
        <f t="shared" si="169"/>
        <v>0.64958388210845774</v>
      </c>
      <c r="AF97" s="213">
        <f t="shared" si="170"/>
        <v>1.1624880553591741</v>
      </c>
      <c r="AG97" s="167">
        <f t="shared" si="155"/>
        <v>2.0829999999999999E-4</v>
      </c>
      <c r="AH97" s="167">
        <f t="shared" si="156"/>
        <v>1.724</v>
      </c>
      <c r="AI97" s="167">
        <f t="shared" si="157"/>
        <v>4</v>
      </c>
      <c r="AJ97" s="167">
        <f t="shared" si="158"/>
        <v>1.392796E-3</v>
      </c>
      <c r="AK97" s="115">
        <f>AK95*(1-(($E97-50)*0.005))</f>
        <v>241.8</v>
      </c>
      <c r="AL97" s="7">
        <f>AL95*(1-(($E97-50)*0.005))</f>
        <v>259.625</v>
      </c>
      <c r="AM97" s="7">
        <f>AM95*(1-(($E97-50)*0.005))</f>
        <v>348.75</v>
      </c>
      <c r="AN97">
        <v>1</v>
      </c>
      <c r="AO97">
        <v>1</v>
      </c>
      <c r="AP97">
        <v>1</v>
      </c>
      <c r="AQ97">
        <f t="shared" si="159"/>
        <v>272</v>
      </c>
      <c r="AR97">
        <f t="shared" si="159"/>
        <v>292</v>
      </c>
      <c r="AS97">
        <f t="shared" si="160"/>
        <v>393</v>
      </c>
      <c r="AT97">
        <f t="shared" si="38"/>
        <v>117</v>
      </c>
      <c r="AU97">
        <f t="shared" si="39"/>
        <v>126</v>
      </c>
      <c r="AV97">
        <f t="shared" si="40"/>
        <v>169</v>
      </c>
      <c r="AW97" s="213">
        <f t="shared" si="171"/>
        <v>0.21104929108703993</v>
      </c>
      <c r="AX97" s="213">
        <f t="shared" si="172"/>
        <v>0.24419893221788194</v>
      </c>
      <c r="AY97" s="213">
        <f t="shared" si="173"/>
        <v>0.43546387430852262</v>
      </c>
      <c r="AZ97" s="119">
        <f t="shared" si="79"/>
        <v>1.9</v>
      </c>
      <c r="BA97" s="1">
        <v>6</v>
      </c>
      <c r="BB97">
        <v>6.7</v>
      </c>
      <c r="BC97">
        <v>9</v>
      </c>
      <c r="BE97" s="7">
        <v>2142</v>
      </c>
      <c r="BG97" s="123">
        <f t="shared" si="161"/>
        <v>0.68</v>
      </c>
      <c r="BJ97">
        <v>0</v>
      </c>
      <c r="BK97">
        <v>11.8</v>
      </c>
      <c r="BL97">
        <v>13.7</v>
      </c>
      <c r="BM97">
        <v>21.85</v>
      </c>
      <c r="BO97">
        <f t="shared" si="177"/>
        <v>1</v>
      </c>
      <c r="BP97">
        <f t="shared" si="177"/>
        <v>1</v>
      </c>
      <c r="BQ97">
        <f t="shared" si="177"/>
        <v>1</v>
      </c>
      <c r="BR97">
        <f t="shared" si="162"/>
        <v>272</v>
      </c>
      <c r="BS97">
        <f t="shared" si="174"/>
        <v>292</v>
      </c>
      <c r="BT97">
        <f t="shared" si="175"/>
        <v>393</v>
      </c>
      <c r="BV97">
        <f t="shared" si="163"/>
        <v>0</v>
      </c>
      <c r="BW97">
        <f t="shared" si="164"/>
        <v>0</v>
      </c>
      <c r="BX97">
        <f t="shared" si="165"/>
        <v>0</v>
      </c>
      <c r="BY97">
        <f t="shared" si="176"/>
        <v>1</v>
      </c>
      <c r="CN97" s="124">
        <v>21</v>
      </c>
      <c r="CO97" s="132">
        <f>CO96*2</f>
        <v>2.6666666666666668E-2</v>
      </c>
    </row>
    <row r="98" spans="1:97" x14ac:dyDescent="0.25">
      <c r="A98" t="str">
        <f t="shared" si="166"/>
        <v>13520</v>
      </c>
      <c r="D98">
        <v>1</v>
      </c>
      <c r="E98">
        <v>35</v>
      </c>
      <c r="F98">
        <v>40.5</v>
      </c>
      <c r="G98">
        <v>20</v>
      </c>
      <c r="H98">
        <v>21.5</v>
      </c>
      <c r="I98">
        <v>0</v>
      </c>
      <c r="J98">
        <v>26</v>
      </c>
      <c r="K98">
        <v>30</v>
      </c>
      <c r="L98" s="121">
        <v>42.4</v>
      </c>
      <c r="M98" s="115">
        <f t="shared" si="150"/>
        <v>1318.4</v>
      </c>
      <c r="N98" s="7">
        <v>1942.5718983039128</v>
      </c>
      <c r="O98" s="7">
        <v>2086.4239348515057</v>
      </c>
      <c r="P98" s="7">
        <v>2518.44</v>
      </c>
      <c r="Q98" s="121" t="s">
        <v>392</v>
      </c>
      <c r="R98">
        <v>1</v>
      </c>
      <c r="S98">
        <v>1</v>
      </c>
      <c r="T98">
        <v>1</v>
      </c>
      <c r="U98" t="e">
        <f t="shared" si="151"/>
        <v>#VALUE!</v>
      </c>
      <c r="V98">
        <f t="shared" si="152"/>
        <v>1069</v>
      </c>
      <c r="W98">
        <f t="shared" si="153"/>
        <v>1148</v>
      </c>
      <c r="X98">
        <f t="shared" si="154"/>
        <v>1386</v>
      </c>
      <c r="Y98" t="e">
        <f t="shared" si="28"/>
        <v>#VALUE!</v>
      </c>
      <c r="Z98">
        <f t="shared" si="29"/>
        <v>184</v>
      </c>
      <c r="AA98">
        <f t="shared" si="30"/>
        <v>197</v>
      </c>
      <c r="AB98">
        <f t="shared" si="31"/>
        <v>238</v>
      </c>
      <c r="AC98" s="213" t="e">
        <f t="shared" si="167"/>
        <v>#VALUE!</v>
      </c>
      <c r="AD98" s="213">
        <f t="shared" si="168"/>
        <v>0.12904569288060302</v>
      </c>
      <c r="AE98" s="213">
        <f t="shared" si="169"/>
        <v>0.14783639311420288</v>
      </c>
      <c r="AF98" s="213">
        <f t="shared" si="170"/>
        <v>0.21543189940214263</v>
      </c>
      <c r="AG98" s="167">
        <f t="shared" si="155"/>
        <v>1.2760000000000001E-4</v>
      </c>
      <c r="AH98" s="167">
        <f t="shared" si="156"/>
        <v>1.7219</v>
      </c>
      <c r="AI98" s="167">
        <f t="shared" si="157"/>
        <v>2</v>
      </c>
      <c r="AJ98" s="167">
        <f t="shared" si="158"/>
        <v>3.76611E-4</v>
      </c>
      <c r="AK98" s="115">
        <v>240.07166246887351</v>
      </c>
      <c r="AL98" s="7">
        <v>257.84953601562182</v>
      </c>
      <c r="AM98" s="7">
        <v>311.24</v>
      </c>
      <c r="AN98">
        <v>1</v>
      </c>
      <c r="AO98">
        <v>1</v>
      </c>
      <c r="AP98">
        <v>1</v>
      </c>
      <c r="AQ98">
        <f t="shared" si="159"/>
        <v>270</v>
      </c>
      <c r="AR98">
        <f t="shared" si="159"/>
        <v>290</v>
      </c>
      <c r="AS98">
        <f t="shared" si="160"/>
        <v>351</v>
      </c>
      <c r="AT98">
        <f t="shared" si="38"/>
        <v>116</v>
      </c>
      <c r="AU98">
        <f t="shared" si="39"/>
        <v>125</v>
      </c>
      <c r="AV98">
        <f t="shared" si="40"/>
        <v>151</v>
      </c>
      <c r="AW98" s="213">
        <f t="shared" si="171"/>
        <v>5.1511505374067373E-2</v>
      </c>
      <c r="AX98" s="213">
        <f t="shared" si="172"/>
        <v>5.9770610708140839E-2</v>
      </c>
      <c r="AY98" s="213">
        <f t="shared" si="173"/>
        <v>8.7064063952829396E-2</v>
      </c>
      <c r="AZ98" s="119">
        <f t="shared" si="79"/>
        <v>0.5</v>
      </c>
      <c r="BA98" s="1">
        <v>6</v>
      </c>
      <c r="BB98">
        <v>6.7</v>
      </c>
      <c r="BC98">
        <v>9</v>
      </c>
      <c r="BE98" s="7">
        <v>1648</v>
      </c>
      <c r="BG98" s="123">
        <f t="shared" si="161"/>
        <v>0.8</v>
      </c>
      <c r="BJ98">
        <v>0</v>
      </c>
      <c r="BK98">
        <v>11.8</v>
      </c>
      <c r="BL98">
        <v>13.7</v>
      </c>
      <c r="BM98">
        <v>21.85</v>
      </c>
      <c r="BO98">
        <f t="shared" si="177"/>
        <v>1</v>
      </c>
      <c r="BP98">
        <f t="shared" si="177"/>
        <v>1</v>
      </c>
      <c r="BQ98">
        <f t="shared" si="177"/>
        <v>1</v>
      </c>
      <c r="BR98">
        <f t="shared" si="162"/>
        <v>270</v>
      </c>
      <c r="BS98">
        <f t="shared" si="174"/>
        <v>290</v>
      </c>
      <c r="BT98">
        <f t="shared" si="175"/>
        <v>351</v>
      </c>
      <c r="BV98">
        <f t="shared" si="163"/>
        <v>0</v>
      </c>
      <c r="BW98">
        <f t="shared" si="164"/>
        <v>0</v>
      </c>
      <c r="BX98">
        <f t="shared" si="165"/>
        <v>0</v>
      </c>
      <c r="BY98">
        <f t="shared" si="176"/>
        <v>1</v>
      </c>
    </row>
    <row r="99" spans="1:97" x14ac:dyDescent="0.25">
      <c r="A99" t="str">
        <f t="shared" si="166"/>
        <v>15020</v>
      </c>
      <c r="D99">
        <v>1</v>
      </c>
      <c r="E99">
        <v>50</v>
      </c>
      <c r="F99">
        <v>40.5</v>
      </c>
      <c r="G99">
        <v>20</v>
      </c>
      <c r="H99">
        <v>21.5</v>
      </c>
      <c r="I99">
        <v>0</v>
      </c>
      <c r="J99">
        <v>26</v>
      </c>
      <c r="K99">
        <v>30</v>
      </c>
      <c r="L99" s="121">
        <v>42.4</v>
      </c>
      <c r="M99" s="115">
        <f t="shared" si="150"/>
        <v>1552</v>
      </c>
      <c r="N99" s="7">
        <v>1942.5718983039128</v>
      </c>
      <c r="O99" s="7">
        <v>2086.4239348515057</v>
      </c>
      <c r="P99" s="7">
        <v>2518.44</v>
      </c>
      <c r="Q99" s="121" t="s">
        <v>392</v>
      </c>
      <c r="R99">
        <v>1</v>
      </c>
      <c r="S99">
        <v>1</v>
      </c>
      <c r="T99">
        <v>1</v>
      </c>
      <c r="U99" t="e">
        <f t="shared" si="151"/>
        <v>#VALUE!</v>
      </c>
      <c r="V99">
        <f t="shared" si="152"/>
        <v>1069</v>
      </c>
      <c r="W99">
        <f t="shared" si="153"/>
        <v>1148</v>
      </c>
      <c r="X99">
        <f t="shared" si="154"/>
        <v>1386</v>
      </c>
      <c r="Y99" t="e">
        <f t="shared" si="77"/>
        <v>#VALUE!</v>
      </c>
      <c r="Z99">
        <f t="shared" si="29"/>
        <v>184</v>
      </c>
      <c r="AA99">
        <f t="shared" si="30"/>
        <v>197</v>
      </c>
      <c r="AB99">
        <f t="shared" si="31"/>
        <v>238</v>
      </c>
      <c r="AC99" s="213" t="e">
        <f t="shared" si="167"/>
        <v>#VALUE!</v>
      </c>
      <c r="AD99" s="213">
        <f t="shared" si="168"/>
        <v>0.13202412573774117</v>
      </c>
      <c r="AE99" s="213">
        <f t="shared" si="169"/>
        <v>0.15118635140352535</v>
      </c>
      <c r="AF99" s="213">
        <f t="shared" si="170"/>
        <v>0.22007091536739209</v>
      </c>
      <c r="AG99" s="167">
        <f t="shared" si="155"/>
        <v>1.2760000000000001E-4</v>
      </c>
      <c r="AH99" s="167">
        <f t="shared" si="156"/>
        <v>1.7219</v>
      </c>
      <c r="AI99" s="167">
        <f t="shared" si="157"/>
        <v>2</v>
      </c>
      <c r="AJ99" s="167">
        <f t="shared" si="158"/>
        <v>3.76611E-4</v>
      </c>
      <c r="AK99" s="115">
        <v>240.07166246887351</v>
      </c>
      <c r="AL99" s="7">
        <v>257.84953601562182</v>
      </c>
      <c r="AM99" s="7">
        <v>311.24</v>
      </c>
      <c r="AN99">
        <v>1</v>
      </c>
      <c r="AO99">
        <v>1</v>
      </c>
      <c r="AP99">
        <v>1</v>
      </c>
      <c r="AQ99">
        <f t="shared" si="159"/>
        <v>270</v>
      </c>
      <c r="AR99">
        <f t="shared" si="159"/>
        <v>290</v>
      </c>
      <c r="AS99">
        <f t="shared" si="160"/>
        <v>351</v>
      </c>
      <c r="AT99">
        <f t="shared" si="38"/>
        <v>116</v>
      </c>
      <c r="AU99">
        <f t="shared" si="39"/>
        <v>125</v>
      </c>
      <c r="AV99">
        <f t="shared" si="40"/>
        <v>151</v>
      </c>
      <c r="AW99" s="213">
        <f t="shared" si="171"/>
        <v>5.2857329211883422E-2</v>
      </c>
      <c r="AX99" s="213">
        <f t="shared" si="172"/>
        <v>6.1301230610913297E-2</v>
      </c>
      <c r="AY99" s="213">
        <f t="shared" si="173"/>
        <v>8.9183295500180879E-2</v>
      </c>
      <c r="AZ99" s="119">
        <f t="shared" si="79"/>
        <v>0.7</v>
      </c>
      <c r="BA99" s="1">
        <v>6</v>
      </c>
      <c r="BB99">
        <v>6.7</v>
      </c>
      <c r="BC99">
        <v>9</v>
      </c>
      <c r="BE99" s="7">
        <v>1940</v>
      </c>
      <c r="BG99" s="123">
        <f t="shared" si="161"/>
        <v>0.8</v>
      </c>
      <c r="BJ99">
        <v>0</v>
      </c>
      <c r="BK99">
        <v>11.8</v>
      </c>
      <c r="BL99">
        <v>13.7</v>
      </c>
      <c r="BM99">
        <v>21.85</v>
      </c>
      <c r="BO99">
        <f t="shared" si="177"/>
        <v>1</v>
      </c>
      <c r="BP99">
        <f t="shared" si="177"/>
        <v>1</v>
      </c>
      <c r="BQ99">
        <f t="shared" si="177"/>
        <v>1</v>
      </c>
      <c r="BR99">
        <f t="shared" si="162"/>
        <v>270</v>
      </c>
      <c r="BS99">
        <f t="shared" si="174"/>
        <v>290</v>
      </c>
      <c r="BT99">
        <f t="shared" si="175"/>
        <v>351</v>
      </c>
      <c r="BV99">
        <f t="shared" si="163"/>
        <v>0</v>
      </c>
      <c r="BW99">
        <f t="shared" si="164"/>
        <v>0</v>
      </c>
      <c r="BX99">
        <f t="shared" si="165"/>
        <v>0</v>
      </c>
      <c r="BY99">
        <f t="shared" si="176"/>
        <v>1</v>
      </c>
    </row>
    <row r="100" spans="1:97" x14ac:dyDescent="0.25">
      <c r="A100" t="str">
        <f t="shared" si="166"/>
        <v>16520</v>
      </c>
      <c r="D100">
        <v>1</v>
      </c>
      <c r="E100">
        <v>65</v>
      </c>
      <c r="F100">
        <v>40.5</v>
      </c>
      <c r="G100">
        <v>20</v>
      </c>
      <c r="H100">
        <v>21.5</v>
      </c>
      <c r="I100">
        <v>0</v>
      </c>
      <c r="J100">
        <v>26</v>
      </c>
      <c r="K100">
        <v>30</v>
      </c>
      <c r="L100" s="121">
        <v>42.4</v>
      </c>
      <c r="M100" s="115">
        <f t="shared" si="150"/>
        <v>1718.4</v>
      </c>
      <c r="N100" s="7">
        <v>1942.5718983039128</v>
      </c>
      <c r="O100" s="7">
        <v>2086.4239348515057</v>
      </c>
      <c r="P100" s="7">
        <v>2518.44</v>
      </c>
      <c r="Q100" s="121" t="s">
        <v>392</v>
      </c>
      <c r="R100">
        <v>1</v>
      </c>
      <c r="S100">
        <v>1</v>
      </c>
      <c r="T100">
        <v>1</v>
      </c>
      <c r="U100" t="e">
        <f t="shared" si="151"/>
        <v>#VALUE!</v>
      </c>
      <c r="V100">
        <f t="shared" si="152"/>
        <v>1069</v>
      </c>
      <c r="W100">
        <f t="shared" si="153"/>
        <v>1148</v>
      </c>
      <c r="X100">
        <f t="shared" si="154"/>
        <v>1386</v>
      </c>
      <c r="Y100" t="e">
        <f t="shared" si="28"/>
        <v>#VALUE!</v>
      </c>
      <c r="Z100">
        <f t="shared" si="29"/>
        <v>184</v>
      </c>
      <c r="AA100">
        <f t="shared" si="30"/>
        <v>197</v>
      </c>
      <c r="AB100">
        <f t="shared" si="31"/>
        <v>238</v>
      </c>
      <c r="AC100" s="213" t="e">
        <f t="shared" si="167"/>
        <v>#VALUE!</v>
      </c>
      <c r="AD100" s="213">
        <f t="shared" si="168"/>
        <v>0.13500255859487931</v>
      </c>
      <c r="AE100" s="213">
        <f t="shared" si="169"/>
        <v>0.15453630969284785</v>
      </c>
      <c r="AF100" s="213">
        <f t="shared" si="170"/>
        <v>0.22470993133264158</v>
      </c>
      <c r="AG100" s="167">
        <f t="shared" si="155"/>
        <v>1.2760000000000001E-4</v>
      </c>
      <c r="AH100" s="167">
        <f t="shared" si="156"/>
        <v>1.7219</v>
      </c>
      <c r="AI100" s="167">
        <f t="shared" si="157"/>
        <v>2</v>
      </c>
      <c r="AJ100" s="167">
        <f t="shared" si="158"/>
        <v>3.76611E-4</v>
      </c>
      <c r="AK100" s="115">
        <v>240.07166246887351</v>
      </c>
      <c r="AL100" s="7">
        <v>257.84953601562182</v>
      </c>
      <c r="AM100" s="7">
        <v>311.24</v>
      </c>
      <c r="AN100">
        <v>1</v>
      </c>
      <c r="AO100">
        <v>1</v>
      </c>
      <c r="AP100">
        <v>1</v>
      </c>
      <c r="AQ100">
        <f t="shared" si="159"/>
        <v>270</v>
      </c>
      <c r="AR100">
        <f t="shared" si="159"/>
        <v>290</v>
      </c>
      <c r="AS100">
        <f t="shared" si="160"/>
        <v>351</v>
      </c>
      <c r="AT100">
        <f t="shared" si="38"/>
        <v>116</v>
      </c>
      <c r="AU100">
        <f t="shared" si="39"/>
        <v>125</v>
      </c>
      <c r="AV100">
        <f t="shared" si="40"/>
        <v>151</v>
      </c>
      <c r="AW100" s="213">
        <f t="shared" si="171"/>
        <v>5.4203153049699471E-2</v>
      </c>
      <c r="AX100" s="213">
        <f t="shared" si="172"/>
        <v>6.2831850513685755E-2</v>
      </c>
      <c r="AY100" s="213">
        <f t="shared" si="173"/>
        <v>9.1302527047532375E-2</v>
      </c>
      <c r="AZ100" s="119">
        <f t="shared" si="79"/>
        <v>0.9</v>
      </c>
      <c r="BA100" s="1">
        <v>6</v>
      </c>
      <c r="BB100">
        <v>6.7</v>
      </c>
      <c r="BC100">
        <v>9</v>
      </c>
      <c r="BE100" s="7">
        <v>2148</v>
      </c>
      <c r="BG100" s="123">
        <f t="shared" si="161"/>
        <v>0.8</v>
      </c>
      <c r="BJ100">
        <v>0</v>
      </c>
      <c r="BK100">
        <v>11.8</v>
      </c>
      <c r="BL100">
        <v>13.7</v>
      </c>
      <c r="BM100">
        <v>21.85</v>
      </c>
      <c r="BO100">
        <f t="shared" si="177"/>
        <v>1</v>
      </c>
      <c r="BP100">
        <f t="shared" si="177"/>
        <v>1</v>
      </c>
      <c r="BQ100">
        <f t="shared" si="177"/>
        <v>1</v>
      </c>
      <c r="BR100">
        <f t="shared" si="162"/>
        <v>270</v>
      </c>
      <c r="BS100">
        <f t="shared" si="174"/>
        <v>290</v>
      </c>
      <c r="BT100">
        <f t="shared" si="175"/>
        <v>351</v>
      </c>
      <c r="BV100">
        <f t="shared" si="163"/>
        <v>0</v>
      </c>
      <c r="BW100">
        <f t="shared" si="164"/>
        <v>0</v>
      </c>
      <c r="BX100">
        <f t="shared" si="165"/>
        <v>0</v>
      </c>
      <c r="BY100">
        <f t="shared" si="176"/>
        <v>1</v>
      </c>
      <c r="CN100" s="162" t="s">
        <v>202</v>
      </c>
      <c r="CO100" s="163" t="s">
        <v>39</v>
      </c>
      <c r="CP100" s="164" t="s">
        <v>203</v>
      </c>
      <c r="CQ100" s="164" t="s">
        <v>5</v>
      </c>
      <c r="CR100" s="164" t="s">
        <v>201</v>
      </c>
      <c r="CS100" s="202" t="s">
        <v>204</v>
      </c>
    </row>
    <row r="101" spans="1:97" x14ac:dyDescent="0.25">
      <c r="A101" t="str">
        <f t="shared" si="166"/>
        <v>19520</v>
      </c>
      <c r="D101">
        <v>1</v>
      </c>
      <c r="E101">
        <v>95</v>
      </c>
      <c r="F101">
        <v>40.5</v>
      </c>
      <c r="G101">
        <v>20</v>
      </c>
      <c r="H101">
        <v>21.5</v>
      </c>
      <c r="I101">
        <v>0</v>
      </c>
      <c r="J101">
        <v>26</v>
      </c>
      <c r="K101">
        <v>30</v>
      </c>
      <c r="L101" s="121">
        <v>42.4</v>
      </c>
      <c r="M101" s="115">
        <f t="shared" si="150"/>
        <v>1847.5718983039128</v>
      </c>
      <c r="N101" s="7">
        <v>1942.5718983039128</v>
      </c>
      <c r="O101" s="7">
        <v>2086.4239348515057</v>
      </c>
      <c r="P101" s="7">
        <v>2518.44</v>
      </c>
      <c r="Q101" s="121" t="s">
        <v>392</v>
      </c>
      <c r="R101">
        <v>1</v>
      </c>
      <c r="S101">
        <v>1</v>
      </c>
      <c r="T101">
        <v>1</v>
      </c>
      <c r="U101" t="e">
        <f t="shared" si="151"/>
        <v>#VALUE!</v>
      </c>
      <c r="V101">
        <f t="shared" si="152"/>
        <v>1069</v>
      </c>
      <c r="W101">
        <f t="shared" si="153"/>
        <v>1148</v>
      </c>
      <c r="X101">
        <f t="shared" si="154"/>
        <v>1386</v>
      </c>
      <c r="Y101" t="e">
        <f t="shared" si="28"/>
        <v>#VALUE!</v>
      </c>
      <c r="Z101">
        <f t="shared" si="29"/>
        <v>184</v>
      </c>
      <c r="AA101">
        <f t="shared" si="30"/>
        <v>197</v>
      </c>
      <c r="AB101">
        <f t="shared" si="31"/>
        <v>238</v>
      </c>
      <c r="AC101" s="213" t="e">
        <f t="shared" si="167"/>
        <v>#VALUE!</v>
      </c>
      <c r="AD101" s="213">
        <f t="shared" si="168"/>
        <v>0.14095942430915556</v>
      </c>
      <c r="AE101" s="213">
        <f t="shared" si="169"/>
        <v>0.16123622627149281</v>
      </c>
      <c r="AF101" s="213">
        <f t="shared" si="170"/>
        <v>0.23398796326314053</v>
      </c>
      <c r="AG101" s="167">
        <f t="shared" si="155"/>
        <v>1.2760000000000001E-4</v>
      </c>
      <c r="AH101" s="167">
        <f t="shared" si="156"/>
        <v>1.7219</v>
      </c>
      <c r="AI101" s="167">
        <f t="shared" si="157"/>
        <v>2</v>
      </c>
      <c r="AJ101" s="167">
        <f t="shared" si="158"/>
        <v>3.76611E-4</v>
      </c>
      <c r="AK101" s="115">
        <v>240.07166246887351</v>
      </c>
      <c r="AL101" s="7">
        <v>257.84953601562182</v>
      </c>
      <c r="AM101" s="7">
        <v>311.24</v>
      </c>
      <c r="AN101">
        <v>1</v>
      </c>
      <c r="AO101">
        <v>1</v>
      </c>
      <c r="AP101">
        <v>1</v>
      </c>
      <c r="AQ101">
        <f t="shared" si="159"/>
        <v>270</v>
      </c>
      <c r="AR101">
        <f t="shared" si="159"/>
        <v>290</v>
      </c>
      <c r="AS101">
        <f t="shared" si="160"/>
        <v>351</v>
      </c>
      <c r="AT101">
        <f t="shared" si="38"/>
        <v>116</v>
      </c>
      <c r="AU101">
        <f t="shared" si="39"/>
        <v>125</v>
      </c>
      <c r="AV101">
        <f t="shared" si="40"/>
        <v>151</v>
      </c>
      <c r="AW101" s="213">
        <f t="shared" si="171"/>
        <v>5.6894800725331568E-2</v>
      </c>
      <c r="AX101" s="213">
        <f t="shared" si="172"/>
        <v>6.5893090319230657E-2</v>
      </c>
      <c r="AY101" s="213">
        <f t="shared" si="173"/>
        <v>9.5540990142235369E-2</v>
      </c>
      <c r="AZ101" s="119">
        <f t="shared" si="79"/>
        <v>1.3</v>
      </c>
      <c r="BA101" s="1">
        <v>6</v>
      </c>
      <c r="BB101">
        <v>6.7</v>
      </c>
      <c r="BC101">
        <v>9</v>
      </c>
      <c r="BE101" s="7">
        <v>2394</v>
      </c>
      <c r="BG101" s="123">
        <f t="shared" si="161"/>
        <v>0.8</v>
      </c>
      <c r="BJ101">
        <v>0</v>
      </c>
      <c r="BK101">
        <v>11.8</v>
      </c>
      <c r="BL101">
        <v>13.7</v>
      </c>
      <c r="BM101">
        <v>21.85</v>
      </c>
      <c r="BO101">
        <f t="shared" si="177"/>
        <v>1</v>
      </c>
      <c r="BP101">
        <f t="shared" si="177"/>
        <v>1</v>
      </c>
      <c r="BQ101">
        <f t="shared" si="177"/>
        <v>1</v>
      </c>
      <c r="BR101">
        <f t="shared" si="162"/>
        <v>270</v>
      </c>
      <c r="BS101">
        <f t="shared" si="174"/>
        <v>290</v>
      </c>
      <c r="BT101">
        <f t="shared" si="175"/>
        <v>351</v>
      </c>
      <c r="BV101">
        <f t="shared" si="163"/>
        <v>0</v>
      </c>
      <c r="BW101">
        <f t="shared" si="164"/>
        <v>0</v>
      </c>
      <c r="BX101">
        <f t="shared" si="165"/>
        <v>0</v>
      </c>
      <c r="BY101">
        <f t="shared" si="176"/>
        <v>1</v>
      </c>
      <c r="CN101" s="165"/>
      <c r="CO101" s="166"/>
      <c r="CP101" s="167"/>
      <c r="CQ101" s="167"/>
      <c r="CR101" s="167"/>
      <c r="CS101" s="203"/>
    </row>
    <row r="102" spans="1:97" x14ac:dyDescent="0.25">
      <c r="A102" t="str">
        <f t="shared" si="166"/>
        <v>13521</v>
      </c>
      <c r="D102">
        <v>1</v>
      </c>
      <c r="E102">
        <v>35</v>
      </c>
      <c r="F102">
        <v>40.5</v>
      </c>
      <c r="G102">
        <v>21</v>
      </c>
      <c r="H102">
        <v>21.5</v>
      </c>
      <c r="I102">
        <v>0</v>
      </c>
      <c r="J102">
        <v>26</v>
      </c>
      <c r="K102">
        <v>30</v>
      </c>
      <c r="L102" s="121">
        <v>42.4</v>
      </c>
      <c r="M102" s="115">
        <f t="shared" si="150"/>
        <v>1352.8000000000002</v>
      </c>
      <c r="N102" s="7">
        <v>2627.7848955664344</v>
      </c>
      <c r="O102" s="7">
        <v>2817.8416357747774</v>
      </c>
      <c r="P102" s="7">
        <v>3780.76</v>
      </c>
      <c r="Q102" s="121" t="s">
        <v>392</v>
      </c>
      <c r="R102">
        <v>1</v>
      </c>
      <c r="S102">
        <v>1</v>
      </c>
      <c r="T102">
        <v>1</v>
      </c>
      <c r="U102" t="e">
        <f t="shared" si="151"/>
        <v>#VALUE!</v>
      </c>
      <c r="V102">
        <f t="shared" si="152"/>
        <v>1446</v>
      </c>
      <c r="W102">
        <f t="shared" si="153"/>
        <v>1551</v>
      </c>
      <c r="X102">
        <f t="shared" si="154"/>
        <v>2081</v>
      </c>
      <c r="Y102" t="e">
        <f t="shared" si="28"/>
        <v>#VALUE!</v>
      </c>
      <c r="Z102">
        <f t="shared" si="29"/>
        <v>249</v>
      </c>
      <c r="AA102">
        <f t="shared" si="30"/>
        <v>267</v>
      </c>
      <c r="AB102">
        <f t="shared" si="31"/>
        <v>358</v>
      </c>
      <c r="AC102" s="213" t="e">
        <f t="shared" si="167"/>
        <v>#VALUE!</v>
      </c>
      <c r="AD102" s="213">
        <f t="shared" si="168"/>
        <v>0.32620628357280429</v>
      </c>
      <c r="AE102" s="213">
        <f t="shared" si="169"/>
        <v>0.37476888666198083</v>
      </c>
      <c r="AF102" s="213">
        <f t="shared" si="170"/>
        <v>0.67157580846894804</v>
      </c>
      <c r="AG102" s="167">
        <f t="shared" si="155"/>
        <v>1.2760000000000001E-4</v>
      </c>
      <c r="AH102" s="167">
        <f t="shared" si="156"/>
        <v>1.7219</v>
      </c>
      <c r="AI102" s="167">
        <f t="shared" si="157"/>
        <v>4</v>
      </c>
      <c r="AJ102" s="167">
        <f t="shared" si="158"/>
        <v>5.1420100000000005E-4</v>
      </c>
      <c r="AK102" s="115">
        <v>340.86222571220884</v>
      </c>
      <c r="AL102" s="7">
        <v>365.51537125251701</v>
      </c>
      <c r="AM102" s="7">
        <v>490.42</v>
      </c>
      <c r="AN102">
        <v>1</v>
      </c>
      <c r="AO102">
        <v>1</v>
      </c>
      <c r="AP102">
        <v>1</v>
      </c>
      <c r="AQ102">
        <f t="shared" si="159"/>
        <v>384</v>
      </c>
      <c r="AR102">
        <f t="shared" si="159"/>
        <v>412</v>
      </c>
      <c r="AS102">
        <f t="shared" si="160"/>
        <v>552</v>
      </c>
      <c r="AT102">
        <f t="shared" si="38"/>
        <v>165</v>
      </c>
      <c r="AU102">
        <f t="shared" si="39"/>
        <v>177</v>
      </c>
      <c r="AV102">
        <f t="shared" si="40"/>
        <v>237</v>
      </c>
      <c r="AW102" s="213">
        <f t="shared" si="171"/>
        <v>0.14397233255417841</v>
      </c>
      <c r="AX102" s="213">
        <f t="shared" si="172"/>
        <v>0.16552440029557403</v>
      </c>
      <c r="AY102" s="213">
        <f t="shared" si="173"/>
        <v>0.295694913339206</v>
      </c>
      <c r="AZ102" s="119">
        <f t="shared" si="79"/>
        <v>0.9</v>
      </c>
      <c r="BA102" s="1">
        <v>6</v>
      </c>
      <c r="BB102">
        <v>6.7</v>
      </c>
      <c r="BC102">
        <v>9</v>
      </c>
      <c r="BE102" s="7">
        <v>1691</v>
      </c>
      <c r="BG102" s="123">
        <f t="shared" si="161"/>
        <v>0.8</v>
      </c>
      <c r="BJ102">
        <v>0</v>
      </c>
      <c r="BK102">
        <v>11.8</v>
      </c>
      <c r="BL102">
        <v>13.7</v>
      </c>
      <c r="BM102">
        <v>21.85</v>
      </c>
      <c r="BO102">
        <f t="shared" si="177"/>
        <v>1</v>
      </c>
      <c r="BP102">
        <f t="shared" si="177"/>
        <v>1</v>
      </c>
      <c r="BQ102">
        <f t="shared" si="177"/>
        <v>1</v>
      </c>
      <c r="BR102">
        <f t="shared" si="162"/>
        <v>384</v>
      </c>
      <c r="BS102">
        <f t="shared" si="174"/>
        <v>412</v>
      </c>
      <c r="BT102">
        <f t="shared" si="175"/>
        <v>552</v>
      </c>
      <c r="BV102">
        <f t="shared" si="163"/>
        <v>0</v>
      </c>
      <c r="BW102">
        <f t="shared" si="164"/>
        <v>0</v>
      </c>
      <c r="BX102">
        <f t="shared" si="165"/>
        <v>0</v>
      </c>
      <c r="BY102">
        <f t="shared" si="176"/>
        <v>1</v>
      </c>
      <c r="CN102" s="333" t="s">
        <v>205</v>
      </c>
      <c r="CO102" s="334"/>
      <c r="CP102" s="334"/>
      <c r="CQ102" s="334"/>
      <c r="CR102" s="334"/>
      <c r="CS102" s="335"/>
    </row>
    <row r="103" spans="1:97" x14ac:dyDescent="0.25">
      <c r="A103" t="str">
        <f t="shared" si="166"/>
        <v>15021</v>
      </c>
      <c r="D103">
        <v>1</v>
      </c>
      <c r="E103">
        <v>50</v>
      </c>
      <c r="F103">
        <v>40.5</v>
      </c>
      <c r="G103">
        <v>21</v>
      </c>
      <c r="H103">
        <v>21.5</v>
      </c>
      <c r="I103">
        <v>0</v>
      </c>
      <c r="J103">
        <v>26</v>
      </c>
      <c r="K103">
        <v>30</v>
      </c>
      <c r="L103" s="121">
        <v>42.4</v>
      </c>
      <c r="M103" s="115">
        <f t="shared" si="150"/>
        <v>1652.8000000000002</v>
      </c>
      <c r="N103" s="7">
        <v>2627.7848955664344</v>
      </c>
      <c r="O103" s="7">
        <v>2817.8416357747774</v>
      </c>
      <c r="P103" s="7">
        <v>3780.76</v>
      </c>
      <c r="Q103" s="121" t="s">
        <v>392</v>
      </c>
      <c r="R103">
        <v>1</v>
      </c>
      <c r="S103">
        <v>1</v>
      </c>
      <c r="T103">
        <v>1</v>
      </c>
      <c r="U103" t="e">
        <f t="shared" si="151"/>
        <v>#VALUE!</v>
      </c>
      <c r="V103">
        <f t="shared" si="152"/>
        <v>1446</v>
      </c>
      <c r="W103">
        <f t="shared" si="153"/>
        <v>1551</v>
      </c>
      <c r="X103">
        <f t="shared" si="154"/>
        <v>2081</v>
      </c>
      <c r="Y103" t="e">
        <f t="shared" si="28"/>
        <v>#VALUE!</v>
      </c>
      <c r="Z103">
        <f t="shared" si="29"/>
        <v>249</v>
      </c>
      <c r="AA103">
        <f t="shared" si="30"/>
        <v>267</v>
      </c>
      <c r="AB103">
        <f t="shared" si="31"/>
        <v>358</v>
      </c>
      <c r="AC103" s="213" t="e">
        <f t="shared" si="167"/>
        <v>#VALUE!</v>
      </c>
      <c r="AD103" s="213">
        <f t="shared" si="168"/>
        <v>0.33623496085654525</v>
      </c>
      <c r="AE103" s="213">
        <f t="shared" si="169"/>
        <v>0.38607823917881157</v>
      </c>
      <c r="AF103" s="213">
        <f t="shared" si="170"/>
        <v>0.69031535960128876</v>
      </c>
      <c r="AG103" s="167">
        <f t="shared" si="155"/>
        <v>1.2760000000000001E-4</v>
      </c>
      <c r="AH103" s="167">
        <f t="shared" si="156"/>
        <v>1.7219</v>
      </c>
      <c r="AI103" s="167">
        <f t="shared" si="157"/>
        <v>4</v>
      </c>
      <c r="AJ103" s="167">
        <f t="shared" si="158"/>
        <v>5.1420100000000005E-4</v>
      </c>
      <c r="AK103" s="115">
        <v>340.86222571220884</v>
      </c>
      <c r="AL103" s="7">
        <v>365.51537125251701</v>
      </c>
      <c r="AM103" s="7">
        <v>490.42</v>
      </c>
      <c r="AN103">
        <v>1</v>
      </c>
      <c r="AO103">
        <v>1</v>
      </c>
      <c r="AP103">
        <v>1</v>
      </c>
      <c r="AQ103">
        <f t="shared" si="159"/>
        <v>384</v>
      </c>
      <c r="AR103">
        <f t="shared" si="159"/>
        <v>412</v>
      </c>
      <c r="AS103">
        <f t="shared" si="160"/>
        <v>552</v>
      </c>
      <c r="AT103">
        <f t="shared" si="38"/>
        <v>165</v>
      </c>
      <c r="AU103">
        <f t="shared" si="39"/>
        <v>177</v>
      </c>
      <c r="AV103">
        <f t="shared" si="40"/>
        <v>237</v>
      </c>
      <c r="AW103" s="213">
        <f t="shared" si="171"/>
        <v>0.14890990640066754</v>
      </c>
      <c r="AX103" s="213">
        <f t="shared" si="172"/>
        <v>0.17109642672618616</v>
      </c>
      <c r="AY103" s="213">
        <f t="shared" si="173"/>
        <v>0.30490592172003561</v>
      </c>
      <c r="AZ103" s="119">
        <f t="shared" ref="AZ103:AZ166" si="178">ROUND(IF(G103=10,$CO$92*E103,IF(G103=11,$CO$93*E103,IF(G103=15,$CO$94*E103,IF(G103=16,$CO$95*E103,IF(G103=20,$CO$96*E103,IF(G103=21,$CO$97*E103,)))))),1)</f>
        <v>1.3</v>
      </c>
      <c r="BA103" s="1">
        <v>6</v>
      </c>
      <c r="BB103">
        <v>6.7</v>
      </c>
      <c r="BC103">
        <v>9</v>
      </c>
      <c r="BE103" s="7">
        <v>2066</v>
      </c>
      <c r="BG103" s="123">
        <f t="shared" si="161"/>
        <v>0.8</v>
      </c>
      <c r="BJ103">
        <v>0</v>
      </c>
      <c r="BK103">
        <v>11.8</v>
      </c>
      <c r="BL103">
        <v>13.7</v>
      </c>
      <c r="BM103">
        <v>21.85</v>
      </c>
      <c r="BO103">
        <f t="shared" si="177"/>
        <v>1</v>
      </c>
      <c r="BP103">
        <f t="shared" si="177"/>
        <v>1</v>
      </c>
      <c r="BQ103">
        <f t="shared" si="177"/>
        <v>1</v>
      </c>
      <c r="BR103">
        <f t="shared" si="162"/>
        <v>384</v>
      </c>
      <c r="BS103">
        <f t="shared" si="174"/>
        <v>412</v>
      </c>
      <c r="BT103">
        <f t="shared" si="175"/>
        <v>552</v>
      </c>
      <c r="BV103">
        <f t="shared" si="163"/>
        <v>0</v>
      </c>
      <c r="BW103">
        <f t="shared" si="164"/>
        <v>0</v>
      </c>
      <c r="BX103">
        <f t="shared" si="165"/>
        <v>0</v>
      </c>
      <c r="BY103">
        <f t="shared" si="176"/>
        <v>1</v>
      </c>
      <c r="CN103" s="214">
        <v>1</v>
      </c>
      <c r="CO103" s="215">
        <v>4</v>
      </c>
      <c r="CP103" s="168">
        <v>1.3823338826853E-3</v>
      </c>
      <c r="CQ103" s="169">
        <v>1.723172227894</v>
      </c>
      <c r="CR103" s="169">
        <v>1</v>
      </c>
      <c r="CS103" s="204">
        <v>3.3290816326530999E-4</v>
      </c>
    </row>
    <row r="104" spans="1:97" x14ac:dyDescent="0.25">
      <c r="A104" t="str">
        <f t="shared" si="166"/>
        <v>16521</v>
      </c>
      <c r="D104">
        <v>1</v>
      </c>
      <c r="E104">
        <v>65</v>
      </c>
      <c r="F104">
        <v>40.5</v>
      </c>
      <c r="G104">
        <v>21</v>
      </c>
      <c r="H104">
        <v>21.5</v>
      </c>
      <c r="I104">
        <v>0</v>
      </c>
      <c r="J104">
        <v>26</v>
      </c>
      <c r="K104">
        <v>30</v>
      </c>
      <c r="L104" s="121">
        <v>42.4</v>
      </c>
      <c r="M104" s="115">
        <f t="shared" si="150"/>
        <v>1939.2</v>
      </c>
      <c r="N104" s="7">
        <v>2627.7848955664344</v>
      </c>
      <c r="O104" s="7">
        <v>2817.8416357747774</v>
      </c>
      <c r="P104" s="7">
        <v>3780.76</v>
      </c>
      <c r="Q104" s="121" t="s">
        <v>392</v>
      </c>
      <c r="R104">
        <v>1</v>
      </c>
      <c r="S104">
        <v>1</v>
      </c>
      <c r="T104">
        <v>1</v>
      </c>
      <c r="U104" t="e">
        <f t="shared" si="151"/>
        <v>#VALUE!</v>
      </c>
      <c r="V104">
        <f t="shared" si="152"/>
        <v>1446</v>
      </c>
      <c r="W104">
        <f t="shared" si="153"/>
        <v>1551</v>
      </c>
      <c r="X104">
        <f t="shared" si="154"/>
        <v>2081</v>
      </c>
      <c r="Y104" t="e">
        <f t="shared" si="28"/>
        <v>#VALUE!</v>
      </c>
      <c r="Z104">
        <f t="shared" si="29"/>
        <v>249</v>
      </c>
      <c r="AA104">
        <f t="shared" si="30"/>
        <v>267</v>
      </c>
      <c r="AB104">
        <f t="shared" si="31"/>
        <v>358</v>
      </c>
      <c r="AC104" s="213" t="e">
        <f t="shared" si="167"/>
        <v>#VALUE!</v>
      </c>
      <c r="AD104" s="213">
        <f t="shared" si="168"/>
        <v>0.34626363814028621</v>
      </c>
      <c r="AE104" s="213">
        <f t="shared" si="169"/>
        <v>0.39738759169564225</v>
      </c>
      <c r="AF104" s="213">
        <f t="shared" si="170"/>
        <v>0.70905491073362958</v>
      </c>
      <c r="AG104" s="167">
        <f t="shared" si="155"/>
        <v>1.2760000000000001E-4</v>
      </c>
      <c r="AH104" s="167">
        <f t="shared" si="156"/>
        <v>1.7219</v>
      </c>
      <c r="AI104" s="167">
        <f t="shared" si="157"/>
        <v>4</v>
      </c>
      <c r="AJ104" s="167">
        <f t="shared" si="158"/>
        <v>5.1420100000000005E-4</v>
      </c>
      <c r="AK104" s="115">
        <f>AK103*(1-(($E104-50)*0.005))</f>
        <v>315.29755878379319</v>
      </c>
      <c r="AL104" s="7">
        <f>AL103*(1-(($E104-50)*0.005))</f>
        <v>338.10171840857828</v>
      </c>
      <c r="AM104" s="7">
        <f>AM103*(1-(($E104-50)*0.005))</f>
        <v>453.63850000000002</v>
      </c>
      <c r="AN104">
        <v>1</v>
      </c>
      <c r="AO104">
        <v>1</v>
      </c>
      <c r="AP104">
        <v>1</v>
      </c>
      <c r="AQ104">
        <f t="shared" si="159"/>
        <v>355</v>
      </c>
      <c r="AR104">
        <f t="shared" si="159"/>
        <v>381</v>
      </c>
      <c r="AS104">
        <f t="shared" si="160"/>
        <v>511</v>
      </c>
      <c r="AT104">
        <f t="shared" si="38"/>
        <v>153</v>
      </c>
      <c r="AU104">
        <f t="shared" si="39"/>
        <v>164</v>
      </c>
      <c r="AV104">
        <f t="shared" si="40"/>
        <v>220</v>
      </c>
      <c r="AW104" s="213">
        <f t="shared" si="171"/>
        <v>0.13258731507985161</v>
      </c>
      <c r="AX104" s="213">
        <f t="shared" si="172"/>
        <v>0.15201615500034751</v>
      </c>
      <c r="AY104" s="213">
        <f t="shared" si="173"/>
        <v>0.27122992420035885</v>
      </c>
      <c r="AZ104" s="119">
        <f t="shared" si="178"/>
        <v>1.7</v>
      </c>
      <c r="BA104" s="1">
        <v>6</v>
      </c>
      <c r="BB104">
        <v>6.7</v>
      </c>
      <c r="BC104">
        <v>9</v>
      </c>
      <c r="BE104" s="7">
        <v>2424</v>
      </c>
      <c r="BG104" s="123">
        <f t="shared" si="161"/>
        <v>0.8</v>
      </c>
      <c r="BJ104">
        <v>0</v>
      </c>
      <c r="BK104">
        <v>11.8</v>
      </c>
      <c r="BL104">
        <v>13.7</v>
      </c>
      <c r="BM104">
        <v>21.85</v>
      </c>
      <c r="BO104">
        <f t="shared" si="177"/>
        <v>1</v>
      </c>
      <c r="BP104">
        <f t="shared" si="177"/>
        <v>1</v>
      </c>
      <c r="BQ104">
        <f t="shared" si="177"/>
        <v>1</v>
      </c>
      <c r="BR104">
        <f t="shared" si="162"/>
        <v>355</v>
      </c>
      <c r="BS104">
        <f t="shared" si="174"/>
        <v>381</v>
      </c>
      <c r="BT104">
        <f t="shared" si="175"/>
        <v>511</v>
      </c>
      <c r="BV104">
        <f t="shared" si="163"/>
        <v>0</v>
      </c>
      <c r="BW104">
        <f t="shared" si="164"/>
        <v>0</v>
      </c>
      <c r="BX104">
        <f t="shared" si="165"/>
        <v>0</v>
      </c>
      <c r="BY104">
        <f t="shared" si="176"/>
        <v>1</v>
      </c>
      <c r="CN104" s="214">
        <v>2</v>
      </c>
      <c r="CO104" s="216">
        <v>5</v>
      </c>
      <c r="CP104" s="170">
        <v>9.3700000000000001E-4</v>
      </c>
      <c r="CQ104" s="171">
        <v>1.7889999999999999</v>
      </c>
      <c r="CR104" s="171">
        <v>2</v>
      </c>
      <c r="CS104" s="205">
        <v>4.46E-4</v>
      </c>
    </row>
    <row r="105" spans="1:97" x14ac:dyDescent="0.25">
      <c r="A105" t="str">
        <f t="shared" si="166"/>
        <v>19521</v>
      </c>
      <c r="D105">
        <v>1</v>
      </c>
      <c r="E105">
        <v>95</v>
      </c>
      <c r="F105">
        <v>40.5</v>
      </c>
      <c r="G105">
        <v>21</v>
      </c>
      <c r="H105">
        <v>21.5</v>
      </c>
      <c r="I105">
        <v>0</v>
      </c>
      <c r="J105">
        <v>26</v>
      </c>
      <c r="K105">
        <v>30</v>
      </c>
      <c r="L105" s="121">
        <v>42.4</v>
      </c>
      <c r="M105" s="115">
        <f t="shared" si="150"/>
        <v>2508.8000000000002</v>
      </c>
      <c r="N105" s="7">
        <v>2627.7848955664344</v>
      </c>
      <c r="O105" s="7">
        <v>2817.8416357747774</v>
      </c>
      <c r="P105" s="7">
        <v>3780.76</v>
      </c>
      <c r="Q105" s="121" t="s">
        <v>392</v>
      </c>
      <c r="R105">
        <v>1</v>
      </c>
      <c r="S105">
        <v>1</v>
      </c>
      <c r="T105">
        <v>1</v>
      </c>
      <c r="U105" t="e">
        <f t="shared" si="151"/>
        <v>#VALUE!</v>
      </c>
      <c r="V105">
        <f t="shared" si="152"/>
        <v>1446</v>
      </c>
      <c r="W105">
        <f t="shared" si="153"/>
        <v>1551</v>
      </c>
      <c r="X105">
        <f t="shared" si="154"/>
        <v>2081</v>
      </c>
      <c r="Y105" t="e">
        <f t="shared" si="28"/>
        <v>#VALUE!</v>
      </c>
      <c r="Z105">
        <f t="shared" si="29"/>
        <v>249</v>
      </c>
      <c r="AA105">
        <f t="shared" si="30"/>
        <v>267</v>
      </c>
      <c r="AB105">
        <f t="shared" si="31"/>
        <v>358</v>
      </c>
      <c r="AC105" s="213" t="e">
        <f t="shared" si="167"/>
        <v>#VALUE!</v>
      </c>
      <c r="AD105" s="213">
        <f t="shared" si="168"/>
        <v>0.36632099270776813</v>
      </c>
      <c r="AE105" s="213">
        <f t="shared" si="169"/>
        <v>0.42000629672930367</v>
      </c>
      <c r="AF105" s="213">
        <f t="shared" si="170"/>
        <v>0.74653401299831113</v>
      </c>
      <c r="AG105" s="167">
        <f t="shared" si="155"/>
        <v>1.2760000000000001E-4</v>
      </c>
      <c r="AH105" s="167">
        <f t="shared" si="156"/>
        <v>1.7219</v>
      </c>
      <c r="AI105" s="167">
        <f t="shared" si="157"/>
        <v>4</v>
      </c>
      <c r="AJ105" s="167">
        <f t="shared" si="158"/>
        <v>5.1420100000000005E-4</v>
      </c>
      <c r="AK105" s="115">
        <f>AK103*(1-(($E105-50)*0.005))</f>
        <v>264.16822492696184</v>
      </c>
      <c r="AL105" s="7">
        <f>AL103*(1-(($E105-50)*0.005))</f>
        <v>283.2744127207007</v>
      </c>
      <c r="AM105" s="7">
        <f>AM103*(1-(($E105-50)*0.005))</f>
        <v>380.07550000000003</v>
      </c>
      <c r="AN105">
        <v>1</v>
      </c>
      <c r="AO105">
        <v>1</v>
      </c>
      <c r="AP105">
        <v>1</v>
      </c>
      <c r="AQ105">
        <f t="shared" si="159"/>
        <v>298</v>
      </c>
      <c r="AR105">
        <f t="shared" si="159"/>
        <v>319</v>
      </c>
      <c r="AS105">
        <f t="shared" si="160"/>
        <v>428</v>
      </c>
      <c r="AT105">
        <f t="shared" si="38"/>
        <v>128</v>
      </c>
      <c r="AU105">
        <f t="shared" si="39"/>
        <v>137</v>
      </c>
      <c r="AV105">
        <f t="shared" si="40"/>
        <v>184</v>
      </c>
      <c r="AW105" s="213">
        <f t="shared" si="171"/>
        <v>9.9696462930484481E-2</v>
      </c>
      <c r="AX105" s="213">
        <f t="shared" si="172"/>
        <v>0.11384171446702054</v>
      </c>
      <c r="AY105" s="213">
        <f t="shared" si="173"/>
        <v>0.20261435785351109</v>
      </c>
      <c r="AZ105" s="119">
        <f t="shared" si="178"/>
        <v>2.5</v>
      </c>
      <c r="BA105" s="1">
        <v>6</v>
      </c>
      <c r="BB105">
        <v>6.7</v>
      </c>
      <c r="BC105">
        <v>9</v>
      </c>
      <c r="BE105" s="7">
        <v>3136</v>
      </c>
      <c r="BG105" s="123">
        <f t="shared" si="161"/>
        <v>0.8</v>
      </c>
      <c r="BJ105">
        <v>0</v>
      </c>
      <c r="BK105">
        <v>11.8</v>
      </c>
      <c r="BL105">
        <v>13.7</v>
      </c>
      <c r="BM105">
        <v>21.85</v>
      </c>
      <c r="BO105">
        <f t="shared" si="177"/>
        <v>1</v>
      </c>
      <c r="BP105">
        <f t="shared" si="177"/>
        <v>1</v>
      </c>
      <c r="BQ105">
        <f t="shared" si="177"/>
        <v>1</v>
      </c>
      <c r="BR105">
        <f t="shared" si="162"/>
        <v>298</v>
      </c>
      <c r="BS105">
        <f t="shared" si="174"/>
        <v>319</v>
      </c>
      <c r="BT105">
        <f t="shared" si="175"/>
        <v>428</v>
      </c>
      <c r="BV105">
        <f t="shared" si="163"/>
        <v>0</v>
      </c>
      <c r="BW105">
        <f t="shared" si="164"/>
        <v>0</v>
      </c>
      <c r="BX105">
        <f t="shared" si="165"/>
        <v>0</v>
      </c>
      <c r="BY105">
        <f t="shared" si="176"/>
        <v>1</v>
      </c>
      <c r="CN105" s="217">
        <v>4</v>
      </c>
      <c r="CO105" s="218">
        <v>6</v>
      </c>
      <c r="CP105" s="172">
        <v>9.3700000000000001E-4</v>
      </c>
      <c r="CQ105" s="173">
        <v>1.7889999999999999</v>
      </c>
      <c r="CR105" s="173">
        <v>4</v>
      </c>
      <c r="CS105" s="174">
        <v>1.39E-3</v>
      </c>
    </row>
    <row r="106" spans="1:97" x14ac:dyDescent="0.25">
      <c r="A106" t="str">
        <f t="shared" si="166"/>
        <v>13510</v>
      </c>
      <c r="D106">
        <v>1</v>
      </c>
      <c r="E106">
        <v>35</v>
      </c>
      <c r="F106">
        <v>40.5</v>
      </c>
      <c r="G106">
        <v>10</v>
      </c>
      <c r="H106">
        <v>11.5</v>
      </c>
      <c r="I106">
        <v>0</v>
      </c>
      <c r="J106">
        <v>26</v>
      </c>
      <c r="K106">
        <v>30</v>
      </c>
      <c r="L106" s="121">
        <v>42.4</v>
      </c>
      <c r="M106" s="115">
        <f t="shared" si="150"/>
        <v>727.2</v>
      </c>
      <c r="N106" s="7">
        <v>1395.6272192501513</v>
      </c>
      <c r="O106" s="7">
        <v>1501.3000140389001</v>
      </c>
      <c r="P106" s="7">
        <v>1828.08</v>
      </c>
      <c r="Q106" s="121" t="s">
        <v>392</v>
      </c>
      <c r="R106">
        <v>1</v>
      </c>
      <c r="S106">
        <v>1</v>
      </c>
      <c r="T106">
        <v>1</v>
      </c>
      <c r="U106" t="e">
        <f t="shared" si="151"/>
        <v>#VALUE!</v>
      </c>
      <c r="V106">
        <f t="shared" si="152"/>
        <v>768</v>
      </c>
      <c r="W106">
        <f t="shared" si="153"/>
        <v>826</v>
      </c>
      <c r="X106">
        <f t="shared" si="154"/>
        <v>1006</v>
      </c>
      <c r="Y106" t="e">
        <f t="shared" ref="Y106:Y188" si="179">ROUND(U106*3600/(4186*ABS($O$1-$O$2)),0)</f>
        <v>#VALUE!</v>
      </c>
      <c r="Z106">
        <f t="shared" ref="Z106:Z188" si="180">ROUND(V106*3600/(4186*ABS($O$1-$O$2)),0)</f>
        <v>132</v>
      </c>
      <c r="AA106">
        <f t="shared" ref="AA106:AA188" si="181">ROUND(W106*3600/(4186*ABS($O$1-$O$2)),0)</f>
        <v>142</v>
      </c>
      <c r="AB106">
        <f t="shared" ref="AB106:AB188" si="182">ROUND(X106*3600/(4186*ABS($O$1-$O$2)),0)</f>
        <v>173</v>
      </c>
      <c r="AC106" s="213" t="e">
        <f t="shared" si="167"/>
        <v>#VALUE!</v>
      </c>
      <c r="AD106" s="213">
        <f t="shared" si="168"/>
        <v>7.0367440927697533E-2</v>
      </c>
      <c r="AE106" s="213">
        <f t="shared" si="169"/>
        <v>8.1263300393320734E-2</v>
      </c>
      <c r="AF106" s="213">
        <f t="shared" si="170"/>
        <v>0.11996014053235826</v>
      </c>
      <c r="AG106" s="167">
        <f t="shared" si="155"/>
        <v>3.969E-4</v>
      </c>
      <c r="AH106" s="167">
        <f t="shared" si="156"/>
        <v>1.7345999999999999</v>
      </c>
      <c r="AI106" s="167">
        <f t="shared" si="157"/>
        <v>2</v>
      </c>
      <c r="AJ106" s="167">
        <f t="shared" si="158"/>
        <v>3.6734700000000002E-4</v>
      </c>
      <c r="AK106" s="115">
        <v>193.48593193227777</v>
      </c>
      <c r="AL106" s="7">
        <v>208.13611852764589</v>
      </c>
      <c r="AM106" s="7">
        <v>253.44</v>
      </c>
      <c r="AN106">
        <v>1</v>
      </c>
      <c r="AO106">
        <v>1</v>
      </c>
      <c r="AP106">
        <v>1</v>
      </c>
      <c r="AQ106">
        <f t="shared" si="159"/>
        <v>218</v>
      </c>
      <c r="AR106">
        <f t="shared" si="159"/>
        <v>234</v>
      </c>
      <c r="AS106">
        <f t="shared" si="160"/>
        <v>285</v>
      </c>
      <c r="AT106">
        <f t="shared" ref="AT106:AT153" si="183">ROUND(AQ106*3600/(4186*ABS($AM$1-$AM$2)),0)</f>
        <v>94</v>
      </c>
      <c r="AU106">
        <f t="shared" ref="AU106:AU153" si="184">ROUND(AR106*3600/(4186*ABS($AM$1-$AM$2)),0)</f>
        <v>101</v>
      </c>
      <c r="AV106">
        <f t="shared" ref="AV106:AV153" si="185">ROUND(AS106*3600/(4186*ABS($AM$1-$AM$2)),0)</f>
        <v>123</v>
      </c>
      <c r="AW106" s="213">
        <f t="shared" si="171"/>
        <v>3.6049860209371648E-2</v>
      </c>
      <c r="AX106" s="213">
        <f t="shared" si="172"/>
        <v>4.1526469639044605E-2</v>
      </c>
      <c r="AY106" s="213">
        <f t="shared" si="173"/>
        <v>6.1224519608648838E-2</v>
      </c>
      <c r="AZ106" s="119">
        <f t="shared" si="178"/>
        <v>0.2</v>
      </c>
      <c r="BA106" s="122">
        <v>6.7</v>
      </c>
      <c r="BB106" s="122">
        <v>7.4</v>
      </c>
      <c r="BC106" s="122">
        <v>10.3</v>
      </c>
      <c r="BE106" s="7">
        <v>808</v>
      </c>
      <c r="BG106" s="123">
        <f t="shared" si="161"/>
        <v>0.9</v>
      </c>
      <c r="BJ106">
        <v>0</v>
      </c>
      <c r="BK106">
        <v>12.5</v>
      </c>
      <c r="BL106">
        <v>14.7</v>
      </c>
      <c r="BM106">
        <v>21.85</v>
      </c>
      <c r="BO106">
        <f t="shared" si="177"/>
        <v>1</v>
      </c>
      <c r="BP106">
        <f t="shared" si="177"/>
        <v>1</v>
      </c>
      <c r="BQ106">
        <f t="shared" si="177"/>
        <v>1</v>
      </c>
      <c r="BR106">
        <f t="shared" si="162"/>
        <v>218</v>
      </c>
      <c r="BS106">
        <f t="shared" si="174"/>
        <v>234</v>
      </c>
      <c r="BT106">
        <f t="shared" si="175"/>
        <v>285</v>
      </c>
      <c r="BV106">
        <f t="shared" si="163"/>
        <v>0</v>
      </c>
      <c r="BW106">
        <f t="shared" si="164"/>
        <v>0</v>
      </c>
      <c r="BX106">
        <f t="shared" si="165"/>
        <v>0</v>
      </c>
      <c r="BY106">
        <f t="shared" si="176"/>
        <v>1</v>
      </c>
      <c r="CN106" s="336" t="s">
        <v>206</v>
      </c>
      <c r="CO106" s="337"/>
      <c r="CP106" s="337"/>
      <c r="CQ106" s="337"/>
      <c r="CR106" s="337"/>
      <c r="CS106" s="338"/>
    </row>
    <row r="107" spans="1:97" x14ac:dyDescent="0.25">
      <c r="A107" t="str">
        <f t="shared" si="166"/>
        <v>15010</v>
      </c>
      <c r="D107">
        <v>1</v>
      </c>
      <c r="E107">
        <v>50</v>
      </c>
      <c r="F107">
        <v>40.5</v>
      </c>
      <c r="G107">
        <v>10</v>
      </c>
      <c r="H107">
        <v>11.5</v>
      </c>
      <c r="I107">
        <v>0</v>
      </c>
      <c r="J107">
        <v>26</v>
      </c>
      <c r="K107">
        <v>30</v>
      </c>
      <c r="L107" s="121">
        <v>42.4</v>
      </c>
      <c r="M107" s="115">
        <f t="shared" si="150"/>
        <v>871.2</v>
      </c>
      <c r="N107" s="7">
        <v>1395.6272192501513</v>
      </c>
      <c r="O107" s="7">
        <v>1501.3000140389001</v>
      </c>
      <c r="P107" s="7">
        <v>1828.08</v>
      </c>
      <c r="Q107" s="121" t="s">
        <v>392</v>
      </c>
      <c r="R107">
        <v>1</v>
      </c>
      <c r="S107">
        <v>1</v>
      </c>
      <c r="T107">
        <v>1</v>
      </c>
      <c r="U107" t="e">
        <f t="shared" si="151"/>
        <v>#VALUE!</v>
      </c>
      <c r="V107">
        <f t="shared" si="152"/>
        <v>768</v>
      </c>
      <c r="W107">
        <f t="shared" si="153"/>
        <v>826</v>
      </c>
      <c r="X107">
        <f t="shared" si="154"/>
        <v>1006</v>
      </c>
      <c r="Y107" t="e">
        <f t="shared" si="179"/>
        <v>#VALUE!</v>
      </c>
      <c r="Z107">
        <f t="shared" si="180"/>
        <v>132</v>
      </c>
      <c r="AA107">
        <f t="shared" si="181"/>
        <v>142</v>
      </c>
      <c r="AB107">
        <f t="shared" si="182"/>
        <v>173</v>
      </c>
      <c r="AC107" s="213" t="e">
        <f t="shared" si="167"/>
        <v>#VALUE!</v>
      </c>
      <c r="AD107" s="213">
        <f t="shared" si="168"/>
        <v>7.5931298068448158E-2</v>
      </c>
      <c r="AE107" s="213">
        <f t="shared" si="169"/>
        <v>8.7578510316806676E-2</v>
      </c>
      <c r="AF107" s="213">
        <f t="shared" si="170"/>
        <v>0.12885508415490071</v>
      </c>
      <c r="AG107" s="167">
        <f t="shared" si="155"/>
        <v>3.969E-4</v>
      </c>
      <c r="AH107" s="167">
        <f t="shared" si="156"/>
        <v>1.7345999999999999</v>
      </c>
      <c r="AI107" s="167">
        <f t="shared" si="157"/>
        <v>2</v>
      </c>
      <c r="AJ107" s="167">
        <f t="shared" si="158"/>
        <v>3.6734700000000002E-4</v>
      </c>
      <c r="AK107" s="115">
        <v>193.48593193227777</v>
      </c>
      <c r="AL107" s="7">
        <v>208.13611852764589</v>
      </c>
      <c r="AM107" s="7">
        <v>253.44</v>
      </c>
      <c r="AN107">
        <v>1</v>
      </c>
      <c r="AO107">
        <v>1</v>
      </c>
      <c r="AP107">
        <v>1</v>
      </c>
      <c r="AQ107">
        <f t="shared" si="159"/>
        <v>218</v>
      </c>
      <c r="AR107">
        <f t="shared" si="159"/>
        <v>234</v>
      </c>
      <c r="AS107">
        <f t="shared" si="160"/>
        <v>285</v>
      </c>
      <c r="AT107">
        <f t="shared" si="183"/>
        <v>94</v>
      </c>
      <c r="AU107">
        <f t="shared" si="184"/>
        <v>101</v>
      </c>
      <c r="AV107">
        <f t="shared" si="185"/>
        <v>123</v>
      </c>
      <c r="AW107" s="213">
        <f t="shared" si="171"/>
        <v>3.9137424462603425E-2</v>
      </c>
      <c r="AX107" s="213">
        <f t="shared" si="172"/>
        <v>4.5023700356358637E-2</v>
      </c>
      <c r="AY107" s="213">
        <f t="shared" si="173"/>
        <v>6.614693018965527E-2</v>
      </c>
      <c r="AZ107" s="119">
        <f t="shared" si="178"/>
        <v>0.3</v>
      </c>
      <c r="BA107" s="122">
        <v>6.7</v>
      </c>
      <c r="BB107" s="122">
        <v>7.4</v>
      </c>
      <c r="BC107" s="122">
        <v>10.3</v>
      </c>
      <c r="BE107" s="7">
        <v>968</v>
      </c>
      <c r="BG107" s="123">
        <f t="shared" si="161"/>
        <v>0.9</v>
      </c>
      <c r="BJ107">
        <v>0</v>
      </c>
      <c r="BK107">
        <v>12.5</v>
      </c>
      <c r="BL107">
        <v>14.7</v>
      </c>
      <c r="BM107">
        <v>21.85</v>
      </c>
      <c r="BO107">
        <f t="shared" si="177"/>
        <v>1</v>
      </c>
      <c r="BP107">
        <f t="shared" si="177"/>
        <v>1</v>
      </c>
      <c r="BQ107">
        <f t="shared" si="177"/>
        <v>1</v>
      </c>
      <c r="BR107">
        <f t="shared" si="162"/>
        <v>218</v>
      </c>
      <c r="BS107">
        <f t="shared" si="174"/>
        <v>234</v>
      </c>
      <c r="BT107">
        <f t="shared" si="175"/>
        <v>285</v>
      </c>
      <c r="BV107">
        <f t="shared" si="163"/>
        <v>0</v>
      </c>
      <c r="BW107">
        <f t="shared" si="164"/>
        <v>0</v>
      </c>
      <c r="BX107">
        <f t="shared" si="165"/>
        <v>0</v>
      </c>
      <c r="BY107">
        <f t="shared" si="176"/>
        <v>1</v>
      </c>
      <c r="CN107" s="217">
        <v>1</v>
      </c>
      <c r="CO107" s="219">
        <v>9</v>
      </c>
      <c r="CP107" s="175">
        <v>8.0534470601597002E-4</v>
      </c>
      <c r="CQ107" s="176">
        <v>1.8138647155180001</v>
      </c>
      <c r="CR107" s="176">
        <v>2</v>
      </c>
      <c r="CS107" s="206">
        <v>3.9795050474943999E-4</v>
      </c>
    </row>
    <row r="108" spans="1:97" x14ac:dyDescent="0.25">
      <c r="A108" t="str">
        <f t="shared" si="166"/>
        <v>16510</v>
      </c>
      <c r="D108">
        <v>1</v>
      </c>
      <c r="E108">
        <v>65</v>
      </c>
      <c r="F108">
        <v>40.5</v>
      </c>
      <c r="G108">
        <v>10</v>
      </c>
      <c r="H108">
        <v>11.5</v>
      </c>
      <c r="I108">
        <v>0</v>
      </c>
      <c r="J108">
        <v>26</v>
      </c>
      <c r="K108">
        <v>30</v>
      </c>
      <c r="L108" s="121">
        <v>42.4</v>
      </c>
      <c r="M108" s="115">
        <f t="shared" si="150"/>
        <v>981</v>
      </c>
      <c r="N108" s="7">
        <v>1395.6272192501513</v>
      </c>
      <c r="O108" s="7">
        <v>1501.3000140389001</v>
      </c>
      <c r="P108" s="7">
        <v>1828.08</v>
      </c>
      <c r="Q108" s="121" t="s">
        <v>392</v>
      </c>
      <c r="R108">
        <v>1</v>
      </c>
      <c r="S108">
        <v>1</v>
      </c>
      <c r="T108">
        <v>1</v>
      </c>
      <c r="U108" t="e">
        <f t="shared" si="151"/>
        <v>#VALUE!</v>
      </c>
      <c r="V108">
        <f t="shared" si="152"/>
        <v>768</v>
      </c>
      <c r="W108">
        <f t="shared" si="153"/>
        <v>826</v>
      </c>
      <c r="X108">
        <f t="shared" si="154"/>
        <v>1006</v>
      </c>
      <c r="Y108" t="e">
        <f t="shared" si="179"/>
        <v>#VALUE!</v>
      </c>
      <c r="Z108">
        <f t="shared" si="180"/>
        <v>132</v>
      </c>
      <c r="AA108">
        <f t="shared" si="181"/>
        <v>142</v>
      </c>
      <c r="AB108">
        <f t="shared" si="182"/>
        <v>173</v>
      </c>
      <c r="AC108" s="213" t="e">
        <f t="shared" si="167"/>
        <v>#VALUE!</v>
      </c>
      <c r="AD108" s="213">
        <f t="shared" si="168"/>
        <v>8.1495155209198783E-2</v>
      </c>
      <c r="AE108" s="213">
        <f t="shared" si="169"/>
        <v>9.3893720240292647E-2</v>
      </c>
      <c r="AF108" s="213">
        <f t="shared" si="170"/>
        <v>0.13775002777744313</v>
      </c>
      <c r="AG108" s="167">
        <f t="shared" si="155"/>
        <v>3.969E-4</v>
      </c>
      <c r="AH108" s="167">
        <f t="shared" si="156"/>
        <v>1.7345999999999999</v>
      </c>
      <c r="AI108" s="167">
        <f t="shared" si="157"/>
        <v>2</v>
      </c>
      <c r="AJ108" s="167">
        <f t="shared" si="158"/>
        <v>3.6734700000000002E-4</v>
      </c>
      <c r="AK108" s="115">
        <v>193.48593193227777</v>
      </c>
      <c r="AL108" s="7">
        <v>208.13611852764589</v>
      </c>
      <c r="AM108" s="7">
        <v>253.44</v>
      </c>
      <c r="AN108">
        <v>1</v>
      </c>
      <c r="AO108">
        <v>1</v>
      </c>
      <c r="AP108">
        <v>1</v>
      </c>
      <c r="AQ108">
        <f t="shared" si="159"/>
        <v>218</v>
      </c>
      <c r="AR108">
        <f t="shared" si="159"/>
        <v>234</v>
      </c>
      <c r="AS108">
        <f t="shared" si="160"/>
        <v>285</v>
      </c>
      <c r="AT108">
        <f t="shared" si="183"/>
        <v>94</v>
      </c>
      <c r="AU108">
        <f t="shared" si="184"/>
        <v>101</v>
      </c>
      <c r="AV108">
        <f t="shared" si="185"/>
        <v>123</v>
      </c>
      <c r="AW108" s="213">
        <f t="shared" si="171"/>
        <v>4.2224988715835209E-2</v>
      </c>
      <c r="AX108" s="213">
        <f t="shared" si="172"/>
        <v>4.8520931073672668E-2</v>
      </c>
      <c r="AY108" s="213">
        <f t="shared" si="173"/>
        <v>7.106934077066171E-2</v>
      </c>
      <c r="AZ108" s="119">
        <f t="shared" si="178"/>
        <v>0.4</v>
      </c>
      <c r="BA108" s="122">
        <v>6.7</v>
      </c>
      <c r="BB108" s="122">
        <v>7.4</v>
      </c>
      <c r="BC108" s="122">
        <v>10.3</v>
      </c>
      <c r="BE108" s="7">
        <v>1090</v>
      </c>
      <c r="BG108" s="123">
        <f t="shared" si="161"/>
        <v>0.9</v>
      </c>
      <c r="BJ108">
        <v>0</v>
      </c>
      <c r="BK108">
        <v>12.5</v>
      </c>
      <c r="BL108">
        <v>14.7</v>
      </c>
      <c r="BM108">
        <v>21.85</v>
      </c>
      <c r="BO108">
        <f t="shared" si="177"/>
        <v>1</v>
      </c>
      <c r="BP108">
        <f t="shared" si="177"/>
        <v>1</v>
      </c>
      <c r="BQ108">
        <f t="shared" si="177"/>
        <v>1</v>
      </c>
      <c r="BR108">
        <f t="shared" si="162"/>
        <v>218</v>
      </c>
      <c r="BS108">
        <f t="shared" si="174"/>
        <v>234</v>
      </c>
      <c r="BT108">
        <f t="shared" si="175"/>
        <v>285</v>
      </c>
      <c r="BV108">
        <f t="shared" si="163"/>
        <v>0</v>
      </c>
      <c r="BW108">
        <f t="shared" si="164"/>
        <v>0</v>
      </c>
      <c r="BX108">
        <f t="shared" si="165"/>
        <v>0</v>
      </c>
      <c r="BY108">
        <f t="shared" si="176"/>
        <v>1</v>
      </c>
      <c r="CN108" s="217">
        <v>2</v>
      </c>
      <c r="CO108" s="220">
        <v>10</v>
      </c>
      <c r="CP108" s="177">
        <v>3.969E-4</v>
      </c>
      <c r="CQ108" s="178">
        <v>1.7345999999999999</v>
      </c>
      <c r="CR108" s="178">
        <v>2</v>
      </c>
      <c r="CS108" s="207">
        <v>3.6734700000000002E-4</v>
      </c>
    </row>
    <row r="109" spans="1:97" x14ac:dyDescent="0.25">
      <c r="A109" t="str">
        <f t="shared" si="166"/>
        <v>19510</v>
      </c>
      <c r="D109">
        <v>1</v>
      </c>
      <c r="E109">
        <v>95</v>
      </c>
      <c r="F109">
        <v>40.5</v>
      </c>
      <c r="G109">
        <v>10</v>
      </c>
      <c r="H109">
        <v>11.5</v>
      </c>
      <c r="I109">
        <v>0</v>
      </c>
      <c r="J109">
        <v>26</v>
      </c>
      <c r="K109">
        <v>30</v>
      </c>
      <c r="L109" s="121">
        <v>42.4</v>
      </c>
      <c r="M109" s="115">
        <f t="shared" si="150"/>
        <v>1128.6000000000001</v>
      </c>
      <c r="N109" s="7">
        <v>1395.6272192501499</v>
      </c>
      <c r="O109" s="7">
        <v>1501.3000140388999</v>
      </c>
      <c r="P109" s="7">
        <v>1828.08</v>
      </c>
      <c r="Q109" s="121" t="s">
        <v>392</v>
      </c>
      <c r="R109">
        <v>1</v>
      </c>
      <c r="S109">
        <v>1</v>
      </c>
      <c r="T109">
        <v>1</v>
      </c>
      <c r="U109" t="e">
        <f t="shared" si="151"/>
        <v>#VALUE!</v>
      </c>
      <c r="V109">
        <f t="shared" si="152"/>
        <v>768</v>
      </c>
      <c r="W109">
        <f t="shared" si="153"/>
        <v>826</v>
      </c>
      <c r="X109">
        <f t="shared" si="154"/>
        <v>1006</v>
      </c>
      <c r="Y109" t="e">
        <f t="shared" si="179"/>
        <v>#VALUE!</v>
      </c>
      <c r="Z109">
        <f t="shared" si="180"/>
        <v>132</v>
      </c>
      <c r="AA109">
        <f t="shared" si="181"/>
        <v>142</v>
      </c>
      <c r="AB109">
        <f t="shared" si="182"/>
        <v>173</v>
      </c>
      <c r="AC109" s="213" t="e">
        <f t="shared" si="167"/>
        <v>#VALUE!</v>
      </c>
      <c r="AD109" s="213">
        <f t="shared" si="168"/>
        <v>9.2622869490700047E-2</v>
      </c>
      <c r="AE109" s="213">
        <f t="shared" si="169"/>
        <v>0.10652414008726457</v>
      </c>
      <c r="AF109" s="213">
        <f t="shared" si="170"/>
        <v>0.15553991502252798</v>
      </c>
      <c r="AG109" s="167">
        <f t="shared" si="155"/>
        <v>3.969E-4</v>
      </c>
      <c r="AH109" s="167">
        <f t="shared" si="156"/>
        <v>1.7345999999999999</v>
      </c>
      <c r="AI109" s="167">
        <f t="shared" si="157"/>
        <v>2</v>
      </c>
      <c r="AJ109" s="167">
        <f t="shared" si="158"/>
        <v>3.6734700000000002E-4</v>
      </c>
      <c r="AK109" s="115">
        <v>193.48593193227777</v>
      </c>
      <c r="AL109" s="7">
        <v>208.13611852764589</v>
      </c>
      <c r="AM109" s="7">
        <v>253.44</v>
      </c>
      <c r="AN109">
        <v>1</v>
      </c>
      <c r="AO109">
        <v>1</v>
      </c>
      <c r="AP109">
        <v>1</v>
      </c>
      <c r="AQ109">
        <f t="shared" si="159"/>
        <v>218</v>
      </c>
      <c r="AR109">
        <f t="shared" si="159"/>
        <v>234</v>
      </c>
      <c r="AS109">
        <f t="shared" si="160"/>
        <v>285</v>
      </c>
      <c r="AT109">
        <f t="shared" si="183"/>
        <v>94</v>
      </c>
      <c r="AU109">
        <f t="shared" si="184"/>
        <v>101</v>
      </c>
      <c r="AV109">
        <f t="shared" si="185"/>
        <v>123</v>
      </c>
      <c r="AW109" s="213">
        <f t="shared" si="171"/>
        <v>4.8400117222298762E-2</v>
      </c>
      <c r="AX109" s="213">
        <f t="shared" si="172"/>
        <v>5.5515392508300732E-2</v>
      </c>
      <c r="AY109" s="213">
        <f t="shared" si="173"/>
        <v>8.0914161932674575E-2</v>
      </c>
      <c r="AZ109" s="119">
        <f t="shared" si="178"/>
        <v>0.6</v>
      </c>
      <c r="BA109" s="122">
        <v>6.7</v>
      </c>
      <c r="BB109" s="122">
        <v>7.4</v>
      </c>
      <c r="BC109" s="122">
        <v>10.3</v>
      </c>
      <c r="BE109" s="7">
        <v>1254</v>
      </c>
      <c r="BG109" s="123">
        <f t="shared" si="161"/>
        <v>0.9</v>
      </c>
      <c r="BJ109">
        <v>0</v>
      </c>
      <c r="BK109">
        <v>12.5</v>
      </c>
      <c r="BL109">
        <v>14.7</v>
      </c>
      <c r="BM109">
        <v>21.85</v>
      </c>
      <c r="BO109">
        <f t="shared" si="177"/>
        <v>1</v>
      </c>
      <c r="BP109">
        <f t="shared" si="177"/>
        <v>1</v>
      </c>
      <c r="BQ109">
        <f t="shared" si="177"/>
        <v>1</v>
      </c>
      <c r="BR109">
        <f t="shared" si="162"/>
        <v>218</v>
      </c>
      <c r="BS109">
        <f t="shared" si="174"/>
        <v>234</v>
      </c>
      <c r="BT109">
        <f t="shared" si="175"/>
        <v>285</v>
      </c>
      <c r="BV109">
        <f t="shared" si="163"/>
        <v>0</v>
      </c>
      <c r="BW109">
        <f t="shared" si="164"/>
        <v>0</v>
      </c>
      <c r="BX109">
        <f t="shared" si="165"/>
        <v>0</v>
      </c>
      <c r="BY109">
        <f t="shared" si="176"/>
        <v>1</v>
      </c>
      <c r="CN109" s="217">
        <v>4</v>
      </c>
      <c r="CO109" s="221">
        <v>11</v>
      </c>
      <c r="CP109" s="179">
        <v>3.969E-4</v>
      </c>
      <c r="CQ109" s="180">
        <v>1.7345999999999999</v>
      </c>
      <c r="CR109" s="180">
        <v>4</v>
      </c>
      <c r="CS109" s="181">
        <v>5.7428799999999995E-4</v>
      </c>
    </row>
    <row r="110" spans="1:97" x14ac:dyDescent="0.25">
      <c r="A110" t="str">
        <f t="shared" si="166"/>
        <v>13511</v>
      </c>
      <c r="D110">
        <v>1</v>
      </c>
      <c r="E110">
        <v>35</v>
      </c>
      <c r="F110">
        <v>40.5</v>
      </c>
      <c r="G110">
        <v>11</v>
      </c>
      <c r="H110">
        <v>11.5</v>
      </c>
      <c r="I110">
        <v>0</v>
      </c>
      <c r="J110">
        <v>26</v>
      </c>
      <c r="K110">
        <v>30</v>
      </c>
      <c r="L110" s="121">
        <v>42.4</v>
      </c>
      <c r="M110" s="115">
        <f t="shared" si="150"/>
        <v>731.68000000000006</v>
      </c>
      <c r="N110" s="7">
        <v>1893.6336235985709</v>
      </c>
      <c r="O110" s="7">
        <v>2037.0140009310799</v>
      </c>
      <c r="P110" s="7">
        <v>2480.4</v>
      </c>
      <c r="Q110" s="121" t="s">
        <v>392</v>
      </c>
      <c r="R110">
        <v>1</v>
      </c>
      <c r="S110">
        <v>1</v>
      </c>
      <c r="T110">
        <v>1</v>
      </c>
      <c r="U110" t="e">
        <f t="shared" si="151"/>
        <v>#VALUE!</v>
      </c>
      <c r="V110">
        <f t="shared" si="152"/>
        <v>1042</v>
      </c>
      <c r="W110">
        <f t="shared" si="153"/>
        <v>1121</v>
      </c>
      <c r="X110">
        <f t="shared" si="154"/>
        <v>1365</v>
      </c>
      <c r="Y110" t="e">
        <f t="shared" si="179"/>
        <v>#VALUE!</v>
      </c>
      <c r="Z110">
        <f t="shared" si="180"/>
        <v>179</v>
      </c>
      <c r="AA110">
        <f t="shared" si="181"/>
        <v>193</v>
      </c>
      <c r="AB110">
        <f t="shared" si="182"/>
        <v>235</v>
      </c>
      <c r="AC110" s="213" t="e">
        <f t="shared" si="167"/>
        <v>#VALUE!</v>
      </c>
      <c r="AD110" s="213">
        <f t="shared" si="168"/>
        <v>0.20624736166940191</v>
      </c>
      <c r="AE110" s="213">
        <f t="shared" si="169"/>
        <v>0.23917491471202376</v>
      </c>
      <c r="AF110" s="213">
        <f t="shared" si="170"/>
        <v>0.35236879653621589</v>
      </c>
      <c r="AG110" s="167">
        <f t="shared" si="155"/>
        <v>3.969E-4</v>
      </c>
      <c r="AH110" s="167">
        <f t="shared" si="156"/>
        <v>1.7345999999999999</v>
      </c>
      <c r="AI110" s="167">
        <f t="shared" si="157"/>
        <v>4</v>
      </c>
      <c r="AJ110" s="167">
        <f t="shared" si="158"/>
        <v>5.7428799999999995E-4</v>
      </c>
      <c r="AK110" s="115">
        <v>317.16301910489852</v>
      </c>
      <c r="AL110" s="7">
        <v>341.17767156378318</v>
      </c>
      <c r="AM110" s="7">
        <v>415.44</v>
      </c>
      <c r="AN110">
        <v>1</v>
      </c>
      <c r="AO110">
        <v>1</v>
      </c>
      <c r="AP110">
        <v>1</v>
      </c>
      <c r="AQ110">
        <f t="shared" si="159"/>
        <v>357</v>
      </c>
      <c r="AR110">
        <f t="shared" si="159"/>
        <v>384</v>
      </c>
      <c r="AS110">
        <f t="shared" si="160"/>
        <v>468</v>
      </c>
      <c r="AT110">
        <f t="shared" si="183"/>
        <v>154</v>
      </c>
      <c r="AU110">
        <f t="shared" si="184"/>
        <v>165</v>
      </c>
      <c r="AV110">
        <f t="shared" si="185"/>
        <v>201</v>
      </c>
      <c r="AW110" s="213">
        <f t="shared" si="171"/>
        <v>0.1534409498542397</v>
      </c>
      <c r="AX110" s="213">
        <f t="shared" si="172"/>
        <v>0.17572806626630944</v>
      </c>
      <c r="AY110" s="213">
        <f t="shared" si="173"/>
        <v>0.25907036203823502</v>
      </c>
      <c r="AZ110" s="119">
        <f t="shared" si="178"/>
        <v>0.5</v>
      </c>
      <c r="BA110" s="122">
        <v>6.7</v>
      </c>
      <c r="BB110" s="122">
        <v>7.4</v>
      </c>
      <c r="BC110" s="122">
        <v>10.3</v>
      </c>
      <c r="BE110" s="7">
        <v>1076</v>
      </c>
      <c r="BG110" s="123">
        <f t="shared" si="161"/>
        <v>0.68</v>
      </c>
      <c r="BJ110">
        <v>0</v>
      </c>
      <c r="BK110">
        <v>12.5</v>
      </c>
      <c r="BL110">
        <v>14.7</v>
      </c>
      <c r="BM110">
        <v>21.85</v>
      </c>
      <c r="BO110">
        <f t="shared" si="177"/>
        <v>1</v>
      </c>
      <c r="BP110">
        <f t="shared" si="177"/>
        <v>1</v>
      </c>
      <c r="BQ110">
        <f t="shared" si="177"/>
        <v>1</v>
      </c>
      <c r="BR110">
        <f t="shared" si="162"/>
        <v>357</v>
      </c>
      <c r="BS110">
        <f t="shared" si="174"/>
        <v>384</v>
      </c>
      <c r="BT110">
        <f t="shared" si="175"/>
        <v>468</v>
      </c>
      <c r="BV110">
        <f t="shared" si="163"/>
        <v>0</v>
      </c>
      <c r="BW110">
        <f t="shared" si="164"/>
        <v>0</v>
      </c>
      <c r="BX110">
        <f t="shared" si="165"/>
        <v>0</v>
      </c>
      <c r="BY110">
        <f t="shared" si="176"/>
        <v>1</v>
      </c>
      <c r="CN110" s="336" t="s">
        <v>207</v>
      </c>
      <c r="CO110" s="337"/>
      <c r="CP110" s="337"/>
      <c r="CQ110" s="337"/>
      <c r="CR110" s="337"/>
      <c r="CS110" s="338"/>
    </row>
    <row r="111" spans="1:97" x14ac:dyDescent="0.25">
      <c r="A111" t="str">
        <f t="shared" si="166"/>
        <v>15011</v>
      </c>
      <c r="D111">
        <v>1</v>
      </c>
      <c r="E111">
        <v>50</v>
      </c>
      <c r="F111">
        <v>40.5</v>
      </c>
      <c r="G111">
        <v>11</v>
      </c>
      <c r="H111">
        <v>11.5</v>
      </c>
      <c r="I111">
        <v>0</v>
      </c>
      <c r="J111">
        <v>26</v>
      </c>
      <c r="K111">
        <v>30</v>
      </c>
      <c r="L111" s="121">
        <v>42.4</v>
      </c>
      <c r="M111" s="115">
        <f t="shared" si="150"/>
        <v>847.96</v>
      </c>
      <c r="N111" s="7">
        <v>1893.6336235985709</v>
      </c>
      <c r="O111" s="7">
        <v>2037.0140009310799</v>
      </c>
      <c r="P111" s="7">
        <v>2480.4</v>
      </c>
      <c r="Q111" s="121" t="s">
        <v>392</v>
      </c>
      <c r="R111">
        <v>1</v>
      </c>
      <c r="S111">
        <v>1</v>
      </c>
      <c r="T111">
        <v>1</v>
      </c>
      <c r="U111" t="e">
        <f t="shared" si="151"/>
        <v>#VALUE!</v>
      </c>
      <c r="V111">
        <f t="shared" si="152"/>
        <v>1042</v>
      </c>
      <c r="W111">
        <f t="shared" si="153"/>
        <v>1121</v>
      </c>
      <c r="X111">
        <f t="shared" si="154"/>
        <v>1365</v>
      </c>
      <c r="Y111" t="e">
        <f t="shared" si="179"/>
        <v>#VALUE!</v>
      </c>
      <c r="Z111">
        <f t="shared" si="180"/>
        <v>179</v>
      </c>
      <c r="AA111">
        <f t="shared" si="181"/>
        <v>193</v>
      </c>
      <c r="AB111">
        <f t="shared" si="182"/>
        <v>235</v>
      </c>
      <c r="AC111" s="213" t="e">
        <f t="shared" si="167"/>
        <v>#VALUE!</v>
      </c>
      <c r="AD111" s="213">
        <f t="shared" si="168"/>
        <v>0.22512107231333536</v>
      </c>
      <c r="AE111" s="213">
        <f t="shared" si="169"/>
        <v>0.26068222660602169</v>
      </c>
      <c r="AF111" s="213">
        <f t="shared" si="170"/>
        <v>0.38263184956744106</v>
      </c>
      <c r="AG111" s="167">
        <f t="shared" si="155"/>
        <v>3.969E-4</v>
      </c>
      <c r="AH111" s="167">
        <f t="shared" si="156"/>
        <v>1.7345999999999999</v>
      </c>
      <c r="AI111" s="167">
        <f t="shared" si="157"/>
        <v>4</v>
      </c>
      <c r="AJ111" s="167">
        <f t="shared" si="158"/>
        <v>5.7428799999999995E-4</v>
      </c>
      <c r="AK111" s="115">
        <v>317.16301910489852</v>
      </c>
      <c r="AL111" s="7">
        <v>341.17767156378318</v>
      </c>
      <c r="AM111" s="7">
        <v>415.44</v>
      </c>
      <c r="AN111">
        <v>1</v>
      </c>
      <c r="AO111">
        <v>1</v>
      </c>
      <c r="AP111">
        <v>1</v>
      </c>
      <c r="AQ111">
        <f t="shared" si="159"/>
        <v>357</v>
      </c>
      <c r="AR111">
        <f t="shared" si="159"/>
        <v>384</v>
      </c>
      <c r="AS111">
        <f t="shared" si="160"/>
        <v>468</v>
      </c>
      <c r="AT111">
        <f t="shared" si="183"/>
        <v>154</v>
      </c>
      <c r="AU111">
        <f t="shared" si="184"/>
        <v>165</v>
      </c>
      <c r="AV111">
        <f t="shared" si="185"/>
        <v>201</v>
      </c>
      <c r="AW111" s="213">
        <f t="shared" si="171"/>
        <v>0.16797986049684144</v>
      </c>
      <c r="AX111" s="213">
        <f t="shared" si="172"/>
        <v>0.19211531609129209</v>
      </c>
      <c r="AY111" s="213">
        <f t="shared" si="173"/>
        <v>0.28214751911772651</v>
      </c>
      <c r="AZ111" s="119">
        <f t="shared" si="178"/>
        <v>0.7</v>
      </c>
      <c r="BA111" s="122">
        <v>6.7</v>
      </c>
      <c r="BB111" s="122">
        <v>7.4</v>
      </c>
      <c r="BC111" s="122">
        <v>10.3</v>
      </c>
      <c r="BE111" s="7">
        <v>1247</v>
      </c>
      <c r="BG111" s="123">
        <f t="shared" si="161"/>
        <v>0.68</v>
      </c>
      <c r="BJ111">
        <v>0</v>
      </c>
      <c r="BK111">
        <v>12.5</v>
      </c>
      <c r="BL111">
        <v>14.7</v>
      </c>
      <c r="BM111">
        <v>21.85</v>
      </c>
      <c r="BO111">
        <f t="shared" si="177"/>
        <v>1</v>
      </c>
      <c r="BP111">
        <f t="shared" si="177"/>
        <v>1</v>
      </c>
      <c r="BQ111">
        <f t="shared" si="177"/>
        <v>1</v>
      </c>
      <c r="BR111">
        <f t="shared" si="162"/>
        <v>357</v>
      </c>
      <c r="BS111">
        <f t="shared" si="174"/>
        <v>384</v>
      </c>
      <c r="BT111">
        <f t="shared" si="175"/>
        <v>468</v>
      </c>
      <c r="BV111">
        <f t="shared" si="163"/>
        <v>0</v>
      </c>
      <c r="BW111">
        <f t="shared" si="164"/>
        <v>0</v>
      </c>
      <c r="BX111">
        <f t="shared" si="165"/>
        <v>0</v>
      </c>
      <c r="BY111">
        <f t="shared" si="176"/>
        <v>1</v>
      </c>
      <c r="CN111" s="217">
        <v>1</v>
      </c>
      <c r="CO111" s="222">
        <v>14</v>
      </c>
      <c r="CP111" s="182">
        <v>2.5582398288699999E-3</v>
      </c>
      <c r="CQ111" s="183">
        <v>1.4942747715061999</v>
      </c>
      <c r="CR111" s="183">
        <v>3</v>
      </c>
      <c r="CS111" s="208">
        <v>5.6161694684148003E-4</v>
      </c>
    </row>
    <row r="112" spans="1:97" x14ac:dyDescent="0.25">
      <c r="A112" t="str">
        <f t="shared" si="166"/>
        <v>16511</v>
      </c>
      <c r="D112">
        <v>1</v>
      </c>
      <c r="E112">
        <v>65</v>
      </c>
      <c r="F112">
        <v>40.5</v>
      </c>
      <c r="G112">
        <v>11</v>
      </c>
      <c r="H112">
        <v>11.5</v>
      </c>
      <c r="I112">
        <v>0</v>
      </c>
      <c r="J112">
        <v>26</v>
      </c>
      <c r="K112">
        <v>30</v>
      </c>
      <c r="L112" s="121">
        <v>42.4</v>
      </c>
      <c r="M112" s="115">
        <f t="shared" si="150"/>
        <v>944.5200000000001</v>
      </c>
      <c r="N112" s="7">
        <v>1893.6336235985709</v>
      </c>
      <c r="O112" s="7">
        <v>2037.0140009310799</v>
      </c>
      <c r="P112" s="7">
        <v>2480.4</v>
      </c>
      <c r="Q112" s="121" t="s">
        <v>392</v>
      </c>
      <c r="R112">
        <v>1</v>
      </c>
      <c r="S112">
        <v>1</v>
      </c>
      <c r="T112">
        <v>1</v>
      </c>
      <c r="U112" t="e">
        <f t="shared" si="151"/>
        <v>#VALUE!</v>
      </c>
      <c r="V112">
        <f t="shared" si="152"/>
        <v>1042</v>
      </c>
      <c r="W112">
        <f t="shared" si="153"/>
        <v>1121</v>
      </c>
      <c r="X112">
        <f t="shared" si="154"/>
        <v>1365</v>
      </c>
      <c r="Y112" t="e">
        <f t="shared" si="179"/>
        <v>#VALUE!</v>
      </c>
      <c r="Z112">
        <f t="shared" si="180"/>
        <v>179</v>
      </c>
      <c r="AA112">
        <f t="shared" si="181"/>
        <v>193</v>
      </c>
      <c r="AB112">
        <f t="shared" si="182"/>
        <v>235</v>
      </c>
      <c r="AC112" s="213" t="e">
        <f t="shared" si="167"/>
        <v>#VALUE!</v>
      </c>
      <c r="AD112" s="213">
        <f t="shared" si="168"/>
        <v>0.24399478295726876</v>
      </c>
      <c r="AE112" s="213">
        <f t="shared" si="169"/>
        <v>0.2821895385000196</v>
      </c>
      <c r="AF112" s="213">
        <f t="shared" si="170"/>
        <v>0.41289490259866624</v>
      </c>
      <c r="AG112" s="167">
        <f t="shared" si="155"/>
        <v>3.969E-4</v>
      </c>
      <c r="AH112" s="167">
        <f t="shared" si="156"/>
        <v>1.7345999999999999</v>
      </c>
      <c r="AI112" s="167">
        <f t="shared" si="157"/>
        <v>4</v>
      </c>
      <c r="AJ112" s="167">
        <f t="shared" si="158"/>
        <v>5.7428799999999995E-4</v>
      </c>
      <c r="AK112" s="115">
        <f>AK111*(1-(($E112-50)*0.005))</f>
        <v>293.37579267203114</v>
      </c>
      <c r="AL112" s="7">
        <f>AL111*(1-(($E112-50)*0.005))</f>
        <v>315.58934619649943</v>
      </c>
      <c r="AM112" s="7">
        <f>AM111*(1-(($E112-50)*0.005))</f>
        <v>384.28200000000004</v>
      </c>
      <c r="AN112">
        <v>1</v>
      </c>
      <c r="AO112">
        <v>1</v>
      </c>
      <c r="AP112">
        <v>1</v>
      </c>
      <c r="AQ112">
        <f t="shared" si="159"/>
        <v>330</v>
      </c>
      <c r="AR112">
        <f t="shared" si="159"/>
        <v>355</v>
      </c>
      <c r="AS112">
        <f t="shared" si="160"/>
        <v>433</v>
      </c>
      <c r="AT112">
        <f t="shared" si="183"/>
        <v>142</v>
      </c>
      <c r="AU112">
        <f t="shared" si="184"/>
        <v>153</v>
      </c>
      <c r="AV112">
        <f t="shared" si="185"/>
        <v>186</v>
      </c>
      <c r="AW112" s="213">
        <f t="shared" si="171"/>
        <v>0.15609005995738529</v>
      </c>
      <c r="AX112" s="213">
        <f t="shared" si="172"/>
        <v>0.18023986613095133</v>
      </c>
      <c r="AY112" s="213">
        <f t="shared" si="173"/>
        <v>0.26275497997531416</v>
      </c>
      <c r="AZ112" s="119">
        <f t="shared" si="178"/>
        <v>0.9</v>
      </c>
      <c r="BA112" s="122">
        <v>6.7</v>
      </c>
      <c r="BB112" s="122">
        <v>7.4</v>
      </c>
      <c r="BC112" s="122">
        <v>10.3</v>
      </c>
      <c r="BE112" s="7">
        <v>1389</v>
      </c>
      <c r="BG112" s="123">
        <f t="shared" si="161"/>
        <v>0.68</v>
      </c>
      <c r="BJ112">
        <v>0</v>
      </c>
      <c r="BK112">
        <v>12.5</v>
      </c>
      <c r="BL112">
        <v>14.7</v>
      </c>
      <c r="BM112">
        <v>21.85</v>
      </c>
      <c r="BO112">
        <f t="shared" si="177"/>
        <v>1</v>
      </c>
      <c r="BP112">
        <f t="shared" si="177"/>
        <v>1</v>
      </c>
      <c r="BQ112">
        <f t="shared" si="177"/>
        <v>1</v>
      </c>
      <c r="BR112">
        <f t="shared" si="162"/>
        <v>330</v>
      </c>
      <c r="BS112">
        <f t="shared" si="174"/>
        <v>355</v>
      </c>
      <c r="BT112">
        <f t="shared" si="175"/>
        <v>433</v>
      </c>
      <c r="BV112">
        <f t="shared" si="163"/>
        <v>0</v>
      </c>
      <c r="BW112">
        <f t="shared" si="164"/>
        <v>0</v>
      </c>
      <c r="BX112">
        <f t="shared" si="165"/>
        <v>0</v>
      </c>
      <c r="BY112">
        <f t="shared" si="176"/>
        <v>1</v>
      </c>
      <c r="CN112" s="217">
        <v>2</v>
      </c>
      <c r="CO112" s="223">
        <v>15</v>
      </c>
      <c r="CP112" s="184">
        <v>2.0829999999999999E-4</v>
      </c>
      <c r="CQ112" s="185">
        <v>1.724</v>
      </c>
      <c r="CR112" s="185">
        <v>2</v>
      </c>
      <c r="CS112" s="209">
        <v>4.6182900000000003E-4</v>
      </c>
    </row>
    <row r="113" spans="1:97" x14ac:dyDescent="0.25">
      <c r="A113" t="str">
        <f t="shared" si="166"/>
        <v>19511</v>
      </c>
      <c r="D113">
        <v>1</v>
      </c>
      <c r="E113">
        <v>95</v>
      </c>
      <c r="F113">
        <v>40.5</v>
      </c>
      <c r="G113">
        <v>11</v>
      </c>
      <c r="H113">
        <v>11.5</v>
      </c>
      <c r="I113">
        <v>0</v>
      </c>
      <c r="J113">
        <v>26</v>
      </c>
      <c r="K113">
        <v>30</v>
      </c>
      <c r="L113" s="121">
        <v>42.4</v>
      </c>
      <c r="M113" s="115">
        <f t="shared" si="150"/>
        <v>1098.8800000000001</v>
      </c>
      <c r="N113" s="7">
        <v>1893.6336235985709</v>
      </c>
      <c r="O113" s="7">
        <v>2037.0140009310799</v>
      </c>
      <c r="P113" s="7">
        <v>2480.4</v>
      </c>
      <c r="Q113" s="121" t="s">
        <v>392</v>
      </c>
      <c r="R113">
        <v>1</v>
      </c>
      <c r="S113">
        <v>1</v>
      </c>
      <c r="T113">
        <v>1</v>
      </c>
      <c r="U113" t="e">
        <f t="shared" si="151"/>
        <v>#VALUE!</v>
      </c>
      <c r="V113">
        <f t="shared" si="152"/>
        <v>1042</v>
      </c>
      <c r="W113">
        <f t="shared" si="153"/>
        <v>1121</v>
      </c>
      <c r="X113">
        <f t="shared" si="154"/>
        <v>1365</v>
      </c>
      <c r="Y113" t="e">
        <f t="shared" si="179"/>
        <v>#VALUE!</v>
      </c>
      <c r="Z113">
        <f t="shared" si="180"/>
        <v>179</v>
      </c>
      <c r="AA113">
        <f t="shared" si="181"/>
        <v>193</v>
      </c>
      <c r="AB113">
        <f t="shared" si="182"/>
        <v>235</v>
      </c>
      <c r="AC113" s="213" t="e">
        <f t="shared" si="167"/>
        <v>#VALUE!</v>
      </c>
      <c r="AD113" s="213">
        <f t="shared" si="168"/>
        <v>0.28174220424513563</v>
      </c>
      <c r="AE113" s="213">
        <f t="shared" si="169"/>
        <v>0.32520416228801535</v>
      </c>
      <c r="AF113" s="213">
        <f t="shared" si="170"/>
        <v>0.47342100866111658</v>
      </c>
      <c r="AG113" s="167">
        <f t="shared" si="155"/>
        <v>3.969E-4</v>
      </c>
      <c r="AH113" s="167">
        <f t="shared" si="156"/>
        <v>1.7345999999999999</v>
      </c>
      <c r="AI113" s="167">
        <f t="shared" si="157"/>
        <v>4</v>
      </c>
      <c r="AJ113" s="167">
        <f t="shared" si="158"/>
        <v>5.7428799999999995E-4</v>
      </c>
      <c r="AK113" s="115">
        <f>AK111*(1-(($E113-50)*0.005))</f>
        <v>245.80133980629637</v>
      </c>
      <c r="AL113" s="7">
        <f>AL111*(1-(($E113-50)*0.005))</f>
        <v>264.41269546193195</v>
      </c>
      <c r="AM113" s="7">
        <f>AM111*(1-(($E113-50)*0.005))</f>
        <v>321.96600000000001</v>
      </c>
      <c r="AN113">
        <v>1</v>
      </c>
      <c r="AO113">
        <v>1</v>
      </c>
      <c r="AP113">
        <v>1</v>
      </c>
      <c r="AQ113">
        <f t="shared" si="159"/>
        <v>277</v>
      </c>
      <c r="AR113">
        <f t="shared" si="159"/>
        <v>298</v>
      </c>
      <c r="AS113">
        <f t="shared" si="160"/>
        <v>363</v>
      </c>
      <c r="AT113">
        <f t="shared" si="183"/>
        <v>119</v>
      </c>
      <c r="AU113">
        <f t="shared" si="184"/>
        <v>128</v>
      </c>
      <c r="AV113">
        <f t="shared" si="185"/>
        <v>156</v>
      </c>
      <c r="AW113" s="213">
        <f t="shared" si="171"/>
        <v>0.12964962992513512</v>
      </c>
      <c r="AX113" s="213">
        <f t="shared" si="172"/>
        <v>0.14889458036150519</v>
      </c>
      <c r="AY113" s="213">
        <f t="shared" si="173"/>
        <v>0.21685423649454175</v>
      </c>
      <c r="AZ113" s="119">
        <f t="shared" si="178"/>
        <v>1.3</v>
      </c>
      <c r="BA113" s="122">
        <v>6.7</v>
      </c>
      <c r="BB113" s="122">
        <v>7.4</v>
      </c>
      <c r="BC113" s="122">
        <v>10.3</v>
      </c>
      <c r="BE113" s="7">
        <v>1616</v>
      </c>
      <c r="BG113" s="123">
        <f t="shared" si="161"/>
        <v>0.68</v>
      </c>
      <c r="BJ113">
        <v>0</v>
      </c>
      <c r="BK113">
        <v>12.5</v>
      </c>
      <c r="BL113">
        <v>14.7</v>
      </c>
      <c r="BM113">
        <v>21.85</v>
      </c>
      <c r="BO113">
        <f t="shared" si="177"/>
        <v>1</v>
      </c>
      <c r="BP113">
        <f t="shared" si="177"/>
        <v>1</v>
      </c>
      <c r="BQ113">
        <f t="shared" si="177"/>
        <v>1</v>
      </c>
      <c r="BR113">
        <f t="shared" si="162"/>
        <v>277</v>
      </c>
      <c r="BS113">
        <f t="shared" si="174"/>
        <v>298</v>
      </c>
      <c r="BT113">
        <f t="shared" si="175"/>
        <v>363</v>
      </c>
      <c r="BV113">
        <f t="shared" si="163"/>
        <v>0</v>
      </c>
      <c r="BW113">
        <f t="shared" si="164"/>
        <v>0</v>
      </c>
      <c r="BX113">
        <f t="shared" si="165"/>
        <v>0</v>
      </c>
      <c r="BY113">
        <f t="shared" si="176"/>
        <v>1</v>
      </c>
      <c r="CN113" s="217">
        <v>4</v>
      </c>
      <c r="CO113" s="224">
        <v>16</v>
      </c>
      <c r="CP113" s="186">
        <v>2.0829999999999999E-4</v>
      </c>
      <c r="CQ113" s="187">
        <v>1.724</v>
      </c>
      <c r="CR113" s="187">
        <v>4</v>
      </c>
      <c r="CS113" s="188">
        <v>1.392796E-3</v>
      </c>
    </row>
    <row r="114" spans="1:97" x14ac:dyDescent="0.25">
      <c r="A114" t="str">
        <f t="shared" si="166"/>
        <v>13515</v>
      </c>
      <c r="D114">
        <v>1</v>
      </c>
      <c r="E114">
        <v>35</v>
      </c>
      <c r="F114">
        <v>40.5</v>
      </c>
      <c r="G114">
        <v>15</v>
      </c>
      <c r="H114">
        <v>16.5</v>
      </c>
      <c r="I114">
        <v>0</v>
      </c>
      <c r="J114">
        <v>26</v>
      </c>
      <c r="K114">
        <v>30</v>
      </c>
      <c r="L114" s="121">
        <v>43.3</v>
      </c>
      <c r="M114" s="115">
        <f t="shared" si="150"/>
        <v>1058.4000000000001</v>
      </c>
      <c r="N114" s="7">
        <v>1597.9167676946356</v>
      </c>
      <c r="O114" s="7">
        <v>1711.9130538160239</v>
      </c>
      <c r="P114" s="7">
        <v>2331.36</v>
      </c>
      <c r="Q114" s="121" t="s">
        <v>392</v>
      </c>
      <c r="R114">
        <v>1</v>
      </c>
      <c r="S114">
        <v>1</v>
      </c>
      <c r="T114">
        <v>1</v>
      </c>
      <c r="U114" t="e">
        <f t="shared" si="151"/>
        <v>#VALUE!</v>
      </c>
      <c r="V114">
        <f t="shared" si="152"/>
        <v>879</v>
      </c>
      <c r="W114">
        <f t="shared" si="153"/>
        <v>942</v>
      </c>
      <c r="X114">
        <f t="shared" si="154"/>
        <v>1283</v>
      </c>
      <c r="Y114" t="e">
        <f t="shared" si="179"/>
        <v>#VALUE!</v>
      </c>
      <c r="Z114">
        <f t="shared" si="180"/>
        <v>151</v>
      </c>
      <c r="AA114">
        <f t="shared" si="181"/>
        <v>162</v>
      </c>
      <c r="AB114">
        <f t="shared" si="182"/>
        <v>221</v>
      </c>
      <c r="AC114" s="213" t="e">
        <f t="shared" si="167"/>
        <v>#VALUE!</v>
      </c>
      <c r="AD114" s="213">
        <f t="shared" si="168"/>
        <v>0.10799700797342608</v>
      </c>
      <c r="AE114" s="213">
        <f t="shared" si="169"/>
        <v>0.12419856886860027</v>
      </c>
      <c r="AF114" s="213">
        <f t="shared" si="170"/>
        <v>0.23030925361626872</v>
      </c>
      <c r="AG114" s="167">
        <f t="shared" si="155"/>
        <v>2.0829999999999999E-4</v>
      </c>
      <c r="AH114" s="167">
        <f t="shared" si="156"/>
        <v>1.724</v>
      </c>
      <c r="AI114" s="167">
        <f t="shared" si="157"/>
        <v>2</v>
      </c>
      <c r="AJ114" s="167">
        <f t="shared" si="158"/>
        <v>4.6182900000000003E-4</v>
      </c>
      <c r="AK114" s="115">
        <v>218.12205414485143</v>
      </c>
      <c r="AL114" s="7">
        <v>233.68300487544244</v>
      </c>
      <c r="AM114" s="7">
        <v>318.24</v>
      </c>
      <c r="AN114">
        <v>1</v>
      </c>
      <c r="AO114">
        <v>1</v>
      </c>
      <c r="AP114">
        <v>1</v>
      </c>
      <c r="AQ114">
        <f t="shared" si="159"/>
        <v>246</v>
      </c>
      <c r="AR114">
        <f t="shared" si="159"/>
        <v>263</v>
      </c>
      <c r="AS114">
        <f t="shared" si="160"/>
        <v>358</v>
      </c>
      <c r="AT114">
        <f t="shared" si="183"/>
        <v>106</v>
      </c>
      <c r="AU114">
        <f t="shared" si="184"/>
        <v>113</v>
      </c>
      <c r="AV114">
        <f t="shared" si="185"/>
        <v>154</v>
      </c>
      <c r="AW114" s="213">
        <f t="shared" si="171"/>
        <v>5.3462078830385139E-2</v>
      </c>
      <c r="AX114" s="213">
        <f t="shared" si="172"/>
        <v>6.0704387360591382E-2</v>
      </c>
      <c r="AY114" s="213">
        <f t="shared" si="173"/>
        <v>0.11230386549794243</v>
      </c>
      <c r="AZ114" s="119">
        <f t="shared" si="178"/>
        <v>0.4</v>
      </c>
      <c r="BA114" s="122">
        <v>7</v>
      </c>
      <c r="BB114" s="122">
        <v>7.7</v>
      </c>
      <c r="BC114" s="122">
        <v>10.7</v>
      </c>
      <c r="BE114" s="7">
        <v>1323</v>
      </c>
      <c r="BG114" s="123">
        <f t="shared" si="161"/>
        <v>0.8</v>
      </c>
      <c r="BJ114">
        <v>0</v>
      </c>
      <c r="BK114">
        <v>11.3</v>
      </c>
      <c r="BL114">
        <v>13.2</v>
      </c>
      <c r="BM114">
        <v>21.85</v>
      </c>
      <c r="BO114">
        <f t="shared" si="177"/>
        <v>1</v>
      </c>
      <c r="BP114">
        <f t="shared" si="177"/>
        <v>1</v>
      </c>
      <c r="BQ114">
        <f t="shared" si="177"/>
        <v>1</v>
      </c>
      <c r="BR114">
        <f t="shared" si="162"/>
        <v>246</v>
      </c>
      <c r="BS114">
        <f t="shared" si="174"/>
        <v>263</v>
      </c>
      <c r="BT114">
        <f t="shared" si="175"/>
        <v>358</v>
      </c>
      <c r="BV114">
        <f t="shared" si="163"/>
        <v>0</v>
      </c>
      <c r="BW114">
        <f t="shared" si="164"/>
        <v>0</v>
      </c>
      <c r="BX114">
        <f t="shared" si="165"/>
        <v>0</v>
      </c>
      <c r="BY114">
        <f t="shared" si="176"/>
        <v>1</v>
      </c>
      <c r="CN114" s="336" t="s">
        <v>208</v>
      </c>
      <c r="CO114" s="337"/>
      <c r="CP114" s="337"/>
      <c r="CQ114" s="337"/>
      <c r="CR114" s="337"/>
      <c r="CS114" s="338"/>
    </row>
    <row r="115" spans="1:97" x14ac:dyDescent="0.25">
      <c r="A115" t="str">
        <f t="shared" si="166"/>
        <v>15015</v>
      </c>
      <c r="D115">
        <v>1</v>
      </c>
      <c r="E115">
        <v>50</v>
      </c>
      <c r="F115">
        <v>40.5</v>
      </c>
      <c r="G115">
        <v>15</v>
      </c>
      <c r="H115">
        <v>16.5</v>
      </c>
      <c r="I115">
        <v>0</v>
      </c>
      <c r="J115">
        <v>26</v>
      </c>
      <c r="K115">
        <v>30</v>
      </c>
      <c r="L115" s="121">
        <v>43.3</v>
      </c>
      <c r="M115" s="115">
        <f t="shared" si="150"/>
        <v>1248.8000000000002</v>
      </c>
      <c r="N115" s="7">
        <v>1597.9167676946356</v>
      </c>
      <c r="O115" s="7">
        <v>1711.9130538160239</v>
      </c>
      <c r="P115" s="7">
        <v>2331.36</v>
      </c>
      <c r="Q115" s="121" t="s">
        <v>392</v>
      </c>
      <c r="R115">
        <v>1</v>
      </c>
      <c r="S115">
        <v>1</v>
      </c>
      <c r="T115">
        <v>1</v>
      </c>
      <c r="U115" t="e">
        <f t="shared" si="151"/>
        <v>#VALUE!</v>
      </c>
      <c r="V115">
        <f t="shared" si="152"/>
        <v>879</v>
      </c>
      <c r="W115">
        <f t="shared" si="153"/>
        <v>942</v>
      </c>
      <c r="X115">
        <f t="shared" si="154"/>
        <v>1283</v>
      </c>
      <c r="Y115" t="e">
        <f t="shared" si="179"/>
        <v>#VALUE!</v>
      </c>
      <c r="Z115">
        <f t="shared" si="180"/>
        <v>151</v>
      </c>
      <c r="AA115">
        <f t="shared" si="181"/>
        <v>162</v>
      </c>
      <c r="AB115">
        <f t="shared" si="182"/>
        <v>221</v>
      </c>
      <c r="AC115" s="213" t="e">
        <f t="shared" si="167"/>
        <v>#VALUE!</v>
      </c>
      <c r="AD115" s="213">
        <f t="shared" si="168"/>
        <v>0.11149318051412467</v>
      </c>
      <c r="AE115" s="213">
        <f t="shared" si="169"/>
        <v>0.12814532675486259</v>
      </c>
      <c r="AF115" s="213">
        <f t="shared" si="170"/>
        <v>0.23705094519204692</v>
      </c>
      <c r="AG115" s="167">
        <f t="shared" si="155"/>
        <v>2.0829999999999999E-4</v>
      </c>
      <c r="AH115" s="167">
        <f t="shared" si="156"/>
        <v>1.724</v>
      </c>
      <c r="AI115" s="167">
        <f t="shared" si="157"/>
        <v>2</v>
      </c>
      <c r="AJ115" s="167">
        <f t="shared" si="158"/>
        <v>4.6182900000000003E-4</v>
      </c>
      <c r="AK115" s="115">
        <v>218.12205414485143</v>
      </c>
      <c r="AL115" s="7">
        <v>233.68300487544244</v>
      </c>
      <c r="AM115" s="7">
        <v>318.24</v>
      </c>
      <c r="AN115">
        <v>1</v>
      </c>
      <c r="AO115">
        <v>1</v>
      </c>
      <c r="AP115">
        <v>1</v>
      </c>
      <c r="AQ115">
        <f t="shared" si="159"/>
        <v>246</v>
      </c>
      <c r="AR115">
        <f t="shared" si="159"/>
        <v>263</v>
      </c>
      <c r="AS115">
        <f t="shared" si="160"/>
        <v>358</v>
      </c>
      <c r="AT115">
        <f t="shared" si="183"/>
        <v>106</v>
      </c>
      <c r="AU115">
        <f t="shared" si="184"/>
        <v>113</v>
      </c>
      <c r="AV115">
        <f t="shared" si="185"/>
        <v>154</v>
      </c>
      <c r="AW115" s="213">
        <f t="shared" si="171"/>
        <v>5.5361686489985962E-2</v>
      </c>
      <c r="AX115" s="213">
        <f t="shared" si="172"/>
        <v>6.2825402834468594E-2</v>
      </c>
      <c r="AY115" s="213">
        <f t="shared" si="173"/>
        <v>0.11592064741838594</v>
      </c>
      <c r="AZ115" s="119">
        <f t="shared" si="178"/>
        <v>0.5</v>
      </c>
      <c r="BA115" s="122">
        <v>7</v>
      </c>
      <c r="BB115" s="122">
        <v>7.7</v>
      </c>
      <c r="BC115" s="122">
        <v>10.7</v>
      </c>
      <c r="BE115" s="7">
        <v>1561</v>
      </c>
      <c r="BG115" s="123">
        <f t="shared" si="161"/>
        <v>0.8</v>
      </c>
      <c r="BJ115">
        <v>0</v>
      </c>
      <c r="BK115">
        <v>11.3</v>
      </c>
      <c r="BL115">
        <v>13.2</v>
      </c>
      <c r="BM115">
        <v>21.85</v>
      </c>
      <c r="BO115">
        <f t="shared" si="177"/>
        <v>1</v>
      </c>
      <c r="BP115">
        <f t="shared" si="177"/>
        <v>1</v>
      </c>
      <c r="BQ115">
        <f t="shared" si="177"/>
        <v>1</v>
      </c>
      <c r="BR115">
        <f t="shared" si="162"/>
        <v>246</v>
      </c>
      <c r="BS115">
        <f t="shared" si="174"/>
        <v>263</v>
      </c>
      <c r="BT115">
        <f t="shared" si="175"/>
        <v>358</v>
      </c>
      <c r="BV115">
        <f t="shared" si="163"/>
        <v>0</v>
      </c>
      <c r="BW115">
        <f t="shared" si="164"/>
        <v>0</v>
      </c>
      <c r="BX115">
        <f t="shared" si="165"/>
        <v>0</v>
      </c>
      <c r="BY115">
        <f t="shared" si="176"/>
        <v>1</v>
      </c>
      <c r="CN115" s="217">
        <v>1</v>
      </c>
      <c r="CO115" s="225">
        <v>19</v>
      </c>
      <c r="CP115" s="189">
        <v>1.1616292894075E-2</v>
      </c>
      <c r="CQ115" s="190">
        <v>1.5869346821790999</v>
      </c>
      <c r="CR115" s="190">
        <v>1</v>
      </c>
      <c r="CS115" s="210">
        <v>1.6553227470231999E-3</v>
      </c>
    </row>
    <row r="116" spans="1:97" x14ac:dyDescent="0.25">
      <c r="A116" t="str">
        <f t="shared" si="166"/>
        <v>16515</v>
      </c>
      <c r="D116">
        <v>1</v>
      </c>
      <c r="E116">
        <v>65</v>
      </c>
      <c r="F116">
        <v>40.5</v>
      </c>
      <c r="G116">
        <v>15</v>
      </c>
      <c r="H116">
        <v>16.5</v>
      </c>
      <c r="I116">
        <v>0</v>
      </c>
      <c r="J116">
        <v>26</v>
      </c>
      <c r="K116">
        <v>30</v>
      </c>
      <c r="L116" s="121">
        <v>43.3</v>
      </c>
      <c r="M116" s="115">
        <f t="shared" si="150"/>
        <v>1384</v>
      </c>
      <c r="N116" s="7">
        <v>1597.9167676946356</v>
      </c>
      <c r="O116" s="7">
        <v>1711.9130538160239</v>
      </c>
      <c r="P116" s="7">
        <v>2331.36</v>
      </c>
      <c r="Q116" s="121" t="s">
        <v>392</v>
      </c>
      <c r="R116">
        <v>1</v>
      </c>
      <c r="S116">
        <v>1</v>
      </c>
      <c r="T116">
        <v>1</v>
      </c>
      <c r="U116" t="e">
        <f t="shared" si="151"/>
        <v>#VALUE!</v>
      </c>
      <c r="V116">
        <f t="shared" si="152"/>
        <v>879</v>
      </c>
      <c r="W116">
        <f t="shared" si="153"/>
        <v>942</v>
      </c>
      <c r="X116">
        <f t="shared" si="154"/>
        <v>1283</v>
      </c>
      <c r="Y116" t="e">
        <f t="shared" si="179"/>
        <v>#VALUE!</v>
      </c>
      <c r="Z116">
        <f t="shared" si="180"/>
        <v>151</v>
      </c>
      <c r="AA116">
        <f t="shared" si="181"/>
        <v>162</v>
      </c>
      <c r="AB116">
        <f t="shared" si="182"/>
        <v>221</v>
      </c>
      <c r="AC116" s="213" t="e">
        <f t="shared" si="167"/>
        <v>#VALUE!</v>
      </c>
      <c r="AD116" s="213">
        <f t="shared" si="168"/>
        <v>0.11498935305482327</v>
      </c>
      <c r="AE116" s="213">
        <f t="shared" si="169"/>
        <v>0.1320920846411249</v>
      </c>
      <c r="AF116" s="213">
        <f t="shared" si="170"/>
        <v>0.24379263676782514</v>
      </c>
      <c r="AG116" s="167">
        <f t="shared" si="155"/>
        <v>2.0829999999999999E-4</v>
      </c>
      <c r="AH116" s="167">
        <f t="shared" si="156"/>
        <v>1.724</v>
      </c>
      <c r="AI116" s="167">
        <f t="shared" si="157"/>
        <v>2</v>
      </c>
      <c r="AJ116" s="167">
        <f t="shared" si="158"/>
        <v>4.6182900000000003E-4</v>
      </c>
      <c r="AK116" s="115">
        <v>218.12205414485143</v>
      </c>
      <c r="AL116" s="7">
        <v>233.68300487544244</v>
      </c>
      <c r="AM116" s="7">
        <v>318.24</v>
      </c>
      <c r="AN116">
        <v>1</v>
      </c>
      <c r="AO116">
        <v>1</v>
      </c>
      <c r="AP116">
        <v>1</v>
      </c>
      <c r="AQ116">
        <f t="shared" si="159"/>
        <v>246</v>
      </c>
      <c r="AR116">
        <f t="shared" si="159"/>
        <v>263</v>
      </c>
      <c r="AS116">
        <f t="shared" si="160"/>
        <v>358</v>
      </c>
      <c r="AT116">
        <f t="shared" si="183"/>
        <v>106</v>
      </c>
      <c r="AU116">
        <f t="shared" si="184"/>
        <v>113</v>
      </c>
      <c r="AV116">
        <f t="shared" si="185"/>
        <v>154</v>
      </c>
      <c r="AW116" s="213">
        <f t="shared" si="171"/>
        <v>5.7261294149586799E-2</v>
      </c>
      <c r="AX116" s="213">
        <f t="shared" si="172"/>
        <v>6.4946418308345813E-2</v>
      </c>
      <c r="AY116" s="213">
        <f t="shared" si="173"/>
        <v>0.11953742933882944</v>
      </c>
      <c r="AZ116" s="119">
        <f t="shared" si="178"/>
        <v>0.7</v>
      </c>
      <c r="BA116" s="122">
        <v>7</v>
      </c>
      <c r="BB116" s="122">
        <v>7.7</v>
      </c>
      <c r="BC116" s="122">
        <v>10.7</v>
      </c>
      <c r="BE116" s="7">
        <v>1730</v>
      </c>
      <c r="BG116" s="123">
        <f t="shared" si="161"/>
        <v>0.8</v>
      </c>
      <c r="BJ116">
        <v>0</v>
      </c>
      <c r="BK116">
        <v>11.3</v>
      </c>
      <c r="BL116">
        <v>13.2</v>
      </c>
      <c r="BM116">
        <v>21.85</v>
      </c>
      <c r="BO116">
        <f t="shared" si="177"/>
        <v>1</v>
      </c>
      <c r="BP116">
        <f t="shared" si="177"/>
        <v>1</v>
      </c>
      <c r="BQ116">
        <f t="shared" si="177"/>
        <v>1</v>
      </c>
      <c r="BR116">
        <f t="shared" si="162"/>
        <v>246</v>
      </c>
      <c r="BS116">
        <f t="shared" si="174"/>
        <v>263</v>
      </c>
      <c r="BT116">
        <f t="shared" si="175"/>
        <v>358</v>
      </c>
      <c r="BV116">
        <f t="shared" si="163"/>
        <v>0</v>
      </c>
      <c r="BW116">
        <f t="shared" si="164"/>
        <v>0</v>
      </c>
      <c r="BX116">
        <f t="shared" si="165"/>
        <v>0</v>
      </c>
      <c r="BY116">
        <f t="shared" si="176"/>
        <v>1</v>
      </c>
      <c r="CN116" s="217">
        <v>2</v>
      </c>
      <c r="CO116" s="226">
        <v>20</v>
      </c>
      <c r="CP116" s="191">
        <v>1.2760000000000001E-4</v>
      </c>
      <c r="CQ116" s="192">
        <v>1.7219</v>
      </c>
      <c r="CR116" s="192">
        <v>2</v>
      </c>
      <c r="CS116" s="211">
        <v>3.76611E-4</v>
      </c>
    </row>
    <row r="117" spans="1:97" x14ac:dyDescent="0.25">
      <c r="A117" t="str">
        <f t="shared" si="166"/>
        <v>19515</v>
      </c>
      <c r="D117">
        <v>1</v>
      </c>
      <c r="E117">
        <v>95</v>
      </c>
      <c r="F117">
        <v>40.5</v>
      </c>
      <c r="G117">
        <v>15</v>
      </c>
      <c r="H117">
        <v>16.5</v>
      </c>
      <c r="I117">
        <v>0</v>
      </c>
      <c r="J117">
        <v>26</v>
      </c>
      <c r="K117">
        <v>30</v>
      </c>
      <c r="L117" s="121">
        <v>43.3</v>
      </c>
      <c r="M117" s="115">
        <f t="shared" si="150"/>
        <v>1502.9167676946356</v>
      </c>
      <c r="N117" s="7">
        <v>1597.9167676946356</v>
      </c>
      <c r="O117" s="7">
        <v>1711.9130538160239</v>
      </c>
      <c r="P117" s="7">
        <v>2331.36</v>
      </c>
      <c r="Q117" s="121" t="s">
        <v>392</v>
      </c>
      <c r="R117">
        <v>1</v>
      </c>
      <c r="S117">
        <v>1</v>
      </c>
      <c r="T117">
        <v>1</v>
      </c>
      <c r="U117" t="e">
        <f t="shared" si="151"/>
        <v>#VALUE!</v>
      </c>
      <c r="V117">
        <f t="shared" si="152"/>
        <v>879</v>
      </c>
      <c r="W117">
        <f t="shared" si="153"/>
        <v>942</v>
      </c>
      <c r="X117">
        <f t="shared" si="154"/>
        <v>1283</v>
      </c>
      <c r="Y117" t="e">
        <f t="shared" si="179"/>
        <v>#VALUE!</v>
      </c>
      <c r="Z117">
        <f t="shared" si="180"/>
        <v>151</v>
      </c>
      <c r="AA117">
        <f t="shared" si="181"/>
        <v>162</v>
      </c>
      <c r="AB117">
        <f t="shared" si="182"/>
        <v>221</v>
      </c>
      <c r="AC117" s="213" t="e">
        <f t="shared" si="167"/>
        <v>#VALUE!</v>
      </c>
      <c r="AD117" s="213">
        <f t="shared" si="168"/>
        <v>0.12198169813622048</v>
      </c>
      <c r="AE117" s="213">
        <f t="shared" si="169"/>
        <v>0.13998560041364957</v>
      </c>
      <c r="AF117" s="213">
        <f t="shared" si="170"/>
        <v>0.25727601991938154</v>
      </c>
      <c r="AG117" s="167">
        <f t="shared" si="155"/>
        <v>2.0829999999999999E-4</v>
      </c>
      <c r="AH117" s="167">
        <f t="shared" si="156"/>
        <v>1.724</v>
      </c>
      <c r="AI117" s="167">
        <f t="shared" si="157"/>
        <v>2</v>
      </c>
      <c r="AJ117" s="167">
        <f t="shared" si="158"/>
        <v>4.6182900000000003E-4</v>
      </c>
      <c r="AK117" s="115">
        <v>218.12205414485143</v>
      </c>
      <c r="AL117" s="7">
        <v>233.68300487544244</v>
      </c>
      <c r="AM117" s="7">
        <v>318.24</v>
      </c>
      <c r="AN117">
        <v>1</v>
      </c>
      <c r="AO117">
        <v>1</v>
      </c>
      <c r="AP117">
        <v>1</v>
      </c>
      <c r="AQ117">
        <f t="shared" si="159"/>
        <v>246</v>
      </c>
      <c r="AR117">
        <f t="shared" si="159"/>
        <v>263</v>
      </c>
      <c r="AS117">
        <f t="shared" si="160"/>
        <v>358</v>
      </c>
      <c r="AT117">
        <f t="shared" si="183"/>
        <v>106</v>
      </c>
      <c r="AU117">
        <f t="shared" si="184"/>
        <v>113</v>
      </c>
      <c r="AV117">
        <f t="shared" si="185"/>
        <v>154</v>
      </c>
      <c r="AW117" s="213">
        <f t="shared" si="171"/>
        <v>6.1060509468788451E-2</v>
      </c>
      <c r="AX117" s="213">
        <f t="shared" si="172"/>
        <v>6.9188449256100223E-2</v>
      </c>
      <c r="AY117" s="213">
        <f t="shared" si="173"/>
        <v>0.12677099317971646</v>
      </c>
      <c r="AZ117" s="119">
        <f t="shared" si="178"/>
        <v>1</v>
      </c>
      <c r="BA117" s="122">
        <v>7</v>
      </c>
      <c r="BB117" s="122">
        <v>7.7</v>
      </c>
      <c r="BC117" s="122">
        <v>10.7</v>
      </c>
      <c r="BE117" s="7">
        <v>1931</v>
      </c>
      <c r="BG117" s="123">
        <f t="shared" si="161"/>
        <v>0.8</v>
      </c>
      <c r="BJ117">
        <v>0</v>
      </c>
      <c r="BK117">
        <v>11.3</v>
      </c>
      <c r="BL117">
        <v>13.2</v>
      </c>
      <c r="BM117">
        <v>21.85</v>
      </c>
      <c r="BO117">
        <f t="shared" si="177"/>
        <v>1</v>
      </c>
      <c r="BP117">
        <f t="shared" si="177"/>
        <v>1</v>
      </c>
      <c r="BQ117">
        <f t="shared" si="177"/>
        <v>1</v>
      </c>
      <c r="BR117">
        <f t="shared" si="162"/>
        <v>246</v>
      </c>
      <c r="BS117">
        <f t="shared" si="174"/>
        <v>263</v>
      </c>
      <c r="BT117">
        <f t="shared" si="175"/>
        <v>358</v>
      </c>
      <c r="BV117">
        <f t="shared" si="163"/>
        <v>0</v>
      </c>
      <c r="BW117">
        <f t="shared" si="164"/>
        <v>0</v>
      </c>
      <c r="BX117">
        <f t="shared" si="165"/>
        <v>0</v>
      </c>
      <c r="BY117">
        <f t="shared" si="176"/>
        <v>1</v>
      </c>
      <c r="CN117" s="227">
        <v>4</v>
      </c>
      <c r="CO117" s="228">
        <v>21</v>
      </c>
      <c r="CP117" s="193">
        <v>1.2760000000000001E-4</v>
      </c>
      <c r="CQ117" s="194">
        <v>1.7219</v>
      </c>
      <c r="CR117" s="194">
        <v>4</v>
      </c>
      <c r="CS117" s="195">
        <v>5.1420100000000005E-4</v>
      </c>
    </row>
    <row r="118" spans="1:97" ht="15" customHeight="1" x14ac:dyDescent="0.25">
      <c r="A118" t="str">
        <f t="shared" si="166"/>
        <v>13516</v>
      </c>
      <c r="D118">
        <v>1</v>
      </c>
      <c r="E118">
        <v>35</v>
      </c>
      <c r="F118">
        <v>40.5</v>
      </c>
      <c r="G118">
        <v>16</v>
      </c>
      <c r="H118">
        <v>16.5</v>
      </c>
      <c r="I118">
        <v>0</v>
      </c>
      <c r="J118">
        <v>26</v>
      </c>
      <c r="K118">
        <v>30</v>
      </c>
      <c r="L118" s="121">
        <v>43.3</v>
      </c>
      <c r="M118" s="115">
        <f t="shared" si="150"/>
        <v>975.12000000000012</v>
      </c>
      <c r="N118" s="7">
        <v>2336.669516687492</v>
      </c>
      <c r="O118" s="7">
        <v>2503.3688418217644</v>
      </c>
      <c r="P118" s="7">
        <v>3409.2</v>
      </c>
      <c r="Q118" s="121" t="s">
        <v>392</v>
      </c>
      <c r="R118">
        <v>1</v>
      </c>
      <c r="S118">
        <v>1</v>
      </c>
      <c r="T118">
        <v>1</v>
      </c>
      <c r="U118" t="e">
        <f t="shared" si="151"/>
        <v>#VALUE!</v>
      </c>
      <c r="V118">
        <f t="shared" si="152"/>
        <v>1286</v>
      </c>
      <c r="W118">
        <f t="shared" si="153"/>
        <v>1378</v>
      </c>
      <c r="X118">
        <f t="shared" si="154"/>
        <v>1876</v>
      </c>
      <c r="Y118" t="e">
        <f t="shared" si="179"/>
        <v>#VALUE!</v>
      </c>
      <c r="Z118">
        <f t="shared" si="180"/>
        <v>221</v>
      </c>
      <c r="AA118">
        <f t="shared" si="181"/>
        <v>237</v>
      </c>
      <c r="AB118">
        <f t="shared" si="182"/>
        <v>323</v>
      </c>
      <c r="AC118" s="213" t="e">
        <f t="shared" si="167"/>
        <v>#VALUE!</v>
      </c>
      <c r="AD118" s="213">
        <f t="shared" si="168"/>
        <v>0.68516756400093737</v>
      </c>
      <c r="AE118" s="213">
        <f t="shared" si="169"/>
        <v>0.78756176334310279</v>
      </c>
      <c r="AF118" s="213">
        <f t="shared" si="170"/>
        <v>1.4596494671686426</v>
      </c>
      <c r="AG118" s="167">
        <f t="shared" si="155"/>
        <v>2.0829999999999999E-4</v>
      </c>
      <c r="AH118" s="167">
        <f t="shared" si="156"/>
        <v>1.724</v>
      </c>
      <c r="AI118" s="167">
        <f t="shared" si="157"/>
        <v>4</v>
      </c>
      <c r="AJ118" s="167">
        <f t="shared" si="158"/>
        <v>1.392796E-3</v>
      </c>
      <c r="AK118" s="115">
        <v>357.77938745479025</v>
      </c>
      <c r="AL118" s="7">
        <v>383.30357134546551</v>
      </c>
      <c r="AM118" s="7">
        <v>522</v>
      </c>
      <c r="AN118">
        <v>1</v>
      </c>
      <c r="AO118">
        <v>1</v>
      </c>
      <c r="AP118">
        <v>1</v>
      </c>
      <c r="AQ118">
        <f t="shared" si="159"/>
        <v>403</v>
      </c>
      <c r="AR118">
        <f t="shared" si="159"/>
        <v>432</v>
      </c>
      <c r="AS118">
        <f t="shared" si="160"/>
        <v>588</v>
      </c>
      <c r="AT118">
        <f t="shared" si="183"/>
        <v>173</v>
      </c>
      <c r="AU118">
        <f t="shared" si="184"/>
        <v>186</v>
      </c>
      <c r="AV118">
        <f t="shared" si="185"/>
        <v>253</v>
      </c>
      <c r="AW118" s="213">
        <f t="shared" si="171"/>
        <v>0.42065334570208385</v>
      </c>
      <c r="AX118" s="213">
        <f t="shared" si="172"/>
        <v>0.485970375699047</v>
      </c>
      <c r="AY118" s="213">
        <f t="shared" si="173"/>
        <v>0.8970633022753115</v>
      </c>
      <c r="AZ118" s="119">
        <f t="shared" si="178"/>
        <v>0.7</v>
      </c>
      <c r="BA118" s="122">
        <v>7</v>
      </c>
      <c r="BB118" s="122">
        <v>7.7</v>
      </c>
      <c r="BC118" s="122">
        <v>10.7</v>
      </c>
      <c r="BE118" s="7">
        <v>1434</v>
      </c>
      <c r="BG118" s="123">
        <f t="shared" si="161"/>
        <v>0.68</v>
      </c>
      <c r="BJ118">
        <v>0</v>
      </c>
      <c r="BK118">
        <v>11.3</v>
      </c>
      <c r="BL118">
        <v>13.2</v>
      </c>
      <c r="BM118">
        <v>21.85</v>
      </c>
      <c r="BO118">
        <f t="shared" si="177"/>
        <v>1</v>
      </c>
      <c r="BP118">
        <f t="shared" si="177"/>
        <v>1</v>
      </c>
      <c r="BQ118">
        <f t="shared" si="177"/>
        <v>1</v>
      </c>
      <c r="BR118">
        <f t="shared" si="162"/>
        <v>403</v>
      </c>
      <c r="BS118">
        <f t="shared" si="174"/>
        <v>432</v>
      </c>
      <c r="BT118">
        <f t="shared" si="175"/>
        <v>588</v>
      </c>
      <c r="BV118">
        <f t="shared" si="163"/>
        <v>0</v>
      </c>
      <c r="BW118">
        <f t="shared" si="164"/>
        <v>0</v>
      </c>
      <c r="BX118">
        <f t="shared" si="165"/>
        <v>0</v>
      </c>
      <c r="BY118">
        <f t="shared" si="176"/>
        <v>1</v>
      </c>
    </row>
    <row r="119" spans="1:97" ht="15" customHeight="1" x14ac:dyDescent="0.25">
      <c r="A119" t="str">
        <f t="shared" si="166"/>
        <v>15016</v>
      </c>
      <c r="D119">
        <v>1</v>
      </c>
      <c r="E119">
        <v>50</v>
      </c>
      <c r="F119">
        <v>40.5</v>
      </c>
      <c r="G119">
        <v>16</v>
      </c>
      <c r="H119">
        <v>16.5</v>
      </c>
      <c r="I119">
        <v>0</v>
      </c>
      <c r="J119">
        <v>26</v>
      </c>
      <c r="K119">
        <v>30</v>
      </c>
      <c r="L119" s="121">
        <v>43.3</v>
      </c>
      <c r="M119" s="115">
        <f t="shared" si="150"/>
        <v>1161.44</v>
      </c>
      <c r="N119" s="7">
        <v>2336.669516687492</v>
      </c>
      <c r="O119" s="7">
        <v>2503.3688418217644</v>
      </c>
      <c r="P119" s="7">
        <v>3409.2</v>
      </c>
      <c r="Q119" s="121" t="s">
        <v>392</v>
      </c>
      <c r="R119">
        <v>1</v>
      </c>
      <c r="S119">
        <v>1</v>
      </c>
      <c r="T119">
        <v>1</v>
      </c>
      <c r="U119" t="e">
        <f t="shared" si="151"/>
        <v>#VALUE!</v>
      </c>
      <c r="V119">
        <f t="shared" si="152"/>
        <v>1286</v>
      </c>
      <c r="W119">
        <f t="shared" si="153"/>
        <v>1378</v>
      </c>
      <c r="X119">
        <f t="shared" si="154"/>
        <v>1876</v>
      </c>
      <c r="Y119" t="e">
        <f t="shared" si="179"/>
        <v>#VALUE!</v>
      </c>
      <c r="Z119">
        <f t="shared" si="180"/>
        <v>221</v>
      </c>
      <c r="AA119">
        <f t="shared" si="181"/>
        <v>237</v>
      </c>
      <c r="AB119">
        <f t="shared" si="182"/>
        <v>323</v>
      </c>
      <c r="AC119" s="213" t="e">
        <f t="shared" si="167"/>
        <v>#VALUE!</v>
      </c>
      <c r="AD119" s="213">
        <f t="shared" si="168"/>
        <v>0.69865094715249376</v>
      </c>
      <c r="AE119" s="213">
        <f t="shared" si="169"/>
        <v>0.80277188698963409</v>
      </c>
      <c r="AF119" s="213">
        <f t="shared" si="170"/>
        <v>1.4855871839929942</v>
      </c>
      <c r="AG119" s="167">
        <f t="shared" si="155"/>
        <v>2.0829999999999999E-4</v>
      </c>
      <c r="AH119" s="167">
        <f t="shared" si="156"/>
        <v>1.724</v>
      </c>
      <c r="AI119" s="167">
        <f t="shared" si="157"/>
        <v>4</v>
      </c>
      <c r="AJ119" s="167">
        <f t="shared" si="158"/>
        <v>1.392796E-3</v>
      </c>
      <c r="AK119" s="115">
        <v>357.77938745479025</v>
      </c>
      <c r="AL119" s="7">
        <v>383.30357134546551</v>
      </c>
      <c r="AM119" s="7">
        <v>522</v>
      </c>
      <c r="AN119">
        <v>1</v>
      </c>
      <c r="AO119">
        <v>1</v>
      </c>
      <c r="AP119">
        <v>1</v>
      </c>
      <c r="AQ119">
        <f t="shared" si="159"/>
        <v>403</v>
      </c>
      <c r="AR119">
        <f t="shared" si="159"/>
        <v>432</v>
      </c>
      <c r="AS119">
        <f t="shared" si="160"/>
        <v>588</v>
      </c>
      <c r="AT119">
        <f t="shared" si="183"/>
        <v>173</v>
      </c>
      <c r="AU119">
        <f t="shared" si="184"/>
        <v>186</v>
      </c>
      <c r="AV119">
        <f t="shared" si="185"/>
        <v>253</v>
      </c>
      <c r="AW119" s="213">
        <f t="shared" si="171"/>
        <v>0.4294934640216595</v>
      </c>
      <c r="AX119" s="213">
        <f t="shared" si="172"/>
        <v>0.49598666620068316</v>
      </c>
      <c r="AY119" s="213">
        <f t="shared" si="173"/>
        <v>0.9140867050433541</v>
      </c>
      <c r="AZ119" s="119">
        <f t="shared" si="178"/>
        <v>1</v>
      </c>
      <c r="BA119" s="122">
        <v>7</v>
      </c>
      <c r="BB119" s="122">
        <v>7.7</v>
      </c>
      <c r="BC119" s="122">
        <v>10.7</v>
      </c>
      <c r="BE119" s="7">
        <v>1708</v>
      </c>
      <c r="BG119" s="123">
        <f t="shared" si="161"/>
        <v>0.68</v>
      </c>
      <c r="BJ119">
        <v>0</v>
      </c>
      <c r="BK119">
        <v>11.3</v>
      </c>
      <c r="BL119">
        <v>13.2</v>
      </c>
      <c r="BM119">
        <v>21.85</v>
      </c>
      <c r="BO119">
        <f t="shared" si="177"/>
        <v>1</v>
      </c>
      <c r="BP119">
        <f t="shared" si="177"/>
        <v>1</v>
      </c>
      <c r="BQ119">
        <f t="shared" si="177"/>
        <v>1</v>
      </c>
      <c r="BR119">
        <f t="shared" si="162"/>
        <v>403</v>
      </c>
      <c r="BS119">
        <f t="shared" si="174"/>
        <v>432</v>
      </c>
      <c r="BT119">
        <f t="shared" si="175"/>
        <v>588</v>
      </c>
      <c r="BV119">
        <f t="shared" si="163"/>
        <v>0</v>
      </c>
      <c r="BW119">
        <f t="shared" si="164"/>
        <v>0</v>
      </c>
      <c r="BX119">
        <f t="shared" si="165"/>
        <v>0</v>
      </c>
      <c r="BY119">
        <f t="shared" ref="BY119:BY182" si="186">IF(SUM(BV119:BX119)=0,1,0)</f>
        <v>1</v>
      </c>
      <c r="CN119" s="229">
        <f>CN111</f>
        <v>1</v>
      </c>
      <c r="CO119" s="230">
        <v>7</v>
      </c>
      <c r="CP119" s="199">
        <f>CP111</f>
        <v>2.5582398288699999E-3</v>
      </c>
      <c r="CQ119" s="200">
        <f>CQ111</f>
        <v>1.4942747715061999</v>
      </c>
      <c r="CR119" s="200">
        <f>CR111</f>
        <v>3</v>
      </c>
      <c r="CS119" s="201">
        <f>CS111</f>
        <v>5.6161694684148003E-4</v>
      </c>
    </row>
    <row r="120" spans="1:97" ht="15" customHeight="1" x14ac:dyDescent="0.25">
      <c r="A120" t="str">
        <f t="shared" si="166"/>
        <v>16516</v>
      </c>
      <c r="D120">
        <v>1</v>
      </c>
      <c r="E120">
        <v>65</v>
      </c>
      <c r="F120">
        <v>40.5</v>
      </c>
      <c r="G120">
        <v>16</v>
      </c>
      <c r="H120">
        <v>16.5</v>
      </c>
      <c r="I120">
        <v>0</v>
      </c>
      <c r="J120">
        <v>26</v>
      </c>
      <c r="K120">
        <v>30</v>
      </c>
      <c r="L120" s="121">
        <v>43.3</v>
      </c>
      <c r="M120" s="115">
        <f t="shared" si="150"/>
        <v>1330.0800000000002</v>
      </c>
      <c r="N120" s="7">
        <v>2336.669516687492</v>
      </c>
      <c r="O120" s="7">
        <v>2503.3688418217644</v>
      </c>
      <c r="P120" s="7">
        <v>3409.2</v>
      </c>
      <c r="Q120" s="121" t="s">
        <v>392</v>
      </c>
      <c r="R120">
        <v>1</v>
      </c>
      <c r="S120">
        <v>1</v>
      </c>
      <c r="T120">
        <v>1</v>
      </c>
      <c r="U120" t="e">
        <f t="shared" si="151"/>
        <v>#VALUE!</v>
      </c>
      <c r="V120">
        <f t="shared" si="152"/>
        <v>1286</v>
      </c>
      <c r="W120">
        <f t="shared" si="153"/>
        <v>1378</v>
      </c>
      <c r="X120">
        <f t="shared" si="154"/>
        <v>1876</v>
      </c>
      <c r="Y120" t="e">
        <f t="shared" si="179"/>
        <v>#VALUE!</v>
      </c>
      <c r="Z120">
        <f t="shared" si="180"/>
        <v>221</v>
      </c>
      <c r="AA120">
        <f t="shared" si="181"/>
        <v>237</v>
      </c>
      <c r="AB120">
        <f t="shared" si="182"/>
        <v>323</v>
      </c>
      <c r="AC120" s="213" t="e">
        <f t="shared" si="167"/>
        <v>#VALUE!</v>
      </c>
      <c r="AD120" s="213">
        <f t="shared" si="168"/>
        <v>0.71213433030405016</v>
      </c>
      <c r="AE120" s="213">
        <f t="shared" si="169"/>
        <v>0.81798201063616538</v>
      </c>
      <c r="AF120" s="213">
        <f t="shared" si="170"/>
        <v>1.5115249008173457</v>
      </c>
      <c r="AG120" s="167">
        <f t="shared" si="155"/>
        <v>2.0829999999999999E-4</v>
      </c>
      <c r="AH120" s="167">
        <f t="shared" si="156"/>
        <v>1.724</v>
      </c>
      <c r="AI120" s="167">
        <f t="shared" si="157"/>
        <v>4</v>
      </c>
      <c r="AJ120" s="167">
        <f t="shared" si="158"/>
        <v>1.392796E-3</v>
      </c>
      <c r="AK120" s="115">
        <f>AK119*(1-(($E120-50)*0.005))</f>
        <v>330.94593339568098</v>
      </c>
      <c r="AL120" s="7">
        <f>AL119*(1-(($E120-50)*0.005))</f>
        <v>354.55580349455562</v>
      </c>
      <c r="AM120" s="7">
        <f>AM119*(1-(($E120-50)*0.005))</f>
        <v>482.85</v>
      </c>
      <c r="AN120">
        <v>1</v>
      </c>
      <c r="AO120">
        <v>1</v>
      </c>
      <c r="AP120">
        <v>1</v>
      </c>
      <c r="AQ120">
        <f t="shared" si="159"/>
        <v>373</v>
      </c>
      <c r="AR120">
        <f t="shared" si="159"/>
        <v>399</v>
      </c>
      <c r="AS120">
        <f t="shared" si="160"/>
        <v>544</v>
      </c>
      <c r="AT120">
        <f t="shared" si="183"/>
        <v>160</v>
      </c>
      <c r="AU120">
        <f t="shared" si="184"/>
        <v>172</v>
      </c>
      <c r="AV120">
        <f t="shared" si="185"/>
        <v>234</v>
      </c>
      <c r="AW120" s="213">
        <f t="shared" si="171"/>
        <v>0.37548791852687663</v>
      </c>
      <c r="AX120" s="213">
        <f t="shared" si="172"/>
        <v>0.43332798881027862</v>
      </c>
      <c r="AY120" s="213">
        <f t="shared" si="173"/>
        <v>0.79758084281372033</v>
      </c>
      <c r="AZ120" s="119">
        <f t="shared" si="178"/>
        <v>1.3</v>
      </c>
      <c r="BA120" s="122">
        <v>7</v>
      </c>
      <c r="BB120" s="122">
        <v>7.7</v>
      </c>
      <c r="BC120" s="122">
        <v>10.7</v>
      </c>
      <c r="BE120" s="7">
        <v>1956</v>
      </c>
      <c r="BG120" s="123">
        <f t="shared" si="161"/>
        <v>0.68</v>
      </c>
      <c r="BJ120">
        <v>0</v>
      </c>
      <c r="BK120">
        <v>11.3</v>
      </c>
      <c r="BL120">
        <v>13.2</v>
      </c>
      <c r="BM120">
        <v>21.85</v>
      </c>
      <c r="BO120">
        <f t="shared" si="177"/>
        <v>1</v>
      </c>
      <c r="BP120">
        <f t="shared" si="177"/>
        <v>1</v>
      </c>
      <c r="BQ120">
        <f t="shared" si="177"/>
        <v>1</v>
      </c>
      <c r="BR120">
        <f t="shared" si="162"/>
        <v>373</v>
      </c>
      <c r="BS120">
        <f t="shared" si="174"/>
        <v>399</v>
      </c>
      <c r="BT120">
        <f t="shared" si="175"/>
        <v>544</v>
      </c>
      <c r="BV120">
        <f t="shared" si="163"/>
        <v>0</v>
      </c>
      <c r="BW120">
        <f t="shared" si="164"/>
        <v>0</v>
      </c>
      <c r="BX120">
        <f t="shared" si="165"/>
        <v>0</v>
      </c>
      <c r="BY120">
        <f t="shared" si="186"/>
        <v>1</v>
      </c>
      <c r="CN120" s="229">
        <f>CN105</f>
        <v>4</v>
      </c>
      <c r="CO120" s="231">
        <v>8</v>
      </c>
      <c r="CP120" s="196">
        <f>CP105</f>
        <v>9.3700000000000001E-4</v>
      </c>
      <c r="CQ120" s="197">
        <f>CQ105</f>
        <v>1.7889999999999999</v>
      </c>
      <c r="CR120" s="197">
        <f>CR105</f>
        <v>4</v>
      </c>
      <c r="CS120" s="198">
        <f>CS105</f>
        <v>1.39E-3</v>
      </c>
    </row>
    <row r="121" spans="1:97" ht="15" customHeight="1" x14ac:dyDescent="0.25">
      <c r="A121" t="str">
        <f t="shared" si="166"/>
        <v>19516</v>
      </c>
      <c r="D121">
        <v>1</v>
      </c>
      <c r="E121">
        <v>95</v>
      </c>
      <c r="F121">
        <v>40.5</v>
      </c>
      <c r="G121">
        <v>16</v>
      </c>
      <c r="H121">
        <v>16.5</v>
      </c>
      <c r="I121">
        <v>0</v>
      </c>
      <c r="J121">
        <v>26</v>
      </c>
      <c r="K121">
        <v>30</v>
      </c>
      <c r="L121" s="121">
        <v>43.3</v>
      </c>
      <c r="M121" s="115">
        <f t="shared" si="150"/>
        <v>1638.1200000000001</v>
      </c>
      <c r="N121" s="7">
        <v>2336.669516687492</v>
      </c>
      <c r="O121" s="7">
        <v>2503.3688418217644</v>
      </c>
      <c r="P121" s="7">
        <v>3409.2</v>
      </c>
      <c r="Q121" s="121" t="s">
        <v>392</v>
      </c>
      <c r="R121">
        <v>1</v>
      </c>
      <c r="S121">
        <v>1</v>
      </c>
      <c r="T121">
        <v>1</v>
      </c>
      <c r="U121" t="e">
        <f t="shared" si="151"/>
        <v>#VALUE!</v>
      </c>
      <c r="V121">
        <f t="shared" si="152"/>
        <v>1286</v>
      </c>
      <c r="W121">
        <f t="shared" si="153"/>
        <v>1378</v>
      </c>
      <c r="X121">
        <f t="shared" si="154"/>
        <v>1876</v>
      </c>
      <c r="Y121" t="e">
        <f t="shared" si="179"/>
        <v>#VALUE!</v>
      </c>
      <c r="Z121">
        <f t="shared" si="180"/>
        <v>221</v>
      </c>
      <c r="AA121">
        <f t="shared" si="181"/>
        <v>237</v>
      </c>
      <c r="AB121">
        <f t="shared" si="182"/>
        <v>323</v>
      </c>
      <c r="AC121" s="213" t="e">
        <f t="shared" si="167"/>
        <v>#VALUE!</v>
      </c>
      <c r="AD121" s="213">
        <f t="shared" si="168"/>
        <v>0.73910109660716294</v>
      </c>
      <c r="AE121" s="213">
        <f t="shared" si="169"/>
        <v>0.84840225792922785</v>
      </c>
      <c r="AF121" s="213">
        <f t="shared" si="170"/>
        <v>1.5634003344660488</v>
      </c>
      <c r="AG121" s="167">
        <f t="shared" si="155"/>
        <v>2.0829999999999999E-4</v>
      </c>
      <c r="AH121" s="167">
        <f t="shared" si="156"/>
        <v>1.724</v>
      </c>
      <c r="AI121" s="167">
        <f t="shared" si="157"/>
        <v>4</v>
      </c>
      <c r="AJ121" s="167">
        <f t="shared" si="158"/>
        <v>1.392796E-3</v>
      </c>
      <c r="AK121" s="115">
        <f>AK119*(1-(($E121-50)*0.005))</f>
        <v>277.27902527746244</v>
      </c>
      <c r="AL121" s="7">
        <f>AL119*(1-(($E121-50)*0.005))</f>
        <v>297.06026779273577</v>
      </c>
      <c r="AM121" s="7">
        <f>AM119*(1-(($E121-50)*0.005))</f>
        <v>404.55</v>
      </c>
      <c r="AN121">
        <v>1</v>
      </c>
      <c r="AO121">
        <v>1</v>
      </c>
      <c r="AP121">
        <v>1</v>
      </c>
      <c r="AQ121">
        <f t="shared" si="159"/>
        <v>312</v>
      </c>
      <c r="AR121">
        <f t="shared" si="159"/>
        <v>335</v>
      </c>
      <c r="AS121">
        <f t="shared" si="160"/>
        <v>456</v>
      </c>
      <c r="AT121">
        <f t="shared" si="183"/>
        <v>134</v>
      </c>
      <c r="AU121">
        <f t="shared" si="184"/>
        <v>144</v>
      </c>
      <c r="AV121">
        <f t="shared" si="185"/>
        <v>196</v>
      </c>
      <c r="AW121" s="213">
        <f t="shared" si="171"/>
        <v>0.27566875131897833</v>
      </c>
      <c r="AX121" s="213">
        <f t="shared" si="172"/>
        <v>0.31765399504571312</v>
      </c>
      <c r="AY121" s="213">
        <f t="shared" si="173"/>
        <v>0.58326142355075616</v>
      </c>
      <c r="AZ121" s="119">
        <f t="shared" si="178"/>
        <v>1.9</v>
      </c>
      <c r="BA121" s="122">
        <v>7</v>
      </c>
      <c r="BB121" s="122">
        <v>7.7</v>
      </c>
      <c r="BC121" s="122">
        <v>10.7</v>
      </c>
      <c r="BE121" s="7">
        <v>2409</v>
      </c>
      <c r="BG121" s="123">
        <f t="shared" si="161"/>
        <v>0.68</v>
      </c>
      <c r="BJ121">
        <v>0</v>
      </c>
      <c r="BK121">
        <v>11.3</v>
      </c>
      <c r="BL121">
        <v>13.2</v>
      </c>
      <c r="BM121">
        <v>21.85</v>
      </c>
      <c r="BO121">
        <f t="shared" si="177"/>
        <v>1</v>
      </c>
      <c r="BP121">
        <f t="shared" si="177"/>
        <v>1</v>
      </c>
      <c r="BQ121">
        <f t="shared" si="177"/>
        <v>1</v>
      </c>
      <c r="BR121">
        <f t="shared" si="162"/>
        <v>312</v>
      </c>
      <c r="BS121">
        <f t="shared" si="174"/>
        <v>335</v>
      </c>
      <c r="BT121">
        <f t="shared" si="175"/>
        <v>456</v>
      </c>
      <c r="BV121">
        <f t="shared" si="163"/>
        <v>0</v>
      </c>
      <c r="BW121">
        <f t="shared" si="164"/>
        <v>0</v>
      </c>
      <c r="BX121">
        <f t="shared" si="165"/>
        <v>0</v>
      </c>
      <c r="BY121">
        <f t="shared" si="186"/>
        <v>1</v>
      </c>
    </row>
    <row r="122" spans="1:97" ht="15" customHeight="1" x14ac:dyDescent="0.25">
      <c r="A122" t="str">
        <f t="shared" si="166"/>
        <v>13520</v>
      </c>
      <c r="D122">
        <v>1</v>
      </c>
      <c r="E122">
        <v>35</v>
      </c>
      <c r="F122">
        <v>40.5</v>
      </c>
      <c r="G122">
        <v>20</v>
      </c>
      <c r="H122">
        <v>21.5</v>
      </c>
      <c r="I122">
        <v>0</v>
      </c>
      <c r="J122">
        <v>26</v>
      </c>
      <c r="K122">
        <v>30</v>
      </c>
      <c r="L122" s="121">
        <v>43.3</v>
      </c>
      <c r="M122" s="115">
        <f t="shared" si="150"/>
        <v>1483.2</v>
      </c>
      <c r="N122" s="7">
        <v>2232.7836804230465</v>
      </c>
      <c r="O122" s="7">
        <v>2401.8435041457315</v>
      </c>
      <c r="P122" s="7">
        <v>2924.64</v>
      </c>
      <c r="Q122" s="121" t="s">
        <v>392</v>
      </c>
      <c r="R122">
        <v>1</v>
      </c>
      <c r="S122">
        <v>1</v>
      </c>
      <c r="T122">
        <v>1</v>
      </c>
      <c r="U122" t="e">
        <f t="shared" si="151"/>
        <v>#VALUE!</v>
      </c>
      <c r="V122">
        <f t="shared" si="152"/>
        <v>1229</v>
      </c>
      <c r="W122">
        <f t="shared" si="153"/>
        <v>1322</v>
      </c>
      <c r="X122">
        <f t="shared" si="154"/>
        <v>1610</v>
      </c>
      <c r="Y122" t="e">
        <f t="shared" si="179"/>
        <v>#VALUE!</v>
      </c>
      <c r="Z122">
        <f t="shared" si="180"/>
        <v>211</v>
      </c>
      <c r="AA122">
        <f t="shared" si="181"/>
        <v>227</v>
      </c>
      <c r="AB122">
        <f t="shared" si="182"/>
        <v>277</v>
      </c>
      <c r="AC122" s="213" t="e">
        <f t="shared" si="167"/>
        <v>#VALUE!</v>
      </c>
      <c r="AD122" s="213">
        <f t="shared" si="168"/>
        <v>0.16949549067435069</v>
      </c>
      <c r="AE122" s="213">
        <f t="shared" si="169"/>
        <v>0.19605499453499028</v>
      </c>
      <c r="AF122" s="213">
        <f t="shared" si="170"/>
        <v>0.29146377820978486</v>
      </c>
      <c r="AG122" s="167">
        <f t="shared" si="155"/>
        <v>1.2760000000000001E-4</v>
      </c>
      <c r="AH122" s="167">
        <f t="shared" si="156"/>
        <v>1.7219</v>
      </c>
      <c r="AI122" s="167">
        <f t="shared" si="157"/>
        <v>2</v>
      </c>
      <c r="AJ122" s="167">
        <f t="shared" si="158"/>
        <v>3.76611E-4</v>
      </c>
      <c r="AK122" s="115">
        <v>275.93732338069162</v>
      </c>
      <c r="AL122" s="7">
        <v>296.83048721840407</v>
      </c>
      <c r="AM122" s="7">
        <v>361.44</v>
      </c>
      <c r="AN122">
        <v>1</v>
      </c>
      <c r="AO122">
        <v>1</v>
      </c>
      <c r="AP122">
        <v>1</v>
      </c>
      <c r="AQ122">
        <f t="shared" si="159"/>
        <v>311</v>
      </c>
      <c r="AR122">
        <f t="shared" si="159"/>
        <v>334</v>
      </c>
      <c r="AS122">
        <f t="shared" si="160"/>
        <v>407</v>
      </c>
      <c r="AT122">
        <f t="shared" si="183"/>
        <v>134</v>
      </c>
      <c r="AU122">
        <f t="shared" si="184"/>
        <v>144</v>
      </c>
      <c r="AV122">
        <f t="shared" si="185"/>
        <v>175</v>
      </c>
      <c r="AW122" s="213">
        <f t="shared" si="171"/>
        <v>6.8641171193437309E-2</v>
      </c>
      <c r="AX122" s="213">
        <f t="shared" si="172"/>
        <v>7.921417315132831E-2</v>
      </c>
      <c r="AY122" s="213">
        <f t="shared" si="173"/>
        <v>0.11678236214123439</v>
      </c>
      <c r="AZ122" s="119">
        <f t="shared" si="178"/>
        <v>0.5</v>
      </c>
      <c r="BA122" s="122">
        <v>7</v>
      </c>
      <c r="BB122" s="122">
        <v>7.7</v>
      </c>
      <c r="BC122" s="122">
        <v>10.7</v>
      </c>
      <c r="BE122" s="7">
        <v>1854</v>
      </c>
      <c r="BG122" s="123">
        <f t="shared" si="161"/>
        <v>0.8</v>
      </c>
      <c r="BJ122">
        <v>0</v>
      </c>
      <c r="BK122">
        <v>11.3</v>
      </c>
      <c r="BL122">
        <v>13.2</v>
      </c>
      <c r="BM122">
        <v>21.85</v>
      </c>
      <c r="BO122">
        <f t="shared" si="177"/>
        <v>1</v>
      </c>
      <c r="BP122">
        <f t="shared" si="177"/>
        <v>1</v>
      </c>
      <c r="BQ122">
        <f t="shared" si="177"/>
        <v>1</v>
      </c>
      <c r="BR122">
        <f t="shared" si="162"/>
        <v>311</v>
      </c>
      <c r="BS122">
        <f t="shared" si="174"/>
        <v>334</v>
      </c>
      <c r="BT122">
        <f t="shared" si="175"/>
        <v>407</v>
      </c>
      <c r="BV122">
        <f t="shared" si="163"/>
        <v>0</v>
      </c>
      <c r="BW122">
        <f t="shared" si="164"/>
        <v>0</v>
      </c>
      <c r="BX122">
        <f t="shared" si="165"/>
        <v>0</v>
      </c>
      <c r="BY122">
        <f t="shared" si="186"/>
        <v>1</v>
      </c>
    </row>
    <row r="123" spans="1:97" ht="15" customHeight="1" x14ac:dyDescent="0.25">
      <c r="A123" t="str">
        <f t="shared" si="166"/>
        <v>15020</v>
      </c>
      <c r="D123">
        <v>1</v>
      </c>
      <c r="E123">
        <v>50</v>
      </c>
      <c r="F123">
        <v>40.5</v>
      </c>
      <c r="G123">
        <v>20</v>
      </c>
      <c r="H123">
        <v>21.5</v>
      </c>
      <c r="I123">
        <v>0</v>
      </c>
      <c r="J123">
        <v>26</v>
      </c>
      <c r="K123">
        <v>30</v>
      </c>
      <c r="L123" s="121">
        <v>43.3</v>
      </c>
      <c r="M123" s="115">
        <f t="shared" si="150"/>
        <v>1746.4</v>
      </c>
      <c r="N123" s="7">
        <v>2232.7836804230465</v>
      </c>
      <c r="O123" s="7">
        <v>2401.8435041457315</v>
      </c>
      <c r="P123" s="7">
        <v>2924.64</v>
      </c>
      <c r="Q123" s="121" t="s">
        <v>392</v>
      </c>
      <c r="R123">
        <v>1</v>
      </c>
      <c r="S123">
        <v>1</v>
      </c>
      <c r="T123">
        <v>1</v>
      </c>
      <c r="U123" t="e">
        <f t="shared" si="151"/>
        <v>#VALUE!</v>
      </c>
      <c r="V123">
        <f t="shared" si="152"/>
        <v>1229</v>
      </c>
      <c r="W123">
        <f t="shared" si="153"/>
        <v>1322</v>
      </c>
      <c r="X123">
        <f t="shared" si="154"/>
        <v>1610</v>
      </c>
      <c r="Y123" t="e">
        <f t="shared" si="179"/>
        <v>#VALUE!</v>
      </c>
      <c r="Z123">
        <f t="shared" si="180"/>
        <v>211</v>
      </c>
      <c r="AA123">
        <f t="shared" si="181"/>
        <v>227</v>
      </c>
      <c r="AB123">
        <f t="shared" si="182"/>
        <v>277</v>
      </c>
      <c r="AC123" s="213" t="e">
        <f t="shared" si="167"/>
        <v>#VALUE!</v>
      </c>
      <c r="AD123" s="213">
        <f t="shared" si="168"/>
        <v>0.17326582589077111</v>
      </c>
      <c r="AE123" s="213">
        <f t="shared" si="169"/>
        <v>0.20033100666275019</v>
      </c>
      <c r="AF123" s="213">
        <f t="shared" si="170"/>
        <v>0.2974880411492884</v>
      </c>
      <c r="AG123" s="167">
        <f t="shared" si="155"/>
        <v>1.2760000000000001E-4</v>
      </c>
      <c r="AH123" s="167">
        <f t="shared" si="156"/>
        <v>1.7219</v>
      </c>
      <c r="AI123" s="167">
        <f t="shared" si="157"/>
        <v>2</v>
      </c>
      <c r="AJ123" s="167">
        <f t="shared" si="158"/>
        <v>3.76611E-4</v>
      </c>
      <c r="AK123" s="115">
        <v>275.93732338069162</v>
      </c>
      <c r="AL123" s="7">
        <v>296.83048721840407</v>
      </c>
      <c r="AM123" s="7">
        <v>361.44</v>
      </c>
      <c r="AN123">
        <v>1</v>
      </c>
      <c r="AO123">
        <v>1</v>
      </c>
      <c r="AP123">
        <v>1</v>
      </c>
      <c r="AQ123">
        <f t="shared" si="159"/>
        <v>311</v>
      </c>
      <c r="AR123">
        <f t="shared" si="159"/>
        <v>334</v>
      </c>
      <c r="AS123">
        <f t="shared" si="160"/>
        <v>407</v>
      </c>
      <c r="AT123">
        <f t="shared" si="183"/>
        <v>134</v>
      </c>
      <c r="AU123">
        <f t="shared" si="184"/>
        <v>144</v>
      </c>
      <c r="AV123">
        <f t="shared" si="185"/>
        <v>175</v>
      </c>
      <c r="AW123" s="213">
        <f t="shared" si="171"/>
        <v>7.0366451865746013E-2</v>
      </c>
      <c r="AX123" s="213">
        <f t="shared" si="172"/>
        <v>8.1167083828897452E-2</v>
      </c>
      <c r="AY123" s="213">
        <f t="shared" si="173"/>
        <v>0.11951439061179341</v>
      </c>
      <c r="AZ123" s="119">
        <f t="shared" si="178"/>
        <v>0.7</v>
      </c>
      <c r="BA123" s="122">
        <v>7</v>
      </c>
      <c r="BB123" s="122">
        <v>7.7</v>
      </c>
      <c r="BC123" s="122">
        <v>10.7</v>
      </c>
      <c r="BE123" s="7">
        <v>2183</v>
      </c>
      <c r="BG123" s="123">
        <f t="shared" si="161"/>
        <v>0.8</v>
      </c>
      <c r="BJ123">
        <v>0</v>
      </c>
      <c r="BK123">
        <v>11.3</v>
      </c>
      <c r="BL123">
        <v>13.2</v>
      </c>
      <c r="BM123">
        <v>21.85</v>
      </c>
      <c r="BO123">
        <f t="shared" si="177"/>
        <v>1</v>
      </c>
      <c r="BP123">
        <f t="shared" si="177"/>
        <v>1</v>
      </c>
      <c r="BQ123">
        <f t="shared" si="177"/>
        <v>1</v>
      </c>
      <c r="BR123">
        <f t="shared" si="162"/>
        <v>311</v>
      </c>
      <c r="BS123">
        <f t="shared" si="174"/>
        <v>334</v>
      </c>
      <c r="BT123">
        <f t="shared" si="175"/>
        <v>407</v>
      </c>
      <c r="BV123">
        <f t="shared" si="163"/>
        <v>0</v>
      </c>
      <c r="BW123">
        <f t="shared" si="164"/>
        <v>0</v>
      </c>
      <c r="BX123">
        <f t="shared" si="165"/>
        <v>0</v>
      </c>
      <c r="BY123">
        <f t="shared" si="186"/>
        <v>1</v>
      </c>
    </row>
    <row r="124" spans="1:97" ht="15" customHeight="1" x14ac:dyDescent="0.25">
      <c r="A124" t="str">
        <f t="shared" si="166"/>
        <v>16520</v>
      </c>
      <c r="D124">
        <v>1</v>
      </c>
      <c r="E124">
        <v>65</v>
      </c>
      <c r="F124">
        <v>40.5</v>
      </c>
      <c r="G124">
        <v>20</v>
      </c>
      <c r="H124">
        <v>21.5</v>
      </c>
      <c r="I124">
        <v>0</v>
      </c>
      <c r="J124">
        <v>26</v>
      </c>
      <c r="K124">
        <v>30</v>
      </c>
      <c r="L124" s="121">
        <v>43.3</v>
      </c>
      <c r="M124" s="115">
        <f t="shared" si="150"/>
        <v>1933.6000000000001</v>
      </c>
      <c r="N124" s="7">
        <v>2232.7836804230465</v>
      </c>
      <c r="O124" s="7">
        <v>2401.8435041457315</v>
      </c>
      <c r="P124" s="7">
        <v>2924.64</v>
      </c>
      <c r="Q124" s="121" t="s">
        <v>392</v>
      </c>
      <c r="R124">
        <v>1</v>
      </c>
      <c r="S124">
        <v>1</v>
      </c>
      <c r="T124">
        <v>1</v>
      </c>
      <c r="U124" t="e">
        <f t="shared" si="151"/>
        <v>#VALUE!</v>
      </c>
      <c r="V124">
        <f t="shared" si="152"/>
        <v>1229</v>
      </c>
      <c r="W124">
        <f t="shared" si="153"/>
        <v>1322</v>
      </c>
      <c r="X124">
        <f t="shared" si="154"/>
        <v>1610</v>
      </c>
      <c r="Y124" t="e">
        <f t="shared" si="179"/>
        <v>#VALUE!</v>
      </c>
      <c r="Z124">
        <f t="shared" si="180"/>
        <v>211</v>
      </c>
      <c r="AA124">
        <f t="shared" si="181"/>
        <v>227</v>
      </c>
      <c r="AB124">
        <f t="shared" si="182"/>
        <v>277</v>
      </c>
      <c r="AC124" s="213" t="e">
        <f t="shared" si="167"/>
        <v>#VALUE!</v>
      </c>
      <c r="AD124" s="213">
        <f t="shared" si="168"/>
        <v>0.17703616110719153</v>
      </c>
      <c r="AE124" s="213">
        <f t="shared" si="169"/>
        <v>0.2046070187905101</v>
      </c>
      <c r="AF124" s="213">
        <f t="shared" si="170"/>
        <v>0.30351230408879193</v>
      </c>
      <c r="AG124" s="167">
        <f t="shared" si="155"/>
        <v>1.2760000000000001E-4</v>
      </c>
      <c r="AH124" s="167">
        <f t="shared" si="156"/>
        <v>1.7219</v>
      </c>
      <c r="AI124" s="167">
        <f t="shared" si="157"/>
        <v>2</v>
      </c>
      <c r="AJ124" s="167">
        <f t="shared" si="158"/>
        <v>3.76611E-4</v>
      </c>
      <c r="AK124" s="115">
        <v>275.93732338069162</v>
      </c>
      <c r="AL124" s="7">
        <v>296.83048721840407</v>
      </c>
      <c r="AM124" s="7">
        <v>361.44</v>
      </c>
      <c r="AN124">
        <v>1</v>
      </c>
      <c r="AO124">
        <v>1</v>
      </c>
      <c r="AP124">
        <v>1</v>
      </c>
      <c r="AQ124">
        <f t="shared" si="159"/>
        <v>311</v>
      </c>
      <c r="AR124">
        <f t="shared" si="159"/>
        <v>334</v>
      </c>
      <c r="AS124">
        <f t="shared" si="160"/>
        <v>407</v>
      </c>
      <c r="AT124">
        <f t="shared" si="183"/>
        <v>134</v>
      </c>
      <c r="AU124">
        <f t="shared" si="184"/>
        <v>144</v>
      </c>
      <c r="AV124">
        <f t="shared" si="185"/>
        <v>175</v>
      </c>
      <c r="AW124" s="213">
        <f t="shared" si="171"/>
        <v>7.2091732538054731E-2</v>
      </c>
      <c r="AX124" s="213">
        <f t="shared" si="172"/>
        <v>8.3119994506466621E-2</v>
      </c>
      <c r="AY124" s="213">
        <f t="shared" si="173"/>
        <v>0.12224641908235243</v>
      </c>
      <c r="AZ124" s="119">
        <f t="shared" si="178"/>
        <v>0.9</v>
      </c>
      <c r="BA124" s="122">
        <v>7</v>
      </c>
      <c r="BB124" s="122">
        <v>7.7</v>
      </c>
      <c r="BC124" s="122">
        <v>10.7</v>
      </c>
      <c r="BE124" s="7">
        <v>2417</v>
      </c>
      <c r="BG124" s="123">
        <f t="shared" si="161"/>
        <v>0.8</v>
      </c>
      <c r="BJ124">
        <v>0</v>
      </c>
      <c r="BK124">
        <v>11.3</v>
      </c>
      <c r="BL124">
        <v>13.2</v>
      </c>
      <c r="BM124">
        <v>21.85</v>
      </c>
      <c r="BO124">
        <f t="shared" si="177"/>
        <v>1</v>
      </c>
      <c r="BP124">
        <f t="shared" si="177"/>
        <v>1</v>
      </c>
      <c r="BQ124">
        <f t="shared" si="177"/>
        <v>1</v>
      </c>
      <c r="BR124">
        <f t="shared" si="162"/>
        <v>311</v>
      </c>
      <c r="BS124">
        <f t="shared" si="174"/>
        <v>334</v>
      </c>
      <c r="BT124">
        <f t="shared" si="175"/>
        <v>407</v>
      </c>
      <c r="BV124">
        <f t="shared" si="163"/>
        <v>0</v>
      </c>
      <c r="BW124">
        <f t="shared" si="164"/>
        <v>0</v>
      </c>
      <c r="BX124">
        <f t="shared" si="165"/>
        <v>0</v>
      </c>
      <c r="BY124">
        <f t="shared" si="186"/>
        <v>1</v>
      </c>
    </row>
    <row r="125" spans="1:97" ht="15" customHeight="1" x14ac:dyDescent="0.25">
      <c r="A125" t="str">
        <f t="shared" si="166"/>
        <v>19520</v>
      </c>
      <c r="D125">
        <v>1</v>
      </c>
      <c r="E125">
        <v>95</v>
      </c>
      <c r="F125">
        <v>40.5</v>
      </c>
      <c r="G125">
        <v>20</v>
      </c>
      <c r="H125">
        <v>21.5</v>
      </c>
      <c r="I125">
        <v>0</v>
      </c>
      <c r="J125">
        <v>26</v>
      </c>
      <c r="K125">
        <v>30</v>
      </c>
      <c r="L125" s="121">
        <v>43.3</v>
      </c>
      <c r="M125" s="115">
        <f t="shared" si="150"/>
        <v>2137.7836804230465</v>
      </c>
      <c r="N125" s="7">
        <v>2232.7836804230465</v>
      </c>
      <c r="O125" s="7">
        <v>2401.8435041457315</v>
      </c>
      <c r="P125" s="7">
        <v>2924.64</v>
      </c>
      <c r="Q125" s="121" t="s">
        <v>392</v>
      </c>
      <c r="R125">
        <v>1</v>
      </c>
      <c r="S125">
        <v>1</v>
      </c>
      <c r="T125">
        <v>1</v>
      </c>
      <c r="U125" t="e">
        <f t="shared" si="151"/>
        <v>#VALUE!</v>
      </c>
      <c r="V125">
        <f t="shared" si="152"/>
        <v>1229</v>
      </c>
      <c r="W125">
        <f t="shared" si="153"/>
        <v>1322</v>
      </c>
      <c r="X125">
        <f t="shared" si="154"/>
        <v>1610</v>
      </c>
      <c r="Y125" t="e">
        <f t="shared" si="179"/>
        <v>#VALUE!</v>
      </c>
      <c r="Z125">
        <f t="shared" si="180"/>
        <v>211</v>
      </c>
      <c r="AA125">
        <f t="shared" si="181"/>
        <v>227</v>
      </c>
      <c r="AB125">
        <f t="shared" si="182"/>
        <v>277</v>
      </c>
      <c r="AC125" s="213" t="e">
        <f t="shared" si="167"/>
        <v>#VALUE!</v>
      </c>
      <c r="AD125" s="213">
        <f t="shared" si="168"/>
        <v>0.18457683154003238</v>
      </c>
      <c r="AE125" s="213">
        <f t="shared" si="169"/>
        <v>0.21315904304602995</v>
      </c>
      <c r="AF125" s="213">
        <f t="shared" si="170"/>
        <v>0.31556082996779899</v>
      </c>
      <c r="AG125" s="167">
        <f t="shared" si="155"/>
        <v>1.2760000000000001E-4</v>
      </c>
      <c r="AH125" s="167">
        <f t="shared" si="156"/>
        <v>1.7219</v>
      </c>
      <c r="AI125" s="167">
        <f t="shared" si="157"/>
        <v>2</v>
      </c>
      <c r="AJ125" s="167">
        <f t="shared" si="158"/>
        <v>3.76611E-4</v>
      </c>
      <c r="AK125" s="115">
        <v>275.93732338069162</v>
      </c>
      <c r="AL125" s="7">
        <v>296.83048721840407</v>
      </c>
      <c r="AM125" s="7">
        <v>361.44</v>
      </c>
      <c r="AN125">
        <v>1</v>
      </c>
      <c r="AO125">
        <v>1</v>
      </c>
      <c r="AP125">
        <v>1</v>
      </c>
      <c r="AQ125">
        <f t="shared" si="159"/>
        <v>311</v>
      </c>
      <c r="AR125">
        <f t="shared" si="159"/>
        <v>334</v>
      </c>
      <c r="AS125">
        <f t="shared" si="160"/>
        <v>407</v>
      </c>
      <c r="AT125">
        <f t="shared" si="183"/>
        <v>134</v>
      </c>
      <c r="AU125">
        <f t="shared" si="184"/>
        <v>144</v>
      </c>
      <c r="AV125">
        <f t="shared" si="185"/>
        <v>175</v>
      </c>
      <c r="AW125" s="213">
        <f t="shared" si="171"/>
        <v>7.5542293882672168E-2</v>
      </c>
      <c r="AX125" s="213">
        <f t="shared" si="172"/>
        <v>8.7025815861604919E-2</v>
      </c>
      <c r="AY125" s="213">
        <f t="shared" si="173"/>
        <v>0.12771047602347047</v>
      </c>
      <c r="AZ125" s="119">
        <f t="shared" si="178"/>
        <v>1.3</v>
      </c>
      <c r="BA125" s="122">
        <v>7</v>
      </c>
      <c r="BB125" s="122">
        <v>7.7</v>
      </c>
      <c r="BC125" s="122">
        <v>10.7</v>
      </c>
      <c r="BE125" s="7">
        <v>2693</v>
      </c>
      <c r="BG125" s="123">
        <f t="shared" si="161"/>
        <v>0.8</v>
      </c>
      <c r="BJ125">
        <v>0</v>
      </c>
      <c r="BK125">
        <v>11.3</v>
      </c>
      <c r="BL125">
        <v>13.2</v>
      </c>
      <c r="BM125">
        <v>21.85</v>
      </c>
      <c r="BO125">
        <f t="shared" si="177"/>
        <v>1</v>
      </c>
      <c r="BP125">
        <f t="shared" si="177"/>
        <v>1</v>
      </c>
      <c r="BQ125">
        <f t="shared" si="177"/>
        <v>1</v>
      </c>
      <c r="BR125">
        <f t="shared" si="162"/>
        <v>311</v>
      </c>
      <c r="BS125">
        <f t="shared" si="174"/>
        <v>334</v>
      </c>
      <c r="BT125">
        <f t="shared" si="175"/>
        <v>407</v>
      </c>
      <c r="BV125">
        <f t="shared" si="163"/>
        <v>0</v>
      </c>
      <c r="BW125">
        <f t="shared" si="164"/>
        <v>0</v>
      </c>
      <c r="BX125">
        <f t="shared" si="165"/>
        <v>0</v>
      </c>
      <c r="BY125">
        <f t="shared" si="186"/>
        <v>1</v>
      </c>
    </row>
    <row r="126" spans="1:97" ht="15" customHeight="1" x14ac:dyDescent="0.25">
      <c r="A126" t="str">
        <f t="shared" si="166"/>
        <v>13521</v>
      </c>
      <c r="D126">
        <v>1</v>
      </c>
      <c r="E126">
        <v>35</v>
      </c>
      <c r="F126">
        <v>40.5</v>
      </c>
      <c r="G126">
        <v>21</v>
      </c>
      <c r="H126">
        <v>21.5</v>
      </c>
      <c r="I126">
        <v>0</v>
      </c>
      <c r="J126">
        <v>26</v>
      </c>
      <c r="K126">
        <v>30</v>
      </c>
      <c r="L126" s="121">
        <v>43.3</v>
      </c>
      <c r="M126" s="115">
        <f t="shared" si="150"/>
        <v>1522.4</v>
      </c>
      <c r="N126" s="7">
        <v>3009.2947651024979</v>
      </c>
      <c r="O126" s="7">
        <v>3223.9795559512399</v>
      </c>
      <c r="P126" s="7">
        <v>4390.5600000000004</v>
      </c>
      <c r="Q126" s="121" t="s">
        <v>392</v>
      </c>
      <c r="R126">
        <v>1</v>
      </c>
      <c r="S126">
        <v>1</v>
      </c>
      <c r="T126">
        <v>1</v>
      </c>
      <c r="U126" t="e">
        <f t="shared" si="151"/>
        <v>#VALUE!</v>
      </c>
      <c r="V126">
        <f t="shared" si="152"/>
        <v>1656</v>
      </c>
      <c r="W126">
        <f t="shared" si="153"/>
        <v>1774</v>
      </c>
      <c r="X126">
        <f t="shared" si="154"/>
        <v>2416</v>
      </c>
      <c r="Y126" t="e">
        <f t="shared" si="179"/>
        <v>#VALUE!</v>
      </c>
      <c r="Z126">
        <f t="shared" si="180"/>
        <v>285</v>
      </c>
      <c r="AA126">
        <f t="shared" si="181"/>
        <v>305</v>
      </c>
      <c r="AB126">
        <f t="shared" si="182"/>
        <v>416</v>
      </c>
      <c r="AC126" s="213" t="e">
        <f t="shared" si="167"/>
        <v>#VALUE!</v>
      </c>
      <c r="AD126" s="213">
        <f t="shared" si="168"/>
        <v>0.42668462836053289</v>
      </c>
      <c r="AE126" s="213">
        <f t="shared" si="169"/>
        <v>0.48829956265728197</v>
      </c>
      <c r="AF126" s="213">
        <f t="shared" si="170"/>
        <v>0.90538745260162146</v>
      </c>
      <c r="AG126" s="167">
        <f t="shared" si="155"/>
        <v>1.2760000000000001E-4</v>
      </c>
      <c r="AH126" s="167">
        <f t="shared" si="156"/>
        <v>1.7219</v>
      </c>
      <c r="AI126" s="167">
        <f t="shared" si="157"/>
        <v>4</v>
      </c>
      <c r="AJ126" s="167">
        <f t="shared" si="158"/>
        <v>5.1420100000000005E-4</v>
      </c>
      <c r="AK126" s="115">
        <v>390.34964893343317</v>
      </c>
      <c r="AL126" s="7">
        <v>418.19741370243202</v>
      </c>
      <c r="AM126" s="7">
        <v>569.52</v>
      </c>
      <c r="AN126">
        <v>1</v>
      </c>
      <c r="AO126">
        <v>1</v>
      </c>
      <c r="AP126">
        <v>1</v>
      </c>
      <c r="AQ126">
        <f t="shared" si="159"/>
        <v>440</v>
      </c>
      <c r="AR126">
        <f t="shared" si="159"/>
        <v>471</v>
      </c>
      <c r="AS126">
        <f t="shared" si="160"/>
        <v>641</v>
      </c>
      <c r="AT126">
        <f t="shared" si="183"/>
        <v>189</v>
      </c>
      <c r="AU126">
        <f t="shared" si="184"/>
        <v>203</v>
      </c>
      <c r="AV126">
        <f t="shared" si="185"/>
        <v>276</v>
      </c>
      <c r="AW126" s="213">
        <f t="shared" si="171"/>
        <v>0.18857147589551504</v>
      </c>
      <c r="AX126" s="213">
        <f t="shared" si="172"/>
        <v>0.21734820258027088</v>
      </c>
      <c r="AY126" s="213">
        <f t="shared" si="173"/>
        <v>0.40030771697794076</v>
      </c>
      <c r="AZ126" s="119">
        <f t="shared" si="178"/>
        <v>0.9</v>
      </c>
      <c r="BA126" s="122">
        <v>7</v>
      </c>
      <c r="BB126" s="122">
        <v>7.7</v>
      </c>
      <c r="BC126" s="122">
        <v>10.7</v>
      </c>
      <c r="BE126" s="7">
        <v>1903</v>
      </c>
      <c r="BG126" s="123">
        <f t="shared" si="161"/>
        <v>0.8</v>
      </c>
      <c r="BJ126">
        <v>0</v>
      </c>
      <c r="BK126">
        <v>11.3</v>
      </c>
      <c r="BL126">
        <v>13.2</v>
      </c>
      <c r="BM126">
        <v>21.85</v>
      </c>
      <c r="BO126">
        <f t="shared" si="177"/>
        <v>1</v>
      </c>
      <c r="BP126">
        <f t="shared" si="177"/>
        <v>1</v>
      </c>
      <c r="BQ126">
        <f t="shared" si="177"/>
        <v>1</v>
      </c>
      <c r="BR126">
        <f t="shared" si="162"/>
        <v>440</v>
      </c>
      <c r="BS126">
        <f t="shared" si="174"/>
        <v>471</v>
      </c>
      <c r="BT126">
        <f t="shared" si="175"/>
        <v>641</v>
      </c>
      <c r="BV126">
        <f t="shared" si="163"/>
        <v>0</v>
      </c>
      <c r="BW126">
        <f t="shared" si="164"/>
        <v>0</v>
      </c>
      <c r="BX126">
        <f t="shared" si="165"/>
        <v>0</v>
      </c>
      <c r="BY126">
        <f t="shared" si="186"/>
        <v>1</v>
      </c>
    </row>
    <row r="127" spans="1:97" ht="15" customHeight="1" x14ac:dyDescent="0.25">
      <c r="A127" t="str">
        <f t="shared" si="166"/>
        <v>15021</v>
      </c>
      <c r="D127">
        <v>1</v>
      </c>
      <c r="E127">
        <v>50</v>
      </c>
      <c r="F127">
        <v>40.5</v>
      </c>
      <c r="G127">
        <v>21</v>
      </c>
      <c r="H127">
        <v>21.5</v>
      </c>
      <c r="I127">
        <v>0</v>
      </c>
      <c r="J127">
        <v>26</v>
      </c>
      <c r="K127">
        <v>30</v>
      </c>
      <c r="L127" s="121">
        <v>43.3</v>
      </c>
      <c r="M127" s="115">
        <f t="shared" si="150"/>
        <v>1859.2</v>
      </c>
      <c r="N127" s="7">
        <v>3009.2947651024979</v>
      </c>
      <c r="O127" s="7">
        <v>3223.9795559512399</v>
      </c>
      <c r="P127" s="7">
        <v>4390.5600000000004</v>
      </c>
      <c r="Q127" s="121" t="s">
        <v>392</v>
      </c>
      <c r="R127">
        <v>1</v>
      </c>
      <c r="S127">
        <v>1</v>
      </c>
      <c r="T127">
        <v>1</v>
      </c>
      <c r="U127" t="e">
        <f t="shared" si="151"/>
        <v>#VALUE!</v>
      </c>
      <c r="V127">
        <f t="shared" si="152"/>
        <v>1656</v>
      </c>
      <c r="W127">
        <f t="shared" si="153"/>
        <v>1774</v>
      </c>
      <c r="X127">
        <f t="shared" si="154"/>
        <v>2416</v>
      </c>
      <c r="Y127" t="e">
        <f t="shared" si="179"/>
        <v>#VALUE!</v>
      </c>
      <c r="Z127">
        <f t="shared" si="180"/>
        <v>285</v>
      </c>
      <c r="AA127">
        <f t="shared" si="181"/>
        <v>305</v>
      </c>
      <c r="AB127">
        <f t="shared" si="182"/>
        <v>416</v>
      </c>
      <c r="AC127" s="213" t="e">
        <f t="shared" si="167"/>
        <v>#VALUE!</v>
      </c>
      <c r="AD127" s="213">
        <f t="shared" si="168"/>
        <v>0.43933855653203752</v>
      </c>
      <c r="AE127" s="213">
        <f t="shared" si="169"/>
        <v>0.50252101315166198</v>
      </c>
      <c r="AF127" s="213">
        <f t="shared" si="170"/>
        <v>0.92965605723231659</v>
      </c>
      <c r="AG127" s="167">
        <f t="shared" si="155"/>
        <v>1.2760000000000001E-4</v>
      </c>
      <c r="AH127" s="167">
        <f t="shared" si="156"/>
        <v>1.7219</v>
      </c>
      <c r="AI127" s="167">
        <f t="shared" si="157"/>
        <v>4</v>
      </c>
      <c r="AJ127" s="167">
        <f t="shared" si="158"/>
        <v>5.1420100000000005E-4</v>
      </c>
      <c r="AK127" s="115">
        <v>390.34964893343317</v>
      </c>
      <c r="AL127" s="7">
        <v>418.19741370243202</v>
      </c>
      <c r="AM127" s="7">
        <v>569.52</v>
      </c>
      <c r="AN127">
        <v>1</v>
      </c>
      <c r="AO127">
        <v>1</v>
      </c>
      <c r="AP127">
        <v>1</v>
      </c>
      <c r="AQ127">
        <f t="shared" si="159"/>
        <v>440</v>
      </c>
      <c r="AR127">
        <f t="shared" si="159"/>
        <v>471</v>
      </c>
      <c r="AS127">
        <f t="shared" si="160"/>
        <v>641</v>
      </c>
      <c r="AT127">
        <f t="shared" si="183"/>
        <v>189</v>
      </c>
      <c r="AU127">
        <f t="shared" si="184"/>
        <v>203</v>
      </c>
      <c r="AV127">
        <f t="shared" si="185"/>
        <v>276</v>
      </c>
      <c r="AW127" s="213">
        <f t="shared" si="171"/>
        <v>0.19480979492686093</v>
      </c>
      <c r="AX127" s="213">
        <f t="shared" si="172"/>
        <v>0.22440333920071082</v>
      </c>
      <c r="AY127" s="213">
        <f t="shared" si="173"/>
        <v>0.41228144389042193</v>
      </c>
      <c r="AZ127" s="119">
        <f t="shared" si="178"/>
        <v>1.3</v>
      </c>
      <c r="BA127" s="122">
        <v>7</v>
      </c>
      <c r="BB127" s="122">
        <v>7.7</v>
      </c>
      <c r="BC127" s="122">
        <v>10.7</v>
      </c>
      <c r="BE127" s="7">
        <v>2324</v>
      </c>
      <c r="BG127" s="123">
        <f t="shared" si="161"/>
        <v>0.8</v>
      </c>
      <c r="BJ127">
        <v>0</v>
      </c>
      <c r="BK127">
        <v>11.3</v>
      </c>
      <c r="BL127">
        <v>13.2</v>
      </c>
      <c r="BM127">
        <v>21.85</v>
      </c>
      <c r="BO127">
        <f t="shared" si="177"/>
        <v>1</v>
      </c>
      <c r="BP127">
        <f t="shared" si="177"/>
        <v>1</v>
      </c>
      <c r="BQ127">
        <f t="shared" si="177"/>
        <v>1</v>
      </c>
      <c r="BR127">
        <f t="shared" si="162"/>
        <v>440</v>
      </c>
      <c r="BS127">
        <f t="shared" si="174"/>
        <v>471</v>
      </c>
      <c r="BT127">
        <f t="shared" si="175"/>
        <v>641</v>
      </c>
      <c r="BV127">
        <f t="shared" si="163"/>
        <v>0</v>
      </c>
      <c r="BW127">
        <f t="shared" si="164"/>
        <v>0</v>
      </c>
      <c r="BX127">
        <f t="shared" si="165"/>
        <v>0</v>
      </c>
      <c r="BY127">
        <f t="shared" si="186"/>
        <v>1</v>
      </c>
    </row>
    <row r="128" spans="1:97" ht="15" customHeight="1" x14ac:dyDescent="0.25">
      <c r="A128" t="str">
        <f t="shared" si="166"/>
        <v>16521</v>
      </c>
      <c r="D128">
        <v>1</v>
      </c>
      <c r="E128">
        <v>65</v>
      </c>
      <c r="F128">
        <v>40.5</v>
      </c>
      <c r="G128">
        <v>21</v>
      </c>
      <c r="H128">
        <v>21.5</v>
      </c>
      <c r="I128">
        <v>0</v>
      </c>
      <c r="J128">
        <v>26</v>
      </c>
      <c r="K128">
        <v>30</v>
      </c>
      <c r="L128" s="121">
        <v>43.3</v>
      </c>
      <c r="M128" s="115">
        <f t="shared" si="150"/>
        <v>2181.6</v>
      </c>
      <c r="N128" s="7">
        <v>3009.2947651024979</v>
      </c>
      <c r="O128" s="7">
        <v>3223.9795559512399</v>
      </c>
      <c r="P128" s="7">
        <v>4390.5600000000004</v>
      </c>
      <c r="Q128" s="121" t="s">
        <v>392</v>
      </c>
      <c r="R128">
        <v>1</v>
      </c>
      <c r="S128">
        <v>1</v>
      </c>
      <c r="T128">
        <v>1</v>
      </c>
      <c r="U128" t="e">
        <f t="shared" si="151"/>
        <v>#VALUE!</v>
      </c>
      <c r="V128">
        <f t="shared" si="152"/>
        <v>1656</v>
      </c>
      <c r="W128">
        <f t="shared" si="153"/>
        <v>1774</v>
      </c>
      <c r="X128">
        <f t="shared" si="154"/>
        <v>2416</v>
      </c>
      <c r="Y128" t="e">
        <f t="shared" si="179"/>
        <v>#VALUE!</v>
      </c>
      <c r="Z128">
        <f t="shared" si="180"/>
        <v>285</v>
      </c>
      <c r="AA128">
        <f t="shared" si="181"/>
        <v>305</v>
      </c>
      <c r="AB128">
        <f t="shared" si="182"/>
        <v>416</v>
      </c>
      <c r="AC128" s="213" t="e">
        <f t="shared" si="167"/>
        <v>#VALUE!</v>
      </c>
      <c r="AD128" s="213">
        <f t="shared" si="168"/>
        <v>0.45199248470354203</v>
      </c>
      <c r="AE128" s="213">
        <f t="shared" si="169"/>
        <v>0.51674246364604204</v>
      </c>
      <c r="AF128" s="213">
        <f t="shared" si="170"/>
        <v>0.95392466186301172</v>
      </c>
      <c r="AG128" s="167">
        <f t="shared" si="155"/>
        <v>1.2760000000000001E-4</v>
      </c>
      <c r="AH128" s="167">
        <f t="shared" si="156"/>
        <v>1.7219</v>
      </c>
      <c r="AI128" s="167">
        <f t="shared" si="157"/>
        <v>4</v>
      </c>
      <c r="AJ128" s="167">
        <f t="shared" si="158"/>
        <v>5.1420100000000005E-4</v>
      </c>
      <c r="AK128" s="115">
        <f>AK127*(1-(($E128-50)*0.005))</f>
        <v>361.07342526342569</v>
      </c>
      <c r="AL128" s="7">
        <f>AL127*(1-(($E128-50)*0.005))</f>
        <v>386.83260767474962</v>
      </c>
      <c r="AM128" s="7">
        <f>AM127*(1-(($E128-50)*0.005))</f>
        <v>526.80600000000004</v>
      </c>
      <c r="AN128">
        <v>1</v>
      </c>
      <c r="AO128">
        <v>1</v>
      </c>
      <c r="AP128">
        <v>1</v>
      </c>
      <c r="AQ128">
        <f t="shared" si="159"/>
        <v>407</v>
      </c>
      <c r="AR128">
        <f t="shared" si="159"/>
        <v>436</v>
      </c>
      <c r="AS128">
        <f t="shared" si="160"/>
        <v>593</v>
      </c>
      <c r="AT128">
        <f t="shared" si="183"/>
        <v>175</v>
      </c>
      <c r="AU128">
        <f t="shared" si="184"/>
        <v>187</v>
      </c>
      <c r="AV128">
        <f t="shared" si="185"/>
        <v>255</v>
      </c>
      <c r="AW128" s="213">
        <f t="shared" si="171"/>
        <v>0.17275666053970484</v>
      </c>
      <c r="AX128" s="213">
        <f t="shared" si="172"/>
        <v>0.19687667941570988</v>
      </c>
      <c r="AY128" s="213">
        <f t="shared" si="173"/>
        <v>0.36291793168340142</v>
      </c>
      <c r="AZ128" s="119">
        <f t="shared" si="178"/>
        <v>1.7</v>
      </c>
      <c r="BA128" s="122">
        <v>7</v>
      </c>
      <c r="BB128" s="122">
        <v>7.7</v>
      </c>
      <c r="BC128" s="122">
        <v>10.7</v>
      </c>
      <c r="BE128" s="7">
        <v>2727</v>
      </c>
      <c r="BG128" s="123">
        <f t="shared" si="161"/>
        <v>0.8</v>
      </c>
      <c r="BJ128">
        <v>0</v>
      </c>
      <c r="BK128">
        <v>11.3</v>
      </c>
      <c r="BL128">
        <v>13.2</v>
      </c>
      <c r="BM128">
        <v>21.85</v>
      </c>
      <c r="BO128">
        <f t="shared" si="177"/>
        <v>1</v>
      </c>
      <c r="BP128">
        <f t="shared" si="177"/>
        <v>1</v>
      </c>
      <c r="BQ128">
        <f t="shared" si="177"/>
        <v>1</v>
      </c>
      <c r="BR128">
        <f t="shared" si="162"/>
        <v>407</v>
      </c>
      <c r="BS128">
        <f t="shared" si="174"/>
        <v>436</v>
      </c>
      <c r="BT128">
        <f t="shared" si="175"/>
        <v>593</v>
      </c>
      <c r="BV128">
        <f t="shared" si="163"/>
        <v>0</v>
      </c>
      <c r="BW128">
        <f t="shared" si="164"/>
        <v>0</v>
      </c>
      <c r="BX128">
        <f t="shared" si="165"/>
        <v>0</v>
      </c>
      <c r="BY128">
        <f t="shared" si="186"/>
        <v>1</v>
      </c>
    </row>
    <row r="129" spans="1:77" ht="15" customHeight="1" x14ac:dyDescent="0.25">
      <c r="A129" t="str">
        <f t="shared" si="166"/>
        <v>19521</v>
      </c>
      <c r="D129">
        <v>1</v>
      </c>
      <c r="E129">
        <v>95</v>
      </c>
      <c r="F129">
        <v>40.5</v>
      </c>
      <c r="G129">
        <v>21</v>
      </c>
      <c r="H129">
        <v>21.5</v>
      </c>
      <c r="I129">
        <v>0</v>
      </c>
      <c r="J129">
        <v>26</v>
      </c>
      <c r="K129">
        <v>30</v>
      </c>
      <c r="L129" s="121">
        <v>43.3</v>
      </c>
      <c r="M129" s="115">
        <f t="shared" si="150"/>
        <v>2822.4</v>
      </c>
      <c r="N129" s="7">
        <v>3009.2947651024979</v>
      </c>
      <c r="O129" s="7">
        <v>3223.9795559512399</v>
      </c>
      <c r="P129" s="7">
        <v>4390.5600000000004</v>
      </c>
      <c r="Q129" s="121" t="s">
        <v>392</v>
      </c>
      <c r="R129">
        <v>1</v>
      </c>
      <c r="S129">
        <v>1</v>
      </c>
      <c r="T129">
        <v>1</v>
      </c>
      <c r="U129" t="e">
        <f t="shared" si="151"/>
        <v>#VALUE!</v>
      </c>
      <c r="V129">
        <f t="shared" si="152"/>
        <v>1656</v>
      </c>
      <c r="W129">
        <f t="shared" si="153"/>
        <v>1774</v>
      </c>
      <c r="X129">
        <f t="shared" si="154"/>
        <v>2416</v>
      </c>
      <c r="Y129" t="e">
        <f t="shared" si="179"/>
        <v>#VALUE!</v>
      </c>
      <c r="Z129">
        <f t="shared" si="180"/>
        <v>285</v>
      </c>
      <c r="AA129">
        <f t="shared" si="181"/>
        <v>305</v>
      </c>
      <c r="AB129">
        <f t="shared" si="182"/>
        <v>416</v>
      </c>
      <c r="AC129" s="213" t="e">
        <f t="shared" si="167"/>
        <v>#VALUE!</v>
      </c>
      <c r="AD129" s="213">
        <f t="shared" si="168"/>
        <v>0.47730034104655111</v>
      </c>
      <c r="AE129" s="213">
        <f t="shared" si="169"/>
        <v>0.54518536463480216</v>
      </c>
      <c r="AF129" s="213">
        <f t="shared" si="170"/>
        <v>1.0024618711244022</v>
      </c>
      <c r="AG129" s="167">
        <f t="shared" si="155"/>
        <v>1.2760000000000001E-4</v>
      </c>
      <c r="AH129" s="167">
        <f t="shared" si="156"/>
        <v>1.7219</v>
      </c>
      <c r="AI129" s="167">
        <f t="shared" si="157"/>
        <v>4</v>
      </c>
      <c r="AJ129" s="167">
        <f t="shared" si="158"/>
        <v>5.1420100000000005E-4</v>
      </c>
      <c r="AK129" s="115">
        <f>AK127*(1-(($E129-50)*0.005))</f>
        <v>302.52097792341073</v>
      </c>
      <c r="AL129" s="7">
        <f>AL127*(1-(($E129-50)*0.005))</f>
        <v>324.10299561938484</v>
      </c>
      <c r="AM129" s="7">
        <f>AM127*(1-(($E129-50)*0.005))</f>
        <v>441.37799999999999</v>
      </c>
      <c r="AN129">
        <v>1</v>
      </c>
      <c r="AO129">
        <v>1</v>
      </c>
      <c r="AP129">
        <v>1</v>
      </c>
      <c r="AQ129">
        <f t="shared" si="159"/>
        <v>341</v>
      </c>
      <c r="AR129">
        <f t="shared" si="159"/>
        <v>365</v>
      </c>
      <c r="AS129">
        <f t="shared" si="160"/>
        <v>497</v>
      </c>
      <c r="AT129">
        <f t="shared" si="183"/>
        <v>147</v>
      </c>
      <c r="AU129">
        <f t="shared" si="184"/>
        <v>157</v>
      </c>
      <c r="AV129">
        <f t="shared" si="185"/>
        <v>214</v>
      </c>
      <c r="AW129" s="213">
        <f t="shared" si="171"/>
        <v>0.13063722584040824</v>
      </c>
      <c r="AX129" s="213">
        <f t="shared" si="172"/>
        <v>0.14856567926402467</v>
      </c>
      <c r="AY129" s="213">
        <f t="shared" si="173"/>
        <v>0.27228941448629879</v>
      </c>
      <c r="AZ129" s="119">
        <f t="shared" si="178"/>
        <v>2.5</v>
      </c>
      <c r="BA129" s="122">
        <v>7</v>
      </c>
      <c r="BB129" s="122">
        <v>7.7</v>
      </c>
      <c r="BC129" s="122">
        <v>10.7</v>
      </c>
      <c r="BE129" s="7">
        <v>3528</v>
      </c>
      <c r="BG129" s="123">
        <f t="shared" si="161"/>
        <v>0.8</v>
      </c>
      <c r="BJ129">
        <v>0</v>
      </c>
      <c r="BK129">
        <v>11.3</v>
      </c>
      <c r="BL129">
        <v>13.2</v>
      </c>
      <c r="BM129">
        <v>21.85</v>
      </c>
      <c r="BO129">
        <f t="shared" si="177"/>
        <v>1</v>
      </c>
      <c r="BP129">
        <f t="shared" si="177"/>
        <v>1</v>
      </c>
      <c r="BQ129">
        <f t="shared" si="177"/>
        <v>1</v>
      </c>
      <c r="BR129">
        <f t="shared" si="162"/>
        <v>341</v>
      </c>
      <c r="BS129">
        <f t="shared" si="174"/>
        <v>365</v>
      </c>
      <c r="BT129">
        <f t="shared" si="175"/>
        <v>497</v>
      </c>
      <c r="BV129">
        <f t="shared" si="163"/>
        <v>0</v>
      </c>
      <c r="BW129">
        <f t="shared" si="164"/>
        <v>0</v>
      </c>
      <c r="BX129">
        <f t="shared" si="165"/>
        <v>0</v>
      </c>
      <c r="BY129">
        <f t="shared" si="186"/>
        <v>1</v>
      </c>
    </row>
    <row r="130" spans="1:77" ht="15" customHeight="1" x14ac:dyDescent="0.25">
      <c r="A130" t="str">
        <f t="shared" si="166"/>
        <v>13510</v>
      </c>
      <c r="D130">
        <v>1</v>
      </c>
      <c r="E130">
        <v>35</v>
      </c>
      <c r="F130">
        <v>40.5</v>
      </c>
      <c r="G130">
        <v>10</v>
      </c>
      <c r="H130">
        <v>11.5</v>
      </c>
      <c r="I130">
        <v>0</v>
      </c>
      <c r="J130">
        <v>26</v>
      </c>
      <c r="K130">
        <v>30</v>
      </c>
      <c r="L130" s="121">
        <v>43</v>
      </c>
      <c r="M130" s="115">
        <f t="shared" si="150"/>
        <v>808.2</v>
      </c>
      <c r="N130" s="7">
        <v>1574.3905475253332</v>
      </c>
      <c r="O130" s="7">
        <v>1696.1265760133244</v>
      </c>
      <c r="P130" s="7">
        <v>2081.98</v>
      </c>
      <c r="Q130" s="121" t="s">
        <v>392</v>
      </c>
      <c r="R130">
        <v>1</v>
      </c>
      <c r="S130">
        <v>1</v>
      </c>
      <c r="T130">
        <v>1</v>
      </c>
      <c r="U130" t="e">
        <f t="shared" si="151"/>
        <v>#VALUE!</v>
      </c>
      <c r="V130">
        <f t="shared" si="152"/>
        <v>866</v>
      </c>
      <c r="W130">
        <f t="shared" si="153"/>
        <v>933</v>
      </c>
      <c r="X130">
        <f t="shared" si="154"/>
        <v>1146</v>
      </c>
      <c r="Y130" t="e">
        <f t="shared" si="179"/>
        <v>#VALUE!</v>
      </c>
      <c r="Z130">
        <f t="shared" si="180"/>
        <v>149</v>
      </c>
      <c r="AA130">
        <f t="shared" si="181"/>
        <v>160</v>
      </c>
      <c r="AB130">
        <f t="shared" si="182"/>
        <v>197</v>
      </c>
      <c r="AC130" s="213" t="e">
        <f t="shared" si="167"/>
        <v>#VALUE!</v>
      </c>
      <c r="AD130" s="213">
        <f t="shared" si="168"/>
        <v>8.935147694639381E-2</v>
      </c>
      <c r="AE130" s="213">
        <f t="shared" si="169"/>
        <v>0.10282771827584251</v>
      </c>
      <c r="AF130" s="213">
        <f t="shared" si="170"/>
        <v>0.15501573788967696</v>
      </c>
      <c r="AG130" s="167">
        <f t="shared" si="155"/>
        <v>3.969E-4</v>
      </c>
      <c r="AH130" s="167">
        <f t="shared" si="156"/>
        <v>1.7345999999999999</v>
      </c>
      <c r="AI130" s="167">
        <f t="shared" si="157"/>
        <v>2</v>
      </c>
      <c r="AJ130" s="167">
        <f t="shared" si="158"/>
        <v>3.6734700000000002E-4</v>
      </c>
      <c r="AK130" s="115">
        <v>218.26918973175157</v>
      </c>
      <c r="AL130" s="7">
        <v>235.14633901405676</v>
      </c>
      <c r="AM130" s="7">
        <v>288.64</v>
      </c>
      <c r="AN130">
        <v>1</v>
      </c>
      <c r="AO130">
        <v>1</v>
      </c>
      <c r="AP130">
        <v>1</v>
      </c>
      <c r="AQ130">
        <f t="shared" si="159"/>
        <v>246</v>
      </c>
      <c r="AR130">
        <f t="shared" si="159"/>
        <v>265</v>
      </c>
      <c r="AS130">
        <f t="shared" si="160"/>
        <v>325</v>
      </c>
      <c r="AT130">
        <f t="shared" si="183"/>
        <v>106</v>
      </c>
      <c r="AU130">
        <f t="shared" si="184"/>
        <v>114</v>
      </c>
      <c r="AV130">
        <f t="shared" si="185"/>
        <v>140</v>
      </c>
      <c r="AW130" s="213">
        <f t="shared" si="171"/>
        <v>4.567236524120652E-2</v>
      </c>
      <c r="AX130" s="213">
        <f t="shared" si="172"/>
        <v>5.2710924197685624E-2</v>
      </c>
      <c r="AY130" s="213">
        <f t="shared" si="173"/>
        <v>7.9022110358350439E-2</v>
      </c>
      <c r="AZ130" s="119">
        <f t="shared" si="178"/>
        <v>0.2</v>
      </c>
      <c r="BA130" s="1">
        <v>7.8</v>
      </c>
      <c r="BB130">
        <v>8.6999999999999993</v>
      </c>
      <c r="BC130">
        <v>12.2</v>
      </c>
      <c r="BE130" s="7">
        <v>898</v>
      </c>
      <c r="BG130" s="123">
        <f t="shared" si="161"/>
        <v>0.9</v>
      </c>
      <c r="BJ130">
        <v>0</v>
      </c>
      <c r="BK130">
        <v>12.3</v>
      </c>
      <c r="BL130">
        <v>14.1</v>
      </c>
      <c r="BM130">
        <v>21.85</v>
      </c>
      <c r="BO130">
        <f t="shared" si="177"/>
        <v>1</v>
      </c>
      <c r="BP130">
        <f t="shared" si="177"/>
        <v>1</v>
      </c>
      <c r="BQ130">
        <f t="shared" si="177"/>
        <v>1</v>
      </c>
      <c r="BR130">
        <f t="shared" si="162"/>
        <v>246</v>
      </c>
      <c r="BS130">
        <f t="shared" si="174"/>
        <v>265</v>
      </c>
      <c r="BT130">
        <f t="shared" si="175"/>
        <v>325</v>
      </c>
      <c r="BV130">
        <f t="shared" si="163"/>
        <v>0</v>
      </c>
      <c r="BW130">
        <f t="shared" si="164"/>
        <v>0</v>
      </c>
      <c r="BX130">
        <f t="shared" si="165"/>
        <v>0</v>
      </c>
      <c r="BY130">
        <f t="shared" si="186"/>
        <v>1</v>
      </c>
    </row>
    <row r="131" spans="1:77" ht="15" customHeight="1" x14ac:dyDescent="0.25">
      <c r="A131" t="str">
        <f t="shared" si="166"/>
        <v>15010</v>
      </c>
      <c r="D131">
        <v>1</v>
      </c>
      <c r="E131">
        <v>50</v>
      </c>
      <c r="F131">
        <v>40.5</v>
      </c>
      <c r="G131">
        <v>10</v>
      </c>
      <c r="H131">
        <v>11.5</v>
      </c>
      <c r="I131">
        <v>0</v>
      </c>
      <c r="J131">
        <v>26</v>
      </c>
      <c r="K131">
        <v>30</v>
      </c>
      <c r="L131" s="121">
        <v>43</v>
      </c>
      <c r="M131" s="115">
        <f t="shared" si="150"/>
        <v>968.4</v>
      </c>
      <c r="N131" s="7">
        <v>1574.3905475253332</v>
      </c>
      <c r="O131" s="7">
        <v>1696.1265760133244</v>
      </c>
      <c r="P131" s="7">
        <v>2081.98</v>
      </c>
      <c r="Q131" s="121" t="s">
        <v>392</v>
      </c>
      <c r="R131">
        <v>1</v>
      </c>
      <c r="S131">
        <v>1</v>
      </c>
      <c r="T131">
        <v>1</v>
      </c>
      <c r="U131" t="e">
        <f t="shared" si="151"/>
        <v>#VALUE!</v>
      </c>
      <c r="V131">
        <f t="shared" si="152"/>
        <v>866</v>
      </c>
      <c r="W131">
        <f t="shared" si="153"/>
        <v>933</v>
      </c>
      <c r="X131">
        <f t="shared" si="154"/>
        <v>1146</v>
      </c>
      <c r="Y131" t="e">
        <f t="shared" si="179"/>
        <v>#VALUE!</v>
      </c>
      <c r="Z131">
        <f t="shared" si="180"/>
        <v>149</v>
      </c>
      <c r="AA131">
        <f t="shared" si="181"/>
        <v>160</v>
      </c>
      <c r="AB131">
        <f t="shared" si="182"/>
        <v>197</v>
      </c>
      <c r="AC131" s="213" t="e">
        <f t="shared" si="167"/>
        <v>#VALUE!</v>
      </c>
      <c r="AD131" s="213">
        <f t="shared" si="168"/>
        <v>9.6216426188476686E-2</v>
      </c>
      <c r="AE131" s="213">
        <f t="shared" si="169"/>
        <v>0.11059546311747542</v>
      </c>
      <c r="AF131" s="213">
        <f t="shared" si="170"/>
        <v>0.1661589281355097</v>
      </c>
      <c r="AG131" s="167">
        <f t="shared" si="155"/>
        <v>3.969E-4</v>
      </c>
      <c r="AH131" s="167">
        <f t="shared" si="156"/>
        <v>1.7345999999999999</v>
      </c>
      <c r="AI131" s="167">
        <f t="shared" si="157"/>
        <v>2</v>
      </c>
      <c r="AJ131" s="167">
        <f t="shared" si="158"/>
        <v>3.6734700000000002E-4</v>
      </c>
      <c r="AK131" s="115">
        <v>218.26918973175157</v>
      </c>
      <c r="AL131" s="7">
        <v>235.14633901405676</v>
      </c>
      <c r="AM131" s="7">
        <v>288.64</v>
      </c>
      <c r="AN131">
        <v>1</v>
      </c>
      <c r="AO131">
        <v>1</v>
      </c>
      <c r="AP131">
        <v>1</v>
      </c>
      <c r="AQ131">
        <f t="shared" si="159"/>
        <v>246</v>
      </c>
      <c r="AR131">
        <f t="shared" si="159"/>
        <v>265</v>
      </c>
      <c r="AS131">
        <f t="shared" si="160"/>
        <v>325</v>
      </c>
      <c r="AT131">
        <f t="shared" si="183"/>
        <v>106</v>
      </c>
      <c r="AU131">
        <f t="shared" si="184"/>
        <v>114</v>
      </c>
      <c r="AV131">
        <f t="shared" si="185"/>
        <v>140</v>
      </c>
      <c r="AW131" s="213">
        <f t="shared" si="171"/>
        <v>4.947534473121127E-2</v>
      </c>
      <c r="AX131" s="213">
        <f t="shared" si="172"/>
        <v>5.7025474974446995E-2</v>
      </c>
      <c r="AY131" s="213">
        <f t="shared" si="173"/>
        <v>8.5183832638702703E-2</v>
      </c>
      <c r="AZ131" s="119">
        <f t="shared" si="178"/>
        <v>0.3</v>
      </c>
      <c r="BA131" s="1">
        <v>7.8</v>
      </c>
      <c r="BB131">
        <v>8.6999999999999993</v>
      </c>
      <c r="BC131">
        <v>12.2</v>
      </c>
      <c r="BE131" s="7">
        <v>1076</v>
      </c>
      <c r="BG131" s="123">
        <f t="shared" si="161"/>
        <v>0.9</v>
      </c>
      <c r="BJ131">
        <v>0</v>
      </c>
      <c r="BK131">
        <v>12.3</v>
      </c>
      <c r="BL131">
        <v>14.1</v>
      </c>
      <c r="BM131">
        <v>21.85</v>
      </c>
      <c r="BO131">
        <f t="shared" si="177"/>
        <v>1</v>
      </c>
      <c r="BP131">
        <f t="shared" si="177"/>
        <v>1</v>
      </c>
      <c r="BQ131">
        <f t="shared" si="177"/>
        <v>1</v>
      </c>
      <c r="BR131">
        <f t="shared" si="162"/>
        <v>246</v>
      </c>
      <c r="BS131">
        <f t="shared" si="174"/>
        <v>265</v>
      </c>
      <c r="BT131">
        <f t="shared" si="175"/>
        <v>325</v>
      </c>
      <c r="BV131">
        <f t="shared" si="163"/>
        <v>0</v>
      </c>
      <c r="BW131">
        <f t="shared" si="164"/>
        <v>0</v>
      </c>
      <c r="BX131">
        <f t="shared" si="165"/>
        <v>0</v>
      </c>
      <c r="BY131">
        <f t="shared" si="186"/>
        <v>1</v>
      </c>
    </row>
    <row r="132" spans="1:77" ht="15" customHeight="1" x14ac:dyDescent="0.25">
      <c r="A132" t="str">
        <f t="shared" si="166"/>
        <v>16510</v>
      </c>
      <c r="D132">
        <v>1</v>
      </c>
      <c r="E132">
        <v>65</v>
      </c>
      <c r="F132">
        <v>40.5</v>
      </c>
      <c r="G132">
        <v>10</v>
      </c>
      <c r="H132">
        <v>11.5</v>
      </c>
      <c r="I132">
        <v>0</v>
      </c>
      <c r="J132">
        <v>26</v>
      </c>
      <c r="K132">
        <v>30</v>
      </c>
      <c r="L132" s="121">
        <v>43</v>
      </c>
      <c r="M132" s="115">
        <f t="shared" si="150"/>
        <v>1089.9000000000001</v>
      </c>
      <c r="N132" s="7">
        <v>1574.3905475253332</v>
      </c>
      <c r="O132" s="7">
        <v>1696.1265760133244</v>
      </c>
      <c r="P132" s="7">
        <v>2081.98</v>
      </c>
      <c r="Q132" s="121" t="s">
        <v>392</v>
      </c>
      <c r="R132">
        <v>1</v>
      </c>
      <c r="S132">
        <v>1</v>
      </c>
      <c r="T132">
        <v>1</v>
      </c>
      <c r="U132" t="e">
        <f t="shared" si="151"/>
        <v>#VALUE!</v>
      </c>
      <c r="V132">
        <f t="shared" si="152"/>
        <v>866</v>
      </c>
      <c r="W132">
        <f t="shared" si="153"/>
        <v>933</v>
      </c>
      <c r="X132">
        <f t="shared" si="154"/>
        <v>1146</v>
      </c>
      <c r="Y132" t="e">
        <f t="shared" si="179"/>
        <v>#VALUE!</v>
      </c>
      <c r="Z132">
        <f t="shared" si="180"/>
        <v>149</v>
      </c>
      <c r="AA132">
        <f t="shared" si="181"/>
        <v>160</v>
      </c>
      <c r="AB132">
        <f t="shared" si="182"/>
        <v>197</v>
      </c>
      <c r="AC132" s="213" t="e">
        <f t="shared" si="167"/>
        <v>#VALUE!</v>
      </c>
      <c r="AD132" s="213">
        <f t="shared" si="168"/>
        <v>0.10308137543055956</v>
      </c>
      <c r="AE132" s="213">
        <f t="shared" si="169"/>
        <v>0.11836320795910832</v>
      </c>
      <c r="AF132" s="213">
        <f t="shared" si="170"/>
        <v>0.17730211838134247</v>
      </c>
      <c r="AG132" s="167">
        <f t="shared" si="155"/>
        <v>3.969E-4</v>
      </c>
      <c r="AH132" s="167">
        <f t="shared" si="156"/>
        <v>1.7345999999999999</v>
      </c>
      <c r="AI132" s="167">
        <f t="shared" si="157"/>
        <v>2</v>
      </c>
      <c r="AJ132" s="167">
        <f t="shared" si="158"/>
        <v>3.6734700000000002E-4</v>
      </c>
      <c r="AK132" s="115">
        <v>218.26918973175157</v>
      </c>
      <c r="AL132" s="7">
        <v>235.14633901405676</v>
      </c>
      <c r="AM132" s="7">
        <v>288.64</v>
      </c>
      <c r="AN132">
        <v>1</v>
      </c>
      <c r="AO132">
        <v>1</v>
      </c>
      <c r="AP132">
        <v>1</v>
      </c>
      <c r="AQ132">
        <f t="shared" si="159"/>
        <v>246</v>
      </c>
      <c r="AR132">
        <f t="shared" si="159"/>
        <v>265</v>
      </c>
      <c r="AS132">
        <f t="shared" si="160"/>
        <v>325</v>
      </c>
      <c r="AT132">
        <f t="shared" si="183"/>
        <v>106</v>
      </c>
      <c r="AU132">
        <f t="shared" si="184"/>
        <v>114</v>
      </c>
      <c r="AV132">
        <f t="shared" si="185"/>
        <v>140</v>
      </c>
      <c r="AW132" s="213">
        <f t="shared" si="171"/>
        <v>5.327832422121602E-2</v>
      </c>
      <c r="AX132" s="213">
        <f t="shared" si="172"/>
        <v>6.1340025751208373E-2</v>
      </c>
      <c r="AY132" s="213">
        <f t="shared" si="173"/>
        <v>9.134555491905498E-2</v>
      </c>
      <c r="AZ132" s="119">
        <f t="shared" si="178"/>
        <v>0.4</v>
      </c>
      <c r="BA132" s="1">
        <v>7.8</v>
      </c>
      <c r="BB132">
        <v>8.6999999999999993</v>
      </c>
      <c r="BC132">
        <v>12.2</v>
      </c>
      <c r="BE132" s="7">
        <v>1211</v>
      </c>
      <c r="BG132" s="123">
        <f t="shared" si="161"/>
        <v>0.9</v>
      </c>
      <c r="BJ132">
        <v>0</v>
      </c>
      <c r="BK132">
        <v>12.3</v>
      </c>
      <c r="BL132">
        <v>14.1</v>
      </c>
      <c r="BM132">
        <v>21.85</v>
      </c>
      <c r="BO132">
        <f t="shared" si="177"/>
        <v>1</v>
      </c>
      <c r="BP132">
        <f t="shared" si="177"/>
        <v>1</v>
      </c>
      <c r="BQ132">
        <f t="shared" si="177"/>
        <v>1</v>
      </c>
      <c r="BR132">
        <f t="shared" si="162"/>
        <v>246</v>
      </c>
      <c r="BS132">
        <f t="shared" si="174"/>
        <v>265</v>
      </c>
      <c r="BT132">
        <f t="shared" si="175"/>
        <v>325</v>
      </c>
      <c r="BV132">
        <f t="shared" si="163"/>
        <v>0</v>
      </c>
      <c r="BW132">
        <f t="shared" si="164"/>
        <v>0</v>
      </c>
      <c r="BX132">
        <f t="shared" si="165"/>
        <v>0</v>
      </c>
      <c r="BY132">
        <f t="shared" si="186"/>
        <v>1</v>
      </c>
    </row>
    <row r="133" spans="1:77" ht="15" customHeight="1" x14ac:dyDescent="0.25">
      <c r="A133" t="str">
        <f t="shared" si="166"/>
        <v>19510</v>
      </c>
      <c r="D133">
        <v>1</v>
      </c>
      <c r="E133">
        <v>95</v>
      </c>
      <c r="F133">
        <v>40.5</v>
      </c>
      <c r="G133">
        <v>10</v>
      </c>
      <c r="H133">
        <v>11.5</v>
      </c>
      <c r="I133">
        <v>0</v>
      </c>
      <c r="J133">
        <v>26</v>
      </c>
      <c r="K133">
        <v>30</v>
      </c>
      <c r="L133" s="121">
        <v>43</v>
      </c>
      <c r="M133" s="115">
        <f t="shared" si="150"/>
        <v>1253.7</v>
      </c>
      <c r="N133" s="7">
        <v>1574.39054752533</v>
      </c>
      <c r="O133" s="7">
        <v>1696.1265760133199</v>
      </c>
      <c r="P133" s="7">
        <v>2081.98</v>
      </c>
      <c r="Q133" s="121" t="s">
        <v>392</v>
      </c>
      <c r="R133">
        <v>1</v>
      </c>
      <c r="S133">
        <v>1</v>
      </c>
      <c r="T133">
        <v>1</v>
      </c>
      <c r="U133" t="e">
        <f t="shared" si="151"/>
        <v>#VALUE!</v>
      </c>
      <c r="V133">
        <f t="shared" si="152"/>
        <v>866</v>
      </c>
      <c r="W133">
        <f t="shared" si="153"/>
        <v>933</v>
      </c>
      <c r="X133">
        <f t="shared" si="154"/>
        <v>1146</v>
      </c>
      <c r="Y133" t="e">
        <f t="shared" si="179"/>
        <v>#VALUE!</v>
      </c>
      <c r="Z133">
        <f t="shared" si="180"/>
        <v>149</v>
      </c>
      <c r="AA133">
        <f t="shared" si="181"/>
        <v>160</v>
      </c>
      <c r="AB133">
        <f t="shared" si="182"/>
        <v>197</v>
      </c>
      <c r="AC133" s="213" t="e">
        <f t="shared" si="167"/>
        <v>#VALUE!</v>
      </c>
      <c r="AD133" s="213">
        <f t="shared" si="168"/>
        <v>0.11681127391472532</v>
      </c>
      <c r="AE133" s="213">
        <f t="shared" si="169"/>
        <v>0.13389869764237411</v>
      </c>
      <c r="AF133" s="213">
        <f t="shared" si="170"/>
        <v>0.19958849887300792</v>
      </c>
      <c r="AG133" s="167">
        <f t="shared" si="155"/>
        <v>3.969E-4</v>
      </c>
      <c r="AH133" s="167">
        <f t="shared" si="156"/>
        <v>1.7345999999999999</v>
      </c>
      <c r="AI133" s="167">
        <f t="shared" si="157"/>
        <v>2</v>
      </c>
      <c r="AJ133" s="167">
        <f t="shared" si="158"/>
        <v>3.6734700000000002E-4</v>
      </c>
      <c r="AK133" s="115">
        <v>218.26918973175157</v>
      </c>
      <c r="AL133" s="7">
        <v>235.14633901405676</v>
      </c>
      <c r="AM133" s="7">
        <v>288.64</v>
      </c>
      <c r="AN133">
        <v>1</v>
      </c>
      <c r="AO133">
        <v>1</v>
      </c>
      <c r="AP133">
        <v>1</v>
      </c>
      <c r="AQ133">
        <f t="shared" si="159"/>
        <v>246</v>
      </c>
      <c r="AR133">
        <f t="shared" si="159"/>
        <v>265</v>
      </c>
      <c r="AS133">
        <f t="shared" si="160"/>
        <v>325</v>
      </c>
      <c r="AT133">
        <f t="shared" si="183"/>
        <v>106</v>
      </c>
      <c r="AU133">
        <f t="shared" si="184"/>
        <v>114</v>
      </c>
      <c r="AV133">
        <f t="shared" si="185"/>
        <v>140</v>
      </c>
      <c r="AW133" s="213">
        <f t="shared" si="171"/>
        <v>6.0884283201225513E-2</v>
      </c>
      <c r="AX133" s="213">
        <f t="shared" si="172"/>
        <v>6.9969127304731121E-2</v>
      </c>
      <c r="AY133" s="213">
        <f t="shared" si="173"/>
        <v>0.10366899947975949</v>
      </c>
      <c r="AZ133" s="119">
        <f t="shared" si="178"/>
        <v>0.6</v>
      </c>
      <c r="BA133" s="1">
        <v>7.8</v>
      </c>
      <c r="BB133">
        <v>8.6999999999999993</v>
      </c>
      <c r="BC133">
        <v>12.2</v>
      </c>
      <c r="BE133" s="7">
        <v>1393</v>
      </c>
      <c r="BG133" s="123">
        <f t="shared" si="161"/>
        <v>0.9</v>
      </c>
      <c r="BJ133">
        <v>0</v>
      </c>
      <c r="BK133">
        <v>12.3</v>
      </c>
      <c r="BL133">
        <v>14.1</v>
      </c>
      <c r="BM133">
        <v>21.85</v>
      </c>
      <c r="BO133">
        <f t="shared" si="177"/>
        <v>1</v>
      </c>
      <c r="BP133">
        <f t="shared" si="177"/>
        <v>1</v>
      </c>
      <c r="BQ133">
        <f t="shared" si="177"/>
        <v>1</v>
      </c>
      <c r="BR133">
        <f t="shared" si="162"/>
        <v>246</v>
      </c>
      <c r="BS133">
        <f t="shared" si="174"/>
        <v>265</v>
      </c>
      <c r="BT133">
        <f t="shared" si="175"/>
        <v>325</v>
      </c>
      <c r="BV133">
        <f t="shared" si="163"/>
        <v>0</v>
      </c>
      <c r="BW133">
        <f t="shared" si="164"/>
        <v>0</v>
      </c>
      <c r="BX133">
        <f t="shared" si="165"/>
        <v>0</v>
      </c>
      <c r="BY133">
        <f t="shared" si="186"/>
        <v>1</v>
      </c>
    </row>
    <row r="134" spans="1:77" ht="15" customHeight="1" x14ac:dyDescent="0.25">
      <c r="A134" t="str">
        <f t="shared" si="166"/>
        <v>13511</v>
      </c>
      <c r="D134">
        <v>1</v>
      </c>
      <c r="E134">
        <v>35</v>
      </c>
      <c r="F134">
        <v>40.5</v>
      </c>
      <c r="G134">
        <v>11</v>
      </c>
      <c r="H134">
        <v>11.5</v>
      </c>
      <c r="I134">
        <v>0</v>
      </c>
      <c r="J134">
        <v>26</v>
      </c>
      <c r="K134">
        <v>30</v>
      </c>
      <c r="L134" s="121">
        <v>43</v>
      </c>
      <c r="M134" s="115">
        <f t="shared" si="150"/>
        <v>813.28000000000009</v>
      </c>
      <c r="N134" s="7">
        <v>2136.1856779144437</v>
      </c>
      <c r="O134" s="7">
        <v>2301.3611872256411</v>
      </c>
      <c r="P134" s="7">
        <v>2824.9</v>
      </c>
      <c r="Q134" s="121" t="s">
        <v>392</v>
      </c>
      <c r="R134">
        <v>1</v>
      </c>
      <c r="S134">
        <v>1</v>
      </c>
      <c r="T134">
        <v>1</v>
      </c>
      <c r="U134" t="e">
        <f t="shared" si="151"/>
        <v>#VALUE!</v>
      </c>
      <c r="V134">
        <f t="shared" si="152"/>
        <v>1176</v>
      </c>
      <c r="W134">
        <f t="shared" si="153"/>
        <v>1267</v>
      </c>
      <c r="X134">
        <f t="shared" si="154"/>
        <v>1555</v>
      </c>
      <c r="Y134" t="e">
        <f t="shared" si="179"/>
        <v>#VALUE!</v>
      </c>
      <c r="Z134">
        <f t="shared" si="180"/>
        <v>202</v>
      </c>
      <c r="AA134">
        <f t="shared" si="181"/>
        <v>218</v>
      </c>
      <c r="AB134">
        <f t="shared" si="182"/>
        <v>267</v>
      </c>
      <c r="AC134" s="213" t="e">
        <f t="shared" si="167"/>
        <v>#VALUE!</v>
      </c>
      <c r="AD134" s="213">
        <f t="shared" si="168"/>
        <v>0.26161245729300475</v>
      </c>
      <c r="AE134" s="213">
        <f t="shared" si="169"/>
        <v>0.30395169684660706</v>
      </c>
      <c r="AF134" s="213">
        <f t="shared" si="170"/>
        <v>0.45307946927971943</v>
      </c>
      <c r="AG134" s="167">
        <f t="shared" si="155"/>
        <v>3.969E-4</v>
      </c>
      <c r="AH134" s="167">
        <f t="shared" si="156"/>
        <v>1.7345999999999999</v>
      </c>
      <c r="AI134" s="167">
        <f t="shared" si="157"/>
        <v>4</v>
      </c>
      <c r="AJ134" s="167">
        <f t="shared" si="158"/>
        <v>5.7428799999999995E-4</v>
      </c>
      <c r="AK134" s="115">
        <v>358</v>
      </c>
      <c r="AL134" s="7">
        <v>385</v>
      </c>
      <c r="AM134" s="7">
        <v>473</v>
      </c>
      <c r="AN134">
        <v>1</v>
      </c>
      <c r="AO134">
        <v>1</v>
      </c>
      <c r="AP134">
        <v>1</v>
      </c>
      <c r="AQ134">
        <f t="shared" si="159"/>
        <v>403</v>
      </c>
      <c r="AR134">
        <f t="shared" si="159"/>
        <v>434</v>
      </c>
      <c r="AS134">
        <f t="shared" si="160"/>
        <v>533</v>
      </c>
      <c r="AT134">
        <f t="shared" si="183"/>
        <v>173</v>
      </c>
      <c r="AU134">
        <f t="shared" si="184"/>
        <v>187</v>
      </c>
      <c r="AV134">
        <f t="shared" si="185"/>
        <v>229</v>
      </c>
      <c r="AW134" s="213">
        <f t="shared" si="171"/>
        <v>0.1928725275595165</v>
      </c>
      <c r="AX134" s="213">
        <f t="shared" si="172"/>
        <v>0.2247684830685665</v>
      </c>
      <c r="AY134" s="213">
        <f t="shared" si="173"/>
        <v>0.33487703195914881</v>
      </c>
      <c r="AZ134" s="119">
        <f t="shared" si="178"/>
        <v>0.5</v>
      </c>
      <c r="BA134" s="1">
        <v>7.8</v>
      </c>
      <c r="BB134">
        <v>8.6999999999999993</v>
      </c>
      <c r="BC134">
        <v>12.2</v>
      </c>
      <c r="BE134" s="7">
        <v>1196</v>
      </c>
      <c r="BG134" s="123">
        <f t="shared" si="161"/>
        <v>0.68</v>
      </c>
      <c r="BJ134">
        <v>0</v>
      </c>
      <c r="BK134">
        <v>12.3</v>
      </c>
      <c r="BL134">
        <v>14.1</v>
      </c>
      <c r="BM134">
        <v>21.85</v>
      </c>
      <c r="BO134">
        <f t="shared" si="177"/>
        <v>1</v>
      </c>
      <c r="BP134">
        <f t="shared" si="177"/>
        <v>1</v>
      </c>
      <c r="BQ134">
        <f t="shared" si="177"/>
        <v>1</v>
      </c>
      <c r="BR134">
        <f t="shared" si="162"/>
        <v>403</v>
      </c>
      <c r="BS134">
        <f t="shared" si="174"/>
        <v>434</v>
      </c>
      <c r="BT134">
        <f t="shared" si="175"/>
        <v>533</v>
      </c>
      <c r="BV134">
        <f t="shared" si="163"/>
        <v>0</v>
      </c>
      <c r="BW134">
        <f t="shared" si="164"/>
        <v>0</v>
      </c>
      <c r="BX134">
        <f t="shared" si="165"/>
        <v>0</v>
      </c>
      <c r="BY134">
        <f t="shared" si="186"/>
        <v>1</v>
      </c>
    </row>
    <row r="135" spans="1:77" ht="15" customHeight="1" x14ac:dyDescent="0.25">
      <c r="A135" t="str">
        <f t="shared" si="166"/>
        <v>15011</v>
      </c>
      <c r="D135">
        <v>1</v>
      </c>
      <c r="E135">
        <v>50</v>
      </c>
      <c r="F135">
        <v>40.5</v>
      </c>
      <c r="G135">
        <v>11</v>
      </c>
      <c r="H135">
        <v>11.5</v>
      </c>
      <c r="I135">
        <v>0</v>
      </c>
      <c r="J135">
        <v>26</v>
      </c>
      <c r="K135">
        <v>30</v>
      </c>
      <c r="L135" s="121">
        <v>43</v>
      </c>
      <c r="M135" s="115">
        <f t="shared" si="150"/>
        <v>942.48</v>
      </c>
      <c r="N135" s="7">
        <v>2136.1856779144437</v>
      </c>
      <c r="O135" s="7">
        <v>2301.3611872256411</v>
      </c>
      <c r="P135" s="7">
        <v>2824.9</v>
      </c>
      <c r="Q135" s="121" t="s">
        <v>392</v>
      </c>
      <c r="R135">
        <v>1</v>
      </c>
      <c r="S135">
        <v>1</v>
      </c>
      <c r="T135">
        <v>1</v>
      </c>
      <c r="U135" t="e">
        <f t="shared" si="151"/>
        <v>#VALUE!</v>
      </c>
      <c r="V135">
        <f t="shared" si="152"/>
        <v>1176</v>
      </c>
      <c r="W135">
        <f t="shared" si="153"/>
        <v>1267</v>
      </c>
      <c r="X135">
        <f t="shared" si="154"/>
        <v>1555</v>
      </c>
      <c r="Y135" t="e">
        <f t="shared" si="179"/>
        <v>#VALUE!</v>
      </c>
      <c r="Z135">
        <f t="shared" si="180"/>
        <v>202</v>
      </c>
      <c r="AA135">
        <f t="shared" si="181"/>
        <v>218</v>
      </c>
      <c r="AB135">
        <f t="shared" si="182"/>
        <v>267</v>
      </c>
      <c r="AC135" s="213" t="e">
        <f t="shared" si="167"/>
        <v>#VALUE!</v>
      </c>
      <c r="AD135" s="213">
        <f t="shared" si="168"/>
        <v>0.28488913055761989</v>
      </c>
      <c r="AE135" s="213">
        <f t="shared" si="169"/>
        <v>0.33051885241141804</v>
      </c>
      <c r="AF135" s="213">
        <f t="shared" si="170"/>
        <v>0.49084406666281616</v>
      </c>
      <c r="AG135" s="167">
        <f t="shared" si="155"/>
        <v>3.969E-4</v>
      </c>
      <c r="AH135" s="167">
        <f t="shared" si="156"/>
        <v>1.7345999999999999</v>
      </c>
      <c r="AI135" s="167">
        <f t="shared" si="157"/>
        <v>4</v>
      </c>
      <c r="AJ135" s="167">
        <f t="shared" si="158"/>
        <v>5.7428799999999995E-4</v>
      </c>
      <c r="AK135" s="115">
        <v>358</v>
      </c>
      <c r="AL135" s="7">
        <v>385</v>
      </c>
      <c r="AM135" s="7">
        <v>473</v>
      </c>
      <c r="AN135">
        <v>1</v>
      </c>
      <c r="AO135">
        <v>1</v>
      </c>
      <c r="AP135">
        <v>1</v>
      </c>
      <c r="AQ135">
        <f t="shared" si="159"/>
        <v>403</v>
      </c>
      <c r="AR135">
        <f t="shared" si="159"/>
        <v>434</v>
      </c>
      <c r="AS135">
        <f t="shared" si="160"/>
        <v>533</v>
      </c>
      <c r="AT135">
        <f t="shared" si="183"/>
        <v>173</v>
      </c>
      <c r="AU135">
        <f t="shared" si="184"/>
        <v>187</v>
      </c>
      <c r="AV135">
        <f t="shared" si="185"/>
        <v>229</v>
      </c>
      <c r="AW135" s="213">
        <f t="shared" si="171"/>
        <v>0.21066241480460138</v>
      </c>
      <c r="AX135" s="213">
        <f t="shared" si="172"/>
        <v>0.2451292848377169</v>
      </c>
      <c r="AY135" s="213">
        <f t="shared" si="173"/>
        <v>0.3638124027946455</v>
      </c>
      <c r="AZ135" s="119">
        <f t="shared" si="178"/>
        <v>0.7</v>
      </c>
      <c r="BA135" s="1">
        <v>7.8</v>
      </c>
      <c r="BB135">
        <v>8.6999999999999993</v>
      </c>
      <c r="BC135">
        <v>12.2</v>
      </c>
      <c r="BE135" s="7">
        <v>1386</v>
      </c>
      <c r="BG135" s="123">
        <f t="shared" si="161"/>
        <v>0.68</v>
      </c>
      <c r="BJ135">
        <v>0</v>
      </c>
      <c r="BK135">
        <v>12.3</v>
      </c>
      <c r="BL135">
        <v>14.1</v>
      </c>
      <c r="BM135">
        <v>21.85</v>
      </c>
      <c r="BO135">
        <f t="shared" si="177"/>
        <v>1</v>
      </c>
      <c r="BP135">
        <f t="shared" si="177"/>
        <v>1</v>
      </c>
      <c r="BQ135">
        <f t="shared" si="177"/>
        <v>1</v>
      </c>
      <c r="BR135">
        <f t="shared" si="162"/>
        <v>403</v>
      </c>
      <c r="BS135">
        <f t="shared" si="174"/>
        <v>434</v>
      </c>
      <c r="BT135">
        <f t="shared" si="175"/>
        <v>533</v>
      </c>
      <c r="BV135">
        <f t="shared" si="163"/>
        <v>0</v>
      </c>
      <c r="BW135">
        <f t="shared" si="164"/>
        <v>0</v>
      </c>
      <c r="BX135">
        <f t="shared" si="165"/>
        <v>0</v>
      </c>
      <c r="BY135">
        <f t="shared" si="186"/>
        <v>1</v>
      </c>
    </row>
    <row r="136" spans="1:77" ht="15" customHeight="1" x14ac:dyDescent="0.25">
      <c r="A136" t="str">
        <f t="shared" si="166"/>
        <v>16511</v>
      </c>
      <c r="D136">
        <v>1</v>
      </c>
      <c r="E136">
        <v>65</v>
      </c>
      <c r="F136">
        <v>40.5</v>
      </c>
      <c r="G136">
        <v>11</v>
      </c>
      <c r="H136">
        <v>11.5</v>
      </c>
      <c r="I136">
        <v>0</v>
      </c>
      <c r="J136">
        <v>26</v>
      </c>
      <c r="K136">
        <v>30</v>
      </c>
      <c r="L136" s="121">
        <v>43</v>
      </c>
      <c r="M136" s="115">
        <f t="shared" si="150"/>
        <v>1049.24</v>
      </c>
      <c r="N136" s="7">
        <v>2136.1856779144437</v>
      </c>
      <c r="O136" s="7">
        <v>2301.3611872256411</v>
      </c>
      <c r="P136" s="7">
        <v>2824.9</v>
      </c>
      <c r="Q136" s="121" t="s">
        <v>392</v>
      </c>
      <c r="R136">
        <v>1</v>
      </c>
      <c r="S136">
        <v>1</v>
      </c>
      <c r="T136">
        <v>1</v>
      </c>
      <c r="U136" t="e">
        <f t="shared" si="151"/>
        <v>#VALUE!</v>
      </c>
      <c r="V136">
        <f t="shared" si="152"/>
        <v>1176</v>
      </c>
      <c r="W136">
        <f t="shared" si="153"/>
        <v>1267</v>
      </c>
      <c r="X136">
        <f t="shared" si="154"/>
        <v>1555</v>
      </c>
      <c r="Y136" t="e">
        <f t="shared" si="179"/>
        <v>#VALUE!</v>
      </c>
      <c r="Z136">
        <f t="shared" si="180"/>
        <v>202</v>
      </c>
      <c r="AA136">
        <f t="shared" si="181"/>
        <v>218</v>
      </c>
      <c r="AB136">
        <f t="shared" si="182"/>
        <v>267</v>
      </c>
      <c r="AC136" s="213" t="e">
        <f t="shared" si="167"/>
        <v>#VALUE!</v>
      </c>
      <c r="AD136" s="213">
        <f t="shared" si="168"/>
        <v>0.30816580382223502</v>
      </c>
      <c r="AE136" s="213">
        <f t="shared" si="169"/>
        <v>0.35708600797622903</v>
      </c>
      <c r="AF136" s="213">
        <f t="shared" si="170"/>
        <v>0.52860866404591289</v>
      </c>
      <c r="AG136" s="167">
        <f t="shared" si="155"/>
        <v>3.969E-4</v>
      </c>
      <c r="AH136" s="167">
        <f t="shared" si="156"/>
        <v>1.7345999999999999</v>
      </c>
      <c r="AI136" s="167">
        <f t="shared" si="157"/>
        <v>4</v>
      </c>
      <c r="AJ136" s="167">
        <f t="shared" si="158"/>
        <v>5.7428799999999995E-4</v>
      </c>
      <c r="AK136" s="115">
        <f>AK135*(1-(($E136-50)*0.005))</f>
        <v>331.15000000000003</v>
      </c>
      <c r="AL136" s="7">
        <f>AL135*(1-(($E136-50)*0.005))</f>
        <v>356.125</v>
      </c>
      <c r="AM136" s="7">
        <f>AM135*(1-(($E136-50)*0.005))</f>
        <v>437.52500000000003</v>
      </c>
      <c r="AN136">
        <v>1</v>
      </c>
      <c r="AO136">
        <v>1</v>
      </c>
      <c r="AP136">
        <v>1</v>
      </c>
      <c r="AQ136">
        <f t="shared" si="159"/>
        <v>373</v>
      </c>
      <c r="AR136">
        <f t="shared" si="159"/>
        <v>401</v>
      </c>
      <c r="AS136">
        <f t="shared" si="160"/>
        <v>493</v>
      </c>
      <c r="AT136">
        <f t="shared" si="183"/>
        <v>160</v>
      </c>
      <c r="AU136">
        <f t="shared" si="184"/>
        <v>172</v>
      </c>
      <c r="AV136">
        <f t="shared" si="185"/>
        <v>212</v>
      </c>
      <c r="AW136" s="213">
        <f t="shared" si="171"/>
        <v>0.1964837586382166</v>
      </c>
      <c r="AX136" s="213">
        <f t="shared" si="172"/>
        <v>0.22591020460455546</v>
      </c>
      <c r="AY136" s="213">
        <f t="shared" si="173"/>
        <v>0.33833050144421067</v>
      </c>
      <c r="AZ136" s="119">
        <f t="shared" si="178"/>
        <v>0.9</v>
      </c>
      <c r="BA136" s="1">
        <v>7.8</v>
      </c>
      <c r="BB136">
        <v>8.6999999999999993</v>
      </c>
      <c r="BC136">
        <v>12.2</v>
      </c>
      <c r="BE136" s="7">
        <v>1543</v>
      </c>
      <c r="BG136" s="123">
        <f t="shared" si="161"/>
        <v>0.68</v>
      </c>
      <c r="BJ136">
        <v>0</v>
      </c>
      <c r="BK136">
        <v>12.3</v>
      </c>
      <c r="BL136">
        <v>14.1</v>
      </c>
      <c r="BM136">
        <v>21.85</v>
      </c>
      <c r="BO136">
        <f t="shared" si="177"/>
        <v>1</v>
      </c>
      <c r="BP136">
        <f t="shared" si="177"/>
        <v>1</v>
      </c>
      <c r="BQ136">
        <f t="shared" si="177"/>
        <v>1</v>
      </c>
      <c r="BR136">
        <f t="shared" si="162"/>
        <v>373</v>
      </c>
      <c r="BS136">
        <f t="shared" si="174"/>
        <v>401</v>
      </c>
      <c r="BT136">
        <f t="shared" si="175"/>
        <v>493</v>
      </c>
      <c r="BV136">
        <f t="shared" si="163"/>
        <v>0</v>
      </c>
      <c r="BW136">
        <f t="shared" si="164"/>
        <v>0</v>
      </c>
      <c r="BX136">
        <f t="shared" si="165"/>
        <v>0</v>
      </c>
      <c r="BY136">
        <f t="shared" si="186"/>
        <v>1</v>
      </c>
    </row>
    <row r="137" spans="1:77" ht="15" customHeight="1" x14ac:dyDescent="0.25">
      <c r="A137" t="str">
        <f t="shared" si="166"/>
        <v>19511</v>
      </c>
      <c r="D137">
        <v>1</v>
      </c>
      <c r="E137">
        <v>95</v>
      </c>
      <c r="F137">
        <v>40.5</v>
      </c>
      <c r="G137">
        <v>11</v>
      </c>
      <c r="H137">
        <v>11.5</v>
      </c>
      <c r="I137">
        <v>0</v>
      </c>
      <c r="J137">
        <v>26</v>
      </c>
      <c r="K137">
        <v>30</v>
      </c>
      <c r="L137" s="121">
        <v>43</v>
      </c>
      <c r="M137" s="115">
        <f t="shared" si="150"/>
        <v>1221.2800000000002</v>
      </c>
      <c r="N137" s="7">
        <v>2136.1856779144437</v>
      </c>
      <c r="O137" s="7">
        <v>2301.3611872256411</v>
      </c>
      <c r="P137" s="7">
        <v>2824.9</v>
      </c>
      <c r="Q137" s="121" t="s">
        <v>392</v>
      </c>
      <c r="R137">
        <v>1</v>
      </c>
      <c r="S137">
        <v>1</v>
      </c>
      <c r="T137">
        <v>1</v>
      </c>
      <c r="U137" t="e">
        <f t="shared" si="151"/>
        <v>#VALUE!</v>
      </c>
      <c r="V137">
        <f t="shared" si="152"/>
        <v>1176</v>
      </c>
      <c r="W137">
        <f t="shared" si="153"/>
        <v>1267</v>
      </c>
      <c r="X137">
        <f t="shared" si="154"/>
        <v>1555</v>
      </c>
      <c r="Y137" t="e">
        <f t="shared" si="179"/>
        <v>#VALUE!</v>
      </c>
      <c r="Z137">
        <f t="shared" si="180"/>
        <v>202</v>
      </c>
      <c r="AA137">
        <f t="shared" si="181"/>
        <v>218</v>
      </c>
      <c r="AB137">
        <f t="shared" si="182"/>
        <v>267</v>
      </c>
      <c r="AC137" s="213" t="e">
        <f t="shared" si="167"/>
        <v>#VALUE!</v>
      </c>
      <c r="AD137" s="213">
        <f t="shared" si="168"/>
        <v>0.35471915035146528</v>
      </c>
      <c r="AE137" s="213">
        <f t="shared" si="169"/>
        <v>0.41022031910585094</v>
      </c>
      <c r="AF137" s="213">
        <f t="shared" si="170"/>
        <v>0.60413785881210624</v>
      </c>
      <c r="AG137" s="167">
        <f t="shared" si="155"/>
        <v>3.969E-4</v>
      </c>
      <c r="AH137" s="167">
        <f t="shared" si="156"/>
        <v>1.7345999999999999</v>
      </c>
      <c r="AI137" s="167">
        <f t="shared" si="157"/>
        <v>4</v>
      </c>
      <c r="AJ137" s="167">
        <f t="shared" si="158"/>
        <v>5.7428799999999995E-4</v>
      </c>
      <c r="AK137" s="115">
        <f>AK135*(1-(($E137-50)*0.005))</f>
        <v>277.45</v>
      </c>
      <c r="AL137" s="7">
        <f>AL135*(1-(($E137-50)*0.005))</f>
        <v>298.375</v>
      </c>
      <c r="AM137" s="7">
        <f>AM135*(1-(($E137-50)*0.005))</f>
        <v>366.57499999999999</v>
      </c>
      <c r="AN137">
        <v>1</v>
      </c>
      <c r="AO137">
        <v>1</v>
      </c>
      <c r="AP137">
        <v>1</v>
      </c>
      <c r="AQ137">
        <f t="shared" si="159"/>
        <v>312</v>
      </c>
      <c r="AR137">
        <f t="shared" si="159"/>
        <v>336</v>
      </c>
      <c r="AS137">
        <f t="shared" si="160"/>
        <v>413</v>
      </c>
      <c r="AT137">
        <f t="shared" si="183"/>
        <v>134</v>
      </c>
      <c r="AU137">
        <f t="shared" si="184"/>
        <v>144</v>
      </c>
      <c r="AV137">
        <f t="shared" si="185"/>
        <v>178</v>
      </c>
      <c r="AW137" s="213">
        <f t="shared" si="171"/>
        <v>0.16242988867145094</v>
      </c>
      <c r="AX137" s="213">
        <f t="shared" si="172"/>
        <v>0.18623676427202723</v>
      </c>
      <c r="AY137" s="213">
        <f t="shared" si="173"/>
        <v>0.27875225801897668</v>
      </c>
      <c r="AZ137" s="119">
        <f t="shared" si="178"/>
        <v>1.3</v>
      </c>
      <c r="BA137" s="1">
        <v>7.8</v>
      </c>
      <c r="BB137">
        <v>8.6999999999999993</v>
      </c>
      <c r="BC137">
        <v>12.2</v>
      </c>
      <c r="BE137" s="7">
        <v>1796</v>
      </c>
      <c r="BG137" s="123">
        <f t="shared" si="161"/>
        <v>0.68</v>
      </c>
      <c r="BJ137">
        <v>0</v>
      </c>
      <c r="BK137">
        <v>12.3</v>
      </c>
      <c r="BL137">
        <v>14.1</v>
      </c>
      <c r="BM137">
        <v>21.85</v>
      </c>
      <c r="BO137">
        <f t="shared" si="177"/>
        <v>1</v>
      </c>
      <c r="BP137">
        <f t="shared" si="177"/>
        <v>1</v>
      </c>
      <c r="BQ137">
        <f t="shared" si="177"/>
        <v>1</v>
      </c>
      <c r="BR137">
        <f t="shared" si="162"/>
        <v>312</v>
      </c>
      <c r="BS137">
        <f t="shared" si="174"/>
        <v>336</v>
      </c>
      <c r="BT137">
        <f t="shared" si="175"/>
        <v>413</v>
      </c>
      <c r="BV137">
        <f t="shared" si="163"/>
        <v>0</v>
      </c>
      <c r="BW137">
        <f t="shared" si="164"/>
        <v>0</v>
      </c>
      <c r="BX137">
        <f t="shared" si="165"/>
        <v>0</v>
      </c>
      <c r="BY137">
        <f t="shared" si="186"/>
        <v>1</v>
      </c>
    </row>
    <row r="138" spans="1:77" ht="15" customHeight="1" x14ac:dyDescent="0.25">
      <c r="A138" t="str">
        <f t="shared" si="166"/>
        <v>13515</v>
      </c>
      <c r="D138">
        <v>1</v>
      </c>
      <c r="E138">
        <v>35</v>
      </c>
      <c r="F138">
        <v>40.5</v>
      </c>
      <c r="G138">
        <v>15</v>
      </c>
      <c r="H138">
        <v>16.5</v>
      </c>
      <c r="I138">
        <v>0</v>
      </c>
      <c r="J138">
        <v>26</v>
      </c>
      <c r="K138">
        <v>30</v>
      </c>
      <c r="L138" s="121">
        <v>44.1</v>
      </c>
      <c r="M138" s="115">
        <f t="shared" si="150"/>
        <v>1176</v>
      </c>
      <c r="N138" s="7">
        <v>1798.7737222599399</v>
      </c>
      <c r="O138" s="7">
        <v>1926.0891717740149</v>
      </c>
      <c r="P138" s="7">
        <v>2655.16</v>
      </c>
      <c r="Q138" s="121" t="s">
        <v>392</v>
      </c>
      <c r="R138">
        <v>1</v>
      </c>
      <c r="S138">
        <v>1</v>
      </c>
      <c r="T138">
        <v>1</v>
      </c>
      <c r="U138" t="e">
        <f t="shared" si="151"/>
        <v>#VALUE!</v>
      </c>
      <c r="V138">
        <f t="shared" si="152"/>
        <v>990</v>
      </c>
      <c r="W138">
        <f t="shared" si="153"/>
        <v>1060</v>
      </c>
      <c r="X138">
        <f t="shared" si="154"/>
        <v>1461</v>
      </c>
      <c r="Y138" t="e">
        <f t="shared" si="179"/>
        <v>#VALUE!</v>
      </c>
      <c r="Z138">
        <f t="shared" si="180"/>
        <v>170</v>
      </c>
      <c r="AA138">
        <f t="shared" si="181"/>
        <v>182</v>
      </c>
      <c r="AB138">
        <f t="shared" si="182"/>
        <v>251</v>
      </c>
      <c r="AC138" s="213" t="e">
        <f t="shared" si="167"/>
        <v>#VALUE!</v>
      </c>
      <c r="AD138" s="213">
        <f t="shared" si="168"/>
        <v>0.13668909013319613</v>
      </c>
      <c r="AE138" s="213">
        <f t="shared" si="169"/>
        <v>0.15654155687248419</v>
      </c>
      <c r="AF138" s="213">
        <f t="shared" si="170"/>
        <v>0.29666830143071582</v>
      </c>
      <c r="AG138" s="167">
        <f t="shared" si="155"/>
        <v>2.0829999999999999E-4</v>
      </c>
      <c r="AH138" s="167">
        <f t="shared" si="156"/>
        <v>1.724</v>
      </c>
      <c r="AI138" s="167">
        <f t="shared" si="157"/>
        <v>2</v>
      </c>
      <c r="AJ138" s="167">
        <f t="shared" si="158"/>
        <v>4.6182900000000003E-4</v>
      </c>
      <c r="AK138" s="115">
        <v>245.53983484833029</v>
      </c>
      <c r="AL138" s="7">
        <v>262.91890485611941</v>
      </c>
      <c r="AM138" s="7">
        <v>362.44</v>
      </c>
      <c r="AN138">
        <v>1</v>
      </c>
      <c r="AO138">
        <v>1</v>
      </c>
      <c r="AP138">
        <v>1</v>
      </c>
      <c r="AQ138">
        <f t="shared" si="159"/>
        <v>277</v>
      </c>
      <c r="AR138">
        <f t="shared" si="159"/>
        <v>296</v>
      </c>
      <c r="AS138">
        <f t="shared" si="160"/>
        <v>408</v>
      </c>
      <c r="AT138">
        <f t="shared" si="183"/>
        <v>119</v>
      </c>
      <c r="AU138">
        <f t="shared" si="184"/>
        <v>127</v>
      </c>
      <c r="AV138">
        <f t="shared" si="185"/>
        <v>175</v>
      </c>
      <c r="AW138" s="213">
        <f t="shared" si="171"/>
        <v>6.7276217233078611E-2</v>
      </c>
      <c r="AX138" s="213">
        <f t="shared" si="172"/>
        <v>7.6561256958697144E-2</v>
      </c>
      <c r="AY138" s="213">
        <f t="shared" si="173"/>
        <v>0.14479813221550225</v>
      </c>
      <c r="AZ138" s="119">
        <f t="shared" si="178"/>
        <v>0.4</v>
      </c>
      <c r="BA138" s="1">
        <v>7</v>
      </c>
      <c r="BB138">
        <v>7.7</v>
      </c>
      <c r="BC138">
        <v>10.7</v>
      </c>
      <c r="BE138" s="7">
        <v>1470</v>
      </c>
      <c r="BG138" s="123">
        <f t="shared" si="161"/>
        <v>0.8</v>
      </c>
      <c r="BJ138">
        <v>0</v>
      </c>
      <c r="BK138">
        <v>10.9</v>
      </c>
      <c r="BL138">
        <v>12.8</v>
      </c>
      <c r="BM138">
        <v>21.85</v>
      </c>
      <c r="BO138">
        <f t="shared" si="177"/>
        <v>1</v>
      </c>
      <c r="BP138">
        <f t="shared" si="177"/>
        <v>1</v>
      </c>
      <c r="BQ138">
        <f t="shared" si="177"/>
        <v>1</v>
      </c>
      <c r="BR138">
        <f t="shared" si="162"/>
        <v>277</v>
      </c>
      <c r="BS138">
        <f t="shared" si="174"/>
        <v>296</v>
      </c>
      <c r="BT138">
        <f t="shared" si="175"/>
        <v>408</v>
      </c>
      <c r="BV138">
        <f t="shared" si="163"/>
        <v>0</v>
      </c>
      <c r="BW138">
        <f t="shared" si="164"/>
        <v>0</v>
      </c>
      <c r="BX138">
        <f t="shared" si="165"/>
        <v>0</v>
      </c>
      <c r="BY138">
        <f t="shared" si="186"/>
        <v>1</v>
      </c>
    </row>
    <row r="139" spans="1:77" ht="15" customHeight="1" x14ac:dyDescent="0.25">
      <c r="A139" t="str">
        <f t="shared" si="166"/>
        <v>15015</v>
      </c>
      <c r="D139">
        <v>1</v>
      </c>
      <c r="E139">
        <v>50</v>
      </c>
      <c r="F139">
        <v>40.5</v>
      </c>
      <c r="G139">
        <v>15</v>
      </c>
      <c r="H139">
        <v>16.5</v>
      </c>
      <c r="I139">
        <v>0</v>
      </c>
      <c r="J139">
        <v>26</v>
      </c>
      <c r="K139">
        <v>30</v>
      </c>
      <c r="L139" s="121">
        <v>44.1</v>
      </c>
      <c r="M139" s="115">
        <f t="shared" si="150"/>
        <v>1387.2</v>
      </c>
      <c r="N139" s="7">
        <v>1798.7737222599399</v>
      </c>
      <c r="O139" s="7">
        <v>1926.0891717740149</v>
      </c>
      <c r="P139" s="7">
        <v>2655.16</v>
      </c>
      <c r="Q139" s="121" t="s">
        <v>392</v>
      </c>
      <c r="R139">
        <v>1</v>
      </c>
      <c r="S139">
        <v>1</v>
      </c>
      <c r="T139">
        <v>1</v>
      </c>
      <c r="U139" t="e">
        <f t="shared" si="151"/>
        <v>#VALUE!</v>
      </c>
      <c r="V139">
        <f t="shared" si="152"/>
        <v>990</v>
      </c>
      <c r="W139">
        <f t="shared" si="153"/>
        <v>1060</v>
      </c>
      <c r="X139">
        <f t="shared" si="154"/>
        <v>1461</v>
      </c>
      <c r="Y139" t="e">
        <f t="shared" si="179"/>
        <v>#VALUE!</v>
      </c>
      <c r="Z139">
        <f t="shared" si="180"/>
        <v>170</v>
      </c>
      <c r="AA139">
        <f t="shared" si="181"/>
        <v>182</v>
      </c>
      <c r="AB139">
        <f t="shared" si="182"/>
        <v>251</v>
      </c>
      <c r="AC139" s="213" t="e">
        <f t="shared" si="167"/>
        <v>#VALUE!</v>
      </c>
      <c r="AD139" s="213">
        <f t="shared" si="168"/>
        <v>0.14097783825445542</v>
      </c>
      <c r="AE139" s="213">
        <f t="shared" si="169"/>
        <v>0.16136547216739985</v>
      </c>
      <c r="AF139" s="213">
        <f t="shared" si="170"/>
        <v>0.30506433364419822</v>
      </c>
      <c r="AG139" s="167">
        <f t="shared" si="155"/>
        <v>2.0829999999999999E-4</v>
      </c>
      <c r="AH139" s="167">
        <f t="shared" si="156"/>
        <v>1.724</v>
      </c>
      <c r="AI139" s="167">
        <f t="shared" si="157"/>
        <v>2</v>
      </c>
      <c r="AJ139" s="167">
        <f t="shared" si="158"/>
        <v>4.6182900000000003E-4</v>
      </c>
      <c r="AK139" s="115">
        <v>245.53983484833029</v>
      </c>
      <c r="AL139" s="7">
        <v>262.91890485611941</v>
      </c>
      <c r="AM139" s="7">
        <v>362.44</v>
      </c>
      <c r="AN139">
        <v>1</v>
      </c>
      <c r="AO139">
        <v>1</v>
      </c>
      <c r="AP139">
        <v>1</v>
      </c>
      <c r="AQ139">
        <f t="shared" si="159"/>
        <v>277</v>
      </c>
      <c r="AR139">
        <f t="shared" si="159"/>
        <v>296</v>
      </c>
      <c r="AS139">
        <f t="shared" si="160"/>
        <v>408</v>
      </c>
      <c r="AT139">
        <f t="shared" si="183"/>
        <v>119</v>
      </c>
      <c r="AU139">
        <f t="shared" si="184"/>
        <v>127</v>
      </c>
      <c r="AV139">
        <f t="shared" si="185"/>
        <v>175</v>
      </c>
      <c r="AW139" s="213">
        <f t="shared" si="171"/>
        <v>6.9595104104592145E-2</v>
      </c>
      <c r="AX139" s="213">
        <f t="shared" si="172"/>
        <v>7.9155401767117384E-2</v>
      </c>
      <c r="AY139" s="213">
        <f t="shared" si="173"/>
        <v>0.14930665424742137</v>
      </c>
      <c r="AZ139" s="119">
        <f t="shared" si="178"/>
        <v>0.5</v>
      </c>
      <c r="BA139" s="1">
        <v>7</v>
      </c>
      <c r="BB139">
        <v>7.7</v>
      </c>
      <c r="BC139">
        <v>10.7</v>
      </c>
      <c r="BE139" s="7">
        <v>1734</v>
      </c>
      <c r="BG139" s="123">
        <f t="shared" si="161"/>
        <v>0.8</v>
      </c>
      <c r="BJ139">
        <v>0</v>
      </c>
      <c r="BK139">
        <v>10.9</v>
      </c>
      <c r="BL139">
        <v>12.8</v>
      </c>
      <c r="BM139">
        <v>21.85</v>
      </c>
      <c r="BO139">
        <f t="shared" si="177"/>
        <v>1</v>
      </c>
      <c r="BP139">
        <f t="shared" si="177"/>
        <v>1</v>
      </c>
      <c r="BQ139">
        <f t="shared" si="177"/>
        <v>1</v>
      </c>
      <c r="BR139">
        <f t="shared" si="162"/>
        <v>277</v>
      </c>
      <c r="BS139">
        <f t="shared" si="174"/>
        <v>296</v>
      </c>
      <c r="BT139">
        <f t="shared" si="175"/>
        <v>408</v>
      </c>
      <c r="BV139">
        <f t="shared" si="163"/>
        <v>0</v>
      </c>
      <c r="BW139">
        <f t="shared" si="164"/>
        <v>0</v>
      </c>
      <c r="BX139">
        <f t="shared" si="165"/>
        <v>0</v>
      </c>
      <c r="BY139">
        <f t="shared" si="186"/>
        <v>1</v>
      </c>
    </row>
    <row r="140" spans="1:77" ht="15" customHeight="1" x14ac:dyDescent="0.25">
      <c r="A140" t="str">
        <f t="shared" si="166"/>
        <v>16515</v>
      </c>
      <c r="D140">
        <v>1</v>
      </c>
      <c r="E140">
        <v>65</v>
      </c>
      <c r="F140">
        <v>40.5</v>
      </c>
      <c r="G140">
        <v>15</v>
      </c>
      <c r="H140">
        <v>16.5</v>
      </c>
      <c r="I140">
        <v>0</v>
      </c>
      <c r="J140">
        <v>26</v>
      </c>
      <c r="K140">
        <v>30</v>
      </c>
      <c r="L140" s="121">
        <v>44.1</v>
      </c>
      <c r="M140" s="115">
        <f t="shared" si="150"/>
        <v>1537.6000000000001</v>
      </c>
      <c r="N140" s="7">
        <v>1798.7737222599399</v>
      </c>
      <c r="O140" s="7">
        <v>1926.0891717740149</v>
      </c>
      <c r="P140" s="7">
        <v>2655.16</v>
      </c>
      <c r="Q140" s="121" t="s">
        <v>392</v>
      </c>
      <c r="R140">
        <v>1</v>
      </c>
      <c r="S140">
        <v>1</v>
      </c>
      <c r="T140">
        <v>1</v>
      </c>
      <c r="U140" t="e">
        <f t="shared" si="151"/>
        <v>#VALUE!</v>
      </c>
      <c r="V140">
        <f t="shared" si="152"/>
        <v>990</v>
      </c>
      <c r="W140">
        <f t="shared" si="153"/>
        <v>1060</v>
      </c>
      <c r="X140">
        <f t="shared" si="154"/>
        <v>1461</v>
      </c>
      <c r="Y140" t="e">
        <f t="shared" si="179"/>
        <v>#VALUE!</v>
      </c>
      <c r="Z140">
        <f t="shared" si="180"/>
        <v>170</v>
      </c>
      <c r="AA140">
        <f t="shared" si="181"/>
        <v>182</v>
      </c>
      <c r="AB140">
        <f t="shared" si="182"/>
        <v>251</v>
      </c>
      <c r="AC140" s="213" t="e">
        <f t="shared" si="167"/>
        <v>#VALUE!</v>
      </c>
      <c r="AD140" s="213">
        <f t="shared" si="168"/>
        <v>0.14526658637571474</v>
      </c>
      <c r="AE140" s="213">
        <f t="shared" si="169"/>
        <v>0.16618938746231551</v>
      </c>
      <c r="AF140" s="213">
        <f t="shared" si="170"/>
        <v>0.31346036585768061</v>
      </c>
      <c r="AG140" s="167">
        <f t="shared" si="155"/>
        <v>2.0829999999999999E-4</v>
      </c>
      <c r="AH140" s="167">
        <f t="shared" si="156"/>
        <v>1.724</v>
      </c>
      <c r="AI140" s="167">
        <f t="shared" si="157"/>
        <v>2</v>
      </c>
      <c r="AJ140" s="167">
        <f t="shared" si="158"/>
        <v>4.6182900000000003E-4</v>
      </c>
      <c r="AK140" s="115">
        <v>245.53983484833029</v>
      </c>
      <c r="AL140" s="7">
        <v>262.91890485611941</v>
      </c>
      <c r="AM140" s="7">
        <v>362.44</v>
      </c>
      <c r="AN140">
        <v>1</v>
      </c>
      <c r="AO140">
        <v>1</v>
      </c>
      <c r="AP140">
        <v>1</v>
      </c>
      <c r="AQ140">
        <f t="shared" si="159"/>
        <v>277</v>
      </c>
      <c r="AR140">
        <f t="shared" si="159"/>
        <v>296</v>
      </c>
      <c r="AS140">
        <f t="shared" si="160"/>
        <v>408</v>
      </c>
      <c r="AT140">
        <f t="shared" si="183"/>
        <v>119</v>
      </c>
      <c r="AU140">
        <f t="shared" si="184"/>
        <v>127</v>
      </c>
      <c r="AV140">
        <f t="shared" si="185"/>
        <v>175</v>
      </c>
      <c r="AW140" s="213">
        <f t="shared" si="171"/>
        <v>7.1913990976105693E-2</v>
      </c>
      <c r="AX140" s="213">
        <f t="shared" si="172"/>
        <v>8.1749546575537652E-2</v>
      </c>
      <c r="AY140" s="213">
        <f t="shared" si="173"/>
        <v>0.15381517627934049</v>
      </c>
      <c r="AZ140" s="119">
        <f t="shared" si="178"/>
        <v>0.7</v>
      </c>
      <c r="BA140" s="1">
        <v>7</v>
      </c>
      <c r="BB140">
        <v>7.7</v>
      </c>
      <c r="BC140">
        <v>10.7</v>
      </c>
      <c r="BE140" s="7">
        <v>1922</v>
      </c>
      <c r="BG140" s="123">
        <f t="shared" si="161"/>
        <v>0.8</v>
      </c>
      <c r="BJ140">
        <v>0</v>
      </c>
      <c r="BK140">
        <v>10.9</v>
      </c>
      <c r="BL140">
        <v>12.8</v>
      </c>
      <c r="BM140">
        <v>21.85</v>
      </c>
      <c r="BO140">
        <f t="shared" si="177"/>
        <v>1</v>
      </c>
      <c r="BP140">
        <f t="shared" si="177"/>
        <v>1</v>
      </c>
      <c r="BQ140">
        <f t="shared" si="177"/>
        <v>1</v>
      </c>
      <c r="BR140">
        <f t="shared" si="162"/>
        <v>277</v>
      </c>
      <c r="BS140">
        <f t="shared" si="174"/>
        <v>296</v>
      </c>
      <c r="BT140">
        <f t="shared" si="175"/>
        <v>408</v>
      </c>
      <c r="BV140">
        <f t="shared" si="163"/>
        <v>0</v>
      </c>
      <c r="BW140">
        <f t="shared" si="164"/>
        <v>0</v>
      </c>
      <c r="BX140">
        <f t="shared" si="165"/>
        <v>0</v>
      </c>
      <c r="BY140">
        <f t="shared" si="186"/>
        <v>1</v>
      </c>
    </row>
    <row r="141" spans="1:77" ht="15" customHeight="1" x14ac:dyDescent="0.25">
      <c r="A141" t="str">
        <f t="shared" si="166"/>
        <v>19515</v>
      </c>
      <c r="D141">
        <v>1</v>
      </c>
      <c r="E141">
        <v>95</v>
      </c>
      <c r="F141">
        <v>40.5</v>
      </c>
      <c r="G141">
        <v>15</v>
      </c>
      <c r="H141">
        <v>16.5</v>
      </c>
      <c r="I141">
        <v>0</v>
      </c>
      <c r="J141">
        <v>26</v>
      </c>
      <c r="K141">
        <v>30</v>
      </c>
      <c r="L141" s="121">
        <v>44.1</v>
      </c>
      <c r="M141" s="115">
        <f t="shared" si="150"/>
        <v>1703.7737222599399</v>
      </c>
      <c r="N141" s="7">
        <v>1798.7737222599399</v>
      </c>
      <c r="O141" s="7">
        <v>1926.0891717740149</v>
      </c>
      <c r="P141" s="7">
        <v>2655.16</v>
      </c>
      <c r="Q141" s="121" t="s">
        <v>392</v>
      </c>
      <c r="R141">
        <v>1</v>
      </c>
      <c r="S141">
        <v>1</v>
      </c>
      <c r="T141">
        <v>1</v>
      </c>
      <c r="U141" t="e">
        <f t="shared" si="151"/>
        <v>#VALUE!</v>
      </c>
      <c r="V141">
        <f t="shared" si="152"/>
        <v>990</v>
      </c>
      <c r="W141">
        <f t="shared" si="153"/>
        <v>1060</v>
      </c>
      <c r="X141">
        <f t="shared" si="154"/>
        <v>1461</v>
      </c>
      <c r="Y141" t="e">
        <f t="shared" si="179"/>
        <v>#VALUE!</v>
      </c>
      <c r="Z141">
        <f t="shared" si="180"/>
        <v>170</v>
      </c>
      <c r="AA141">
        <f t="shared" si="181"/>
        <v>182</v>
      </c>
      <c r="AB141">
        <f t="shared" si="182"/>
        <v>251</v>
      </c>
      <c r="AC141" s="213" t="e">
        <f t="shared" si="167"/>
        <v>#VALUE!</v>
      </c>
      <c r="AD141" s="213">
        <f t="shared" si="168"/>
        <v>0.15384408261823337</v>
      </c>
      <c r="AE141" s="213">
        <f t="shared" si="169"/>
        <v>0.17583721805214683</v>
      </c>
      <c r="AF141" s="213">
        <f t="shared" si="170"/>
        <v>0.3302524302846454</v>
      </c>
      <c r="AG141" s="167">
        <f t="shared" si="155"/>
        <v>2.0829999999999999E-4</v>
      </c>
      <c r="AH141" s="167">
        <f t="shared" si="156"/>
        <v>1.724</v>
      </c>
      <c r="AI141" s="167">
        <f t="shared" si="157"/>
        <v>2</v>
      </c>
      <c r="AJ141" s="167">
        <f t="shared" si="158"/>
        <v>4.6182900000000003E-4</v>
      </c>
      <c r="AK141" s="115">
        <v>245.53983484833029</v>
      </c>
      <c r="AL141" s="7">
        <v>262.91890485611941</v>
      </c>
      <c r="AM141" s="7">
        <v>362.44</v>
      </c>
      <c r="AN141">
        <v>1</v>
      </c>
      <c r="AO141">
        <v>1</v>
      </c>
      <c r="AP141">
        <v>1</v>
      </c>
      <c r="AQ141">
        <f t="shared" si="159"/>
        <v>277</v>
      </c>
      <c r="AR141">
        <f t="shared" si="159"/>
        <v>296</v>
      </c>
      <c r="AS141">
        <f t="shared" si="160"/>
        <v>408</v>
      </c>
      <c r="AT141">
        <f t="shared" si="183"/>
        <v>119</v>
      </c>
      <c r="AU141">
        <f t="shared" si="184"/>
        <v>127</v>
      </c>
      <c r="AV141">
        <f t="shared" si="185"/>
        <v>175</v>
      </c>
      <c r="AW141" s="213">
        <f t="shared" si="171"/>
        <v>7.6551764719132789E-2</v>
      </c>
      <c r="AX141" s="213">
        <f t="shared" si="172"/>
        <v>8.693783619237816E-2</v>
      </c>
      <c r="AY141" s="213">
        <f t="shared" si="173"/>
        <v>0.16283222034317871</v>
      </c>
      <c r="AZ141" s="119">
        <f t="shared" si="178"/>
        <v>1</v>
      </c>
      <c r="BA141" s="1">
        <v>7</v>
      </c>
      <c r="BB141">
        <v>7.7</v>
      </c>
      <c r="BC141">
        <v>10.7</v>
      </c>
      <c r="BE141" s="7">
        <v>2146</v>
      </c>
      <c r="BG141" s="123">
        <f t="shared" si="161"/>
        <v>0.8</v>
      </c>
      <c r="BJ141">
        <v>0</v>
      </c>
      <c r="BK141">
        <v>10.9</v>
      </c>
      <c r="BL141">
        <v>12.8</v>
      </c>
      <c r="BM141">
        <v>21.85</v>
      </c>
      <c r="BO141">
        <f t="shared" si="177"/>
        <v>1</v>
      </c>
      <c r="BP141">
        <f t="shared" si="177"/>
        <v>1</v>
      </c>
      <c r="BQ141">
        <f t="shared" si="177"/>
        <v>1</v>
      </c>
      <c r="BR141">
        <f t="shared" si="162"/>
        <v>277</v>
      </c>
      <c r="BS141">
        <f t="shared" si="174"/>
        <v>296</v>
      </c>
      <c r="BT141">
        <f t="shared" si="175"/>
        <v>408</v>
      </c>
      <c r="BV141">
        <f t="shared" si="163"/>
        <v>0</v>
      </c>
      <c r="BW141">
        <f t="shared" si="164"/>
        <v>0</v>
      </c>
      <c r="BX141">
        <f t="shared" si="165"/>
        <v>0</v>
      </c>
      <c r="BY141">
        <f t="shared" si="186"/>
        <v>1</v>
      </c>
    </row>
    <row r="142" spans="1:77" ht="15" customHeight="1" x14ac:dyDescent="0.25">
      <c r="A142" t="str">
        <f t="shared" si="166"/>
        <v>13516</v>
      </c>
      <c r="D142">
        <v>1</v>
      </c>
      <c r="E142">
        <v>35</v>
      </c>
      <c r="F142">
        <v>40.5</v>
      </c>
      <c r="G142">
        <v>16</v>
      </c>
      <c r="H142">
        <v>16.5</v>
      </c>
      <c r="I142">
        <v>0</v>
      </c>
      <c r="J142">
        <v>26</v>
      </c>
      <c r="K142">
        <v>30</v>
      </c>
      <c r="L142" s="121">
        <v>44.1</v>
      </c>
      <c r="M142" s="115">
        <f t="shared" si="150"/>
        <v>1083.24</v>
      </c>
      <c r="N142" s="7">
        <v>2630.3871448118639</v>
      </c>
      <c r="O142" s="7">
        <v>2816.5633812075234</v>
      </c>
      <c r="P142" s="7">
        <v>3882.7</v>
      </c>
      <c r="Q142" s="121" t="s">
        <v>392</v>
      </c>
      <c r="R142">
        <v>1</v>
      </c>
      <c r="S142">
        <v>1</v>
      </c>
      <c r="T142">
        <v>1</v>
      </c>
      <c r="U142" t="e">
        <f t="shared" si="151"/>
        <v>#VALUE!</v>
      </c>
      <c r="V142">
        <f t="shared" si="152"/>
        <v>1448</v>
      </c>
      <c r="W142">
        <f t="shared" si="153"/>
        <v>1550</v>
      </c>
      <c r="X142">
        <f t="shared" si="154"/>
        <v>2137</v>
      </c>
      <c r="Y142" t="e">
        <f t="shared" si="179"/>
        <v>#VALUE!</v>
      </c>
      <c r="Z142">
        <f t="shared" si="180"/>
        <v>249</v>
      </c>
      <c r="AA142">
        <f t="shared" si="181"/>
        <v>267</v>
      </c>
      <c r="AB142">
        <f t="shared" si="182"/>
        <v>368</v>
      </c>
      <c r="AC142" s="213" t="e">
        <f t="shared" si="167"/>
        <v>#VALUE!</v>
      </c>
      <c r="AD142" s="213">
        <f t="shared" si="168"/>
        <v>0.86902172370862862</v>
      </c>
      <c r="AE142" s="213">
        <f t="shared" si="169"/>
        <v>0.99870571314277667</v>
      </c>
      <c r="AF142" s="213">
        <f t="shared" si="170"/>
        <v>1.8930594669174214</v>
      </c>
      <c r="AG142" s="167">
        <f t="shared" si="155"/>
        <v>2.0829999999999999E-4</v>
      </c>
      <c r="AH142" s="167">
        <f t="shared" si="156"/>
        <v>1.724</v>
      </c>
      <c r="AI142" s="167">
        <f t="shared" si="157"/>
        <v>4</v>
      </c>
      <c r="AJ142" s="167">
        <f t="shared" si="158"/>
        <v>1.392796E-3</v>
      </c>
      <c r="AK142" s="115">
        <v>403</v>
      </c>
      <c r="AL142" s="7">
        <v>431</v>
      </c>
      <c r="AM142" s="7">
        <v>595</v>
      </c>
      <c r="AN142">
        <v>1</v>
      </c>
      <c r="AO142">
        <v>1</v>
      </c>
      <c r="AP142">
        <v>1</v>
      </c>
      <c r="AQ142">
        <f t="shared" si="159"/>
        <v>454</v>
      </c>
      <c r="AR142">
        <f t="shared" si="159"/>
        <v>485</v>
      </c>
      <c r="AS142">
        <f t="shared" si="160"/>
        <v>670</v>
      </c>
      <c r="AT142">
        <f t="shared" si="183"/>
        <v>195</v>
      </c>
      <c r="AU142">
        <f t="shared" si="184"/>
        <v>209</v>
      </c>
      <c r="AV142">
        <f t="shared" si="185"/>
        <v>288</v>
      </c>
      <c r="AW142" s="213">
        <f t="shared" si="171"/>
        <v>0.53394167462582565</v>
      </c>
      <c r="AX142" s="213">
        <f t="shared" si="172"/>
        <v>0.61303749208448999</v>
      </c>
      <c r="AY142" s="213">
        <f t="shared" si="173"/>
        <v>1.1613663300935326</v>
      </c>
      <c r="AZ142" s="119">
        <f t="shared" si="178"/>
        <v>0.7</v>
      </c>
      <c r="BA142" s="1">
        <v>7</v>
      </c>
      <c r="BB142">
        <v>7.7</v>
      </c>
      <c r="BC142">
        <v>10.7</v>
      </c>
      <c r="BE142" s="7">
        <v>1593</v>
      </c>
      <c r="BG142" s="123">
        <f t="shared" si="161"/>
        <v>0.68</v>
      </c>
      <c r="BJ142">
        <v>0</v>
      </c>
      <c r="BK142">
        <v>10.9</v>
      </c>
      <c r="BL142">
        <v>12.8</v>
      </c>
      <c r="BM142">
        <v>21.85</v>
      </c>
      <c r="BO142">
        <f t="shared" si="177"/>
        <v>1</v>
      </c>
      <c r="BP142">
        <f t="shared" si="177"/>
        <v>1</v>
      </c>
      <c r="BQ142">
        <f t="shared" si="177"/>
        <v>1</v>
      </c>
      <c r="BR142">
        <f t="shared" si="162"/>
        <v>454</v>
      </c>
      <c r="BS142">
        <f t="shared" si="174"/>
        <v>485</v>
      </c>
      <c r="BT142">
        <f t="shared" si="175"/>
        <v>670</v>
      </c>
      <c r="BV142">
        <f t="shared" si="163"/>
        <v>0</v>
      </c>
      <c r="BW142">
        <f t="shared" si="164"/>
        <v>0</v>
      </c>
      <c r="BX142">
        <f t="shared" si="165"/>
        <v>0</v>
      </c>
      <c r="BY142">
        <f t="shared" si="186"/>
        <v>1</v>
      </c>
    </row>
    <row r="143" spans="1:77" ht="15" customHeight="1" x14ac:dyDescent="0.25">
      <c r="A143" t="str">
        <f t="shared" si="166"/>
        <v>15016</v>
      </c>
      <c r="D143">
        <v>1</v>
      </c>
      <c r="E143">
        <v>50</v>
      </c>
      <c r="F143">
        <v>40.5</v>
      </c>
      <c r="G143">
        <v>16</v>
      </c>
      <c r="H143">
        <v>16.5</v>
      </c>
      <c r="I143">
        <v>0</v>
      </c>
      <c r="J143">
        <v>26</v>
      </c>
      <c r="K143">
        <v>30</v>
      </c>
      <c r="L143" s="121">
        <v>44.1</v>
      </c>
      <c r="M143" s="115">
        <f t="shared" si="150"/>
        <v>1290.6400000000001</v>
      </c>
      <c r="N143" s="7">
        <v>2630.3871448118639</v>
      </c>
      <c r="O143" s="7">
        <v>2816.5633812075234</v>
      </c>
      <c r="P143" s="7">
        <v>3882.7</v>
      </c>
      <c r="Q143" s="121" t="s">
        <v>392</v>
      </c>
      <c r="R143">
        <v>1</v>
      </c>
      <c r="S143">
        <v>1</v>
      </c>
      <c r="T143">
        <v>1</v>
      </c>
      <c r="U143" t="e">
        <f t="shared" si="151"/>
        <v>#VALUE!</v>
      </c>
      <c r="V143">
        <f t="shared" si="152"/>
        <v>1448</v>
      </c>
      <c r="W143">
        <f t="shared" si="153"/>
        <v>1550</v>
      </c>
      <c r="X143">
        <f t="shared" si="154"/>
        <v>2137</v>
      </c>
      <c r="Y143" t="e">
        <f t="shared" si="179"/>
        <v>#VALUE!</v>
      </c>
      <c r="Z143">
        <f t="shared" si="180"/>
        <v>249</v>
      </c>
      <c r="AA143">
        <f t="shared" si="181"/>
        <v>267</v>
      </c>
      <c r="AB143">
        <f t="shared" si="182"/>
        <v>368</v>
      </c>
      <c r="AC143" s="213" t="e">
        <f t="shared" si="167"/>
        <v>#VALUE!</v>
      </c>
      <c r="AD143" s="213">
        <f t="shared" si="168"/>
        <v>0.88558378053471742</v>
      </c>
      <c r="AE143" s="213">
        <f t="shared" si="169"/>
        <v>1.0173855040492645</v>
      </c>
      <c r="AF143" s="213">
        <f t="shared" si="170"/>
        <v>1.925537388988942</v>
      </c>
      <c r="AG143" s="167">
        <f t="shared" si="155"/>
        <v>2.0829999999999999E-4</v>
      </c>
      <c r="AH143" s="167">
        <f t="shared" si="156"/>
        <v>1.724</v>
      </c>
      <c r="AI143" s="167">
        <f t="shared" si="157"/>
        <v>4</v>
      </c>
      <c r="AJ143" s="167">
        <f t="shared" si="158"/>
        <v>1.392796E-3</v>
      </c>
      <c r="AK143" s="115">
        <v>403</v>
      </c>
      <c r="AL143" s="7">
        <v>431</v>
      </c>
      <c r="AM143" s="7">
        <v>595</v>
      </c>
      <c r="AN143">
        <v>1</v>
      </c>
      <c r="AO143">
        <v>1</v>
      </c>
      <c r="AP143">
        <v>1</v>
      </c>
      <c r="AQ143">
        <f t="shared" si="159"/>
        <v>454</v>
      </c>
      <c r="AR143">
        <f t="shared" si="159"/>
        <v>485</v>
      </c>
      <c r="AS143">
        <f t="shared" si="160"/>
        <v>670</v>
      </c>
      <c r="AT143">
        <f t="shared" si="183"/>
        <v>195</v>
      </c>
      <c r="AU143">
        <f t="shared" si="184"/>
        <v>209</v>
      </c>
      <c r="AV143">
        <f t="shared" si="185"/>
        <v>288</v>
      </c>
      <c r="AW143" s="213">
        <f t="shared" si="171"/>
        <v>0.54480808909608713</v>
      </c>
      <c r="AX143" s="213">
        <f t="shared" si="172"/>
        <v>0.62528362005028371</v>
      </c>
      <c r="AY143" s="213">
        <f t="shared" si="173"/>
        <v>1.1826506238835808</v>
      </c>
      <c r="AZ143" s="119">
        <f t="shared" si="178"/>
        <v>1</v>
      </c>
      <c r="BA143" s="1">
        <v>7</v>
      </c>
      <c r="BB143">
        <v>7.7</v>
      </c>
      <c r="BC143">
        <v>10.7</v>
      </c>
      <c r="BE143" s="7">
        <v>1898</v>
      </c>
      <c r="BG143" s="123">
        <f t="shared" si="161"/>
        <v>0.68</v>
      </c>
      <c r="BJ143">
        <v>0</v>
      </c>
      <c r="BK143">
        <v>10.9</v>
      </c>
      <c r="BL143">
        <v>12.8</v>
      </c>
      <c r="BM143">
        <v>21.85</v>
      </c>
      <c r="BO143">
        <f t="shared" si="177"/>
        <v>1</v>
      </c>
      <c r="BP143">
        <f t="shared" si="177"/>
        <v>1</v>
      </c>
      <c r="BQ143">
        <f t="shared" si="177"/>
        <v>1</v>
      </c>
      <c r="BR143">
        <f t="shared" si="162"/>
        <v>454</v>
      </c>
      <c r="BS143">
        <f t="shared" si="174"/>
        <v>485</v>
      </c>
      <c r="BT143">
        <f t="shared" si="175"/>
        <v>670</v>
      </c>
      <c r="BV143">
        <f t="shared" si="163"/>
        <v>0</v>
      </c>
      <c r="BW143">
        <f t="shared" si="164"/>
        <v>0</v>
      </c>
      <c r="BX143">
        <f t="shared" si="165"/>
        <v>0</v>
      </c>
      <c r="BY143">
        <f t="shared" si="186"/>
        <v>1</v>
      </c>
    </row>
    <row r="144" spans="1:77" ht="15" customHeight="1" x14ac:dyDescent="0.25">
      <c r="A144" t="str">
        <f t="shared" si="166"/>
        <v>16516</v>
      </c>
      <c r="D144">
        <v>1</v>
      </c>
      <c r="E144">
        <v>65</v>
      </c>
      <c r="F144">
        <v>40.5</v>
      </c>
      <c r="G144">
        <v>16</v>
      </c>
      <c r="H144">
        <v>16.5</v>
      </c>
      <c r="I144">
        <v>0</v>
      </c>
      <c r="J144">
        <v>26</v>
      </c>
      <c r="K144">
        <v>30</v>
      </c>
      <c r="L144" s="121">
        <v>44.1</v>
      </c>
      <c r="M144" s="115">
        <f t="shared" si="150"/>
        <v>1477.64</v>
      </c>
      <c r="N144" s="7">
        <v>2630.3871448118639</v>
      </c>
      <c r="O144" s="7">
        <v>2816.5633812075234</v>
      </c>
      <c r="P144" s="7">
        <v>3882.7</v>
      </c>
      <c r="Q144" s="121" t="s">
        <v>392</v>
      </c>
      <c r="R144">
        <v>1</v>
      </c>
      <c r="S144">
        <v>1</v>
      </c>
      <c r="T144">
        <v>1</v>
      </c>
      <c r="U144" t="e">
        <f t="shared" si="151"/>
        <v>#VALUE!</v>
      </c>
      <c r="V144">
        <f t="shared" si="152"/>
        <v>1448</v>
      </c>
      <c r="W144">
        <f t="shared" si="153"/>
        <v>1550</v>
      </c>
      <c r="X144">
        <f t="shared" si="154"/>
        <v>2137</v>
      </c>
      <c r="Y144" t="e">
        <f t="shared" si="179"/>
        <v>#VALUE!</v>
      </c>
      <c r="Z144">
        <f t="shared" si="180"/>
        <v>249</v>
      </c>
      <c r="AA144">
        <f t="shared" si="181"/>
        <v>267</v>
      </c>
      <c r="AB144">
        <f t="shared" si="182"/>
        <v>368</v>
      </c>
      <c r="AC144" s="213" t="e">
        <f t="shared" si="167"/>
        <v>#VALUE!</v>
      </c>
      <c r="AD144" s="213">
        <f t="shared" si="168"/>
        <v>0.90214583736080634</v>
      </c>
      <c r="AE144" s="213">
        <f t="shared" si="169"/>
        <v>1.0360652949557525</v>
      </c>
      <c r="AF144" s="213">
        <f t="shared" si="170"/>
        <v>1.9580153110604628</v>
      </c>
      <c r="AG144" s="167">
        <f t="shared" si="155"/>
        <v>2.0829999999999999E-4</v>
      </c>
      <c r="AH144" s="167">
        <f t="shared" si="156"/>
        <v>1.724</v>
      </c>
      <c r="AI144" s="167">
        <f t="shared" si="157"/>
        <v>4</v>
      </c>
      <c r="AJ144" s="167">
        <f t="shared" si="158"/>
        <v>1.392796E-3</v>
      </c>
      <c r="AK144" s="115">
        <f>AK143*(1-(($E144-50)*0.005))</f>
        <v>372.77500000000003</v>
      </c>
      <c r="AL144" s="7">
        <f>AL143*(1-(($E144-50)*0.005))</f>
        <v>398.67500000000001</v>
      </c>
      <c r="AM144" s="7">
        <f>AM143*(1-(($E144-50)*0.005))</f>
        <v>550.375</v>
      </c>
      <c r="AN144">
        <v>1</v>
      </c>
      <c r="AO144">
        <v>1</v>
      </c>
      <c r="AP144">
        <v>1</v>
      </c>
      <c r="AQ144">
        <f t="shared" si="159"/>
        <v>420</v>
      </c>
      <c r="AR144">
        <f t="shared" si="159"/>
        <v>449</v>
      </c>
      <c r="AS144">
        <f t="shared" si="160"/>
        <v>620</v>
      </c>
      <c r="AT144">
        <f t="shared" si="183"/>
        <v>181</v>
      </c>
      <c r="AU144">
        <f t="shared" si="184"/>
        <v>193</v>
      </c>
      <c r="AV144">
        <f t="shared" si="185"/>
        <v>267</v>
      </c>
      <c r="AW144" s="213">
        <f t="shared" si="171"/>
        <v>0.47940569492000018</v>
      </c>
      <c r="AX144" s="213">
        <f t="shared" si="172"/>
        <v>0.54443682335670873</v>
      </c>
      <c r="AY144" s="213">
        <f t="shared" si="173"/>
        <v>1.0360652949557525</v>
      </c>
      <c r="AZ144" s="119">
        <f t="shared" si="178"/>
        <v>1.3</v>
      </c>
      <c r="BA144" s="1">
        <v>7</v>
      </c>
      <c r="BB144">
        <v>7.7</v>
      </c>
      <c r="BC144">
        <v>10.7</v>
      </c>
      <c r="BE144" s="7">
        <v>2173</v>
      </c>
      <c r="BG144" s="123">
        <f t="shared" si="161"/>
        <v>0.68</v>
      </c>
      <c r="BJ144">
        <v>0</v>
      </c>
      <c r="BK144">
        <v>10.9</v>
      </c>
      <c r="BL144">
        <v>12.8</v>
      </c>
      <c r="BM144">
        <v>21.85</v>
      </c>
      <c r="BO144">
        <f t="shared" si="177"/>
        <v>1</v>
      </c>
      <c r="BP144">
        <f t="shared" si="177"/>
        <v>1</v>
      </c>
      <c r="BQ144">
        <f t="shared" si="177"/>
        <v>1</v>
      </c>
      <c r="BR144">
        <f t="shared" si="162"/>
        <v>420</v>
      </c>
      <c r="BS144">
        <f t="shared" si="174"/>
        <v>449</v>
      </c>
      <c r="BT144">
        <f t="shared" si="175"/>
        <v>620</v>
      </c>
      <c r="BV144">
        <f t="shared" si="163"/>
        <v>0</v>
      </c>
      <c r="BW144">
        <f t="shared" si="164"/>
        <v>0</v>
      </c>
      <c r="BX144">
        <f t="shared" si="165"/>
        <v>0</v>
      </c>
      <c r="BY144">
        <f t="shared" si="186"/>
        <v>1</v>
      </c>
    </row>
    <row r="145" spans="1:77" ht="15" customHeight="1" x14ac:dyDescent="0.25">
      <c r="A145" t="str">
        <f t="shared" si="166"/>
        <v>19516</v>
      </c>
      <c r="D145">
        <v>1</v>
      </c>
      <c r="E145">
        <v>95</v>
      </c>
      <c r="F145">
        <v>40.5</v>
      </c>
      <c r="G145">
        <v>16</v>
      </c>
      <c r="H145">
        <v>16.5</v>
      </c>
      <c r="I145">
        <v>0</v>
      </c>
      <c r="J145">
        <v>26</v>
      </c>
      <c r="K145">
        <v>30</v>
      </c>
      <c r="L145" s="121">
        <v>44.1</v>
      </c>
      <c r="M145" s="115">
        <f t="shared" si="150"/>
        <v>1820.3600000000001</v>
      </c>
      <c r="N145" s="7">
        <v>2630.3871448118639</v>
      </c>
      <c r="O145" s="7">
        <v>2816.5633812075234</v>
      </c>
      <c r="P145" s="7">
        <v>3882.7</v>
      </c>
      <c r="Q145" s="121" t="s">
        <v>392</v>
      </c>
      <c r="R145">
        <v>1</v>
      </c>
      <c r="S145">
        <v>1</v>
      </c>
      <c r="T145">
        <v>1</v>
      </c>
      <c r="U145" t="e">
        <f t="shared" si="151"/>
        <v>#VALUE!</v>
      </c>
      <c r="V145">
        <f t="shared" si="152"/>
        <v>1448</v>
      </c>
      <c r="W145">
        <f t="shared" si="153"/>
        <v>1550</v>
      </c>
      <c r="X145">
        <f t="shared" si="154"/>
        <v>2137</v>
      </c>
      <c r="Y145" t="e">
        <f t="shared" si="179"/>
        <v>#VALUE!</v>
      </c>
      <c r="Z145">
        <f t="shared" si="180"/>
        <v>249</v>
      </c>
      <c r="AA145">
        <f t="shared" si="181"/>
        <v>267</v>
      </c>
      <c r="AB145">
        <f t="shared" si="182"/>
        <v>368</v>
      </c>
      <c r="AC145" s="213" t="e">
        <f t="shared" si="167"/>
        <v>#VALUE!</v>
      </c>
      <c r="AD145" s="213">
        <f t="shared" si="168"/>
        <v>0.93526995101298416</v>
      </c>
      <c r="AE145" s="213">
        <f t="shared" si="169"/>
        <v>1.0734248767687282</v>
      </c>
      <c r="AF145" s="213">
        <f t="shared" si="170"/>
        <v>2.0229711552035035</v>
      </c>
      <c r="AG145" s="167">
        <f t="shared" si="155"/>
        <v>2.0829999999999999E-4</v>
      </c>
      <c r="AH145" s="167">
        <f t="shared" si="156"/>
        <v>1.724</v>
      </c>
      <c r="AI145" s="167">
        <f t="shared" si="157"/>
        <v>4</v>
      </c>
      <c r="AJ145" s="167">
        <f t="shared" si="158"/>
        <v>1.392796E-3</v>
      </c>
      <c r="AK145" s="115">
        <f>AK143*(1-(($E145-50)*0.005))</f>
        <v>312.32499999999999</v>
      </c>
      <c r="AL145" s="7">
        <f>AL143*(1-(($E145-50)*0.005))</f>
        <v>334.02500000000003</v>
      </c>
      <c r="AM145" s="7">
        <f>AM143*(1-(($E145-50)*0.005))</f>
        <v>461.125</v>
      </c>
      <c r="AN145">
        <v>1</v>
      </c>
      <c r="AO145">
        <v>1</v>
      </c>
      <c r="AP145">
        <v>1</v>
      </c>
      <c r="AQ145">
        <f t="shared" si="159"/>
        <v>352</v>
      </c>
      <c r="AR145">
        <f t="shared" si="159"/>
        <v>376</v>
      </c>
      <c r="AS145">
        <f t="shared" si="160"/>
        <v>519</v>
      </c>
      <c r="AT145">
        <f t="shared" si="183"/>
        <v>151</v>
      </c>
      <c r="AU145">
        <f t="shared" si="184"/>
        <v>162</v>
      </c>
      <c r="AV145">
        <f t="shared" si="185"/>
        <v>223</v>
      </c>
      <c r="AW145" s="213">
        <f t="shared" si="171"/>
        <v>0.34879218854484095</v>
      </c>
      <c r="AX145" s="213">
        <f t="shared" si="172"/>
        <v>0.40062936601289911</v>
      </c>
      <c r="AY145" s="213">
        <f t="shared" si="173"/>
        <v>0.75235582677228374</v>
      </c>
      <c r="AZ145" s="119">
        <f t="shared" si="178"/>
        <v>1.9</v>
      </c>
      <c r="BA145" s="1">
        <v>7</v>
      </c>
      <c r="BB145">
        <v>7.7</v>
      </c>
      <c r="BC145">
        <v>10.7</v>
      </c>
      <c r="BE145" s="7">
        <v>2677</v>
      </c>
      <c r="BG145" s="123">
        <f t="shared" si="161"/>
        <v>0.68</v>
      </c>
      <c r="BJ145">
        <v>0</v>
      </c>
      <c r="BK145">
        <v>10.9</v>
      </c>
      <c r="BL145">
        <v>12.8</v>
      </c>
      <c r="BM145">
        <v>21.85</v>
      </c>
      <c r="BO145">
        <f t="shared" si="177"/>
        <v>1</v>
      </c>
      <c r="BP145">
        <f t="shared" si="177"/>
        <v>1</v>
      </c>
      <c r="BQ145">
        <f t="shared" si="177"/>
        <v>1</v>
      </c>
      <c r="BR145">
        <f t="shared" si="162"/>
        <v>352</v>
      </c>
      <c r="BS145">
        <f t="shared" si="174"/>
        <v>376</v>
      </c>
      <c r="BT145">
        <f t="shared" si="175"/>
        <v>519</v>
      </c>
      <c r="BV145">
        <f t="shared" si="163"/>
        <v>0</v>
      </c>
      <c r="BW145">
        <f t="shared" si="164"/>
        <v>0</v>
      </c>
      <c r="BX145">
        <f t="shared" si="165"/>
        <v>0</v>
      </c>
      <c r="BY145">
        <f t="shared" si="186"/>
        <v>1</v>
      </c>
    </row>
    <row r="146" spans="1:77" ht="15" customHeight="1" x14ac:dyDescent="0.25">
      <c r="A146" t="str">
        <f t="shared" si="166"/>
        <v>13520</v>
      </c>
      <c r="D146">
        <v>1</v>
      </c>
      <c r="E146">
        <v>35</v>
      </c>
      <c r="F146">
        <v>40.5</v>
      </c>
      <c r="G146">
        <v>20</v>
      </c>
      <c r="H146">
        <v>21.5</v>
      </c>
      <c r="I146">
        <v>0</v>
      </c>
      <c r="J146">
        <v>26</v>
      </c>
      <c r="K146">
        <v>30</v>
      </c>
      <c r="L146" s="121">
        <v>44.1</v>
      </c>
      <c r="M146" s="115">
        <f t="shared" si="150"/>
        <v>1648</v>
      </c>
      <c r="N146" s="7">
        <v>2518.7768428703835</v>
      </c>
      <c r="O146" s="7">
        <v>2713.5353098724395</v>
      </c>
      <c r="P146" s="7">
        <v>3330.84</v>
      </c>
      <c r="Q146" s="121" t="s">
        <v>392</v>
      </c>
      <c r="R146">
        <v>1</v>
      </c>
      <c r="S146">
        <v>1</v>
      </c>
      <c r="T146">
        <v>1</v>
      </c>
      <c r="U146" t="e">
        <f t="shared" si="151"/>
        <v>#VALUE!</v>
      </c>
      <c r="V146">
        <f t="shared" si="152"/>
        <v>1386</v>
      </c>
      <c r="W146">
        <f t="shared" si="153"/>
        <v>1493</v>
      </c>
      <c r="X146">
        <f t="shared" si="154"/>
        <v>1833</v>
      </c>
      <c r="Y146" t="e">
        <f t="shared" si="179"/>
        <v>#VALUE!</v>
      </c>
      <c r="Z146">
        <f t="shared" si="180"/>
        <v>238</v>
      </c>
      <c r="AA146">
        <f t="shared" si="181"/>
        <v>257</v>
      </c>
      <c r="AB146">
        <f t="shared" si="182"/>
        <v>315</v>
      </c>
      <c r="AC146" s="213" t="e">
        <f t="shared" si="167"/>
        <v>#VALUE!</v>
      </c>
      <c r="AD146" s="213">
        <f t="shared" si="168"/>
        <v>0.21543189940214263</v>
      </c>
      <c r="AE146" s="213">
        <f t="shared" si="169"/>
        <v>0.25104457450821849</v>
      </c>
      <c r="AF146" s="213">
        <f t="shared" si="170"/>
        <v>0.37654163293995196</v>
      </c>
      <c r="AG146" s="167">
        <f t="shared" si="155"/>
        <v>1.2760000000000001E-4</v>
      </c>
      <c r="AH146" s="167">
        <f t="shared" si="156"/>
        <v>1.7219</v>
      </c>
      <c r="AI146" s="167">
        <f t="shared" si="157"/>
        <v>2</v>
      </c>
      <c r="AJ146" s="167">
        <f t="shared" si="158"/>
        <v>3.76611E-4</v>
      </c>
      <c r="AK146" s="115">
        <v>311.2816285378957</v>
      </c>
      <c r="AL146" s="7">
        <v>335.35074484391049</v>
      </c>
      <c r="AM146" s="7">
        <v>411.64</v>
      </c>
      <c r="AN146">
        <v>1</v>
      </c>
      <c r="AO146">
        <v>1</v>
      </c>
      <c r="AP146">
        <v>1</v>
      </c>
      <c r="AQ146">
        <f t="shared" si="159"/>
        <v>351</v>
      </c>
      <c r="AR146">
        <f t="shared" si="159"/>
        <v>378</v>
      </c>
      <c r="AS146">
        <f t="shared" si="160"/>
        <v>464</v>
      </c>
      <c r="AT146">
        <f t="shared" si="183"/>
        <v>151</v>
      </c>
      <c r="AU146">
        <f t="shared" si="184"/>
        <v>163</v>
      </c>
      <c r="AV146">
        <f t="shared" si="185"/>
        <v>200</v>
      </c>
      <c r="AW146" s="213">
        <f t="shared" si="171"/>
        <v>8.7064063952829396E-2</v>
      </c>
      <c r="AX146" s="213">
        <f t="shared" si="172"/>
        <v>0.10138055419490523</v>
      </c>
      <c r="AY146" s="213">
        <f t="shared" si="173"/>
        <v>0.15235341993977525</v>
      </c>
      <c r="AZ146" s="119">
        <f t="shared" si="178"/>
        <v>0.5</v>
      </c>
      <c r="BA146" s="1">
        <v>7</v>
      </c>
      <c r="BB146">
        <v>7.7</v>
      </c>
      <c r="BC146">
        <v>10.7</v>
      </c>
      <c r="BE146" s="7">
        <v>2060</v>
      </c>
      <c r="BG146" s="123">
        <f t="shared" si="161"/>
        <v>0.8</v>
      </c>
      <c r="BJ146">
        <v>0</v>
      </c>
      <c r="BK146">
        <v>10.9</v>
      </c>
      <c r="BL146">
        <v>12.8</v>
      </c>
      <c r="BM146">
        <v>21.85</v>
      </c>
      <c r="BO146">
        <f t="shared" si="177"/>
        <v>1</v>
      </c>
      <c r="BP146">
        <f t="shared" si="177"/>
        <v>1</v>
      </c>
      <c r="BQ146">
        <f t="shared" si="177"/>
        <v>1</v>
      </c>
      <c r="BR146">
        <f t="shared" si="162"/>
        <v>351</v>
      </c>
      <c r="BS146">
        <f t="shared" si="174"/>
        <v>378</v>
      </c>
      <c r="BT146">
        <f t="shared" si="175"/>
        <v>464</v>
      </c>
      <c r="BV146">
        <f t="shared" si="163"/>
        <v>0</v>
      </c>
      <c r="BW146">
        <f t="shared" si="164"/>
        <v>0</v>
      </c>
      <c r="BX146">
        <f t="shared" si="165"/>
        <v>0</v>
      </c>
      <c r="BY146">
        <f t="shared" si="186"/>
        <v>1</v>
      </c>
    </row>
    <row r="147" spans="1:77" ht="15" customHeight="1" x14ac:dyDescent="0.25">
      <c r="A147" t="str">
        <f t="shared" si="166"/>
        <v>15020</v>
      </c>
      <c r="D147">
        <v>1</v>
      </c>
      <c r="E147">
        <v>50</v>
      </c>
      <c r="F147">
        <v>40.5</v>
      </c>
      <c r="G147">
        <v>20</v>
      </c>
      <c r="H147">
        <v>21.5</v>
      </c>
      <c r="I147">
        <v>0</v>
      </c>
      <c r="J147">
        <v>26</v>
      </c>
      <c r="K147">
        <v>30</v>
      </c>
      <c r="L147" s="121">
        <v>44.1</v>
      </c>
      <c r="M147" s="115">
        <f t="shared" si="150"/>
        <v>1940</v>
      </c>
      <c r="N147" s="7">
        <v>2518.7768428703835</v>
      </c>
      <c r="O147" s="7">
        <v>2713.5353098724395</v>
      </c>
      <c r="P147" s="7">
        <v>3330.84</v>
      </c>
      <c r="Q147" s="121" t="s">
        <v>392</v>
      </c>
      <c r="R147">
        <v>1</v>
      </c>
      <c r="S147">
        <v>1</v>
      </c>
      <c r="T147">
        <v>1</v>
      </c>
      <c r="U147" t="e">
        <f t="shared" si="151"/>
        <v>#VALUE!</v>
      </c>
      <c r="V147">
        <f t="shared" si="152"/>
        <v>1386</v>
      </c>
      <c r="W147">
        <f t="shared" si="153"/>
        <v>1493</v>
      </c>
      <c r="X147">
        <f t="shared" si="154"/>
        <v>1833</v>
      </c>
      <c r="Y147" t="e">
        <f t="shared" si="179"/>
        <v>#VALUE!</v>
      </c>
      <c r="Z147">
        <f t="shared" si="180"/>
        <v>238</v>
      </c>
      <c r="AA147">
        <f t="shared" si="181"/>
        <v>257</v>
      </c>
      <c r="AB147">
        <f t="shared" si="182"/>
        <v>315</v>
      </c>
      <c r="AC147" s="213" t="e">
        <f t="shared" si="167"/>
        <v>#VALUE!</v>
      </c>
      <c r="AD147" s="213">
        <f t="shared" si="168"/>
        <v>0.22007091536739209</v>
      </c>
      <c r="AE147" s="213">
        <f t="shared" si="169"/>
        <v>0.25633952434269802</v>
      </c>
      <c r="AF147" s="213">
        <f t="shared" si="170"/>
        <v>0.38405853596297518</v>
      </c>
      <c r="AG147" s="167">
        <f t="shared" si="155"/>
        <v>1.2760000000000001E-4</v>
      </c>
      <c r="AH147" s="167">
        <f t="shared" si="156"/>
        <v>1.7219</v>
      </c>
      <c r="AI147" s="167">
        <f t="shared" si="157"/>
        <v>2</v>
      </c>
      <c r="AJ147" s="167">
        <f t="shared" si="158"/>
        <v>3.76611E-4</v>
      </c>
      <c r="AK147" s="115">
        <v>311.2816285378957</v>
      </c>
      <c r="AL147" s="7">
        <v>335.35074484391049</v>
      </c>
      <c r="AM147" s="7">
        <v>411.64</v>
      </c>
      <c r="AN147">
        <v>1</v>
      </c>
      <c r="AO147">
        <v>1</v>
      </c>
      <c r="AP147">
        <v>1</v>
      </c>
      <c r="AQ147">
        <f t="shared" si="159"/>
        <v>351</v>
      </c>
      <c r="AR147">
        <f t="shared" si="159"/>
        <v>378</v>
      </c>
      <c r="AS147">
        <f t="shared" si="160"/>
        <v>464</v>
      </c>
      <c r="AT147">
        <f t="shared" si="183"/>
        <v>151</v>
      </c>
      <c r="AU147">
        <f t="shared" si="184"/>
        <v>163</v>
      </c>
      <c r="AV147">
        <f t="shared" si="185"/>
        <v>200</v>
      </c>
      <c r="AW147" s="213">
        <f t="shared" si="171"/>
        <v>8.9183295500180879E-2</v>
      </c>
      <c r="AX147" s="213">
        <f t="shared" si="172"/>
        <v>0.10379803948862265</v>
      </c>
      <c r="AY147" s="213">
        <f t="shared" si="173"/>
        <v>0.15579170242019411</v>
      </c>
      <c r="AZ147" s="119">
        <f t="shared" si="178"/>
        <v>0.7</v>
      </c>
      <c r="BA147" s="1">
        <v>7</v>
      </c>
      <c r="BB147">
        <v>7.7</v>
      </c>
      <c r="BC147">
        <v>10.7</v>
      </c>
      <c r="BE147" s="7">
        <v>2425</v>
      </c>
      <c r="BG147" s="123">
        <f t="shared" si="161"/>
        <v>0.8</v>
      </c>
      <c r="BJ147">
        <v>0</v>
      </c>
      <c r="BK147">
        <v>10.9</v>
      </c>
      <c r="BL147">
        <v>12.8</v>
      </c>
      <c r="BM147">
        <v>21.85</v>
      </c>
      <c r="BO147">
        <f t="shared" si="177"/>
        <v>1</v>
      </c>
      <c r="BP147">
        <f t="shared" si="177"/>
        <v>1</v>
      </c>
      <c r="BQ147">
        <f t="shared" si="177"/>
        <v>1</v>
      </c>
      <c r="BR147">
        <f t="shared" si="162"/>
        <v>351</v>
      </c>
      <c r="BS147">
        <f t="shared" si="174"/>
        <v>378</v>
      </c>
      <c r="BT147">
        <f t="shared" si="175"/>
        <v>464</v>
      </c>
      <c r="BV147">
        <f t="shared" si="163"/>
        <v>0</v>
      </c>
      <c r="BW147">
        <f t="shared" si="164"/>
        <v>0</v>
      </c>
      <c r="BX147">
        <f t="shared" si="165"/>
        <v>0</v>
      </c>
      <c r="BY147">
        <f t="shared" si="186"/>
        <v>1</v>
      </c>
    </row>
    <row r="148" spans="1:77" ht="15" customHeight="1" x14ac:dyDescent="0.25">
      <c r="A148" t="str">
        <f t="shared" si="166"/>
        <v>16520</v>
      </c>
      <c r="D148">
        <v>1</v>
      </c>
      <c r="E148">
        <v>65</v>
      </c>
      <c r="F148">
        <v>40.5</v>
      </c>
      <c r="G148">
        <v>20</v>
      </c>
      <c r="H148">
        <v>21.5</v>
      </c>
      <c r="I148">
        <v>0</v>
      </c>
      <c r="J148">
        <v>26</v>
      </c>
      <c r="K148">
        <v>30</v>
      </c>
      <c r="L148" s="121">
        <v>44.1</v>
      </c>
      <c r="M148" s="115">
        <f t="shared" si="150"/>
        <v>2148</v>
      </c>
      <c r="N148" s="7">
        <v>2518.7768428703835</v>
      </c>
      <c r="O148" s="7">
        <v>2713.5353098724395</v>
      </c>
      <c r="P148" s="7">
        <v>3330.84</v>
      </c>
      <c r="Q148" s="121" t="s">
        <v>392</v>
      </c>
      <c r="R148">
        <v>1</v>
      </c>
      <c r="S148">
        <v>1</v>
      </c>
      <c r="T148">
        <v>1</v>
      </c>
      <c r="U148" t="e">
        <f t="shared" si="151"/>
        <v>#VALUE!</v>
      </c>
      <c r="V148">
        <f t="shared" si="152"/>
        <v>1386</v>
      </c>
      <c r="W148">
        <f t="shared" si="153"/>
        <v>1493</v>
      </c>
      <c r="X148">
        <f t="shared" si="154"/>
        <v>1833</v>
      </c>
      <c r="Y148" t="e">
        <f t="shared" si="179"/>
        <v>#VALUE!</v>
      </c>
      <c r="Z148">
        <f t="shared" si="180"/>
        <v>238</v>
      </c>
      <c r="AA148">
        <f t="shared" si="181"/>
        <v>257</v>
      </c>
      <c r="AB148">
        <f t="shared" si="182"/>
        <v>315</v>
      </c>
      <c r="AC148" s="213" t="e">
        <f t="shared" si="167"/>
        <v>#VALUE!</v>
      </c>
      <c r="AD148" s="213">
        <f t="shared" si="168"/>
        <v>0.22470993133264158</v>
      </c>
      <c r="AE148" s="213">
        <f t="shared" si="169"/>
        <v>0.2616344741771775</v>
      </c>
      <c r="AF148" s="213">
        <f t="shared" si="170"/>
        <v>0.39157543898599839</v>
      </c>
      <c r="AG148" s="167">
        <f t="shared" si="155"/>
        <v>1.2760000000000001E-4</v>
      </c>
      <c r="AH148" s="167">
        <f t="shared" si="156"/>
        <v>1.7219</v>
      </c>
      <c r="AI148" s="167">
        <f t="shared" si="157"/>
        <v>2</v>
      </c>
      <c r="AJ148" s="167">
        <f t="shared" si="158"/>
        <v>3.76611E-4</v>
      </c>
      <c r="AK148" s="115">
        <v>311.2816285378957</v>
      </c>
      <c r="AL148" s="7">
        <v>335.35074484391049</v>
      </c>
      <c r="AM148" s="7">
        <v>411.64</v>
      </c>
      <c r="AN148">
        <v>1</v>
      </c>
      <c r="AO148">
        <v>1</v>
      </c>
      <c r="AP148">
        <v>1</v>
      </c>
      <c r="AQ148">
        <f t="shared" si="159"/>
        <v>351</v>
      </c>
      <c r="AR148">
        <f t="shared" si="159"/>
        <v>378</v>
      </c>
      <c r="AS148">
        <f t="shared" si="160"/>
        <v>464</v>
      </c>
      <c r="AT148">
        <f t="shared" si="183"/>
        <v>151</v>
      </c>
      <c r="AU148">
        <f t="shared" si="184"/>
        <v>163</v>
      </c>
      <c r="AV148">
        <f t="shared" si="185"/>
        <v>200</v>
      </c>
      <c r="AW148" s="213">
        <f t="shared" si="171"/>
        <v>9.1302527047532375E-2</v>
      </c>
      <c r="AX148" s="213">
        <f t="shared" si="172"/>
        <v>0.10621552478234005</v>
      </c>
      <c r="AY148" s="213">
        <f t="shared" si="173"/>
        <v>0.15922998490061299</v>
      </c>
      <c r="AZ148" s="119">
        <f t="shared" si="178"/>
        <v>0.9</v>
      </c>
      <c r="BA148" s="1">
        <v>7</v>
      </c>
      <c r="BB148">
        <v>7.7</v>
      </c>
      <c r="BC148">
        <v>10.7</v>
      </c>
      <c r="BE148" s="7">
        <v>2685</v>
      </c>
      <c r="BG148" s="123">
        <f t="shared" si="161"/>
        <v>0.8</v>
      </c>
      <c r="BJ148">
        <v>0</v>
      </c>
      <c r="BK148">
        <v>10.9</v>
      </c>
      <c r="BL148">
        <v>12.8</v>
      </c>
      <c r="BM148">
        <v>21.85</v>
      </c>
      <c r="BO148">
        <f t="shared" si="177"/>
        <v>1</v>
      </c>
      <c r="BP148">
        <f t="shared" si="177"/>
        <v>1</v>
      </c>
      <c r="BQ148">
        <f t="shared" si="177"/>
        <v>1</v>
      </c>
      <c r="BR148">
        <f t="shared" si="162"/>
        <v>351</v>
      </c>
      <c r="BS148">
        <f t="shared" si="174"/>
        <v>378</v>
      </c>
      <c r="BT148">
        <f t="shared" si="175"/>
        <v>464</v>
      </c>
      <c r="BV148">
        <f t="shared" si="163"/>
        <v>0</v>
      </c>
      <c r="BW148">
        <f t="shared" si="164"/>
        <v>0</v>
      </c>
      <c r="BX148">
        <f t="shared" si="165"/>
        <v>0</v>
      </c>
      <c r="BY148">
        <f t="shared" si="186"/>
        <v>1</v>
      </c>
    </row>
    <row r="149" spans="1:77" ht="15" customHeight="1" x14ac:dyDescent="0.25">
      <c r="A149" t="str">
        <f t="shared" si="166"/>
        <v>19520</v>
      </c>
      <c r="D149">
        <v>1</v>
      </c>
      <c r="E149">
        <v>95</v>
      </c>
      <c r="F149">
        <v>40.5</v>
      </c>
      <c r="G149">
        <v>20</v>
      </c>
      <c r="H149">
        <v>21.5</v>
      </c>
      <c r="I149">
        <v>0</v>
      </c>
      <c r="J149">
        <v>26</v>
      </c>
      <c r="K149">
        <v>30</v>
      </c>
      <c r="L149" s="121">
        <v>44.1</v>
      </c>
      <c r="M149" s="115">
        <f t="shared" si="150"/>
        <v>2393.6</v>
      </c>
      <c r="N149" s="7">
        <v>2518.7768428703835</v>
      </c>
      <c r="O149" s="7">
        <v>2713.5353098724395</v>
      </c>
      <c r="P149" s="7">
        <v>3330.84</v>
      </c>
      <c r="Q149" s="121" t="s">
        <v>392</v>
      </c>
      <c r="R149">
        <v>1</v>
      </c>
      <c r="S149">
        <v>1</v>
      </c>
      <c r="T149">
        <v>1</v>
      </c>
      <c r="U149" t="e">
        <f t="shared" si="151"/>
        <v>#VALUE!</v>
      </c>
      <c r="V149">
        <f t="shared" si="152"/>
        <v>1386</v>
      </c>
      <c r="W149">
        <f t="shared" si="153"/>
        <v>1493</v>
      </c>
      <c r="X149">
        <f t="shared" si="154"/>
        <v>1833</v>
      </c>
      <c r="Y149" t="e">
        <f t="shared" si="179"/>
        <v>#VALUE!</v>
      </c>
      <c r="Z149">
        <f t="shared" si="180"/>
        <v>238</v>
      </c>
      <c r="AA149">
        <f t="shared" si="181"/>
        <v>257</v>
      </c>
      <c r="AB149">
        <f t="shared" si="182"/>
        <v>315</v>
      </c>
      <c r="AC149" s="213" t="e">
        <f t="shared" si="167"/>
        <v>#VALUE!</v>
      </c>
      <c r="AD149" s="213">
        <f t="shared" si="168"/>
        <v>0.23398796326314053</v>
      </c>
      <c r="AE149" s="213">
        <f t="shared" si="169"/>
        <v>0.27222437384613651</v>
      </c>
      <c r="AF149" s="213">
        <f t="shared" si="170"/>
        <v>0.40660924503204493</v>
      </c>
      <c r="AG149" s="167">
        <f t="shared" si="155"/>
        <v>1.2760000000000001E-4</v>
      </c>
      <c r="AH149" s="167">
        <f t="shared" si="156"/>
        <v>1.7219</v>
      </c>
      <c r="AI149" s="167">
        <f t="shared" si="157"/>
        <v>2</v>
      </c>
      <c r="AJ149" s="167">
        <f t="shared" si="158"/>
        <v>3.76611E-4</v>
      </c>
      <c r="AK149" s="115">
        <v>311.2816285378957</v>
      </c>
      <c r="AL149" s="7">
        <v>335.35074484391049</v>
      </c>
      <c r="AM149" s="7">
        <v>411.64</v>
      </c>
      <c r="AN149">
        <v>1</v>
      </c>
      <c r="AO149">
        <v>1</v>
      </c>
      <c r="AP149">
        <v>1</v>
      </c>
      <c r="AQ149">
        <f t="shared" si="159"/>
        <v>351</v>
      </c>
      <c r="AR149">
        <f t="shared" si="159"/>
        <v>378</v>
      </c>
      <c r="AS149">
        <f t="shared" si="160"/>
        <v>464</v>
      </c>
      <c r="AT149">
        <f t="shared" si="183"/>
        <v>151</v>
      </c>
      <c r="AU149">
        <f t="shared" si="184"/>
        <v>163</v>
      </c>
      <c r="AV149">
        <f t="shared" si="185"/>
        <v>200</v>
      </c>
      <c r="AW149" s="213">
        <f t="shared" si="171"/>
        <v>9.5540990142235369E-2</v>
      </c>
      <c r="AX149" s="213">
        <f t="shared" si="172"/>
        <v>0.11105049536977485</v>
      </c>
      <c r="AY149" s="213">
        <f t="shared" si="173"/>
        <v>0.16610654986145071</v>
      </c>
      <c r="AZ149" s="119">
        <f t="shared" si="178"/>
        <v>1.3</v>
      </c>
      <c r="BA149" s="1">
        <v>7</v>
      </c>
      <c r="BB149">
        <v>7.7</v>
      </c>
      <c r="BC149">
        <v>10.7</v>
      </c>
      <c r="BE149" s="7">
        <v>2992</v>
      </c>
      <c r="BG149" s="123">
        <f t="shared" si="161"/>
        <v>0.8</v>
      </c>
      <c r="BJ149">
        <v>0</v>
      </c>
      <c r="BK149">
        <v>10.9</v>
      </c>
      <c r="BL149">
        <v>12.8</v>
      </c>
      <c r="BM149">
        <v>21.85</v>
      </c>
      <c r="BO149">
        <f t="shared" si="177"/>
        <v>1</v>
      </c>
      <c r="BP149">
        <f t="shared" si="177"/>
        <v>1</v>
      </c>
      <c r="BQ149">
        <f t="shared" si="177"/>
        <v>1</v>
      </c>
      <c r="BR149">
        <f t="shared" si="162"/>
        <v>351</v>
      </c>
      <c r="BS149">
        <f t="shared" si="174"/>
        <v>378</v>
      </c>
      <c r="BT149">
        <f t="shared" si="175"/>
        <v>464</v>
      </c>
      <c r="BV149">
        <f t="shared" si="163"/>
        <v>0</v>
      </c>
      <c r="BW149">
        <f t="shared" si="164"/>
        <v>0</v>
      </c>
      <c r="BX149">
        <f t="shared" si="165"/>
        <v>0</v>
      </c>
      <c r="BY149">
        <f t="shared" si="186"/>
        <v>1</v>
      </c>
    </row>
    <row r="150" spans="1:77" ht="15" customHeight="1" x14ac:dyDescent="0.25">
      <c r="A150" t="str">
        <f t="shared" si="166"/>
        <v>13521</v>
      </c>
      <c r="D150">
        <v>1</v>
      </c>
      <c r="E150">
        <v>35</v>
      </c>
      <c r="F150">
        <v>40.5</v>
      </c>
      <c r="G150">
        <v>21</v>
      </c>
      <c r="H150">
        <v>21.5</v>
      </c>
      <c r="I150">
        <v>0</v>
      </c>
      <c r="J150">
        <v>26</v>
      </c>
      <c r="K150">
        <v>30</v>
      </c>
      <c r="L150" s="121">
        <v>44.1</v>
      </c>
      <c r="M150" s="115">
        <f t="shared" si="150"/>
        <v>1691.2</v>
      </c>
      <c r="N150" s="7">
        <v>3387.5608889256064</v>
      </c>
      <c r="O150" s="7">
        <v>3627.3291443724347</v>
      </c>
      <c r="P150" s="7">
        <v>5000.3599999999997</v>
      </c>
      <c r="Q150" s="121" t="s">
        <v>392</v>
      </c>
      <c r="R150">
        <v>1</v>
      </c>
      <c r="S150">
        <v>1</v>
      </c>
      <c r="T150">
        <v>1</v>
      </c>
      <c r="U150" t="e">
        <f t="shared" si="151"/>
        <v>#VALUE!</v>
      </c>
      <c r="V150">
        <f t="shared" si="152"/>
        <v>1864</v>
      </c>
      <c r="W150">
        <f t="shared" si="153"/>
        <v>1996</v>
      </c>
      <c r="X150">
        <f t="shared" si="154"/>
        <v>2752</v>
      </c>
      <c r="Y150" t="e">
        <f t="shared" si="179"/>
        <v>#VALUE!</v>
      </c>
      <c r="Z150">
        <f t="shared" si="180"/>
        <v>321</v>
      </c>
      <c r="AA150">
        <f t="shared" si="181"/>
        <v>343</v>
      </c>
      <c r="AB150">
        <f t="shared" si="182"/>
        <v>473</v>
      </c>
      <c r="AC150" s="213" t="e">
        <f t="shared" si="167"/>
        <v>#VALUE!</v>
      </c>
      <c r="AD150" s="213">
        <f t="shared" si="168"/>
        <v>0.54056933329896706</v>
      </c>
      <c r="AE150" s="213">
        <f t="shared" si="169"/>
        <v>0.61676038829208923</v>
      </c>
      <c r="AF150" s="213">
        <f t="shared" si="170"/>
        <v>1.168984865934876</v>
      </c>
      <c r="AG150" s="167">
        <f t="shared" si="155"/>
        <v>1.2760000000000001E-4</v>
      </c>
      <c r="AH150" s="167">
        <f t="shared" si="156"/>
        <v>1.7219</v>
      </c>
      <c r="AI150" s="167">
        <f t="shared" si="157"/>
        <v>4</v>
      </c>
      <c r="AJ150" s="167">
        <f t="shared" si="158"/>
        <v>5.1420100000000005E-4</v>
      </c>
      <c r="AK150" s="115">
        <v>439.41631078060919</v>
      </c>
      <c r="AL150" s="7">
        <v>470.51776864522725</v>
      </c>
      <c r="AM150" s="7">
        <v>648.62</v>
      </c>
      <c r="AN150">
        <v>1</v>
      </c>
      <c r="AO150">
        <v>1</v>
      </c>
      <c r="AP150">
        <v>1</v>
      </c>
      <c r="AQ150">
        <f t="shared" si="159"/>
        <v>495</v>
      </c>
      <c r="AR150">
        <f t="shared" si="159"/>
        <v>530</v>
      </c>
      <c r="AS150">
        <f t="shared" si="160"/>
        <v>730</v>
      </c>
      <c r="AT150">
        <f t="shared" si="183"/>
        <v>213</v>
      </c>
      <c r="AU150">
        <f t="shared" si="184"/>
        <v>228</v>
      </c>
      <c r="AV150">
        <f t="shared" si="185"/>
        <v>314</v>
      </c>
      <c r="AW150" s="213">
        <f t="shared" si="171"/>
        <v>0.2391475477684335</v>
      </c>
      <c r="AX150" s="213">
        <f t="shared" si="172"/>
        <v>0.27379021405204484</v>
      </c>
      <c r="AY150" s="213">
        <f t="shared" si="173"/>
        <v>0.51737568135301271</v>
      </c>
      <c r="AZ150" s="119">
        <f t="shared" si="178"/>
        <v>0.9</v>
      </c>
      <c r="BA150" s="1">
        <v>7</v>
      </c>
      <c r="BB150">
        <v>7.7</v>
      </c>
      <c r="BC150">
        <v>10.7</v>
      </c>
      <c r="BE150" s="7">
        <v>2114</v>
      </c>
      <c r="BG150" s="123">
        <f t="shared" si="161"/>
        <v>0.8</v>
      </c>
      <c r="BJ150">
        <v>0</v>
      </c>
      <c r="BK150">
        <v>10.9</v>
      </c>
      <c r="BL150">
        <v>12.8</v>
      </c>
      <c r="BM150">
        <v>21.85</v>
      </c>
      <c r="BO150">
        <f t="shared" si="177"/>
        <v>1</v>
      </c>
      <c r="BP150">
        <f t="shared" si="177"/>
        <v>1</v>
      </c>
      <c r="BQ150">
        <f t="shared" si="177"/>
        <v>1</v>
      </c>
      <c r="BR150">
        <f t="shared" si="162"/>
        <v>495</v>
      </c>
      <c r="BS150">
        <f t="shared" si="174"/>
        <v>530</v>
      </c>
      <c r="BT150">
        <f t="shared" si="175"/>
        <v>730</v>
      </c>
      <c r="BV150">
        <f t="shared" si="163"/>
        <v>0</v>
      </c>
      <c r="BW150">
        <f t="shared" si="164"/>
        <v>0</v>
      </c>
      <c r="BX150">
        <f t="shared" si="165"/>
        <v>0</v>
      </c>
      <c r="BY150">
        <f t="shared" si="186"/>
        <v>1</v>
      </c>
    </row>
    <row r="151" spans="1:77" ht="15" customHeight="1" x14ac:dyDescent="0.25">
      <c r="A151" t="str">
        <f t="shared" si="166"/>
        <v>15021</v>
      </c>
      <c r="D151">
        <v>1</v>
      </c>
      <c r="E151">
        <v>50</v>
      </c>
      <c r="F151">
        <v>40.5</v>
      </c>
      <c r="G151">
        <v>21</v>
      </c>
      <c r="H151">
        <v>21.5</v>
      </c>
      <c r="I151">
        <v>0</v>
      </c>
      <c r="J151">
        <v>26</v>
      </c>
      <c r="K151">
        <v>30</v>
      </c>
      <c r="L151" s="121">
        <v>44.1</v>
      </c>
      <c r="M151" s="115">
        <f t="shared" si="150"/>
        <v>2065.6</v>
      </c>
      <c r="N151" s="7">
        <v>3387.5608889256064</v>
      </c>
      <c r="O151" s="7">
        <v>3627.3291443724347</v>
      </c>
      <c r="P151" s="7">
        <v>5000.3599999999997</v>
      </c>
      <c r="Q151" s="121" t="s">
        <v>392</v>
      </c>
      <c r="R151">
        <v>1</v>
      </c>
      <c r="S151">
        <v>1</v>
      </c>
      <c r="T151">
        <v>1</v>
      </c>
      <c r="U151" t="e">
        <f t="shared" si="151"/>
        <v>#VALUE!</v>
      </c>
      <c r="V151">
        <f t="shared" si="152"/>
        <v>1864</v>
      </c>
      <c r="W151">
        <f t="shared" si="153"/>
        <v>1996</v>
      </c>
      <c r="X151">
        <f t="shared" si="154"/>
        <v>2752</v>
      </c>
      <c r="Y151" t="e">
        <f t="shared" si="179"/>
        <v>#VALUE!</v>
      </c>
      <c r="Z151">
        <f t="shared" si="180"/>
        <v>321</v>
      </c>
      <c r="AA151">
        <f t="shared" si="181"/>
        <v>343</v>
      </c>
      <c r="AB151">
        <f t="shared" si="182"/>
        <v>473</v>
      </c>
      <c r="AC151" s="213" t="e">
        <f t="shared" si="167"/>
        <v>#VALUE!</v>
      </c>
      <c r="AD151" s="213">
        <f t="shared" si="168"/>
        <v>0.5560996036415643</v>
      </c>
      <c r="AE151" s="213">
        <f t="shared" si="169"/>
        <v>0.63416847117453279</v>
      </c>
      <c r="AF151" s="213">
        <f t="shared" si="170"/>
        <v>1.1992589769183779</v>
      </c>
      <c r="AG151" s="167">
        <f t="shared" si="155"/>
        <v>1.2760000000000001E-4</v>
      </c>
      <c r="AH151" s="167">
        <f t="shared" si="156"/>
        <v>1.7219</v>
      </c>
      <c r="AI151" s="167">
        <f t="shared" si="157"/>
        <v>4</v>
      </c>
      <c r="AJ151" s="167">
        <f t="shared" si="158"/>
        <v>5.1420100000000005E-4</v>
      </c>
      <c r="AK151" s="115">
        <v>439.41631078060919</v>
      </c>
      <c r="AL151" s="7">
        <v>470.51776864522725</v>
      </c>
      <c r="AM151" s="7">
        <v>648.62</v>
      </c>
      <c r="AN151">
        <v>1</v>
      </c>
      <c r="AO151">
        <v>1</v>
      </c>
      <c r="AP151">
        <v>1</v>
      </c>
      <c r="AQ151">
        <f t="shared" si="159"/>
        <v>495</v>
      </c>
      <c r="AR151">
        <f t="shared" si="159"/>
        <v>530</v>
      </c>
      <c r="AS151">
        <f t="shared" si="160"/>
        <v>730</v>
      </c>
      <c r="AT151">
        <f t="shared" si="183"/>
        <v>213</v>
      </c>
      <c r="AU151">
        <f t="shared" si="184"/>
        <v>228</v>
      </c>
      <c r="AV151">
        <f t="shared" si="185"/>
        <v>314</v>
      </c>
      <c r="AW151" s="213">
        <f t="shared" si="171"/>
        <v>0.24681171265598215</v>
      </c>
      <c r="AX151" s="213">
        <f t="shared" si="172"/>
        <v>0.28240721247596101</v>
      </c>
      <c r="AY151" s="213">
        <f t="shared" si="173"/>
        <v>0.53232740156093461</v>
      </c>
      <c r="AZ151" s="119">
        <f t="shared" si="178"/>
        <v>1.3</v>
      </c>
      <c r="BA151" s="1">
        <v>7</v>
      </c>
      <c r="BB151">
        <v>7.7</v>
      </c>
      <c r="BC151">
        <v>10.7</v>
      </c>
      <c r="BE151" s="7">
        <v>2582</v>
      </c>
      <c r="BG151" s="123">
        <f t="shared" si="161"/>
        <v>0.8</v>
      </c>
      <c r="BJ151">
        <v>0</v>
      </c>
      <c r="BK151">
        <v>10.9</v>
      </c>
      <c r="BL151">
        <v>12.8</v>
      </c>
      <c r="BM151">
        <v>21.85</v>
      </c>
      <c r="BO151">
        <f t="shared" si="177"/>
        <v>1</v>
      </c>
      <c r="BP151">
        <f t="shared" si="177"/>
        <v>1</v>
      </c>
      <c r="BQ151">
        <f t="shared" si="177"/>
        <v>1</v>
      </c>
      <c r="BR151">
        <f t="shared" si="162"/>
        <v>495</v>
      </c>
      <c r="BS151">
        <f t="shared" si="174"/>
        <v>530</v>
      </c>
      <c r="BT151">
        <f t="shared" si="175"/>
        <v>730</v>
      </c>
      <c r="BV151">
        <f t="shared" si="163"/>
        <v>0</v>
      </c>
      <c r="BW151">
        <f t="shared" si="164"/>
        <v>0</v>
      </c>
      <c r="BX151">
        <f t="shared" si="165"/>
        <v>0</v>
      </c>
      <c r="BY151">
        <f t="shared" si="186"/>
        <v>1</v>
      </c>
    </row>
    <row r="152" spans="1:77" ht="15" customHeight="1" x14ac:dyDescent="0.25">
      <c r="A152" t="str">
        <f t="shared" si="166"/>
        <v>16521</v>
      </c>
      <c r="D152">
        <v>1</v>
      </c>
      <c r="E152">
        <v>65</v>
      </c>
      <c r="F152">
        <v>40.5</v>
      </c>
      <c r="G152">
        <v>21</v>
      </c>
      <c r="H152">
        <v>21.5</v>
      </c>
      <c r="I152">
        <v>0</v>
      </c>
      <c r="J152">
        <v>26</v>
      </c>
      <c r="K152">
        <v>30</v>
      </c>
      <c r="L152" s="121">
        <v>44.1</v>
      </c>
      <c r="M152" s="115">
        <f t="shared" si="150"/>
        <v>2424</v>
      </c>
      <c r="N152" s="7">
        <v>3387.5608889256064</v>
      </c>
      <c r="O152" s="7">
        <v>3627.3291443724347</v>
      </c>
      <c r="P152" s="7">
        <v>5000.3599999999997</v>
      </c>
      <c r="Q152" s="121" t="s">
        <v>392</v>
      </c>
      <c r="R152">
        <v>1</v>
      </c>
      <c r="S152">
        <v>1</v>
      </c>
      <c r="T152">
        <v>1</v>
      </c>
      <c r="U152" t="e">
        <f t="shared" si="151"/>
        <v>#VALUE!</v>
      </c>
      <c r="V152">
        <f t="shared" si="152"/>
        <v>1864</v>
      </c>
      <c r="W152">
        <f t="shared" si="153"/>
        <v>1996</v>
      </c>
      <c r="X152">
        <f t="shared" si="154"/>
        <v>2752</v>
      </c>
      <c r="Y152" t="e">
        <f t="shared" si="179"/>
        <v>#VALUE!</v>
      </c>
      <c r="Z152">
        <f t="shared" si="180"/>
        <v>321</v>
      </c>
      <c r="AA152">
        <f t="shared" si="181"/>
        <v>343</v>
      </c>
      <c r="AB152">
        <f t="shared" si="182"/>
        <v>473</v>
      </c>
      <c r="AC152" s="213" t="e">
        <f t="shared" si="167"/>
        <v>#VALUE!</v>
      </c>
      <c r="AD152" s="213">
        <f t="shared" si="168"/>
        <v>0.57162987398416165</v>
      </c>
      <c r="AE152" s="213">
        <f t="shared" si="169"/>
        <v>0.65157655405697634</v>
      </c>
      <c r="AF152" s="213">
        <f t="shared" si="170"/>
        <v>1.2295330879018795</v>
      </c>
      <c r="AG152" s="167">
        <f t="shared" si="155"/>
        <v>1.2760000000000001E-4</v>
      </c>
      <c r="AH152" s="167">
        <f t="shared" si="156"/>
        <v>1.7219</v>
      </c>
      <c r="AI152" s="167">
        <f t="shared" si="157"/>
        <v>4</v>
      </c>
      <c r="AJ152" s="167">
        <f t="shared" si="158"/>
        <v>5.1420100000000005E-4</v>
      </c>
      <c r="AK152" s="115">
        <f>AK151*(1-(($E152-50)*0.005))</f>
        <v>406.46008747206355</v>
      </c>
      <c r="AL152" s="7">
        <f>AL151*(1-(($E152-50)*0.005))</f>
        <v>435.22893599683522</v>
      </c>
      <c r="AM152" s="7">
        <f>AM151*(1-(($E152-50)*0.005))</f>
        <v>599.97350000000006</v>
      </c>
      <c r="AN152">
        <v>1</v>
      </c>
      <c r="AO152">
        <v>1</v>
      </c>
      <c r="AP152">
        <v>1</v>
      </c>
      <c r="AQ152">
        <f t="shared" si="159"/>
        <v>458</v>
      </c>
      <c r="AR152">
        <f t="shared" si="159"/>
        <v>490</v>
      </c>
      <c r="AS152">
        <f t="shared" si="160"/>
        <v>676</v>
      </c>
      <c r="AT152">
        <f t="shared" si="183"/>
        <v>197</v>
      </c>
      <c r="AU152">
        <f t="shared" si="184"/>
        <v>211</v>
      </c>
      <c r="AV152">
        <f t="shared" si="185"/>
        <v>291</v>
      </c>
      <c r="AW152" s="213">
        <f t="shared" si="171"/>
        <v>0.21816619269349569</v>
      </c>
      <c r="AX152" s="213">
        <f t="shared" si="172"/>
        <v>0.24978607359258309</v>
      </c>
      <c r="AY152" s="213">
        <f t="shared" si="173"/>
        <v>0.47096697823266437</v>
      </c>
      <c r="AZ152" s="119">
        <f t="shared" si="178"/>
        <v>1.7</v>
      </c>
      <c r="BA152" s="1">
        <v>7</v>
      </c>
      <c r="BB152">
        <v>7.7</v>
      </c>
      <c r="BC152">
        <v>10.7</v>
      </c>
      <c r="BE152" s="7">
        <v>3030</v>
      </c>
      <c r="BG152" s="123">
        <f t="shared" si="161"/>
        <v>0.8</v>
      </c>
      <c r="BJ152">
        <v>0</v>
      </c>
      <c r="BK152">
        <v>10.9</v>
      </c>
      <c r="BL152">
        <v>12.8</v>
      </c>
      <c r="BM152">
        <v>21.85</v>
      </c>
      <c r="BO152">
        <f t="shared" si="177"/>
        <v>1</v>
      </c>
      <c r="BP152">
        <f t="shared" si="177"/>
        <v>1</v>
      </c>
      <c r="BQ152">
        <f t="shared" si="177"/>
        <v>1</v>
      </c>
      <c r="BR152">
        <f t="shared" si="162"/>
        <v>458</v>
      </c>
      <c r="BS152">
        <f t="shared" si="174"/>
        <v>490</v>
      </c>
      <c r="BT152">
        <f t="shared" si="175"/>
        <v>676</v>
      </c>
      <c r="BV152">
        <f t="shared" si="163"/>
        <v>0</v>
      </c>
      <c r="BW152">
        <f t="shared" si="164"/>
        <v>0</v>
      </c>
      <c r="BX152">
        <f t="shared" si="165"/>
        <v>0</v>
      </c>
      <c r="BY152">
        <f t="shared" si="186"/>
        <v>1</v>
      </c>
    </row>
    <row r="153" spans="1:77" x14ac:dyDescent="0.25">
      <c r="A153" t="str">
        <f t="shared" si="166"/>
        <v>19521</v>
      </c>
      <c r="D153">
        <v>1</v>
      </c>
      <c r="E153">
        <v>95</v>
      </c>
      <c r="F153">
        <v>40.5</v>
      </c>
      <c r="G153">
        <v>21</v>
      </c>
      <c r="H153">
        <v>21.5</v>
      </c>
      <c r="I153">
        <v>0</v>
      </c>
      <c r="J153">
        <v>26</v>
      </c>
      <c r="K153">
        <v>30</v>
      </c>
      <c r="L153" s="121">
        <v>44.1</v>
      </c>
      <c r="M153" s="115">
        <f t="shared" si="150"/>
        <v>3136</v>
      </c>
      <c r="N153" s="7">
        <v>3387.5608889256064</v>
      </c>
      <c r="O153" s="7">
        <v>3627.3291443724347</v>
      </c>
      <c r="P153" s="7">
        <v>5000.3599999999997</v>
      </c>
      <c r="Q153" s="121" t="s">
        <v>392</v>
      </c>
      <c r="R153">
        <v>1</v>
      </c>
      <c r="S153">
        <v>1</v>
      </c>
      <c r="T153">
        <v>1</v>
      </c>
      <c r="U153" t="e">
        <f t="shared" si="151"/>
        <v>#VALUE!</v>
      </c>
      <c r="V153">
        <f t="shared" si="152"/>
        <v>1864</v>
      </c>
      <c r="W153">
        <f t="shared" si="153"/>
        <v>1996</v>
      </c>
      <c r="X153">
        <f t="shared" si="154"/>
        <v>2752</v>
      </c>
      <c r="Y153" t="e">
        <f t="shared" si="179"/>
        <v>#VALUE!</v>
      </c>
      <c r="Z153">
        <f t="shared" si="180"/>
        <v>321</v>
      </c>
      <c r="AA153">
        <f t="shared" si="181"/>
        <v>343</v>
      </c>
      <c r="AB153">
        <f t="shared" si="182"/>
        <v>473</v>
      </c>
      <c r="AC153" s="213" t="e">
        <f t="shared" si="167"/>
        <v>#VALUE!</v>
      </c>
      <c r="AD153" s="213">
        <f t="shared" si="168"/>
        <v>0.60269041466935624</v>
      </c>
      <c r="AE153" s="213">
        <f t="shared" si="169"/>
        <v>0.68639271982186356</v>
      </c>
      <c r="AF153" s="213">
        <f t="shared" si="170"/>
        <v>1.2900813098688833</v>
      </c>
      <c r="AG153" s="167">
        <f t="shared" si="155"/>
        <v>1.2760000000000001E-4</v>
      </c>
      <c r="AH153" s="167">
        <f t="shared" si="156"/>
        <v>1.7219</v>
      </c>
      <c r="AI153" s="167">
        <f t="shared" si="157"/>
        <v>4</v>
      </c>
      <c r="AJ153" s="167">
        <f t="shared" si="158"/>
        <v>5.1420100000000005E-4</v>
      </c>
      <c r="AK153" s="115">
        <f>AK151*(1-(($E153-50)*0.005))</f>
        <v>340.54764085497214</v>
      </c>
      <c r="AL153" s="7">
        <f>AL151*(1-(($E153-50)*0.005))</f>
        <v>364.65127070005116</v>
      </c>
      <c r="AM153" s="7">
        <f>AM151*(1-(($E153-50)*0.005))</f>
        <v>502.68049999999999</v>
      </c>
      <c r="AN153">
        <v>1</v>
      </c>
      <c r="AO153">
        <v>1</v>
      </c>
      <c r="AP153">
        <v>1</v>
      </c>
      <c r="AQ153">
        <f t="shared" si="159"/>
        <v>384</v>
      </c>
      <c r="AR153">
        <f t="shared" si="159"/>
        <v>411</v>
      </c>
      <c r="AS153">
        <f t="shared" si="160"/>
        <v>566</v>
      </c>
      <c r="AT153">
        <f t="shared" si="183"/>
        <v>165</v>
      </c>
      <c r="AU153">
        <f t="shared" si="184"/>
        <v>177</v>
      </c>
      <c r="AV153">
        <f t="shared" si="185"/>
        <v>243</v>
      </c>
      <c r="AW153" s="213">
        <f t="shared" si="171"/>
        <v>0.16372262794013492</v>
      </c>
      <c r="AX153" s="213">
        <f t="shared" si="172"/>
        <v>0.18781250601802263</v>
      </c>
      <c r="AY153" s="213">
        <f t="shared" si="173"/>
        <v>0.34922898024456522</v>
      </c>
      <c r="AZ153" s="119">
        <f t="shared" si="178"/>
        <v>2.5</v>
      </c>
      <c r="BA153" s="1">
        <v>7</v>
      </c>
      <c r="BB153">
        <v>7.7</v>
      </c>
      <c r="BC153">
        <v>10.7</v>
      </c>
      <c r="BE153" s="7">
        <v>3920</v>
      </c>
      <c r="BG153" s="123">
        <f t="shared" si="161"/>
        <v>0.8</v>
      </c>
      <c r="BJ153">
        <v>0</v>
      </c>
      <c r="BK153">
        <v>10.9</v>
      </c>
      <c r="BL153">
        <v>12.8</v>
      </c>
      <c r="BM153">
        <v>21.85</v>
      </c>
      <c r="BO153">
        <f t="shared" si="177"/>
        <v>1</v>
      </c>
      <c r="BP153">
        <f t="shared" si="177"/>
        <v>1</v>
      </c>
      <c r="BQ153">
        <f t="shared" si="177"/>
        <v>1</v>
      </c>
      <c r="BR153">
        <f t="shared" si="162"/>
        <v>384</v>
      </c>
      <c r="BS153">
        <f t="shared" si="174"/>
        <v>411</v>
      </c>
      <c r="BT153">
        <f t="shared" si="175"/>
        <v>566</v>
      </c>
      <c r="BV153">
        <f t="shared" si="163"/>
        <v>0</v>
      </c>
      <c r="BW153">
        <f t="shared" si="164"/>
        <v>0</v>
      </c>
      <c r="BX153">
        <f t="shared" si="165"/>
        <v>0</v>
      </c>
      <c r="BY153">
        <f t="shared" si="186"/>
        <v>1</v>
      </c>
    </row>
    <row r="154" spans="1:77" ht="15" customHeight="1" x14ac:dyDescent="0.25">
      <c r="A154" t="str">
        <f t="shared" si="166"/>
        <v>13510</v>
      </c>
      <c r="D154">
        <v>1</v>
      </c>
      <c r="E154">
        <v>35</v>
      </c>
      <c r="F154">
        <v>40.5</v>
      </c>
      <c r="G154">
        <v>10</v>
      </c>
      <c r="H154">
        <v>11.5</v>
      </c>
      <c r="I154">
        <v>0</v>
      </c>
      <c r="J154">
        <v>26</v>
      </c>
      <c r="K154">
        <v>30</v>
      </c>
      <c r="L154" s="121">
        <v>43.5</v>
      </c>
      <c r="M154" s="115">
        <f t="shared" si="150"/>
        <v>889.2</v>
      </c>
      <c r="N154" s="7">
        <v>1766.3893947845202</v>
      </c>
      <c r="O154" s="7">
        <v>1902.9712804051933</v>
      </c>
      <c r="P154" s="7">
        <v>2335.88</v>
      </c>
      <c r="Q154" s="121" t="s">
        <v>392</v>
      </c>
      <c r="R154">
        <v>1</v>
      </c>
      <c r="S154">
        <v>1</v>
      </c>
      <c r="T154">
        <v>1</v>
      </c>
      <c r="U154" t="e">
        <f t="shared" si="151"/>
        <v>#VALUE!</v>
      </c>
      <c r="V154">
        <f t="shared" si="152"/>
        <v>972</v>
      </c>
      <c r="W154">
        <f t="shared" si="153"/>
        <v>1047</v>
      </c>
      <c r="X154">
        <f t="shared" si="154"/>
        <v>1286</v>
      </c>
      <c r="Y154" t="e">
        <f t="shared" ref="Y154:Y178" si="187">ROUND(U154*3600/(4186*ABS($O$1-$O$2)),0)</f>
        <v>#VALUE!</v>
      </c>
      <c r="Z154">
        <f t="shared" ref="Z154:Z178" si="188">ROUND(V154*3600/(4186*ABS($O$1-$O$2)),0)</f>
        <v>167</v>
      </c>
      <c r="AA154">
        <f t="shared" ref="AA154:AA178" si="189">ROUND(W154*3600/(4186*ABS($O$1-$O$2)),0)</f>
        <v>180</v>
      </c>
      <c r="AB154">
        <f t="shared" ref="AB154:AB178" si="190">ROUND(X154*3600/(4186*ABS($O$1-$O$2)),0)</f>
        <v>221</v>
      </c>
      <c r="AC154" s="213" t="e">
        <f t="shared" si="167"/>
        <v>#VALUE!</v>
      </c>
      <c r="AD154" s="213">
        <f t="shared" si="168"/>
        <v>0.11189063772299504</v>
      </c>
      <c r="AE154" s="213">
        <f t="shared" si="169"/>
        <v>0.12972581340222847</v>
      </c>
      <c r="AF154" s="213">
        <f t="shared" si="170"/>
        <v>0.19450807477412543</v>
      </c>
      <c r="AG154" s="167">
        <f t="shared" si="155"/>
        <v>3.969E-4</v>
      </c>
      <c r="AH154" s="167">
        <f t="shared" si="156"/>
        <v>1.7345999999999999</v>
      </c>
      <c r="AI154" s="167">
        <f t="shared" si="157"/>
        <v>2</v>
      </c>
      <c r="AJ154" s="167">
        <f t="shared" si="158"/>
        <v>3.6734700000000002E-4</v>
      </c>
      <c r="AK154" s="115">
        <v>244.88738360147738</v>
      </c>
      <c r="AL154" s="7">
        <v>263.82272182064906</v>
      </c>
      <c r="AM154" s="7">
        <v>323.83999999999997</v>
      </c>
      <c r="AN154">
        <v>1</v>
      </c>
      <c r="AO154">
        <v>1</v>
      </c>
      <c r="AP154">
        <v>1</v>
      </c>
      <c r="AQ154">
        <f t="shared" si="159"/>
        <v>276</v>
      </c>
      <c r="AR154">
        <f t="shared" si="159"/>
        <v>297</v>
      </c>
      <c r="AS154">
        <f t="shared" si="160"/>
        <v>365</v>
      </c>
      <c r="AT154">
        <f t="shared" ref="AT154:AT186" si="191">ROUND(AQ154*3600/(4186*ABS($AM$1-$AM$2)),0)</f>
        <v>119</v>
      </c>
      <c r="AU154">
        <f t="shared" ref="AU154:AU186" si="192">ROUND(AR154*3600/(4186*ABS($AM$1-$AM$2)),0)</f>
        <v>128</v>
      </c>
      <c r="AV154">
        <f t="shared" ref="AV154:AV186" si="193">ROUND(AS154*3600/(4186*ABS($AM$1-$AM$2)),0)</f>
        <v>157</v>
      </c>
      <c r="AW154" s="213">
        <f t="shared" si="171"/>
        <v>5.7362951035098413E-2</v>
      </c>
      <c r="AX154" s="213">
        <f t="shared" si="172"/>
        <v>6.6226282435946207E-2</v>
      </c>
      <c r="AY154" s="213">
        <f t="shared" si="173"/>
        <v>9.9059557416487698E-2</v>
      </c>
      <c r="AZ154" s="119">
        <f t="shared" si="178"/>
        <v>0.2</v>
      </c>
      <c r="BA154" s="122">
        <v>8.4</v>
      </c>
      <c r="BB154" s="122">
        <v>9.3000000000000007</v>
      </c>
      <c r="BC154" s="122">
        <v>14</v>
      </c>
      <c r="BE154" s="7">
        <v>988</v>
      </c>
      <c r="BG154" s="123">
        <f t="shared" si="161"/>
        <v>0.9</v>
      </c>
      <c r="BJ154">
        <v>0</v>
      </c>
      <c r="BK154">
        <v>12</v>
      </c>
      <c r="BL154">
        <v>13.9</v>
      </c>
      <c r="BM154">
        <v>21.85</v>
      </c>
      <c r="BO154">
        <f t="shared" si="177"/>
        <v>1</v>
      </c>
      <c r="BP154">
        <f t="shared" si="177"/>
        <v>1</v>
      </c>
      <c r="BQ154">
        <f t="shared" si="177"/>
        <v>1</v>
      </c>
      <c r="BR154">
        <f t="shared" si="162"/>
        <v>276</v>
      </c>
      <c r="BS154">
        <f t="shared" si="174"/>
        <v>297</v>
      </c>
      <c r="BT154">
        <f t="shared" si="175"/>
        <v>365</v>
      </c>
      <c r="BV154">
        <f t="shared" si="163"/>
        <v>0</v>
      </c>
      <c r="BW154">
        <f t="shared" si="164"/>
        <v>0</v>
      </c>
      <c r="BX154">
        <f t="shared" si="165"/>
        <v>0</v>
      </c>
      <c r="BY154">
        <f t="shared" si="186"/>
        <v>1</v>
      </c>
    </row>
    <row r="155" spans="1:77" x14ac:dyDescent="0.25">
      <c r="A155" t="str">
        <f t="shared" si="166"/>
        <v>15010</v>
      </c>
      <c r="D155">
        <v>1</v>
      </c>
      <c r="E155">
        <v>50</v>
      </c>
      <c r="F155">
        <v>40.5</v>
      </c>
      <c r="G155">
        <v>10</v>
      </c>
      <c r="H155">
        <v>11.5</v>
      </c>
      <c r="I155">
        <v>0</v>
      </c>
      <c r="J155">
        <v>26</v>
      </c>
      <c r="K155">
        <v>30</v>
      </c>
      <c r="L155" s="121">
        <v>43.5</v>
      </c>
      <c r="M155" s="115">
        <f t="shared" si="150"/>
        <v>1065.6000000000001</v>
      </c>
      <c r="N155" s="7">
        <v>1766.3893947845202</v>
      </c>
      <c r="O155" s="7">
        <v>1902.9712804051933</v>
      </c>
      <c r="P155" s="7">
        <v>2335.88</v>
      </c>
      <c r="Q155" s="121" t="s">
        <v>392</v>
      </c>
      <c r="R155">
        <v>1</v>
      </c>
      <c r="S155">
        <v>1</v>
      </c>
      <c r="T155">
        <v>1</v>
      </c>
      <c r="U155" t="e">
        <f t="shared" si="151"/>
        <v>#VALUE!</v>
      </c>
      <c r="V155">
        <f t="shared" si="152"/>
        <v>972</v>
      </c>
      <c r="W155">
        <f t="shared" si="153"/>
        <v>1047</v>
      </c>
      <c r="X155">
        <f t="shared" si="154"/>
        <v>1286</v>
      </c>
      <c r="Y155" t="e">
        <f t="shared" si="187"/>
        <v>#VALUE!</v>
      </c>
      <c r="Z155">
        <f t="shared" si="188"/>
        <v>167</v>
      </c>
      <c r="AA155">
        <f t="shared" si="189"/>
        <v>180</v>
      </c>
      <c r="AB155">
        <f t="shared" si="190"/>
        <v>221</v>
      </c>
      <c r="AC155" s="213" t="e">
        <f t="shared" si="167"/>
        <v>#VALUE!</v>
      </c>
      <c r="AD155" s="213">
        <f t="shared" si="168"/>
        <v>0.12025730349211763</v>
      </c>
      <c r="AE155" s="213">
        <f t="shared" si="169"/>
        <v>0.13925430415142392</v>
      </c>
      <c r="AF155" s="213">
        <f t="shared" si="170"/>
        <v>0.20811034089271194</v>
      </c>
      <c r="AG155" s="167">
        <f t="shared" si="155"/>
        <v>3.969E-4</v>
      </c>
      <c r="AH155" s="167">
        <f t="shared" si="156"/>
        <v>1.7345999999999999</v>
      </c>
      <c r="AI155" s="167">
        <f t="shared" si="157"/>
        <v>2</v>
      </c>
      <c r="AJ155" s="167">
        <f t="shared" si="158"/>
        <v>3.6734700000000002E-4</v>
      </c>
      <c r="AK155" s="115">
        <v>244.88738360147738</v>
      </c>
      <c r="AL155" s="7">
        <v>263.82272182064906</v>
      </c>
      <c r="AM155" s="7">
        <v>323.83999999999997</v>
      </c>
      <c r="AN155">
        <v>1</v>
      </c>
      <c r="AO155">
        <v>1</v>
      </c>
      <c r="AP155">
        <v>1</v>
      </c>
      <c r="AQ155">
        <f t="shared" si="159"/>
        <v>276</v>
      </c>
      <c r="AR155">
        <f t="shared" si="159"/>
        <v>297</v>
      </c>
      <c r="AS155">
        <f t="shared" si="160"/>
        <v>365</v>
      </c>
      <c r="AT155">
        <f t="shared" si="191"/>
        <v>119</v>
      </c>
      <c r="AU155">
        <f t="shared" si="192"/>
        <v>128</v>
      </c>
      <c r="AV155">
        <f t="shared" si="193"/>
        <v>157</v>
      </c>
      <c r="AW155" s="213">
        <f t="shared" si="171"/>
        <v>6.2011015990315707E-2</v>
      </c>
      <c r="AX155" s="213">
        <f t="shared" si="172"/>
        <v>7.1500946954547812E-2</v>
      </c>
      <c r="AY155" s="213">
        <f t="shared" si="173"/>
        <v>0.10657640884397875</v>
      </c>
      <c r="AZ155" s="119">
        <f t="shared" si="178"/>
        <v>0.3</v>
      </c>
      <c r="BA155" s="122">
        <v>8.4</v>
      </c>
      <c r="BB155" s="122">
        <v>9.3000000000000007</v>
      </c>
      <c r="BC155" s="122">
        <v>14</v>
      </c>
      <c r="BE155" s="7">
        <v>1184</v>
      </c>
      <c r="BG155" s="123">
        <f t="shared" si="161"/>
        <v>0.9</v>
      </c>
      <c r="BJ155">
        <v>0</v>
      </c>
      <c r="BK155">
        <v>12</v>
      </c>
      <c r="BL155">
        <v>13.9</v>
      </c>
      <c r="BM155">
        <v>21.85</v>
      </c>
      <c r="BO155">
        <f t="shared" si="177"/>
        <v>1</v>
      </c>
      <c r="BP155">
        <f t="shared" si="177"/>
        <v>1</v>
      </c>
      <c r="BQ155">
        <f t="shared" si="177"/>
        <v>1</v>
      </c>
      <c r="BR155">
        <f t="shared" si="162"/>
        <v>276</v>
      </c>
      <c r="BS155">
        <f t="shared" si="174"/>
        <v>297</v>
      </c>
      <c r="BT155">
        <f t="shared" si="175"/>
        <v>365</v>
      </c>
      <c r="BV155">
        <f t="shared" si="163"/>
        <v>0</v>
      </c>
      <c r="BW155">
        <f t="shared" si="164"/>
        <v>0</v>
      </c>
      <c r="BX155">
        <f t="shared" si="165"/>
        <v>0</v>
      </c>
      <c r="BY155">
        <f t="shared" si="186"/>
        <v>1</v>
      </c>
    </row>
    <row r="156" spans="1:77" x14ac:dyDescent="0.25">
      <c r="A156" t="str">
        <f t="shared" si="166"/>
        <v>16510</v>
      </c>
      <c r="D156">
        <v>1</v>
      </c>
      <c r="E156">
        <v>65</v>
      </c>
      <c r="F156">
        <v>40.5</v>
      </c>
      <c r="G156">
        <v>10</v>
      </c>
      <c r="H156">
        <v>11.5</v>
      </c>
      <c r="I156">
        <v>0</v>
      </c>
      <c r="J156">
        <v>26</v>
      </c>
      <c r="K156">
        <v>30</v>
      </c>
      <c r="L156" s="121">
        <v>43.5</v>
      </c>
      <c r="M156" s="115">
        <f t="shared" ref="M156:M219" si="194">IF($N156-($BE156*$BG156)&gt;100,$BE156*$BG156,$N156-95)</f>
        <v>1198.8</v>
      </c>
      <c r="N156" s="7">
        <v>1766.3893947845202</v>
      </c>
      <c r="O156" s="7">
        <v>1902.9712804051933</v>
      </c>
      <c r="P156" s="7">
        <v>2335.88</v>
      </c>
      <c r="Q156" s="121" t="s">
        <v>392</v>
      </c>
      <c r="R156">
        <v>1</v>
      </c>
      <c r="S156">
        <v>1</v>
      </c>
      <c r="T156">
        <v>1</v>
      </c>
      <c r="U156" t="e">
        <f t="shared" ref="U156:U219" si="195">ROUND(M156*POWER(CF_heat,Q156),0)</f>
        <v>#VALUE!</v>
      </c>
      <c r="V156">
        <f t="shared" ref="V156:V219" si="196">ROUND(N156*POWER(CF_heat,R156),0)</f>
        <v>972</v>
      </c>
      <c r="W156">
        <f t="shared" ref="W156:W219" si="197">ROUND(O156*POWER(CF_heat,S156),0)</f>
        <v>1047</v>
      </c>
      <c r="X156">
        <f t="shared" ref="X156:X219" si="198">ROUND(P156*POWER(CF_heat,T156),0)</f>
        <v>1286</v>
      </c>
      <c r="Y156" t="e">
        <f t="shared" si="187"/>
        <v>#VALUE!</v>
      </c>
      <c r="Z156">
        <f t="shared" si="188"/>
        <v>167</v>
      </c>
      <c r="AA156">
        <f t="shared" si="189"/>
        <v>180</v>
      </c>
      <c r="AB156">
        <f t="shared" si="190"/>
        <v>221</v>
      </c>
      <c r="AC156" s="213" t="e">
        <f t="shared" si="167"/>
        <v>#VALUE!</v>
      </c>
      <c r="AD156" s="213">
        <f t="shared" si="168"/>
        <v>0.12862396926124023</v>
      </c>
      <c r="AE156" s="213">
        <f t="shared" si="169"/>
        <v>0.14878279490061941</v>
      </c>
      <c r="AF156" s="213">
        <f t="shared" si="170"/>
        <v>0.22171260701129844</v>
      </c>
      <c r="AG156" s="167">
        <f t="shared" ref="AG156:AG219" si="199">IF($G156=$CO$103,CP$103,IF($G156=$CO$104,CP$104,IF($G156=$CO$105,CP$105,IF($G156=$CO$107,CP$107,IF($G156=$CO$108,CP$108,IF($G156=$CO$109,CP$109,IF($G156=$CO$111,CP$111,IF($G156=$CO$112,CP$112,IF($G156=$CO$113,CP$113,IF($G156=$CO$115,CP$115,IF($G156=$CO$116,CP$116,IF($G156=$CO$117,CP$117,IF($G156=$CO$119,CP$119,IF($G156=$CO$120,CP$120,))))))))))))))</f>
        <v>3.969E-4</v>
      </c>
      <c r="AH156" s="167">
        <f t="shared" ref="AH156:AH219" si="200">IF($G156=$CO$103,CQ$103,IF($G156=$CO$104,CQ$104,IF($G156=$CO$105,CQ$105,IF($G156=$CO$107,CQ$107,IF($G156=$CO$108,CQ$108,IF($G156=$CO$109,CQ$109,IF($G156=$CO$111,CQ$111,IF($G156=$CO$112,CQ$112,IF($G156=$CO$113,CQ$113,IF($G156=$CO$115,CQ$115,IF($G156=$CO$116,CQ$116,IF($G156=$CO$117,CQ$117,IF($G156=$CO$119,CQ$119,IF($G156=$CO$120,CQ$120,))))))))))))))</f>
        <v>1.7345999999999999</v>
      </c>
      <c r="AI156" s="167">
        <f t="shared" ref="AI156:AI219" si="201">IF($G156=$CO$103,CR$103,IF($G156=$CO$104,CR$104,IF($G156=$CO$105,CR$105,IF($G156=$CO$107,CR$107,IF($G156=$CO$108,CR$108,IF($G156=$CO$109,CR$109,IF($G156=$CO$111,CR$111,IF($G156=$CO$112,CR$112,IF($G156=$CO$113,CR$113,IF($G156=$CO$115,CR$115,IF($G156=$CO$116,CR$116,IF($G156=$CO$117,CR$117,IF($G156=$CO$119,CR$119,IF($G156=$CO$120,CR$120,))))))))))))))</f>
        <v>2</v>
      </c>
      <c r="AJ156" s="167">
        <f t="shared" ref="AJ156:AJ219" si="202">IF($G156=$CO$103,CS$103,IF($G156=$CO$104,CS$104,IF($G156=$CO$105,CS$105,IF($G156=$CO$107,CS$107,IF($G156=$CO$108,CS$108,IF($G156=$CO$109,CS$109,IF($G156=$CO$111,CS$111,IF($G156=$CO$112,CS$112,IF($G156=$CO$113,CS$113,IF($G156=$CO$115,CS$115,IF($G156=$CO$116,CS$116,IF($G156=$CO$117,CS$117,IF($G156=$CO$119,CS$119,IF($G156=$CO$120,CS$120,))))))))))))))</f>
        <v>3.6734700000000002E-4</v>
      </c>
      <c r="AK156" s="115">
        <v>244.88738360147738</v>
      </c>
      <c r="AL156" s="7">
        <v>263.82272182064906</v>
      </c>
      <c r="AM156" s="7">
        <v>323.83999999999997</v>
      </c>
      <c r="AN156">
        <v>1</v>
      </c>
      <c r="AO156">
        <v>1</v>
      </c>
      <c r="AP156">
        <v>1</v>
      </c>
      <c r="AQ156">
        <f t="shared" ref="AQ156:AR219" si="203">ROUND(AK156*POWER(CF_cool,AN156),0)</f>
        <v>276</v>
      </c>
      <c r="AR156">
        <f t="shared" si="203"/>
        <v>297</v>
      </c>
      <c r="AS156">
        <f t="shared" ref="AS156:AS219" si="204">ROUND(AM156*POWER(CF_cool,AP156),0)</f>
        <v>365</v>
      </c>
      <c r="AT156">
        <f t="shared" si="191"/>
        <v>119</v>
      </c>
      <c r="AU156">
        <f t="shared" si="192"/>
        <v>128</v>
      </c>
      <c r="AV156">
        <f t="shared" si="193"/>
        <v>157</v>
      </c>
      <c r="AW156" s="213">
        <f t="shared" si="171"/>
        <v>6.6659080945532995E-2</v>
      </c>
      <c r="AX156" s="213">
        <f t="shared" si="172"/>
        <v>7.6775611473149402E-2</v>
      </c>
      <c r="AY156" s="213">
        <f t="shared" si="173"/>
        <v>0.11409326027146978</v>
      </c>
      <c r="AZ156" s="119">
        <f t="shared" si="178"/>
        <v>0.4</v>
      </c>
      <c r="BA156" s="122">
        <v>8.4</v>
      </c>
      <c r="BB156" s="122">
        <v>9.3000000000000007</v>
      </c>
      <c r="BC156" s="122">
        <v>14</v>
      </c>
      <c r="BE156" s="7">
        <v>1332</v>
      </c>
      <c r="BG156" s="123">
        <f t="shared" ref="BG156:BG219" si="205">IF(G156=10,0.9,IF(G156=11,0.68,IF(G156=15,0.8,IF(G156=16,0.68,IF(G156=20,0.8,IF(G156=21,0.8))))))</f>
        <v>0.9</v>
      </c>
      <c r="BJ156">
        <v>0</v>
      </c>
      <c r="BK156">
        <v>12</v>
      </c>
      <c r="BL156">
        <v>13.9</v>
      </c>
      <c r="BM156">
        <v>21.85</v>
      </c>
      <c r="BO156">
        <f t="shared" si="177"/>
        <v>1</v>
      </c>
      <c r="BP156">
        <f t="shared" si="177"/>
        <v>1</v>
      </c>
      <c r="BQ156">
        <f t="shared" si="177"/>
        <v>1</v>
      </c>
      <c r="BR156">
        <f t="shared" ref="BR156:BR219" si="206">AQ156/BO156</f>
        <v>276</v>
      </c>
      <c r="BS156">
        <f t="shared" si="174"/>
        <v>297</v>
      </c>
      <c r="BT156">
        <f t="shared" si="175"/>
        <v>365</v>
      </c>
      <c r="BV156">
        <f t="shared" ref="BV156:BV219" si="207">BR156-AQ156</f>
        <v>0</v>
      </c>
      <c r="BW156">
        <f t="shared" ref="BW156:BW219" si="208">BS156-AR156</f>
        <v>0</v>
      </c>
      <c r="BX156">
        <f t="shared" ref="BX156:BX219" si="209">BT156-AS156</f>
        <v>0</v>
      </c>
      <c r="BY156">
        <f t="shared" si="186"/>
        <v>1</v>
      </c>
    </row>
    <row r="157" spans="1:77" ht="15" customHeight="1" x14ac:dyDescent="0.25">
      <c r="A157" t="str">
        <f t="shared" ref="A157:A220" si="210">CONCATENATE(D157,E157,G157)</f>
        <v>19510</v>
      </c>
      <c r="D157">
        <v>1</v>
      </c>
      <c r="E157">
        <v>95</v>
      </c>
      <c r="F157">
        <v>40.5</v>
      </c>
      <c r="G157">
        <v>10</v>
      </c>
      <c r="H157">
        <v>11.5</v>
      </c>
      <c r="I157">
        <v>0</v>
      </c>
      <c r="J157">
        <v>26</v>
      </c>
      <c r="K157">
        <v>30</v>
      </c>
      <c r="L157" s="121">
        <v>43.5</v>
      </c>
      <c r="M157" s="115">
        <f t="shared" si="194"/>
        <v>1378.8</v>
      </c>
      <c r="N157" s="7">
        <v>1766.3893947845199</v>
      </c>
      <c r="O157" s="7">
        <v>1902.9712804051901</v>
      </c>
      <c r="P157" s="7">
        <v>2335.88</v>
      </c>
      <c r="Q157" s="121" t="s">
        <v>392</v>
      </c>
      <c r="R157">
        <v>1</v>
      </c>
      <c r="S157">
        <v>1</v>
      </c>
      <c r="T157">
        <v>1</v>
      </c>
      <c r="U157" t="e">
        <f t="shared" si="195"/>
        <v>#VALUE!</v>
      </c>
      <c r="V157">
        <f t="shared" si="196"/>
        <v>972</v>
      </c>
      <c r="W157">
        <f t="shared" si="197"/>
        <v>1047</v>
      </c>
      <c r="X157">
        <f t="shared" si="198"/>
        <v>1286</v>
      </c>
      <c r="Y157" t="e">
        <f t="shared" si="187"/>
        <v>#VALUE!</v>
      </c>
      <c r="Z157">
        <f t="shared" si="188"/>
        <v>167</v>
      </c>
      <c r="AA157">
        <f t="shared" si="189"/>
        <v>180</v>
      </c>
      <c r="AB157">
        <f t="shared" si="190"/>
        <v>221</v>
      </c>
      <c r="AC157" s="213" t="e">
        <f t="shared" ref="AC157:AC220" si="211">(($AG157*(Y157^$AH157)*((($F157-14.4)*$AI157)/100))+($AJ157*(Y157^2)))*0.0098</f>
        <v>#VALUE!</v>
      </c>
      <c r="AD157" s="213">
        <f t="shared" ref="AD157:AD220" si="212">(($AG157*(Z157^$AH157)*((($E157-14.4)*$AI157)/100))+($AJ157*(Z157^2)))*0.0098</f>
        <v>0.14535730079948542</v>
      </c>
      <c r="AE157" s="213">
        <f t="shared" ref="AE157:AE220" si="213">(($AG157*(AA157^$AH157)*((($E157-14.4)*$AI157)/100))+($AJ157*(AA157^2)))*0.0098</f>
        <v>0.16783977639901038</v>
      </c>
      <c r="AF157" s="213">
        <f t="shared" ref="AF157:AF220" si="214">(($AG157*(AB157^$AH157)*((($E157-14.4)*$AI157)/100))+($AJ157*(AB157^2)))*0.0098</f>
        <v>0.24891713924847142</v>
      </c>
      <c r="AG157" s="167">
        <f t="shared" si="199"/>
        <v>3.969E-4</v>
      </c>
      <c r="AH157" s="167">
        <f t="shared" si="200"/>
        <v>1.7345999999999999</v>
      </c>
      <c r="AI157" s="167">
        <f t="shared" si="201"/>
        <v>2</v>
      </c>
      <c r="AJ157" s="167">
        <f t="shared" si="202"/>
        <v>3.6734700000000002E-4</v>
      </c>
      <c r="AK157" s="115">
        <v>244.88738360147738</v>
      </c>
      <c r="AL157" s="7">
        <v>263.82272182064906</v>
      </c>
      <c r="AM157" s="7">
        <v>323.83999999999997</v>
      </c>
      <c r="AN157">
        <v>1</v>
      </c>
      <c r="AO157">
        <v>1</v>
      </c>
      <c r="AP157">
        <v>1</v>
      </c>
      <c r="AQ157">
        <f t="shared" si="203"/>
        <v>276</v>
      </c>
      <c r="AR157">
        <f t="shared" si="203"/>
        <v>297</v>
      </c>
      <c r="AS157">
        <f t="shared" si="204"/>
        <v>365</v>
      </c>
      <c r="AT157">
        <f t="shared" si="191"/>
        <v>119</v>
      </c>
      <c r="AU157">
        <f t="shared" si="192"/>
        <v>128</v>
      </c>
      <c r="AV157">
        <f t="shared" si="193"/>
        <v>157</v>
      </c>
      <c r="AW157" s="213">
        <f t="shared" ref="AW157:AW220" si="215">(($AG157*(AT157^$AH157)*((($E157-14.4)*$AI157)/100))+($AJ157*(AT157^2)))*0.0098</f>
        <v>7.595521085596757E-2</v>
      </c>
      <c r="AX157" s="213">
        <f t="shared" ref="AX157:AX220" si="216">(($AG157*(AU157^$AH157)*((($E157-14.4)*$AI157)/100))+($AJ157*(AU157^2)))*0.0098</f>
        <v>8.7324940510352611E-2</v>
      </c>
      <c r="AY157" s="213">
        <f t="shared" ref="AY157:AY220" si="217">(($AG157*(AV157^$AH157)*((($E157-14.4)*$AI157)/100))+($AJ157*(AV157^2)))*0.0098</f>
        <v>0.12912696312645186</v>
      </c>
      <c r="AZ157" s="119">
        <f t="shared" si="178"/>
        <v>0.6</v>
      </c>
      <c r="BA157" s="122">
        <v>8.4</v>
      </c>
      <c r="BB157" s="122">
        <v>9.3000000000000007</v>
      </c>
      <c r="BC157" s="122">
        <v>14</v>
      </c>
      <c r="BE157" s="7">
        <v>1532</v>
      </c>
      <c r="BG157" s="123">
        <f t="shared" si="205"/>
        <v>0.9</v>
      </c>
      <c r="BJ157">
        <v>0</v>
      </c>
      <c r="BK157">
        <v>12</v>
      </c>
      <c r="BL157">
        <v>13.9</v>
      </c>
      <c r="BM157">
        <v>21.85</v>
      </c>
      <c r="BO157">
        <f t="shared" si="177"/>
        <v>1</v>
      </c>
      <c r="BP157">
        <f t="shared" si="177"/>
        <v>1</v>
      </c>
      <c r="BQ157">
        <f t="shared" si="177"/>
        <v>1</v>
      </c>
      <c r="BR157">
        <f t="shared" si="206"/>
        <v>276</v>
      </c>
      <c r="BS157">
        <f t="shared" ref="BS157:BS220" si="218">AR157/BP157</f>
        <v>297</v>
      </c>
      <c r="BT157">
        <f t="shared" ref="BT157:BT220" si="219">AS157/BQ157</f>
        <v>365</v>
      </c>
      <c r="BV157">
        <f t="shared" si="207"/>
        <v>0</v>
      </c>
      <c r="BW157">
        <f t="shared" si="208"/>
        <v>0</v>
      </c>
      <c r="BX157">
        <f t="shared" si="209"/>
        <v>0</v>
      </c>
      <c r="BY157">
        <f t="shared" si="186"/>
        <v>1</v>
      </c>
    </row>
    <row r="158" spans="1:77" x14ac:dyDescent="0.25">
      <c r="A158" t="str">
        <f t="shared" si="210"/>
        <v>13511</v>
      </c>
      <c r="D158">
        <v>1</v>
      </c>
      <c r="E158">
        <v>35</v>
      </c>
      <c r="F158">
        <v>40.5</v>
      </c>
      <c r="G158">
        <v>11</v>
      </c>
      <c r="H158">
        <v>11.5</v>
      </c>
      <c r="I158">
        <v>0</v>
      </c>
      <c r="J158">
        <v>26</v>
      </c>
      <c r="K158">
        <v>30</v>
      </c>
      <c r="L158" s="121">
        <v>43.5</v>
      </c>
      <c r="M158" s="115">
        <f t="shared" si="194"/>
        <v>894.88000000000011</v>
      </c>
      <c r="N158" s="7">
        <v>2396.6961264405954</v>
      </c>
      <c r="O158" s="7">
        <v>2582.0149905458411</v>
      </c>
      <c r="P158" s="7">
        <v>3169.4</v>
      </c>
      <c r="Q158" s="121" t="s">
        <v>392</v>
      </c>
      <c r="R158">
        <v>1</v>
      </c>
      <c r="S158">
        <v>1</v>
      </c>
      <c r="T158">
        <v>1</v>
      </c>
      <c r="U158" t="e">
        <f t="shared" si="195"/>
        <v>#VALUE!</v>
      </c>
      <c r="V158">
        <f t="shared" si="196"/>
        <v>1319</v>
      </c>
      <c r="W158">
        <f t="shared" si="197"/>
        <v>1421</v>
      </c>
      <c r="X158">
        <f t="shared" si="198"/>
        <v>1744</v>
      </c>
      <c r="Y158" t="e">
        <f t="shared" si="187"/>
        <v>#VALUE!</v>
      </c>
      <c r="Z158">
        <f t="shared" si="188"/>
        <v>227</v>
      </c>
      <c r="AA158">
        <f t="shared" si="189"/>
        <v>244</v>
      </c>
      <c r="AB158">
        <f t="shared" si="190"/>
        <v>300</v>
      </c>
      <c r="AC158" s="213" t="e">
        <f t="shared" si="211"/>
        <v>#VALUE!</v>
      </c>
      <c r="AD158" s="213">
        <f t="shared" si="212"/>
        <v>0.32914420487260215</v>
      </c>
      <c r="AE158" s="213">
        <f t="shared" si="213"/>
        <v>0.37943088557683924</v>
      </c>
      <c r="AF158" s="213">
        <f t="shared" si="214"/>
        <v>0.57000376955187726</v>
      </c>
      <c r="AG158" s="167">
        <f t="shared" si="199"/>
        <v>3.969E-4</v>
      </c>
      <c r="AH158" s="167">
        <f t="shared" si="200"/>
        <v>1.7345999999999999</v>
      </c>
      <c r="AI158" s="167">
        <f t="shared" si="201"/>
        <v>4</v>
      </c>
      <c r="AJ158" s="167">
        <f t="shared" si="202"/>
        <v>5.7428799999999995E-4</v>
      </c>
      <c r="AK158" s="115">
        <v>401.42051232401269</v>
      </c>
      <c r="AL158" s="7">
        <v>432.4594048025981</v>
      </c>
      <c r="AM158" s="7">
        <v>530.84</v>
      </c>
      <c r="AN158">
        <v>1</v>
      </c>
      <c r="AO158">
        <v>1</v>
      </c>
      <c r="AP158">
        <v>1</v>
      </c>
      <c r="AQ158">
        <f t="shared" si="203"/>
        <v>452</v>
      </c>
      <c r="AR158">
        <f t="shared" si="203"/>
        <v>487</v>
      </c>
      <c r="AS158">
        <f t="shared" si="204"/>
        <v>598</v>
      </c>
      <c r="AT158">
        <f t="shared" si="191"/>
        <v>194</v>
      </c>
      <c r="AU158">
        <f t="shared" si="192"/>
        <v>209</v>
      </c>
      <c r="AV158">
        <f t="shared" si="193"/>
        <v>257</v>
      </c>
      <c r="AW158" s="213">
        <f t="shared" si="215"/>
        <v>0.24161892743390734</v>
      </c>
      <c r="AX158" s="213">
        <f t="shared" si="216"/>
        <v>0.27975017202110158</v>
      </c>
      <c r="AY158" s="213">
        <f t="shared" si="217"/>
        <v>0.42026576675192007</v>
      </c>
      <c r="AZ158" s="119">
        <f t="shared" si="178"/>
        <v>0.5</v>
      </c>
      <c r="BA158" s="122">
        <v>8.4</v>
      </c>
      <c r="BB158" s="122">
        <v>9.3000000000000007</v>
      </c>
      <c r="BC158" s="122">
        <v>14</v>
      </c>
      <c r="BE158" s="7">
        <v>1316</v>
      </c>
      <c r="BG158" s="123">
        <f t="shared" si="205"/>
        <v>0.68</v>
      </c>
      <c r="BJ158">
        <v>0</v>
      </c>
      <c r="BK158">
        <v>12</v>
      </c>
      <c r="BL158">
        <v>13.9</v>
      </c>
      <c r="BM158">
        <v>21.85</v>
      </c>
      <c r="BO158">
        <f t="shared" ref="BO158:BQ221" si="220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58">
        <f t="shared" si="220"/>
        <v>1</v>
      </c>
      <c r="BQ158">
        <f t="shared" si="220"/>
        <v>1</v>
      </c>
      <c r="BR158">
        <f t="shared" si="206"/>
        <v>452</v>
      </c>
      <c r="BS158">
        <f t="shared" si="218"/>
        <v>487</v>
      </c>
      <c r="BT158">
        <f t="shared" si="219"/>
        <v>598</v>
      </c>
      <c r="BV158">
        <f t="shared" si="207"/>
        <v>0</v>
      </c>
      <c r="BW158">
        <f t="shared" si="208"/>
        <v>0</v>
      </c>
      <c r="BX158">
        <f t="shared" si="209"/>
        <v>0</v>
      </c>
      <c r="BY158">
        <f t="shared" si="186"/>
        <v>1</v>
      </c>
    </row>
    <row r="159" spans="1:77" x14ac:dyDescent="0.25">
      <c r="A159" t="str">
        <f t="shared" si="210"/>
        <v>15011</v>
      </c>
      <c r="D159">
        <v>1</v>
      </c>
      <c r="E159">
        <v>50</v>
      </c>
      <c r="F159">
        <v>40.5</v>
      </c>
      <c r="G159">
        <v>11</v>
      </c>
      <c r="H159">
        <v>11.5</v>
      </c>
      <c r="I159">
        <v>0</v>
      </c>
      <c r="J159">
        <v>26</v>
      </c>
      <c r="K159">
        <v>30</v>
      </c>
      <c r="L159" s="121">
        <v>43.5</v>
      </c>
      <c r="M159" s="115">
        <f t="shared" si="194"/>
        <v>1037</v>
      </c>
      <c r="N159" s="7">
        <v>2396.6961264405954</v>
      </c>
      <c r="O159" s="7">
        <v>2582.0149905458411</v>
      </c>
      <c r="P159" s="7">
        <v>3169.4</v>
      </c>
      <c r="Q159" s="121" t="s">
        <v>392</v>
      </c>
      <c r="R159">
        <v>1</v>
      </c>
      <c r="S159">
        <v>1</v>
      </c>
      <c r="T159">
        <v>1</v>
      </c>
      <c r="U159" t="e">
        <f t="shared" si="195"/>
        <v>#VALUE!</v>
      </c>
      <c r="V159">
        <f t="shared" si="196"/>
        <v>1319</v>
      </c>
      <c r="W159">
        <f t="shared" si="197"/>
        <v>1421</v>
      </c>
      <c r="X159">
        <f t="shared" si="198"/>
        <v>1744</v>
      </c>
      <c r="Y159" t="e">
        <f t="shared" si="187"/>
        <v>#VALUE!</v>
      </c>
      <c r="Z159">
        <f t="shared" si="188"/>
        <v>227</v>
      </c>
      <c r="AA159">
        <f t="shared" si="189"/>
        <v>244</v>
      </c>
      <c r="AB159">
        <f t="shared" si="190"/>
        <v>300</v>
      </c>
      <c r="AC159" s="213" t="e">
        <f t="shared" si="211"/>
        <v>#VALUE!</v>
      </c>
      <c r="AD159" s="213">
        <f t="shared" si="212"/>
        <v>0.35764263105439981</v>
      </c>
      <c r="AE159" s="213">
        <f t="shared" si="213"/>
        <v>0.4117325438077416</v>
      </c>
      <c r="AF159" s="213">
        <f t="shared" si="214"/>
        <v>0.61622834738091425</v>
      </c>
      <c r="AG159" s="167">
        <f t="shared" si="199"/>
        <v>3.969E-4</v>
      </c>
      <c r="AH159" s="167">
        <f t="shared" si="200"/>
        <v>1.7345999999999999</v>
      </c>
      <c r="AI159" s="167">
        <f t="shared" si="201"/>
        <v>4</v>
      </c>
      <c r="AJ159" s="167">
        <f t="shared" si="202"/>
        <v>5.7428799999999995E-4</v>
      </c>
      <c r="AK159" s="115">
        <v>401.42051232401269</v>
      </c>
      <c r="AL159" s="7">
        <v>432.4594048025981</v>
      </c>
      <c r="AM159" s="7">
        <v>530.84</v>
      </c>
      <c r="AN159">
        <v>1</v>
      </c>
      <c r="AO159">
        <v>1</v>
      </c>
      <c r="AP159">
        <v>1</v>
      </c>
      <c r="AQ159">
        <f t="shared" si="203"/>
        <v>452</v>
      </c>
      <c r="AR159">
        <f t="shared" si="203"/>
        <v>487</v>
      </c>
      <c r="AS159">
        <f t="shared" si="204"/>
        <v>598</v>
      </c>
      <c r="AT159">
        <f t="shared" si="191"/>
        <v>194</v>
      </c>
      <c r="AU159">
        <f t="shared" si="192"/>
        <v>209</v>
      </c>
      <c r="AV159">
        <f t="shared" si="193"/>
        <v>257</v>
      </c>
      <c r="AW159" s="213">
        <f t="shared" si="215"/>
        <v>0.26331990538597583</v>
      </c>
      <c r="AX159" s="213">
        <f t="shared" si="216"/>
        <v>0.30444375859879691</v>
      </c>
      <c r="AY159" s="213">
        <f t="shared" si="217"/>
        <v>0.45561080213127936</v>
      </c>
      <c r="AZ159" s="119">
        <f t="shared" si="178"/>
        <v>0.7</v>
      </c>
      <c r="BA159" s="122">
        <v>8.4</v>
      </c>
      <c r="BB159" s="122">
        <v>9.3000000000000007</v>
      </c>
      <c r="BC159" s="122">
        <v>14</v>
      </c>
      <c r="BE159" s="7">
        <v>1525</v>
      </c>
      <c r="BG159" s="123">
        <f t="shared" si="205"/>
        <v>0.68</v>
      </c>
      <c r="BJ159">
        <v>0</v>
      </c>
      <c r="BK159">
        <v>12</v>
      </c>
      <c r="BL159">
        <v>13.9</v>
      </c>
      <c r="BM159">
        <v>21.85</v>
      </c>
      <c r="BO159">
        <f t="shared" si="220"/>
        <v>1</v>
      </c>
      <c r="BP159">
        <f t="shared" si="220"/>
        <v>1</v>
      </c>
      <c r="BQ159">
        <f t="shared" si="220"/>
        <v>1</v>
      </c>
      <c r="BR159">
        <f t="shared" si="206"/>
        <v>452</v>
      </c>
      <c r="BS159">
        <f t="shared" si="218"/>
        <v>487</v>
      </c>
      <c r="BT159">
        <f t="shared" si="219"/>
        <v>598</v>
      </c>
      <c r="BV159">
        <f t="shared" si="207"/>
        <v>0</v>
      </c>
      <c r="BW159">
        <f t="shared" si="208"/>
        <v>0</v>
      </c>
      <c r="BX159">
        <f t="shared" si="209"/>
        <v>0</v>
      </c>
      <c r="BY159">
        <f t="shared" si="186"/>
        <v>1</v>
      </c>
    </row>
    <row r="160" spans="1:77" x14ac:dyDescent="0.25">
      <c r="A160" t="str">
        <f t="shared" si="210"/>
        <v>16511</v>
      </c>
      <c r="D160">
        <v>1</v>
      </c>
      <c r="E160">
        <v>65</v>
      </c>
      <c r="F160">
        <v>40.5</v>
      </c>
      <c r="G160">
        <v>11</v>
      </c>
      <c r="H160">
        <v>11.5</v>
      </c>
      <c r="I160">
        <v>0</v>
      </c>
      <c r="J160">
        <v>26</v>
      </c>
      <c r="K160">
        <v>30</v>
      </c>
      <c r="L160" s="121">
        <v>43.5</v>
      </c>
      <c r="M160" s="115">
        <f t="shared" si="194"/>
        <v>1153.96</v>
      </c>
      <c r="N160" s="7">
        <v>2396.6961264405954</v>
      </c>
      <c r="O160" s="7">
        <v>2582.0149905458411</v>
      </c>
      <c r="P160" s="7">
        <v>3169.4</v>
      </c>
      <c r="Q160" s="121" t="s">
        <v>392</v>
      </c>
      <c r="R160">
        <v>1</v>
      </c>
      <c r="S160">
        <v>1</v>
      </c>
      <c r="T160">
        <v>1</v>
      </c>
      <c r="U160" t="e">
        <f t="shared" si="195"/>
        <v>#VALUE!</v>
      </c>
      <c r="V160">
        <f t="shared" si="196"/>
        <v>1319</v>
      </c>
      <c r="W160">
        <f t="shared" si="197"/>
        <v>1421</v>
      </c>
      <c r="X160">
        <f t="shared" si="198"/>
        <v>1744</v>
      </c>
      <c r="Y160" t="e">
        <f t="shared" si="187"/>
        <v>#VALUE!</v>
      </c>
      <c r="Z160">
        <f t="shared" si="188"/>
        <v>227</v>
      </c>
      <c r="AA160">
        <f t="shared" si="189"/>
        <v>244</v>
      </c>
      <c r="AB160">
        <f t="shared" si="190"/>
        <v>300</v>
      </c>
      <c r="AC160" s="213" t="e">
        <f t="shared" si="211"/>
        <v>#VALUE!</v>
      </c>
      <c r="AD160" s="213">
        <f t="shared" si="212"/>
        <v>0.38614105723619752</v>
      </c>
      <c r="AE160" s="213">
        <f t="shared" si="213"/>
        <v>0.44403420203864397</v>
      </c>
      <c r="AF160" s="213">
        <f t="shared" si="214"/>
        <v>0.66245292520995125</v>
      </c>
      <c r="AG160" s="167">
        <f t="shared" si="199"/>
        <v>3.969E-4</v>
      </c>
      <c r="AH160" s="167">
        <f t="shared" si="200"/>
        <v>1.7345999999999999</v>
      </c>
      <c r="AI160" s="167">
        <f t="shared" si="201"/>
        <v>4</v>
      </c>
      <c r="AJ160" s="167">
        <f t="shared" si="202"/>
        <v>5.7428799999999995E-4</v>
      </c>
      <c r="AK160" s="115">
        <f>AK159*(1-(($E160-50)*0.005))</f>
        <v>371.31397389971175</v>
      </c>
      <c r="AL160" s="7">
        <f>AL159*(1-(($E160-50)*0.005))</f>
        <v>400.02494944240328</v>
      </c>
      <c r="AM160" s="7">
        <f>AM159*(1-(($E160-50)*0.005))</f>
        <v>491.02700000000004</v>
      </c>
      <c r="AN160">
        <v>1</v>
      </c>
      <c r="AO160">
        <v>1</v>
      </c>
      <c r="AP160">
        <v>1</v>
      </c>
      <c r="AQ160">
        <f t="shared" si="203"/>
        <v>418</v>
      </c>
      <c r="AR160">
        <f t="shared" si="203"/>
        <v>451</v>
      </c>
      <c r="AS160">
        <f t="shared" si="204"/>
        <v>553</v>
      </c>
      <c r="AT160">
        <f t="shared" si="191"/>
        <v>180</v>
      </c>
      <c r="AU160">
        <f t="shared" si="192"/>
        <v>194</v>
      </c>
      <c r="AV160">
        <f t="shared" si="193"/>
        <v>238</v>
      </c>
      <c r="AW160" s="213">
        <f t="shared" si="215"/>
        <v>0.24663347668123881</v>
      </c>
      <c r="AX160" s="213">
        <f t="shared" si="216"/>
        <v>0.28502088333804432</v>
      </c>
      <c r="AY160" s="213">
        <f t="shared" si="217"/>
        <v>0.42315225954135194</v>
      </c>
      <c r="AZ160" s="119">
        <f t="shared" si="178"/>
        <v>0.9</v>
      </c>
      <c r="BA160" s="122">
        <v>8.4</v>
      </c>
      <c r="BB160" s="122">
        <v>9.3000000000000007</v>
      </c>
      <c r="BC160" s="122">
        <v>14</v>
      </c>
      <c r="BE160" s="7">
        <v>1697</v>
      </c>
      <c r="BG160" s="123">
        <f t="shared" si="205"/>
        <v>0.68</v>
      </c>
      <c r="BJ160">
        <v>0</v>
      </c>
      <c r="BK160">
        <v>12</v>
      </c>
      <c r="BL160">
        <v>13.9</v>
      </c>
      <c r="BM160">
        <v>21.85</v>
      </c>
      <c r="BO160">
        <f t="shared" si="220"/>
        <v>1</v>
      </c>
      <c r="BP160">
        <f t="shared" si="220"/>
        <v>1</v>
      </c>
      <c r="BQ160">
        <f t="shared" si="220"/>
        <v>1</v>
      </c>
      <c r="BR160">
        <f t="shared" si="206"/>
        <v>418</v>
      </c>
      <c r="BS160">
        <f t="shared" si="218"/>
        <v>451</v>
      </c>
      <c r="BT160">
        <f t="shared" si="219"/>
        <v>553</v>
      </c>
      <c r="BV160">
        <f t="shared" si="207"/>
        <v>0</v>
      </c>
      <c r="BW160">
        <f t="shared" si="208"/>
        <v>0</v>
      </c>
      <c r="BX160">
        <f t="shared" si="209"/>
        <v>0</v>
      </c>
      <c r="BY160">
        <f t="shared" si="186"/>
        <v>1</v>
      </c>
    </row>
    <row r="161" spans="1:77" x14ac:dyDescent="0.25">
      <c r="A161" t="str">
        <f t="shared" si="210"/>
        <v>19511</v>
      </c>
      <c r="D161">
        <v>1</v>
      </c>
      <c r="E161">
        <v>95</v>
      </c>
      <c r="F161">
        <v>40.5</v>
      </c>
      <c r="G161">
        <v>11</v>
      </c>
      <c r="H161">
        <v>11.5</v>
      </c>
      <c r="I161">
        <v>0</v>
      </c>
      <c r="J161">
        <v>26</v>
      </c>
      <c r="K161">
        <v>30</v>
      </c>
      <c r="L161" s="121">
        <v>43.5</v>
      </c>
      <c r="M161" s="115">
        <f t="shared" si="194"/>
        <v>1343.68</v>
      </c>
      <c r="N161" s="7">
        <v>2396.6961264405954</v>
      </c>
      <c r="O161" s="7">
        <v>2582.0149905458411</v>
      </c>
      <c r="P161" s="7">
        <v>3169.4</v>
      </c>
      <c r="Q161" s="121" t="s">
        <v>392</v>
      </c>
      <c r="R161">
        <v>1</v>
      </c>
      <c r="S161">
        <v>1</v>
      </c>
      <c r="T161">
        <v>1</v>
      </c>
      <c r="U161" t="e">
        <f t="shared" si="195"/>
        <v>#VALUE!</v>
      </c>
      <c r="V161">
        <f t="shared" si="196"/>
        <v>1319</v>
      </c>
      <c r="W161">
        <f t="shared" si="197"/>
        <v>1421</v>
      </c>
      <c r="X161">
        <f t="shared" si="198"/>
        <v>1744</v>
      </c>
      <c r="Y161" t="e">
        <f t="shared" si="187"/>
        <v>#VALUE!</v>
      </c>
      <c r="Z161">
        <f t="shared" si="188"/>
        <v>227</v>
      </c>
      <c r="AA161">
        <f t="shared" si="189"/>
        <v>244</v>
      </c>
      <c r="AB161">
        <f t="shared" si="190"/>
        <v>300</v>
      </c>
      <c r="AC161" s="213" t="e">
        <f t="shared" si="211"/>
        <v>#VALUE!</v>
      </c>
      <c r="AD161" s="213">
        <f t="shared" si="212"/>
        <v>0.44313790959979288</v>
      </c>
      <c r="AE161" s="213">
        <f t="shared" si="213"/>
        <v>0.50863751850044869</v>
      </c>
      <c r="AF161" s="213">
        <f t="shared" si="214"/>
        <v>0.75490208086802502</v>
      </c>
      <c r="AG161" s="167">
        <f t="shared" si="199"/>
        <v>3.969E-4</v>
      </c>
      <c r="AH161" s="167">
        <f t="shared" si="200"/>
        <v>1.7345999999999999</v>
      </c>
      <c r="AI161" s="167">
        <f t="shared" si="201"/>
        <v>4</v>
      </c>
      <c r="AJ161" s="167">
        <f t="shared" si="202"/>
        <v>5.7428799999999995E-4</v>
      </c>
      <c r="AK161" s="115">
        <f>AK159*(1-(($E161-50)*0.005))</f>
        <v>311.10089705110983</v>
      </c>
      <c r="AL161" s="7">
        <f>AL159*(1-(($E161-50)*0.005))</f>
        <v>335.15603872201353</v>
      </c>
      <c r="AM161" s="7">
        <f>AM159*(1-(($E161-50)*0.005))</f>
        <v>411.40100000000001</v>
      </c>
      <c r="AN161">
        <v>1</v>
      </c>
      <c r="AO161">
        <v>1</v>
      </c>
      <c r="AP161">
        <v>1</v>
      </c>
      <c r="AQ161">
        <f t="shared" si="203"/>
        <v>350</v>
      </c>
      <c r="AR161">
        <f t="shared" si="203"/>
        <v>377</v>
      </c>
      <c r="AS161">
        <f t="shared" si="204"/>
        <v>463</v>
      </c>
      <c r="AT161">
        <f t="shared" si="191"/>
        <v>151</v>
      </c>
      <c r="AU161">
        <f t="shared" si="192"/>
        <v>162</v>
      </c>
      <c r="AV161">
        <f t="shared" si="193"/>
        <v>199</v>
      </c>
      <c r="AW161" s="213">
        <f t="shared" si="215"/>
        <v>0.20382604580009406</v>
      </c>
      <c r="AX161" s="213">
        <f t="shared" si="216"/>
        <v>0.23299748338713477</v>
      </c>
      <c r="AY161" s="213">
        <f t="shared" si="217"/>
        <v>0.34474417659197787</v>
      </c>
      <c r="AZ161" s="119">
        <f t="shared" si="178"/>
        <v>1.3</v>
      </c>
      <c r="BA161" s="122">
        <v>8.4</v>
      </c>
      <c r="BB161" s="122">
        <v>9.3000000000000007</v>
      </c>
      <c r="BC161" s="122">
        <v>14</v>
      </c>
      <c r="BE161" s="7">
        <v>1976</v>
      </c>
      <c r="BG161" s="123">
        <f t="shared" si="205"/>
        <v>0.68</v>
      </c>
      <c r="BJ161">
        <v>0</v>
      </c>
      <c r="BK161">
        <v>12</v>
      </c>
      <c r="BL161">
        <v>13.9</v>
      </c>
      <c r="BM161">
        <v>21.85</v>
      </c>
      <c r="BO161">
        <f t="shared" si="220"/>
        <v>1</v>
      </c>
      <c r="BP161">
        <f t="shared" si="220"/>
        <v>1</v>
      </c>
      <c r="BQ161">
        <f t="shared" si="220"/>
        <v>1</v>
      </c>
      <c r="BR161">
        <f t="shared" si="206"/>
        <v>350</v>
      </c>
      <c r="BS161">
        <f t="shared" si="218"/>
        <v>377</v>
      </c>
      <c r="BT161">
        <f t="shared" si="219"/>
        <v>463</v>
      </c>
      <c r="BV161">
        <f t="shared" si="207"/>
        <v>0</v>
      </c>
      <c r="BW161">
        <f t="shared" si="208"/>
        <v>0</v>
      </c>
      <c r="BX161">
        <f t="shared" si="209"/>
        <v>0</v>
      </c>
      <c r="BY161">
        <f t="shared" si="186"/>
        <v>1</v>
      </c>
    </row>
    <row r="162" spans="1:77" x14ac:dyDescent="0.25">
      <c r="A162" t="str">
        <f t="shared" si="210"/>
        <v>13515</v>
      </c>
      <c r="D162">
        <v>1</v>
      </c>
      <c r="E162">
        <v>35</v>
      </c>
      <c r="F162">
        <v>40.5</v>
      </c>
      <c r="G162">
        <v>15</v>
      </c>
      <c r="H162">
        <v>16.5</v>
      </c>
      <c r="I162">
        <v>0</v>
      </c>
      <c r="J162">
        <v>26</v>
      </c>
      <c r="K162">
        <v>30</v>
      </c>
      <c r="L162" s="121">
        <v>44.1</v>
      </c>
      <c r="M162" s="115">
        <f t="shared" si="194"/>
        <v>1293.6000000000001</v>
      </c>
      <c r="N162" s="7">
        <v>1908.1501882577959</v>
      </c>
      <c r="O162" s="7">
        <v>2043.2071973479594</v>
      </c>
      <c r="P162" s="7">
        <v>2816.6099999999997</v>
      </c>
      <c r="Q162" s="121" t="s">
        <v>392</v>
      </c>
      <c r="R162">
        <v>1</v>
      </c>
      <c r="S162">
        <v>1</v>
      </c>
      <c r="T162">
        <v>1</v>
      </c>
      <c r="U162" t="e">
        <f t="shared" si="195"/>
        <v>#VALUE!</v>
      </c>
      <c r="V162">
        <f t="shared" si="196"/>
        <v>1050</v>
      </c>
      <c r="W162">
        <f t="shared" si="197"/>
        <v>1124</v>
      </c>
      <c r="X162">
        <f t="shared" si="198"/>
        <v>1550</v>
      </c>
      <c r="Y162" t="e">
        <f t="shared" si="187"/>
        <v>#VALUE!</v>
      </c>
      <c r="Z162">
        <f t="shared" si="188"/>
        <v>181</v>
      </c>
      <c r="AA162">
        <f t="shared" si="189"/>
        <v>193</v>
      </c>
      <c r="AB162">
        <f t="shared" si="190"/>
        <v>267</v>
      </c>
      <c r="AC162" s="213" t="e">
        <f t="shared" si="211"/>
        <v>#VALUE!</v>
      </c>
      <c r="AD162" s="213">
        <f t="shared" si="212"/>
        <v>0.15483601725583168</v>
      </c>
      <c r="AE162" s="213">
        <f t="shared" si="213"/>
        <v>0.17591630897367236</v>
      </c>
      <c r="AF162" s="213">
        <f t="shared" si="214"/>
        <v>0.33547540004958837</v>
      </c>
      <c r="AG162" s="167">
        <f t="shared" si="199"/>
        <v>2.0829999999999999E-4</v>
      </c>
      <c r="AH162" s="167">
        <f t="shared" si="200"/>
        <v>1.724</v>
      </c>
      <c r="AI162" s="167">
        <f t="shared" si="201"/>
        <v>2</v>
      </c>
      <c r="AJ162" s="167">
        <f t="shared" si="202"/>
        <v>4.6182900000000003E-4</v>
      </c>
      <c r="AK162" s="115">
        <v>249.80785427097814</v>
      </c>
      <c r="AL162" s="7">
        <v>267.48901053042016</v>
      </c>
      <c r="AM162" s="7">
        <v>368.74</v>
      </c>
      <c r="AN162">
        <v>1</v>
      </c>
      <c r="AO162">
        <v>1</v>
      </c>
      <c r="AP162">
        <v>1</v>
      </c>
      <c r="AQ162">
        <f t="shared" si="203"/>
        <v>281</v>
      </c>
      <c r="AR162">
        <f t="shared" si="203"/>
        <v>301</v>
      </c>
      <c r="AS162">
        <f t="shared" si="204"/>
        <v>415</v>
      </c>
      <c r="AT162">
        <f t="shared" si="191"/>
        <v>121</v>
      </c>
      <c r="AU162">
        <f t="shared" si="192"/>
        <v>129</v>
      </c>
      <c r="AV162">
        <f t="shared" si="193"/>
        <v>178</v>
      </c>
      <c r="AW162" s="213">
        <f t="shared" si="215"/>
        <v>6.9541494629535613E-2</v>
      </c>
      <c r="AX162" s="213">
        <f t="shared" si="216"/>
        <v>7.8975804637198763E-2</v>
      </c>
      <c r="AY162" s="213">
        <f t="shared" si="217"/>
        <v>0.14977521113120368</v>
      </c>
      <c r="AZ162" s="119">
        <f t="shared" si="178"/>
        <v>0.4</v>
      </c>
      <c r="BA162" s="122">
        <v>7.9</v>
      </c>
      <c r="BB162" s="122">
        <v>8.8000000000000007</v>
      </c>
      <c r="BC162" s="122">
        <v>12.5</v>
      </c>
      <c r="BE162" s="7">
        <v>1617</v>
      </c>
      <c r="BG162" s="123">
        <f t="shared" si="205"/>
        <v>0.8</v>
      </c>
      <c r="BJ162">
        <v>0</v>
      </c>
      <c r="BK162">
        <v>10.9</v>
      </c>
      <c r="BL162">
        <v>12.8</v>
      </c>
      <c r="BM162">
        <v>21.85</v>
      </c>
      <c r="BO162">
        <f t="shared" si="220"/>
        <v>1</v>
      </c>
      <c r="BP162">
        <f t="shared" si="220"/>
        <v>1</v>
      </c>
      <c r="BQ162">
        <f t="shared" si="220"/>
        <v>1</v>
      </c>
      <c r="BR162">
        <f t="shared" si="206"/>
        <v>281</v>
      </c>
      <c r="BS162">
        <f t="shared" si="218"/>
        <v>301</v>
      </c>
      <c r="BT162">
        <f t="shared" si="219"/>
        <v>415</v>
      </c>
      <c r="BV162">
        <f t="shared" si="207"/>
        <v>0</v>
      </c>
      <c r="BW162">
        <f t="shared" si="208"/>
        <v>0</v>
      </c>
      <c r="BX162">
        <f t="shared" si="209"/>
        <v>0</v>
      </c>
      <c r="BY162">
        <f t="shared" si="186"/>
        <v>1</v>
      </c>
    </row>
    <row r="163" spans="1:77" x14ac:dyDescent="0.25">
      <c r="A163" t="str">
        <f t="shared" si="210"/>
        <v>15015</v>
      </c>
      <c r="D163">
        <v>1</v>
      </c>
      <c r="E163">
        <v>50</v>
      </c>
      <c r="F163">
        <v>40.5</v>
      </c>
      <c r="G163">
        <v>15</v>
      </c>
      <c r="H163">
        <v>16.5</v>
      </c>
      <c r="I163">
        <v>0</v>
      </c>
      <c r="J163">
        <v>26</v>
      </c>
      <c r="K163">
        <v>30</v>
      </c>
      <c r="L163" s="121">
        <v>44.1</v>
      </c>
      <c r="M163" s="115">
        <f t="shared" si="194"/>
        <v>1525.6000000000001</v>
      </c>
      <c r="N163" s="7">
        <v>1908.1501882577959</v>
      </c>
      <c r="O163" s="7">
        <v>2043.2071973479594</v>
      </c>
      <c r="P163" s="7">
        <v>2816.6099999999997</v>
      </c>
      <c r="Q163" s="121" t="s">
        <v>392</v>
      </c>
      <c r="R163">
        <v>1</v>
      </c>
      <c r="S163">
        <v>1</v>
      </c>
      <c r="T163">
        <v>1</v>
      </c>
      <c r="U163" t="e">
        <f t="shared" si="195"/>
        <v>#VALUE!</v>
      </c>
      <c r="V163">
        <f t="shared" si="196"/>
        <v>1050</v>
      </c>
      <c r="W163">
        <f t="shared" si="197"/>
        <v>1124</v>
      </c>
      <c r="X163">
        <f t="shared" si="198"/>
        <v>1550</v>
      </c>
      <c r="Y163" t="e">
        <f t="shared" si="187"/>
        <v>#VALUE!</v>
      </c>
      <c r="Z163">
        <f t="shared" si="188"/>
        <v>181</v>
      </c>
      <c r="AA163">
        <f t="shared" si="189"/>
        <v>193</v>
      </c>
      <c r="AB163">
        <f t="shared" si="190"/>
        <v>267</v>
      </c>
      <c r="AC163" s="213" t="e">
        <f t="shared" si="211"/>
        <v>#VALUE!</v>
      </c>
      <c r="AD163" s="213">
        <f t="shared" si="212"/>
        <v>0.15961432881381588</v>
      </c>
      <c r="AE163" s="213">
        <f t="shared" si="213"/>
        <v>0.18125380298911337</v>
      </c>
      <c r="AF163" s="213">
        <f t="shared" si="214"/>
        <v>0.34481529550283235</v>
      </c>
      <c r="AG163" s="167">
        <f t="shared" si="199"/>
        <v>2.0829999999999999E-4</v>
      </c>
      <c r="AH163" s="167">
        <f t="shared" si="200"/>
        <v>1.724</v>
      </c>
      <c r="AI163" s="167">
        <f t="shared" si="201"/>
        <v>2</v>
      </c>
      <c r="AJ163" s="167">
        <f t="shared" si="202"/>
        <v>4.6182900000000003E-4</v>
      </c>
      <c r="AK163" s="115">
        <v>249.80785427097814</v>
      </c>
      <c r="AL163" s="7">
        <v>267.48901053042016</v>
      </c>
      <c r="AM163" s="7">
        <v>368.74</v>
      </c>
      <c r="AN163">
        <v>1</v>
      </c>
      <c r="AO163">
        <v>1</v>
      </c>
      <c r="AP163">
        <v>1</v>
      </c>
      <c r="AQ163">
        <f t="shared" si="203"/>
        <v>281</v>
      </c>
      <c r="AR163">
        <f t="shared" si="203"/>
        <v>301</v>
      </c>
      <c r="AS163">
        <f t="shared" si="204"/>
        <v>415</v>
      </c>
      <c r="AT163">
        <f t="shared" si="191"/>
        <v>121</v>
      </c>
      <c r="AU163">
        <f t="shared" si="192"/>
        <v>129</v>
      </c>
      <c r="AV163">
        <f t="shared" si="193"/>
        <v>178</v>
      </c>
      <c r="AW163" s="213">
        <f t="shared" si="215"/>
        <v>7.1927978914003279E-2</v>
      </c>
      <c r="AX163" s="213">
        <f t="shared" si="216"/>
        <v>8.1640780383557099E-2</v>
      </c>
      <c r="AY163" s="213">
        <f t="shared" si="217"/>
        <v>0.15441780490188597</v>
      </c>
      <c r="AZ163" s="119">
        <f t="shared" si="178"/>
        <v>0.5</v>
      </c>
      <c r="BA163" s="122">
        <v>7.9</v>
      </c>
      <c r="BB163" s="122">
        <v>8.8000000000000007</v>
      </c>
      <c r="BC163" s="122">
        <v>12.5</v>
      </c>
      <c r="BE163" s="7">
        <v>1907</v>
      </c>
      <c r="BG163" s="123">
        <f t="shared" si="205"/>
        <v>0.8</v>
      </c>
      <c r="BJ163">
        <v>0</v>
      </c>
      <c r="BK163">
        <v>10.9</v>
      </c>
      <c r="BL163">
        <v>12.8</v>
      </c>
      <c r="BM163">
        <v>21.85</v>
      </c>
      <c r="BO163">
        <f t="shared" si="220"/>
        <v>1</v>
      </c>
      <c r="BP163">
        <f t="shared" si="220"/>
        <v>1</v>
      </c>
      <c r="BQ163">
        <f t="shared" si="220"/>
        <v>1</v>
      </c>
      <c r="BR163">
        <f t="shared" si="206"/>
        <v>281</v>
      </c>
      <c r="BS163">
        <f t="shared" si="218"/>
        <v>301</v>
      </c>
      <c r="BT163">
        <f t="shared" si="219"/>
        <v>415</v>
      </c>
      <c r="BV163">
        <f t="shared" si="207"/>
        <v>0</v>
      </c>
      <c r="BW163">
        <f t="shared" si="208"/>
        <v>0</v>
      </c>
      <c r="BX163">
        <f t="shared" si="209"/>
        <v>0</v>
      </c>
      <c r="BY163">
        <f t="shared" si="186"/>
        <v>1</v>
      </c>
    </row>
    <row r="164" spans="1:77" x14ac:dyDescent="0.25">
      <c r="A164" t="str">
        <f t="shared" si="210"/>
        <v>16515</v>
      </c>
      <c r="D164">
        <v>1</v>
      </c>
      <c r="E164">
        <v>65</v>
      </c>
      <c r="F164">
        <v>40.5</v>
      </c>
      <c r="G164">
        <v>15</v>
      </c>
      <c r="H164">
        <v>16.5</v>
      </c>
      <c r="I164">
        <v>0</v>
      </c>
      <c r="J164">
        <v>26</v>
      </c>
      <c r="K164">
        <v>30</v>
      </c>
      <c r="L164" s="121">
        <v>44.1</v>
      </c>
      <c r="M164" s="115">
        <f t="shared" si="194"/>
        <v>1691.2</v>
      </c>
      <c r="N164" s="7">
        <v>1908.1501882577959</v>
      </c>
      <c r="O164" s="7">
        <v>2043.2071973479594</v>
      </c>
      <c r="P164" s="7">
        <v>2816.6099999999997</v>
      </c>
      <c r="Q164" s="121" t="s">
        <v>392</v>
      </c>
      <c r="R164">
        <v>1</v>
      </c>
      <c r="S164">
        <v>1</v>
      </c>
      <c r="T164">
        <v>1</v>
      </c>
      <c r="U164" t="e">
        <f t="shared" si="195"/>
        <v>#VALUE!</v>
      </c>
      <c r="V164">
        <f t="shared" si="196"/>
        <v>1050</v>
      </c>
      <c r="W164">
        <f t="shared" si="197"/>
        <v>1124</v>
      </c>
      <c r="X164">
        <f t="shared" si="198"/>
        <v>1550</v>
      </c>
      <c r="Y164" t="e">
        <f t="shared" si="187"/>
        <v>#VALUE!</v>
      </c>
      <c r="Z164">
        <f t="shared" si="188"/>
        <v>181</v>
      </c>
      <c r="AA164">
        <f t="shared" si="189"/>
        <v>193</v>
      </c>
      <c r="AB164">
        <f t="shared" si="190"/>
        <v>267</v>
      </c>
      <c r="AC164" s="213" t="e">
        <f t="shared" si="211"/>
        <v>#VALUE!</v>
      </c>
      <c r="AD164" s="213">
        <f t="shared" si="212"/>
        <v>0.16439264037180013</v>
      </c>
      <c r="AE164" s="213">
        <f t="shared" si="213"/>
        <v>0.1865912970045544</v>
      </c>
      <c r="AF164" s="213">
        <f t="shared" si="214"/>
        <v>0.35415519095607628</v>
      </c>
      <c r="AG164" s="167">
        <f t="shared" si="199"/>
        <v>2.0829999999999999E-4</v>
      </c>
      <c r="AH164" s="167">
        <f t="shared" si="200"/>
        <v>1.724</v>
      </c>
      <c r="AI164" s="167">
        <f t="shared" si="201"/>
        <v>2</v>
      </c>
      <c r="AJ164" s="167">
        <f t="shared" si="202"/>
        <v>4.6182900000000003E-4</v>
      </c>
      <c r="AK164" s="115">
        <v>249.80785427097814</v>
      </c>
      <c r="AL164" s="7">
        <v>267.48901053042016</v>
      </c>
      <c r="AM164" s="7">
        <v>368.74</v>
      </c>
      <c r="AN164">
        <v>1</v>
      </c>
      <c r="AO164">
        <v>1</v>
      </c>
      <c r="AP164">
        <v>1</v>
      </c>
      <c r="AQ164">
        <f t="shared" si="203"/>
        <v>281</v>
      </c>
      <c r="AR164">
        <f t="shared" si="203"/>
        <v>301</v>
      </c>
      <c r="AS164">
        <f t="shared" si="204"/>
        <v>415</v>
      </c>
      <c r="AT164">
        <f t="shared" si="191"/>
        <v>121</v>
      </c>
      <c r="AU164">
        <f t="shared" si="192"/>
        <v>129</v>
      </c>
      <c r="AV164">
        <f t="shared" si="193"/>
        <v>178</v>
      </c>
      <c r="AW164" s="213">
        <f t="shared" si="215"/>
        <v>7.4314463198470959E-2</v>
      </c>
      <c r="AX164" s="213">
        <f t="shared" si="216"/>
        <v>8.4305756129915421E-2</v>
      </c>
      <c r="AY164" s="213">
        <f t="shared" si="217"/>
        <v>0.15906039867256827</v>
      </c>
      <c r="AZ164" s="119">
        <f t="shared" si="178"/>
        <v>0.7</v>
      </c>
      <c r="BA164" s="122">
        <v>7.9</v>
      </c>
      <c r="BB164" s="122">
        <v>8.8000000000000007</v>
      </c>
      <c r="BC164" s="122">
        <v>12.5</v>
      </c>
      <c r="BE164" s="7">
        <v>2114</v>
      </c>
      <c r="BG164" s="123">
        <f t="shared" si="205"/>
        <v>0.8</v>
      </c>
      <c r="BJ164">
        <v>0</v>
      </c>
      <c r="BK164">
        <v>10.9</v>
      </c>
      <c r="BL164">
        <v>12.8</v>
      </c>
      <c r="BM164">
        <v>21.85</v>
      </c>
      <c r="BO164">
        <f t="shared" si="220"/>
        <v>1</v>
      </c>
      <c r="BP164">
        <f t="shared" si="220"/>
        <v>1</v>
      </c>
      <c r="BQ164">
        <f t="shared" si="220"/>
        <v>1</v>
      </c>
      <c r="BR164">
        <f t="shared" si="206"/>
        <v>281</v>
      </c>
      <c r="BS164">
        <f t="shared" si="218"/>
        <v>301</v>
      </c>
      <c r="BT164">
        <f t="shared" si="219"/>
        <v>415</v>
      </c>
      <c r="BV164">
        <f t="shared" si="207"/>
        <v>0</v>
      </c>
      <c r="BW164">
        <f t="shared" si="208"/>
        <v>0</v>
      </c>
      <c r="BX164">
        <f t="shared" si="209"/>
        <v>0</v>
      </c>
      <c r="BY164">
        <f t="shared" si="186"/>
        <v>1</v>
      </c>
    </row>
    <row r="165" spans="1:77" x14ac:dyDescent="0.25">
      <c r="A165" t="str">
        <f t="shared" si="210"/>
        <v>19515</v>
      </c>
      <c r="D165">
        <v>1</v>
      </c>
      <c r="E165">
        <v>95</v>
      </c>
      <c r="F165">
        <v>40.5</v>
      </c>
      <c r="G165">
        <v>15</v>
      </c>
      <c r="H165">
        <v>16.5</v>
      </c>
      <c r="I165">
        <v>0</v>
      </c>
      <c r="J165">
        <v>26</v>
      </c>
      <c r="K165">
        <v>30</v>
      </c>
      <c r="L165" s="121">
        <v>44.1</v>
      </c>
      <c r="M165" s="115">
        <f t="shared" si="194"/>
        <v>1813.1501882577959</v>
      </c>
      <c r="N165" s="7">
        <v>1908.1501882577959</v>
      </c>
      <c r="O165" s="7">
        <v>2043.2071973479594</v>
      </c>
      <c r="P165" s="7">
        <v>2816.6099999999997</v>
      </c>
      <c r="Q165" s="121" t="s">
        <v>392</v>
      </c>
      <c r="R165">
        <v>1</v>
      </c>
      <c r="S165">
        <v>1</v>
      </c>
      <c r="T165">
        <v>1</v>
      </c>
      <c r="U165" t="e">
        <f t="shared" si="195"/>
        <v>#VALUE!</v>
      </c>
      <c r="V165">
        <f t="shared" si="196"/>
        <v>1050</v>
      </c>
      <c r="W165">
        <f t="shared" si="197"/>
        <v>1124</v>
      </c>
      <c r="X165">
        <f t="shared" si="198"/>
        <v>1550</v>
      </c>
      <c r="Y165" t="e">
        <f t="shared" si="187"/>
        <v>#VALUE!</v>
      </c>
      <c r="Z165">
        <f t="shared" si="188"/>
        <v>181</v>
      </c>
      <c r="AA165">
        <f t="shared" si="189"/>
        <v>193</v>
      </c>
      <c r="AB165">
        <f t="shared" si="190"/>
        <v>267</v>
      </c>
      <c r="AC165" s="213" t="e">
        <f t="shared" si="211"/>
        <v>#VALUE!</v>
      </c>
      <c r="AD165" s="213">
        <f t="shared" si="212"/>
        <v>0.17394926348776854</v>
      </c>
      <c r="AE165" s="213">
        <f t="shared" si="213"/>
        <v>0.19726628503543642</v>
      </c>
      <c r="AF165" s="213">
        <f t="shared" si="214"/>
        <v>0.37283498186256414</v>
      </c>
      <c r="AG165" s="167">
        <f t="shared" si="199"/>
        <v>2.0829999999999999E-4</v>
      </c>
      <c r="AH165" s="167">
        <f t="shared" si="200"/>
        <v>1.724</v>
      </c>
      <c r="AI165" s="167">
        <f t="shared" si="201"/>
        <v>2</v>
      </c>
      <c r="AJ165" s="167">
        <f t="shared" si="202"/>
        <v>4.6182900000000003E-4</v>
      </c>
      <c r="AK165" s="115">
        <v>249.80785427097814</v>
      </c>
      <c r="AL165" s="7">
        <v>267.48901053042016</v>
      </c>
      <c r="AM165" s="7">
        <v>368.74</v>
      </c>
      <c r="AN165">
        <v>1</v>
      </c>
      <c r="AO165">
        <v>1</v>
      </c>
      <c r="AP165">
        <v>1</v>
      </c>
      <c r="AQ165">
        <f t="shared" si="203"/>
        <v>281</v>
      </c>
      <c r="AR165">
        <f t="shared" si="203"/>
        <v>301</v>
      </c>
      <c r="AS165">
        <f t="shared" si="204"/>
        <v>415</v>
      </c>
      <c r="AT165">
        <f t="shared" si="191"/>
        <v>121</v>
      </c>
      <c r="AU165">
        <f t="shared" si="192"/>
        <v>129</v>
      </c>
      <c r="AV165">
        <f t="shared" si="193"/>
        <v>178</v>
      </c>
      <c r="AW165" s="213">
        <f t="shared" si="215"/>
        <v>7.9087431767406305E-2</v>
      </c>
      <c r="AX165" s="213">
        <f t="shared" si="216"/>
        <v>8.9635707622632066E-2</v>
      </c>
      <c r="AY165" s="213">
        <f t="shared" si="217"/>
        <v>0.16834558621393286</v>
      </c>
      <c r="AZ165" s="119">
        <f t="shared" si="178"/>
        <v>1</v>
      </c>
      <c r="BA165" s="122">
        <v>7.9</v>
      </c>
      <c r="BB165" s="122">
        <v>8.8000000000000007</v>
      </c>
      <c r="BC165" s="122">
        <v>12.5</v>
      </c>
      <c r="BE165" s="7">
        <v>2361</v>
      </c>
      <c r="BG165" s="123">
        <f t="shared" si="205"/>
        <v>0.8</v>
      </c>
      <c r="BJ165">
        <v>0</v>
      </c>
      <c r="BK165">
        <v>10.9</v>
      </c>
      <c r="BL165">
        <v>12.8</v>
      </c>
      <c r="BM165">
        <v>21.85</v>
      </c>
      <c r="BO165">
        <f t="shared" si="220"/>
        <v>1</v>
      </c>
      <c r="BP165">
        <f t="shared" si="220"/>
        <v>1</v>
      </c>
      <c r="BQ165">
        <f t="shared" si="220"/>
        <v>1</v>
      </c>
      <c r="BR165">
        <f t="shared" si="206"/>
        <v>281</v>
      </c>
      <c r="BS165">
        <f t="shared" si="218"/>
        <v>301</v>
      </c>
      <c r="BT165">
        <f t="shared" si="219"/>
        <v>415</v>
      </c>
      <c r="BV165">
        <f t="shared" si="207"/>
        <v>0</v>
      </c>
      <c r="BW165">
        <f t="shared" si="208"/>
        <v>0</v>
      </c>
      <c r="BX165">
        <f t="shared" si="209"/>
        <v>0</v>
      </c>
      <c r="BY165">
        <f t="shared" si="186"/>
        <v>1</v>
      </c>
    </row>
    <row r="166" spans="1:77" x14ac:dyDescent="0.25">
      <c r="A166" t="str">
        <f t="shared" si="210"/>
        <v>13516</v>
      </c>
      <c r="D166">
        <v>1</v>
      </c>
      <c r="E166">
        <v>35</v>
      </c>
      <c r="F166">
        <v>40.5</v>
      </c>
      <c r="G166">
        <v>16</v>
      </c>
      <c r="H166">
        <v>16.5</v>
      </c>
      <c r="I166">
        <v>0</v>
      </c>
      <c r="J166">
        <v>26</v>
      </c>
      <c r="K166">
        <v>30</v>
      </c>
      <c r="L166" s="121">
        <v>44.1</v>
      </c>
      <c r="M166" s="115">
        <f t="shared" si="194"/>
        <v>1191.3600000000001</v>
      </c>
      <c r="N166" s="7">
        <v>2849.7497938679544</v>
      </c>
      <c r="O166" s="7">
        <v>3051.4523045945984</v>
      </c>
      <c r="P166" s="7">
        <v>4206.5</v>
      </c>
      <c r="Q166" s="121" t="s">
        <v>392</v>
      </c>
      <c r="R166">
        <v>1</v>
      </c>
      <c r="S166">
        <v>1</v>
      </c>
      <c r="T166">
        <v>1</v>
      </c>
      <c r="U166" t="e">
        <f t="shared" si="195"/>
        <v>#VALUE!</v>
      </c>
      <c r="V166">
        <f t="shared" si="196"/>
        <v>1568</v>
      </c>
      <c r="W166">
        <f t="shared" si="197"/>
        <v>1679</v>
      </c>
      <c r="X166">
        <f t="shared" si="198"/>
        <v>2315</v>
      </c>
      <c r="Y166" t="e">
        <f t="shared" si="187"/>
        <v>#VALUE!</v>
      </c>
      <c r="Z166">
        <f t="shared" si="188"/>
        <v>270</v>
      </c>
      <c r="AA166">
        <f t="shared" si="189"/>
        <v>289</v>
      </c>
      <c r="AB166">
        <f t="shared" si="190"/>
        <v>398</v>
      </c>
      <c r="AC166" s="213" t="e">
        <f t="shared" si="211"/>
        <v>#VALUE!</v>
      </c>
      <c r="AD166" s="213">
        <f t="shared" si="212"/>
        <v>1.0211938469827355</v>
      </c>
      <c r="AE166" s="213">
        <f t="shared" si="213"/>
        <v>1.1694172308234554</v>
      </c>
      <c r="AF166" s="213">
        <f t="shared" si="214"/>
        <v>2.2131750009167157</v>
      </c>
      <c r="AG166" s="167">
        <f t="shared" si="199"/>
        <v>2.0829999999999999E-4</v>
      </c>
      <c r="AH166" s="167">
        <f t="shared" si="200"/>
        <v>1.724</v>
      </c>
      <c r="AI166" s="167">
        <f t="shared" si="201"/>
        <v>4</v>
      </c>
      <c r="AJ166" s="167">
        <f t="shared" si="202"/>
        <v>1.392796E-3</v>
      </c>
      <c r="AK166" s="115">
        <v>407.83296705301524</v>
      </c>
      <c r="AL166" s="7">
        <v>436.69898665540194</v>
      </c>
      <c r="AM166" s="7">
        <v>602</v>
      </c>
      <c r="AN166">
        <v>1</v>
      </c>
      <c r="AO166">
        <v>1</v>
      </c>
      <c r="AP166">
        <v>1</v>
      </c>
      <c r="AQ166">
        <f t="shared" si="203"/>
        <v>459</v>
      </c>
      <c r="AR166">
        <f t="shared" si="203"/>
        <v>492</v>
      </c>
      <c r="AS166">
        <f t="shared" si="204"/>
        <v>678</v>
      </c>
      <c r="AT166">
        <f t="shared" si="191"/>
        <v>197</v>
      </c>
      <c r="AU166">
        <f t="shared" si="192"/>
        <v>212</v>
      </c>
      <c r="AV166">
        <f t="shared" si="193"/>
        <v>292</v>
      </c>
      <c r="AW166" s="213">
        <f t="shared" si="215"/>
        <v>0.54490765659496276</v>
      </c>
      <c r="AX166" s="213">
        <f t="shared" si="216"/>
        <v>0.6306950305616138</v>
      </c>
      <c r="AY166" s="213">
        <f t="shared" si="217"/>
        <v>1.1937363608572948</v>
      </c>
      <c r="AZ166" s="119">
        <f t="shared" si="178"/>
        <v>0.7</v>
      </c>
      <c r="BA166" s="122">
        <v>7.9</v>
      </c>
      <c r="BB166" s="122">
        <v>8.8000000000000007</v>
      </c>
      <c r="BC166" s="122">
        <v>12.5</v>
      </c>
      <c r="BE166" s="7">
        <v>1752</v>
      </c>
      <c r="BG166" s="123">
        <f t="shared" si="205"/>
        <v>0.68</v>
      </c>
      <c r="BJ166">
        <v>0</v>
      </c>
      <c r="BK166">
        <v>10.9</v>
      </c>
      <c r="BL166">
        <v>12.8</v>
      </c>
      <c r="BM166">
        <v>21.85</v>
      </c>
      <c r="BO166">
        <f t="shared" si="220"/>
        <v>1</v>
      </c>
      <c r="BP166">
        <f t="shared" si="220"/>
        <v>1</v>
      </c>
      <c r="BQ166">
        <f t="shared" si="220"/>
        <v>1</v>
      </c>
      <c r="BR166">
        <f t="shared" si="206"/>
        <v>459</v>
      </c>
      <c r="BS166">
        <f t="shared" si="218"/>
        <v>492</v>
      </c>
      <c r="BT166">
        <f t="shared" si="219"/>
        <v>678</v>
      </c>
      <c r="BV166">
        <f t="shared" si="207"/>
        <v>0</v>
      </c>
      <c r="BW166">
        <f t="shared" si="208"/>
        <v>0</v>
      </c>
      <c r="BX166">
        <f t="shared" si="209"/>
        <v>0</v>
      </c>
      <c r="BY166">
        <f t="shared" si="186"/>
        <v>1</v>
      </c>
    </row>
    <row r="167" spans="1:77" x14ac:dyDescent="0.25">
      <c r="A167" t="str">
        <f t="shared" si="210"/>
        <v>15016</v>
      </c>
      <c r="D167">
        <v>1</v>
      </c>
      <c r="E167">
        <v>50</v>
      </c>
      <c r="F167">
        <v>40.5</v>
      </c>
      <c r="G167">
        <v>16</v>
      </c>
      <c r="H167">
        <v>16.5</v>
      </c>
      <c r="I167">
        <v>0</v>
      </c>
      <c r="J167">
        <v>26</v>
      </c>
      <c r="K167">
        <v>30</v>
      </c>
      <c r="L167" s="121">
        <v>44.1</v>
      </c>
      <c r="M167" s="115">
        <f t="shared" si="194"/>
        <v>1419.8400000000001</v>
      </c>
      <c r="N167" s="7">
        <v>2849.7497938679544</v>
      </c>
      <c r="O167" s="7">
        <v>3051.4523045945984</v>
      </c>
      <c r="P167" s="7">
        <v>4206.5</v>
      </c>
      <c r="Q167" s="121" t="s">
        <v>392</v>
      </c>
      <c r="R167">
        <v>1</v>
      </c>
      <c r="S167">
        <v>1</v>
      </c>
      <c r="T167">
        <v>1</v>
      </c>
      <c r="U167" t="e">
        <f t="shared" si="195"/>
        <v>#VALUE!</v>
      </c>
      <c r="V167">
        <f t="shared" si="196"/>
        <v>1568</v>
      </c>
      <c r="W167">
        <f t="shared" si="197"/>
        <v>1679</v>
      </c>
      <c r="X167">
        <f t="shared" si="198"/>
        <v>2315</v>
      </c>
      <c r="Y167" t="e">
        <f t="shared" si="187"/>
        <v>#VALUE!</v>
      </c>
      <c r="Z167">
        <f t="shared" si="188"/>
        <v>270</v>
      </c>
      <c r="AA167">
        <f t="shared" si="189"/>
        <v>289</v>
      </c>
      <c r="AB167">
        <f t="shared" si="190"/>
        <v>398</v>
      </c>
      <c r="AC167" s="213" t="e">
        <f t="shared" si="211"/>
        <v>#VALUE!</v>
      </c>
      <c r="AD167" s="213">
        <f t="shared" si="212"/>
        <v>1.0402369503779312</v>
      </c>
      <c r="AE167" s="213">
        <f t="shared" si="213"/>
        <v>1.1908290948574276</v>
      </c>
      <c r="AF167" s="213">
        <f t="shared" si="214"/>
        <v>2.2503512023197607</v>
      </c>
      <c r="AG167" s="167">
        <f t="shared" si="199"/>
        <v>2.0829999999999999E-4</v>
      </c>
      <c r="AH167" s="167">
        <f t="shared" si="200"/>
        <v>1.724</v>
      </c>
      <c r="AI167" s="167">
        <f t="shared" si="201"/>
        <v>4</v>
      </c>
      <c r="AJ167" s="167">
        <f t="shared" si="202"/>
        <v>1.392796E-3</v>
      </c>
      <c r="AK167" s="115">
        <v>407.83296705301524</v>
      </c>
      <c r="AL167" s="7">
        <v>436.69898665540194</v>
      </c>
      <c r="AM167" s="7">
        <v>602</v>
      </c>
      <c r="AN167">
        <v>1</v>
      </c>
      <c r="AO167">
        <v>1</v>
      </c>
      <c r="AP167">
        <v>1</v>
      </c>
      <c r="AQ167">
        <f t="shared" si="203"/>
        <v>459</v>
      </c>
      <c r="AR167">
        <f t="shared" si="203"/>
        <v>492</v>
      </c>
      <c r="AS167">
        <f t="shared" si="204"/>
        <v>678</v>
      </c>
      <c r="AT167">
        <f t="shared" si="191"/>
        <v>197</v>
      </c>
      <c r="AU167">
        <f t="shared" si="192"/>
        <v>212</v>
      </c>
      <c r="AV167">
        <f t="shared" si="193"/>
        <v>292</v>
      </c>
      <c r="AW167" s="213">
        <f t="shared" si="215"/>
        <v>0.55596692427537242</v>
      </c>
      <c r="AX167" s="213">
        <f t="shared" si="216"/>
        <v>0.64324577886725487</v>
      </c>
      <c r="AY167" s="213">
        <f t="shared" si="217"/>
        <v>1.2155328543374608</v>
      </c>
      <c r="AZ167" s="119">
        <f t="shared" ref="AZ167:AZ230" si="221">ROUND(IF(G167=10,$CO$92*E167,IF(G167=11,$CO$93*E167,IF(G167=15,$CO$94*E167,IF(G167=16,$CO$95*E167,IF(G167=20,$CO$96*E167,IF(G167=21,$CO$97*E167,)))))),1)</f>
        <v>1</v>
      </c>
      <c r="BA167" s="122">
        <v>7.9</v>
      </c>
      <c r="BB167" s="122">
        <v>8.8000000000000007</v>
      </c>
      <c r="BC167" s="122">
        <v>12.5</v>
      </c>
      <c r="BE167" s="7">
        <v>2088</v>
      </c>
      <c r="BG167" s="123">
        <f t="shared" si="205"/>
        <v>0.68</v>
      </c>
      <c r="BJ167">
        <v>0</v>
      </c>
      <c r="BK167">
        <v>10.9</v>
      </c>
      <c r="BL167">
        <v>12.8</v>
      </c>
      <c r="BM167">
        <v>21.85</v>
      </c>
      <c r="BO167">
        <f t="shared" si="220"/>
        <v>1</v>
      </c>
      <c r="BP167">
        <f t="shared" si="220"/>
        <v>1</v>
      </c>
      <c r="BQ167">
        <f t="shared" si="220"/>
        <v>1</v>
      </c>
      <c r="BR167">
        <f t="shared" si="206"/>
        <v>459</v>
      </c>
      <c r="BS167">
        <f t="shared" si="218"/>
        <v>492</v>
      </c>
      <c r="BT167">
        <f t="shared" si="219"/>
        <v>678</v>
      </c>
      <c r="BV167">
        <f t="shared" si="207"/>
        <v>0</v>
      </c>
      <c r="BW167">
        <f t="shared" si="208"/>
        <v>0</v>
      </c>
      <c r="BX167">
        <f t="shared" si="209"/>
        <v>0</v>
      </c>
      <c r="BY167">
        <f t="shared" si="186"/>
        <v>1</v>
      </c>
    </row>
    <row r="168" spans="1:77" x14ac:dyDescent="0.25">
      <c r="A168" t="str">
        <f t="shared" si="210"/>
        <v>16516</v>
      </c>
      <c r="D168">
        <v>1</v>
      </c>
      <c r="E168">
        <v>65</v>
      </c>
      <c r="F168">
        <v>40.5</v>
      </c>
      <c r="G168">
        <v>16</v>
      </c>
      <c r="H168">
        <v>16.5</v>
      </c>
      <c r="I168">
        <v>0</v>
      </c>
      <c r="J168">
        <v>26</v>
      </c>
      <c r="K168">
        <v>30</v>
      </c>
      <c r="L168" s="121">
        <v>44.1</v>
      </c>
      <c r="M168" s="115">
        <f t="shared" si="194"/>
        <v>1625.2</v>
      </c>
      <c r="N168" s="7">
        <v>2849.7497938679544</v>
      </c>
      <c r="O168" s="7">
        <v>3051.4523045945984</v>
      </c>
      <c r="P168" s="7">
        <v>4206.5</v>
      </c>
      <c r="Q168" s="121" t="s">
        <v>392</v>
      </c>
      <c r="R168">
        <v>1</v>
      </c>
      <c r="S168">
        <v>1</v>
      </c>
      <c r="T168">
        <v>1</v>
      </c>
      <c r="U168" t="e">
        <f t="shared" si="195"/>
        <v>#VALUE!</v>
      </c>
      <c r="V168">
        <f t="shared" si="196"/>
        <v>1568</v>
      </c>
      <c r="W168">
        <f t="shared" si="197"/>
        <v>1679</v>
      </c>
      <c r="X168">
        <f t="shared" si="198"/>
        <v>2315</v>
      </c>
      <c r="Y168" t="e">
        <f t="shared" si="187"/>
        <v>#VALUE!</v>
      </c>
      <c r="Z168">
        <f t="shared" si="188"/>
        <v>270</v>
      </c>
      <c r="AA168">
        <f t="shared" si="189"/>
        <v>289</v>
      </c>
      <c r="AB168">
        <f t="shared" si="190"/>
        <v>398</v>
      </c>
      <c r="AC168" s="213" t="e">
        <f t="shared" si="211"/>
        <v>#VALUE!</v>
      </c>
      <c r="AD168" s="213">
        <f t="shared" si="212"/>
        <v>1.0592800537731271</v>
      </c>
      <c r="AE168" s="213">
        <f t="shared" si="213"/>
        <v>1.2122409588913998</v>
      </c>
      <c r="AF168" s="213">
        <f t="shared" si="214"/>
        <v>2.2875274037228062</v>
      </c>
      <c r="AG168" s="167">
        <f t="shared" si="199"/>
        <v>2.0829999999999999E-4</v>
      </c>
      <c r="AH168" s="167">
        <f t="shared" si="200"/>
        <v>1.724</v>
      </c>
      <c r="AI168" s="167">
        <f t="shared" si="201"/>
        <v>4</v>
      </c>
      <c r="AJ168" s="167">
        <f t="shared" si="202"/>
        <v>1.392796E-3</v>
      </c>
      <c r="AK168" s="115">
        <f>AK167*(1-(($E168-50)*0.005))</f>
        <v>377.24549452403909</v>
      </c>
      <c r="AL168" s="7">
        <f>AL167*(1-(($E168-50)*0.005))</f>
        <v>403.94656265624684</v>
      </c>
      <c r="AM168" s="7">
        <f>AM167*(1-(($E168-50)*0.005))</f>
        <v>556.85</v>
      </c>
      <c r="AN168">
        <v>1</v>
      </c>
      <c r="AO168">
        <v>1</v>
      </c>
      <c r="AP168">
        <v>1</v>
      </c>
      <c r="AQ168">
        <f t="shared" si="203"/>
        <v>425</v>
      </c>
      <c r="AR168">
        <f t="shared" si="203"/>
        <v>455</v>
      </c>
      <c r="AS168">
        <f t="shared" si="204"/>
        <v>627</v>
      </c>
      <c r="AT168">
        <f t="shared" si="191"/>
        <v>183</v>
      </c>
      <c r="AU168">
        <f t="shared" si="192"/>
        <v>196</v>
      </c>
      <c r="AV168">
        <f t="shared" si="193"/>
        <v>270</v>
      </c>
      <c r="AW168" s="213">
        <f t="shared" si="215"/>
        <v>0.48995903149844827</v>
      </c>
      <c r="AX168" s="213">
        <f t="shared" si="216"/>
        <v>0.5613360975887377</v>
      </c>
      <c r="AY168" s="213">
        <f t="shared" si="217"/>
        <v>1.0592800537731271</v>
      </c>
      <c r="AZ168" s="119">
        <f t="shared" si="221"/>
        <v>1.3</v>
      </c>
      <c r="BA168" s="122">
        <v>7.9</v>
      </c>
      <c r="BB168" s="122">
        <v>8.8000000000000007</v>
      </c>
      <c r="BC168" s="122">
        <v>12.5</v>
      </c>
      <c r="BE168" s="7">
        <v>2390</v>
      </c>
      <c r="BG168" s="123">
        <f t="shared" si="205"/>
        <v>0.68</v>
      </c>
      <c r="BJ168">
        <v>0</v>
      </c>
      <c r="BK168">
        <v>10.9</v>
      </c>
      <c r="BL168">
        <v>12.8</v>
      </c>
      <c r="BM168">
        <v>21.85</v>
      </c>
      <c r="BO168">
        <f t="shared" si="220"/>
        <v>1</v>
      </c>
      <c r="BP168">
        <f t="shared" si="220"/>
        <v>1</v>
      </c>
      <c r="BQ168">
        <f t="shared" si="220"/>
        <v>1</v>
      </c>
      <c r="BR168">
        <f t="shared" si="206"/>
        <v>425</v>
      </c>
      <c r="BS168">
        <f t="shared" si="218"/>
        <v>455</v>
      </c>
      <c r="BT168">
        <f t="shared" si="219"/>
        <v>627</v>
      </c>
      <c r="BV168">
        <f t="shared" si="207"/>
        <v>0</v>
      </c>
      <c r="BW168">
        <f t="shared" si="208"/>
        <v>0</v>
      </c>
      <c r="BX168">
        <f t="shared" si="209"/>
        <v>0</v>
      </c>
      <c r="BY168">
        <f t="shared" si="186"/>
        <v>1</v>
      </c>
    </row>
    <row r="169" spans="1:77" x14ac:dyDescent="0.25">
      <c r="A169" t="str">
        <f t="shared" si="210"/>
        <v>19516</v>
      </c>
      <c r="D169">
        <v>1</v>
      </c>
      <c r="E169">
        <v>95</v>
      </c>
      <c r="F169">
        <v>40.5</v>
      </c>
      <c r="G169">
        <v>16</v>
      </c>
      <c r="H169">
        <v>16.5</v>
      </c>
      <c r="I169">
        <v>0</v>
      </c>
      <c r="J169">
        <v>26</v>
      </c>
      <c r="K169">
        <v>30</v>
      </c>
      <c r="L169" s="121">
        <v>44.1</v>
      </c>
      <c r="M169" s="115">
        <f t="shared" si="194"/>
        <v>2002.6000000000001</v>
      </c>
      <c r="N169" s="7">
        <v>2849.7497938679544</v>
      </c>
      <c r="O169" s="7">
        <v>3051.4523045945984</v>
      </c>
      <c r="P169" s="7">
        <v>4206.5</v>
      </c>
      <c r="Q169" s="121" t="s">
        <v>392</v>
      </c>
      <c r="R169">
        <v>1</v>
      </c>
      <c r="S169">
        <v>1</v>
      </c>
      <c r="T169">
        <v>1</v>
      </c>
      <c r="U169" t="e">
        <f t="shared" si="195"/>
        <v>#VALUE!</v>
      </c>
      <c r="V169">
        <f t="shared" si="196"/>
        <v>1568</v>
      </c>
      <c r="W169">
        <f t="shared" si="197"/>
        <v>1679</v>
      </c>
      <c r="X169">
        <f t="shared" si="198"/>
        <v>2315</v>
      </c>
      <c r="Y169" t="e">
        <f t="shared" si="187"/>
        <v>#VALUE!</v>
      </c>
      <c r="Z169">
        <f t="shared" si="188"/>
        <v>270</v>
      </c>
      <c r="AA169">
        <f t="shared" si="189"/>
        <v>289</v>
      </c>
      <c r="AB169">
        <f t="shared" si="190"/>
        <v>398</v>
      </c>
      <c r="AC169" s="213" t="e">
        <f t="shared" si="211"/>
        <v>#VALUE!</v>
      </c>
      <c r="AD169" s="213">
        <f t="shared" si="212"/>
        <v>1.0973662605635184</v>
      </c>
      <c r="AE169" s="213">
        <f t="shared" si="213"/>
        <v>1.2550646869593445</v>
      </c>
      <c r="AF169" s="213">
        <f t="shared" si="214"/>
        <v>2.3618798065288971</v>
      </c>
      <c r="AG169" s="167">
        <f t="shared" si="199"/>
        <v>2.0829999999999999E-4</v>
      </c>
      <c r="AH169" s="167">
        <f t="shared" si="200"/>
        <v>1.724</v>
      </c>
      <c r="AI169" s="167">
        <f t="shared" si="201"/>
        <v>4</v>
      </c>
      <c r="AJ169" s="167">
        <f t="shared" si="202"/>
        <v>1.392796E-3</v>
      </c>
      <c r="AK169" s="115">
        <f>AK167*(1-(($E169-50)*0.005))</f>
        <v>316.07054946608685</v>
      </c>
      <c r="AL169" s="7">
        <f>AL167*(1-(($E169-50)*0.005))</f>
        <v>338.44171465793653</v>
      </c>
      <c r="AM169" s="7">
        <f>AM167*(1-(($E169-50)*0.005))</f>
        <v>466.55</v>
      </c>
      <c r="AN169">
        <v>1</v>
      </c>
      <c r="AO169">
        <v>1</v>
      </c>
      <c r="AP169">
        <v>1</v>
      </c>
      <c r="AQ169">
        <f t="shared" si="203"/>
        <v>356</v>
      </c>
      <c r="AR169">
        <f t="shared" si="203"/>
        <v>381</v>
      </c>
      <c r="AS169">
        <f t="shared" si="204"/>
        <v>525</v>
      </c>
      <c r="AT169">
        <f t="shared" si="191"/>
        <v>153</v>
      </c>
      <c r="AU169">
        <f t="shared" si="192"/>
        <v>164</v>
      </c>
      <c r="AV169">
        <f t="shared" si="193"/>
        <v>226</v>
      </c>
      <c r="AW169" s="213">
        <f t="shared" si="215"/>
        <v>0.3579530728643634</v>
      </c>
      <c r="AX169" s="213">
        <f t="shared" si="216"/>
        <v>0.41043555321398084</v>
      </c>
      <c r="AY169" s="213">
        <f t="shared" si="217"/>
        <v>0.77245650946494626</v>
      </c>
      <c r="AZ169" s="119">
        <f t="shared" si="221"/>
        <v>1.9</v>
      </c>
      <c r="BA169" s="122">
        <v>7.9</v>
      </c>
      <c r="BB169" s="122">
        <v>8.8000000000000007</v>
      </c>
      <c r="BC169" s="122">
        <v>12.5</v>
      </c>
      <c r="BE169" s="7">
        <v>2945</v>
      </c>
      <c r="BG169" s="123">
        <f t="shared" si="205"/>
        <v>0.68</v>
      </c>
      <c r="BJ169">
        <v>0</v>
      </c>
      <c r="BK169">
        <v>10.9</v>
      </c>
      <c r="BL169">
        <v>12.8</v>
      </c>
      <c r="BM169">
        <v>21.85</v>
      </c>
      <c r="BO169">
        <f t="shared" si="220"/>
        <v>1</v>
      </c>
      <c r="BP169">
        <f t="shared" si="220"/>
        <v>1</v>
      </c>
      <c r="BQ169">
        <f t="shared" si="220"/>
        <v>1</v>
      </c>
      <c r="BR169">
        <f t="shared" si="206"/>
        <v>356</v>
      </c>
      <c r="BS169">
        <f t="shared" si="218"/>
        <v>381</v>
      </c>
      <c r="BT169">
        <f t="shared" si="219"/>
        <v>525</v>
      </c>
      <c r="BV169">
        <f t="shared" si="207"/>
        <v>0</v>
      </c>
      <c r="BW169">
        <f t="shared" si="208"/>
        <v>0</v>
      </c>
      <c r="BX169">
        <f t="shared" si="209"/>
        <v>0</v>
      </c>
      <c r="BY169">
        <f t="shared" si="186"/>
        <v>1</v>
      </c>
    </row>
    <row r="170" spans="1:77" x14ac:dyDescent="0.25">
      <c r="A170" t="str">
        <f t="shared" si="210"/>
        <v>13520</v>
      </c>
      <c r="D170">
        <v>1</v>
      </c>
      <c r="E170">
        <v>35</v>
      </c>
      <c r="F170">
        <v>40.5</v>
      </c>
      <c r="G170">
        <v>20</v>
      </c>
      <c r="H170">
        <v>21.5</v>
      </c>
      <c r="I170">
        <v>0</v>
      </c>
      <c r="J170">
        <v>26</v>
      </c>
      <c r="K170">
        <v>30</v>
      </c>
      <c r="L170" s="121">
        <v>44.1</v>
      </c>
      <c r="M170" s="115">
        <f t="shared" si="194"/>
        <v>1812.8000000000002</v>
      </c>
      <c r="N170" s="7">
        <v>2692.551301713082</v>
      </c>
      <c r="O170" s="7">
        <v>2900.746468081386</v>
      </c>
      <c r="P170" s="7">
        <v>3560.6400000000003</v>
      </c>
      <c r="Q170" s="121" t="s">
        <v>392</v>
      </c>
      <c r="R170">
        <v>1</v>
      </c>
      <c r="S170">
        <v>1</v>
      </c>
      <c r="T170">
        <v>1</v>
      </c>
      <c r="U170" t="e">
        <f t="shared" si="195"/>
        <v>#VALUE!</v>
      </c>
      <c r="V170">
        <f t="shared" si="196"/>
        <v>1482</v>
      </c>
      <c r="W170">
        <f t="shared" si="197"/>
        <v>1596</v>
      </c>
      <c r="X170">
        <f t="shared" si="198"/>
        <v>1960</v>
      </c>
      <c r="Y170" t="e">
        <f t="shared" si="187"/>
        <v>#VALUE!</v>
      </c>
      <c r="Z170">
        <f t="shared" si="188"/>
        <v>255</v>
      </c>
      <c r="AA170">
        <f t="shared" si="189"/>
        <v>275</v>
      </c>
      <c r="AB170">
        <f t="shared" si="190"/>
        <v>337</v>
      </c>
      <c r="AC170" s="213" t="e">
        <f t="shared" si="211"/>
        <v>#VALUE!</v>
      </c>
      <c r="AD170" s="213">
        <f t="shared" si="212"/>
        <v>0.24716804050953625</v>
      </c>
      <c r="AE170" s="213">
        <f t="shared" si="213"/>
        <v>0.2872865587304988</v>
      </c>
      <c r="AF170" s="213">
        <f t="shared" si="214"/>
        <v>0.43075485766307609</v>
      </c>
      <c r="AG170" s="167">
        <f t="shared" si="199"/>
        <v>1.2760000000000001E-4</v>
      </c>
      <c r="AH170" s="167">
        <f t="shared" si="200"/>
        <v>1.7219</v>
      </c>
      <c r="AI170" s="167">
        <f t="shared" si="201"/>
        <v>2</v>
      </c>
      <c r="AJ170" s="167">
        <f t="shared" si="202"/>
        <v>3.76611E-4</v>
      </c>
      <c r="AK170" s="115">
        <v>317.17997831584631</v>
      </c>
      <c r="AL170" s="7">
        <v>341.70517057946222</v>
      </c>
      <c r="AM170" s="7">
        <v>419.44</v>
      </c>
      <c r="AN170">
        <v>1</v>
      </c>
      <c r="AO170">
        <v>1</v>
      </c>
      <c r="AP170">
        <v>1</v>
      </c>
      <c r="AQ170">
        <f t="shared" si="203"/>
        <v>357</v>
      </c>
      <c r="AR170">
        <f t="shared" si="203"/>
        <v>385</v>
      </c>
      <c r="AS170">
        <f t="shared" si="204"/>
        <v>472</v>
      </c>
      <c r="AT170">
        <f t="shared" si="191"/>
        <v>154</v>
      </c>
      <c r="AU170">
        <f t="shared" si="192"/>
        <v>166</v>
      </c>
      <c r="AV170">
        <f t="shared" si="193"/>
        <v>203</v>
      </c>
      <c r="AW170" s="213">
        <f t="shared" si="215"/>
        <v>9.0541412461384474E-2</v>
      </c>
      <c r="AX170" s="213">
        <f t="shared" si="216"/>
        <v>0.10512927544459219</v>
      </c>
      <c r="AY170" s="213">
        <f t="shared" si="217"/>
        <v>0.15693820159623539</v>
      </c>
      <c r="AZ170" s="119">
        <f t="shared" si="221"/>
        <v>0.5</v>
      </c>
      <c r="BA170" s="122">
        <v>7.9</v>
      </c>
      <c r="BB170" s="122">
        <v>8.8000000000000007</v>
      </c>
      <c r="BC170" s="122">
        <v>12.5</v>
      </c>
      <c r="BE170" s="7">
        <v>2266</v>
      </c>
      <c r="BG170" s="123">
        <f t="shared" si="205"/>
        <v>0.8</v>
      </c>
      <c r="BJ170">
        <v>0</v>
      </c>
      <c r="BK170">
        <v>10.9</v>
      </c>
      <c r="BL170">
        <v>12.8</v>
      </c>
      <c r="BM170">
        <v>21.85</v>
      </c>
      <c r="BO170">
        <f t="shared" si="220"/>
        <v>1</v>
      </c>
      <c r="BP170">
        <f t="shared" si="220"/>
        <v>1</v>
      </c>
      <c r="BQ170">
        <f t="shared" si="220"/>
        <v>1</v>
      </c>
      <c r="BR170">
        <f t="shared" si="206"/>
        <v>357</v>
      </c>
      <c r="BS170">
        <f t="shared" si="218"/>
        <v>385</v>
      </c>
      <c r="BT170">
        <f t="shared" si="219"/>
        <v>472</v>
      </c>
      <c r="BV170">
        <f t="shared" si="207"/>
        <v>0</v>
      </c>
      <c r="BW170">
        <f t="shared" si="208"/>
        <v>0</v>
      </c>
      <c r="BX170">
        <f t="shared" si="209"/>
        <v>0</v>
      </c>
      <c r="BY170">
        <f t="shared" si="186"/>
        <v>1</v>
      </c>
    </row>
    <row r="171" spans="1:77" x14ac:dyDescent="0.25">
      <c r="A171" t="str">
        <f t="shared" si="210"/>
        <v>15020</v>
      </c>
      <c r="D171">
        <v>1</v>
      </c>
      <c r="E171">
        <v>50</v>
      </c>
      <c r="F171">
        <v>40.5</v>
      </c>
      <c r="G171">
        <v>20</v>
      </c>
      <c r="H171">
        <v>21.5</v>
      </c>
      <c r="I171">
        <v>0</v>
      </c>
      <c r="J171">
        <v>26</v>
      </c>
      <c r="K171">
        <v>30</v>
      </c>
      <c r="L171" s="121">
        <v>44.1</v>
      </c>
      <c r="M171" s="115">
        <f t="shared" si="194"/>
        <v>2134.4</v>
      </c>
      <c r="N171" s="7">
        <v>2692.551301713082</v>
      </c>
      <c r="O171" s="7">
        <v>2900.746468081386</v>
      </c>
      <c r="P171" s="7">
        <v>3560.6400000000003</v>
      </c>
      <c r="Q171" s="121" t="s">
        <v>392</v>
      </c>
      <c r="R171">
        <v>1</v>
      </c>
      <c r="S171">
        <v>1</v>
      </c>
      <c r="T171">
        <v>1</v>
      </c>
      <c r="U171" t="e">
        <f t="shared" si="195"/>
        <v>#VALUE!</v>
      </c>
      <c r="V171">
        <f t="shared" si="196"/>
        <v>1482</v>
      </c>
      <c r="W171">
        <f t="shared" si="197"/>
        <v>1596</v>
      </c>
      <c r="X171">
        <f t="shared" si="198"/>
        <v>1960</v>
      </c>
      <c r="Y171" t="e">
        <f t="shared" si="187"/>
        <v>#VALUE!</v>
      </c>
      <c r="Z171">
        <f t="shared" si="188"/>
        <v>255</v>
      </c>
      <c r="AA171">
        <f t="shared" si="189"/>
        <v>275</v>
      </c>
      <c r="AB171">
        <f t="shared" si="190"/>
        <v>337</v>
      </c>
      <c r="AC171" s="213" t="e">
        <f t="shared" si="211"/>
        <v>#VALUE!</v>
      </c>
      <c r="AD171" s="213">
        <f t="shared" si="212"/>
        <v>0.25239223746186851</v>
      </c>
      <c r="AE171" s="213">
        <f t="shared" si="213"/>
        <v>0.29323612039712416</v>
      </c>
      <c r="AF171" s="213">
        <f t="shared" si="214"/>
        <v>0.43919838533652961</v>
      </c>
      <c r="AG171" s="167">
        <f t="shared" si="199"/>
        <v>1.2760000000000001E-4</v>
      </c>
      <c r="AH171" s="167">
        <f t="shared" si="200"/>
        <v>1.7219</v>
      </c>
      <c r="AI171" s="167">
        <f t="shared" si="201"/>
        <v>2</v>
      </c>
      <c r="AJ171" s="167">
        <f t="shared" si="202"/>
        <v>3.76611E-4</v>
      </c>
      <c r="AK171" s="115">
        <v>317.17997831584631</v>
      </c>
      <c r="AL171" s="7">
        <v>341.70517057946222</v>
      </c>
      <c r="AM171" s="7">
        <v>419.44</v>
      </c>
      <c r="AN171">
        <v>1</v>
      </c>
      <c r="AO171">
        <v>1</v>
      </c>
      <c r="AP171">
        <v>1</v>
      </c>
      <c r="AQ171">
        <f t="shared" si="203"/>
        <v>357</v>
      </c>
      <c r="AR171">
        <f t="shared" si="203"/>
        <v>385</v>
      </c>
      <c r="AS171">
        <f t="shared" si="204"/>
        <v>472</v>
      </c>
      <c r="AT171">
        <f t="shared" si="191"/>
        <v>154</v>
      </c>
      <c r="AU171">
        <f t="shared" si="192"/>
        <v>166</v>
      </c>
      <c r="AV171">
        <f t="shared" si="193"/>
        <v>203</v>
      </c>
      <c r="AW171" s="213">
        <f t="shared" si="215"/>
        <v>9.2733661730742101E-2</v>
      </c>
      <c r="AX171" s="213">
        <f t="shared" si="216"/>
        <v>0.10762388235803309</v>
      </c>
      <c r="AY171" s="213">
        <f t="shared" si="217"/>
        <v>0.16046576990645536</v>
      </c>
      <c r="AZ171" s="119">
        <f t="shared" si="221"/>
        <v>0.7</v>
      </c>
      <c r="BA171" s="122">
        <v>7.9</v>
      </c>
      <c r="BB171" s="122">
        <v>8.8000000000000007</v>
      </c>
      <c r="BC171" s="122">
        <v>12.5</v>
      </c>
      <c r="BE171" s="7">
        <v>2668</v>
      </c>
      <c r="BG171" s="123">
        <f t="shared" si="205"/>
        <v>0.8</v>
      </c>
      <c r="BJ171">
        <v>0</v>
      </c>
      <c r="BK171">
        <v>10.9</v>
      </c>
      <c r="BL171">
        <v>12.8</v>
      </c>
      <c r="BM171">
        <v>21.85</v>
      </c>
      <c r="BO171">
        <f t="shared" si="220"/>
        <v>1</v>
      </c>
      <c r="BP171">
        <f t="shared" si="220"/>
        <v>1</v>
      </c>
      <c r="BQ171">
        <f t="shared" si="220"/>
        <v>1</v>
      </c>
      <c r="BR171">
        <f t="shared" si="206"/>
        <v>357</v>
      </c>
      <c r="BS171">
        <f t="shared" si="218"/>
        <v>385</v>
      </c>
      <c r="BT171">
        <f t="shared" si="219"/>
        <v>472</v>
      </c>
      <c r="BV171">
        <f t="shared" si="207"/>
        <v>0</v>
      </c>
      <c r="BW171">
        <f t="shared" si="208"/>
        <v>0</v>
      </c>
      <c r="BX171">
        <f t="shared" si="209"/>
        <v>0</v>
      </c>
      <c r="BY171">
        <f t="shared" si="186"/>
        <v>1</v>
      </c>
    </row>
    <row r="172" spans="1:77" x14ac:dyDescent="0.25">
      <c r="A172" t="str">
        <f t="shared" si="210"/>
        <v>16520</v>
      </c>
      <c r="D172">
        <v>1</v>
      </c>
      <c r="E172">
        <v>65</v>
      </c>
      <c r="F172">
        <v>40.5</v>
      </c>
      <c r="G172">
        <v>20</v>
      </c>
      <c r="H172">
        <v>21.5</v>
      </c>
      <c r="I172">
        <v>0</v>
      </c>
      <c r="J172">
        <v>26</v>
      </c>
      <c r="K172">
        <v>30</v>
      </c>
      <c r="L172" s="121">
        <v>44.1</v>
      </c>
      <c r="M172" s="115">
        <f t="shared" si="194"/>
        <v>2363.2000000000003</v>
      </c>
      <c r="N172" s="7">
        <v>2692.551301713082</v>
      </c>
      <c r="O172" s="7">
        <v>2900.746468081386</v>
      </c>
      <c r="P172" s="7">
        <v>3560.6400000000003</v>
      </c>
      <c r="Q172" s="121" t="s">
        <v>392</v>
      </c>
      <c r="R172">
        <v>1</v>
      </c>
      <c r="S172">
        <v>1</v>
      </c>
      <c r="T172">
        <v>1</v>
      </c>
      <c r="U172" t="e">
        <f t="shared" si="195"/>
        <v>#VALUE!</v>
      </c>
      <c r="V172">
        <f t="shared" si="196"/>
        <v>1482</v>
      </c>
      <c r="W172">
        <f t="shared" si="197"/>
        <v>1596</v>
      </c>
      <c r="X172">
        <f t="shared" si="198"/>
        <v>1960</v>
      </c>
      <c r="Y172" t="e">
        <f t="shared" si="187"/>
        <v>#VALUE!</v>
      </c>
      <c r="Z172">
        <f t="shared" si="188"/>
        <v>255</v>
      </c>
      <c r="AA172">
        <f t="shared" si="189"/>
        <v>275</v>
      </c>
      <c r="AB172">
        <f t="shared" si="190"/>
        <v>337</v>
      </c>
      <c r="AC172" s="213" t="e">
        <f t="shared" si="211"/>
        <v>#VALUE!</v>
      </c>
      <c r="AD172" s="213">
        <f t="shared" si="212"/>
        <v>0.25761643441420073</v>
      </c>
      <c r="AE172" s="213">
        <f t="shared" si="213"/>
        <v>0.29918568206374946</v>
      </c>
      <c r="AF172" s="213">
        <f t="shared" si="214"/>
        <v>0.44764191300998307</v>
      </c>
      <c r="AG172" s="167">
        <f t="shared" si="199"/>
        <v>1.2760000000000001E-4</v>
      </c>
      <c r="AH172" s="167">
        <f t="shared" si="200"/>
        <v>1.7219</v>
      </c>
      <c r="AI172" s="167">
        <f t="shared" si="201"/>
        <v>2</v>
      </c>
      <c r="AJ172" s="167">
        <f t="shared" si="202"/>
        <v>3.76611E-4</v>
      </c>
      <c r="AK172" s="115">
        <v>317.17997831584631</v>
      </c>
      <c r="AL172" s="7">
        <v>341.70517057946222</v>
      </c>
      <c r="AM172" s="7">
        <v>419.44</v>
      </c>
      <c r="AN172">
        <v>1</v>
      </c>
      <c r="AO172">
        <v>1</v>
      </c>
      <c r="AP172">
        <v>1</v>
      </c>
      <c r="AQ172">
        <f t="shared" si="203"/>
        <v>357</v>
      </c>
      <c r="AR172">
        <f t="shared" si="203"/>
        <v>385</v>
      </c>
      <c r="AS172">
        <f t="shared" si="204"/>
        <v>472</v>
      </c>
      <c r="AT172">
        <f t="shared" si="191"/>
        <v>154</v>
      </c>
      <c r="AU172">
        <f t="shared" si="192"/>
        <v>166</v>
      </c>
      <c r="AV172">
        <f t="shared" si="193"/>
        <v>203</v>
      </c>
      <c r="AW172" s="213">
        <f t="shared" si="215"/>
        <v>9.4925911000099727E-2</v>
      </c>
      <c r="AX172" s="213">
        <f t="shared" si="216"/>
        <v>0.110118489271474</v>
      </c>
      <c r="AY172" s="213">
        <f t="shared" si="217"/>
        <v>0.16399333821667533</v>
      </c>
      <c r="AZ172" s="119">
        <f t="shared" si="221"/>
        <v>0.9</v>
      </c>
      <c r="BA172" s="122">
        <v>7.9</v>
      </c>
      <c r="BB172" s="122">
        <v>8.8000000000000007</v>
      </c>
      <c r="BC172" s="122">
        <v>12.5</v>
      </c>
      <c r="BE172" s="7">
        <v>2954</v>
      </c>
      <c r="BG172" s="123">
        <f t="shared" si="205"/>
        <v>0.8</v>
      </c>
      <c r="BJ172">
        <v>0</v>
      </c>
      <c r="BK172">
        <v>10.9</v>
      </c>
      <c r="BL172">
        <v>12.8</v>
      </c>
      <c r="BM172">
        <v>21.85</v>
      </c>
      <c r="BO172">
        <f t="shared" si="220"/>
        <v>1</v>
      </c>
      <c r="BP172">
        <f t="shared" si="220"/>
        <v>1</v>
      </c>
      <c r="BQ172">
        <f t="shared" si="220"/>
        <v>1</v>
      </c>
      <c r="BR172">
        <f t="shared" si="206"/>
        <v>357</v>
      </c>
      <c r="BS172">
        <f t="shared" si="218"/>
        <v>385</v>
      </c>
      <c r="BT172">
        <f t="shared" si="219"/>
        <v>472</v>
      </c>
      <c r="BV172">
        <f t="shared" si="207"/>
        <v>0</v>
      </c>
      <c r="BW172">
        <f t="shared" si="208"/>
        <v>0</v>
      </c>
      <c r="BX172">
        <f t="shared" si="209"/>
        <v>0</v>
      </c>
      <c r="BY172">
        <f t="shared" si="186"/>
        <v>1</v>
      </c>
    </row>
    <row r="173" spans="1:77" x14ac:dyDescent="0.25">
      <c r="A173" t="str">
        <f t="shared" si="210"/>
        <v>19520</v>
      </c>
      <c r="D173">
        <v>1</v>
      </c>
      <c r="E173">
        <v>95</v>
      </c>
      <c r="F173">
        <v>40.5</v>
      </c>
      <c r="G173">
        <v>20</v>
      </c>
      <c r="H173">
        <v>21.5</v>
      </c>
      <c r="I173">
        <v>0</v>
      </c>
      <c r="J173">
        <v>26</v>
      </c>
      <c r="K173">
        <v>30</v>
      </c>
      <c r="L173" s="121">
        <v>44.1</v>
      </c>
      <c r="M173" s="115">
        <f t="shared" si="194"/>
        <v>2597.551301713082</v>
      </c>
      <c r="N173" s="7">
        <v>2692.551301713082</v>
      </c>
      <c r="O173" s="7">
        <v>2900.746468081386</v>
      </c>
      <c r="P173" s="7">
        <v>3560.6400000000003</v>
      </c>
      <c r="Q173" s="121" t="s">
        <v>392</v>
      </c>
      <c r="R173">
        <v>1</v>
      </c>
      <c r="S173">
        <v>1</v>
      </c>
      <c r="T173">
        <v>1</v>
      </c>
      <c r="U173" t="e">
        <f t="shared" si="195"/>
        <v>#VALUE!</v>
      </c>
      <c r="V173">
        <f t="shared" si="196"/>
        <v>1482</v>
      </c>
      <c r="W173">
        <f t="shared" si="197"/>
        <v>1596</v>
      </c>
      <c r="X173">
        <f t="shared" si="198"/>
        <v>1960</v>
      </c>
      <c r="Y173" t="e">
        <f t="shared" si="187"/>
        <v>#VALUE!</v>
      </c>
      <c r="Z173">
        <f t="shared" si="188"/>
        <v>255</v>
      </c>
      <c r="AA173">
        <f t="shared" si="189"/>
        <v>275</v>
      </c>
      <c r="AB173">
        <f t="shared" si="190"/>
        <v>337</v>
      </c>
      <c r="AC173" s="213" t="e">
        <f t="shared" si="211"/>
        <v>#VALUE!</v>
      </c>
      <c r="AD173" s="213">
        <f t="shared" si="212"/>
        <v>0.26806482831886519</v>
      </c>
      <c r="AE173" s="213">
        <f t="shared" si="213"/>
        <v>0.31108480539700012</v>
      </c>
      <c r="AF173" s="213">
        <f t="shared" si="214"/>
        <v>0.46452896835689012</v>
      </c>
      <c r="AG173" s="167">
        <f t="shared" si="199"/>
        <v>1.2760000000000001E-4</v>
      </c>
      <c r="AH173" s="167">
        <f t="shared" si="200"/>
        <v>1.7219</v>
      </c>
      <c r="AI173" s="167">
        <f t="shared" si="201"/>
        <v>2</v>
      </c>
      <c r="AJ173" s="167">
        <f t="shared" si="202"/>
        <v>3.76611E-4</v>
      </c>
      <c r="AK173" s="115">
        <v>317.17997831584631</v>
      </c>
      <c r="AL173" s="7">
        <v>341.70517057946222</v>
      </c>
      <c r="AM173" s="7">
        <v>419.44</v>
      </c>
      <c r="AN173">
        <v>1</v>
      </c>
      <c r="AO173">
        <v>1</v>
      </c>
      <c r="AP173">
        <v>1</v>
      </c>
      <c r="AQ173">
        <f t="shared" si="203"/>
        <v>357</v>
      </c>
      <c r="AR173">
        <f t="shared" si="203"/>
        <v>385</v>
      </c>
      <c r="AS173">
        <f t="shared" si="204"/>
        <v>472</v>
      </c>
      <c r="AT173">
        <f t="shared" si="191"/>
        <v>154</v>
      </c>
      <c r="AU173">
        <f t="shared" si="192"/>
        <v>166</v>
      </c>
      <c r="AV173">
        <f t="shared" si="193"/>
        <v>203</v>
      </c>
      <c r="AW173" s="213">
        <f t="shared" si="215"/>
        <v>9.9310409538814981E-2</v>
      </c>
      <c r="AX173" s="213">
        <f t="shared" si="216"/>
        <v>0.11510770309835582</v>
      </c>
      <c r="AY173" s="213">
        <f t="shared" si="217"/>
        <v>0.17104847483711527</v>
      </c>
      <c r="AZ173" s="119">
        <f t="shared" si="221"/>
        <v>1.3</v>
      </c>
      <c r="BA173" s="122">
        <v>7.9</v>
      </c>
      <c r="BB173" s="122">
        <v>8.8000000000000007</v>
      </c>
      <c r="BC173" s="122">
        <v>12.5</v>
      </c>
      <c r="BE173" s="7">
        <v>3291</v>
      </c>
      <c r="BG173" s="123">
        <f t="shared" si="205"/>
        <v>0.8</v>
      </c>
      <c r="BJ173">
        <v>0</v>
      </c>
      <c r="BK173">
        <v>10.9</v>
      </c>
      <c r="BL173">
        <v>12.8</v>
      </c>
      <c r="BM173">
        <v>21.85</v>
      </c>
      <c r="BO173">
        <f t="shared" si="220"/>
        <v>1</v>
      </c>
      <c r="BP173">
        <f t="shared" si="220"/>
        <v>1</v>
      </c>
      <c r="BQ173">
        <f t="shared" si="220"/>
        <v>1</v>
      </c>
      <c r="BR173">
        <f t="shared" si="206"/>
        <v>357</v>
      </c>
      <c r="BS173">
        <f t="shared" si="218"/>
        <v>385</v>
      </c>
      <c r="BT173">
        <f t="shared" si="219"/>
        <v>472</v>
      </c>
      <c r="BV173">
        <f t="shared" si="207"/>
        <v>0</v>
      </c>
      <c r="BW173">
        <f t="shared" si="208"/>
        <v>0</v>
      </c>
      <c r="BX173">
        <f t="shared" si="209"/>
        <v>0</v>
      </c>
      <c r="BY173">
        <f t="shared" si="186"/>
        <v>1</v>
      </c>
    </row>
    <row r="174" spans="1:77" x14ac:dyDescent="0.25">
      <c r="A174" t="str">
        <f t="shared" si="210"/>
        <v>13521</v>
      </c>
      <c r="D174">
        <v>1</v>
      </c>
      <c r="E174">
        <v>35</v>
      </c>
      <c r="F174">
        <v>40.5</v>
      </c>
      <c r="G174">
        <v>21</v>
      </c>
      <c r="H174">
        <v>21.5</v>
      </c>
      <c r="I174">
        <v>0</v>
      </c>
      <c r="J174">
        <v>26</v>
      </c>
      <c r="K174">
        <v>30</v>
      </c>
      <c r="L174" s="121">
        <v>44.1</v>
      </c>
      <c r="M174" s="115">
        <f t="shared" si="194"/>
        <v>1860</v>
      </c>
      <c r="N174" s="7">
        <v>3556.1815292902165</v>
      </c>
      <c r="O174" s="7">
        <v>3807.8845891872675</v>
      </c>
      <c r="P174" s="7">
        <v>5249.2599999999993</v>
      </c>
      <c r="Q174" s="121" t="s">
        <v>392</v>
      </c>
      <c r="R174">
        <v>1</v>
      </c>
      <c r="S174">
        <v>1</v>
      </c>
      <c r="T174">
        <v>1</v>
      </c>
      <c r="U174" t="e">
        <f t="shared" si="195"/>
        <v>#VALUE!</v>
      </c>
      <c r="V174">
        <f t="shared" si="196"/>
        <v>1957</v>
      </c>
      <c r="W174">
        <f t="shared" si="197"/>
        <v>2096</v>
      </c>
      <c r="X174">
        <f t="shared" si="198"/>
        <v>2889</v>
      </c>
      <c r="Y174" t="e">
        <f t="shared" si="187"/>
        <v>#VALUE!</v>
      </c>
      <c r="Z174">
        <f t="shared" si="188"/>
        <v>337</v>
      </c>
      <c r="AA174">
        <f t="shared" si="189"/>
        <v>361</v>
      </c>
      <c r="AB174">
        <f t="shared" si="190"/>
        <v>497</v>
      </c>
      <c r="AC174" s="213" t="e">
        <f t="shared" si="211"/>
        <v>#VALUE!</v>
      </c>
      <c r="AD174" s="213">
        <f t="shared" si="212"/>
        <v>0.59548503102595229</v>
      </c>
      <c r="AE174" s="213">
        <f t="shared" si="213"/>
        <v>0.68281776826160223</v>
      </c>
      <c r="AF174" s="213">
        <f t="shared" si="214"/>
        <v>1.2899954566489635</v>
      </c>
      <c r="AG174" s="167">
        <f t="shared" si="199"/>
        <v>1.2760000000000001E-4</v>
      </c>
      <c r="AH174" s="167">
        <f t="shared" si="200"/>
        <v>1.7219</v>
      </c>
      <c r="AI174" s="167">
        <f t="shared" si="201"/>
        <v>4</v>
      </c>
      <c r="AJ174" s="167">
        <f t="shared" si="202"/>
        <v>5.1420100000000005E-4</v>
      </c>
      <c r="AK174" s="115">
        <v>445.64897406447591</v>
      </c>
      <c r="AL174" s="7">
        <v>477.19157375690452</v>
      </c>
      <c r="AM174" s="7">
        <v>657.82</v>
      </c>
      <c r="AN174">
        <v>1</v>
      </c>
      <c r="AO174">
        <v>1</v>
      </c>
      <c r="AP174">
        <v>1</v>
      </c>
      <c r="AQ174">
        <f t="shared" si="203"/>
        <v>502</v>
      </c>
      <c r="AR174">
        <f t="shared" si="203"/>
        <v>537</v>
      </c>
      <c r="AS174">
        <f t="shared" si="204"/>
        <v>741</v>
      </c>
      <c r="AT174">
        <f t="shared" si="191"/>
        <v>216</v>
      </c>
      <c r="AU174">
        <f t="shared" si="192"/>
        <v>231</v>
      </c>
      <c r="AV174">
        <f t="shared" si="193"/>
        <v>319</v>
      </c>
      <c r="AW174" s="213">
        <f t="shared" si="215"/>
        <v>0.24588951980337115</v>
      </c>
      <c r="AX174" s="213">
        <f t="shared" si="216"/>
        <v>0.28099854091334819</v>
      </c>
      <c r="AY174" s="213">
        <f t="shared" si="217"/>
        <v>0.53389089406281531</v>
      </c>
      <c r="AZ174" s="119">
        <f t="shared" si="221"/>
        <v>0.9</v>
      </c>
      <c r="BA174" s="122">
        <v>7.9</v>
      </c>
      <c r="BB174" s="122">
        <v>8.8000000000000007</v>
      </c>
      <c r="BC174" s="122">
        <v>12.5</v>
      </c>
      <c r="BE174" s="7">
        <v>2325</v>
      </c>
      <c r="BG174" s="123">
        <f t="shared" si="205"/>
        <v>0.8</v>
      </c>
      <c r="BJ174">
        <v>0</v>
      </c>
      <c r="BK174">
        <v>10.9</v>
      </c>
      <c r="BL174">
        <v>12.8</v>
      </c>
      <c r="BM174">
        <v>21.85</v>
      </c>
      <c r="BO174">
        <f t="shared" si="220"/>
        <v>1</v>
      </c>
      <c r="BP174">
        <f t="shared" si="220"/>
        <v>1</v>
      </c>
      <c r="BQ174">
        <f t="shared" si="220"/>
        <v>1</v>
      </c>
      <c r="BR174">
        <f t="shared" si="206"/>
        <v>502</v>
      </c>
      <c r="BS174">
        <f t="shared" si="218"/>
        <v>537</v>
      </c>
      <c r="BT174">
        <f t="shared" si="219"/>
        <v>741</v>
      </c>
      <c r="BV174">
        <f t="shared" si="207"/>
        <v>0</v>
      </c>
      <c r="BW174">
        <f t="shared" si="208"/>
        <v>0</v>
      </c>
      <c r="BX174">
        <f t="shared" si="209"/>
        <v>0</v>
      </c>
      <c r="BY174">
        <f t="shared" si="186"/>
        <v>1</v>
      </c>
    </row>
    <row r="175" spans="1:77" x14ac:dyDescent="0.25">
      <c r="A175" t="str">
        <f t="shared" si="210"/>
        <v>15021</v>
      </c>
      <c r="D175">
        <v>1</v>
      </c>
      <c r="E175">
        <v>50</v>
      </c>
      <c r="F175">
        <v>40.5</v>
      </c>
      <c r="G175">
        <v>21</v>
      </c>
      <c r="H175">
        <v>21.5</v>
      </c>
      <c r="I175">
        <v>0</v>
      </c>
      <c r="J175">
        <v>26</v>
      </c>
      <c r="K175">
        <v>30</v>
      </c>
      <c r="L175" s="121">
        <v>44.1</v>
      </c>
      <c r="M175" s="115">
        <f t="shared" si="194"/>
        <v>2272</v>
      </c>
      <c r="N175" s="7">
        <v>3556.1815292902165</v>
      </c>
      <c r="O175" s="7">
        <v>3807.8845891872675</v>
      </c>
      <c r="P175" s="7">
        <v>5249.2599999999993</v>
      </c>
      <c r="Q175" s="121" t="s">
        <v>392</v>
      </c>
      <c r="R175">
        <v>1</v>
      </c>
      <c r="S175">
        <v>1</v>
      </c>
      <c r="T175">
        <v>1</v>
      </c>
      <c r="U175" t="e">
        <f t="shared" si="195"/>
        <v>#VALUE!</v>
      </c>
      <c r="V175">
        <f t="shared" si="196"/>
        <v>1957</v>
      </c>
      <c r="W175">
        <f t="shared" si="197"/>
        <v>2096</v>
      </c>
      <c r="X175">
        <f t="shared" si="198"/>
        <v>2889</v>
      </c>
      <c r="Y175" t="e">
        <f t="shared" si="187"/>
        <v>#VALUE!</v>
      </c>
      <c r="Z175">
        <f t="shared" si="188"/>
        <v>337</v>
      </c>
      <c r="AA175">
        <f t="shared" si="189"/>
        <v>361</v>
      </c>
      <c r="AB175">
        <f t="shared" si="190"/>
        <v>497</v>
      </c>
      <c r="AC175" s="213" t="e">
        <f t="shared" si="211"/>
        <v>#VALUE!</v>
      </c>
      <c r="AD175" s="213">
        <f t="shared" si="212"/>
        <v>0.61237208637285934</v>
      </c>
      <c r="AE175" s="213">
        <f t="shared" si="213"/>
        <v>0.70182853580223492</v>
      </c>
      <c r="AF175" s="213">
        <f t="shared" si="214"/>
        <v>1.3229628087271896</v>
      </c>
      <c r="AG175" s="167">
        <f t="shared" si="199"/>
        <v>1.2760000000000001E-4</v>
      </c>
      <c r="AH175" s="167">
        <f t="shared" si="200"/>
        <v>1.7219</v>
      </c>
      <c r="AI175" s="167">
        <f t="shared" si="201"/>
        <v>4</v>
      </c>
      <c r="AJ175" s="167">
        <f t="shared" si="202"/>
        <v>5.1420100000000005E-4</v>
      </c>
      <c r="AK175" s="115">
        <v>445.64897406447591</v>
      </c>
      <c r="AL175" s="7">
        <v>477.19157375690452</v>
      </c>
      <c r="AM175" s="7">
        <v>657.82</v>
      </c>
      <c r="AN175">
        <v>1</v>
      </c>
      <c r="AO175">
        <v>1</v>
      </c>
      <c r="AP175">
        <v>1</v>
      </c>
      <c r="AQ175">
        <f t="shared" si="203"/>
        <v>502</v>
      </c>
      <c r="AR175">
        <f t="shared" si="203"/>
        <v>537</v>
      </c>
      <c r="AS175">
        <f t="shared" si="204"/>
        <v>741</v>
      </c>
      <c r="AT175">
        <f t="shared" si="191"/>
        <v>216</v>
      </c>
      <c r="AU175">
        <f t="shared" si="192"/>
        <v>231</v>
      </c>
      <c r="AV175">
        <f t="shared" si="193"/>
        <v>319</v>
      </c>
      <c r="AW175" s="213">
        <f t="shared" si="215"/>
        <v>0.25374050059068026</v>
      </c>
      <c r="AX175" s="213">
        <f t="shared" si="216"/>
        <v>0.28981169713826199</v>
      </c>
      <c r="AY175" s="213">
        <f t="shared" si="217"/>
        <v>0.54925492516355467</v>
      </c>
      <c r="AZ175" s="119">
        <f t="shared" si="221"/>
        <v>1.3</v>
      </c>
      <c r="BA175" s="122">
        <v>7.9</v>
      </c>
      <c r="BB175" s="122">
        <v>8.8000000000000007</v>
      </c>
      <c r="BC175" s="122">
        <v>12.5</v>
      </c>
      <c r="BE175" s="7">
        <v>2840</v>
      </c>
      <c r="BG175" s="123">
        <f t="shared" si="205"/>
        <v>0.8</v>
      </c>
      <c r="BJ175">
        <v>0</v>
      </c>
      <c r="BK175">
        <v>10.9</v>
      </c>
      <c r="BL175">
        <v>12.8</v>
      </c>
      <c r="BM175">
        <v>21.85</v>
      </c>
      <c r="BO175">
        <f t="shared" si="220"/>
        <v>1</v>
      </c>
      <c r="BP175">
        <f t="shared" si="220"/>
        <v>1</v>
      </c>
      <c r="BQ175">
        <f t="shared" si="220"/>
        <v>1</v>
      </c>
      <c r="BR175">
        <f t="shared" si="206"/>
        <v>502</v>
      </c>
      <c r="BS175">
        <f t="shared" si="218"/>
        <v>537</v>
      </c>
      <c r="BT175">
        <f t="shared" si="219"/>
        <v>741</v>
      </c>
      <c r="BV175">
        <f t="shared" si="207"/>
        <v>0</v>
      </c>
      <c r="BW175">
        <f t="shared" si="208"/>
        <v>0</v>
      </c>
      <c r="BX175">
        <f t="shared" si="209"/>
        <v>0</v>
      </c>
      <c r="BY175">
        <f t="shared" si="186"/>
        <v>1</v>
      </c>
    </row>
    <row r="176" spans="1:77" x14ac:dyDescent="0.25">
      <c r="A176" t="str">
        <f t="shared" si="210"/>
        <v>16521</v>
      </c>
      <c r="D176">
        <v>1</v>
      </c>
      <c r="E176">
        <v>65</v>
      </c>
      <c r="F176">
        <v>40.5</v>
      </c>
      <c r="G176">
        <v>21</v>
      </c>
      <c r="H176">
        <v>21.5</v>
      </c>
      <c r="I176">
        <v>0</v>
      </c>
      <c r="J176">
        <v>26</v>
      </c>
      <c r="K176">
        <v>30</v>
      </c>
      <c r="L176" s="121">
        <v>44.1</v>
      </c>
      <c r="M176" s="115">
        <f t="shared" si="194"/>
        <v>2666.4</v>
      </c>
      <c r="N176" s="7">
        <v>3556.1815292902165</v>
      </c>
      <c r="O176" s="7">
        <v>3807.8845891872675</v>
      </c>
      <c r="P176" s="7">
        <v>5249.2599999999993</v>
      </c>
      <c r="Q176" s="121" t="s">
        <v>392</v>
      </c>
      <c r="R176">
        <v>1</v>
      </c>
      <c r="S176">
        <v>1</v>
      </c>
      <c r="T176">
        <v>1</v>
      </c>
      <c r="U176" t="e">
        <f t="shared" si="195"/>
        <v>#VALUE!</v>
      </c>
      <c r="V176">
        <f t="shared" si="196"/>
        <v>1957</v>
      </c>
      <c r="W176">
        <f t="shared" si="197"/>
        <v>2096</v>
      </c>
      <c r="X176">
        <f t="shared" si="198"/>
        <v>2889</v>
      </c>
      <c r="Y176" t="e">
        <f t="shared" si="187"/>
        <v>#VALUE!</v>
      </c>
      <c r="Z176">
        <f t="shared" si="188"/>
        <v>337</v>
      </c>
      <c r="AA176">
        <f t="shared" si="189"/>
        <v>361</v>
      </c>
      <c r="AB176">
        <f t="shared" si="190"/>
        <v>497</v>
      </c>
      <c r="AC176" s="213" t="e">
        <f t="shared" si="211"/>
        <v>#VALUE!</v>
      </c>
      <c r="AD176" s="213">
        <f t="shared" si="212"/>
        <v>0.62925914171976627</v>
      </c>
      <c r="AE176" s="213">
        <f t="shared" si="213"/>
        <v>0.72083930334286761</v>
      </c>
      <c r="AF176" s="213">
        <f t="shared" si="214"/>
        <v>1.3559301608054155</v>
      </c>
      <c r="AG176" s="167">
        <f t="shared" si="199"/>
        <v>1.2760000000000001E-4</v>
      </c>
      <c r="AH176" s="167">
        <f t="shared" si="200"/>
        <v>1.7219</v>
      </c>
      <c r="AI176" s="167">
        <f t="shared" si="201"/>
        <v>4</v>
      </c>
      <c r="AJ176" s="167">
        <f t="shared" si="202"/>
        <v>5.1420100000000005E-4</v>
      </c>
      <c r="AK176" s="115">
        <f>AK175*(1-(($E176-50)*0.005))</f>
        <v>412.22530100964025</v>
      </c>
      <c r="AL176" s="7">
        <f>AL175*(1-(($E176-50)*0.005))</f>
        <v>441.4022057251367</v>
      </c>
      <c r="AM176" s="7">
        <f>AM175*(1-(($E176-50)*0.005))</f>
        <v>608.48350000000005</v>
      </c>
      <c r="AN176">
        <v>1</v>
      </c>
      <c r="AO176">
        <v>1</v>
      </c>
      <c r="AP176">
        <v>1</v>
      </c>
      <c r="AQ176">
        <f t="shared" si="203"/>
        <v>464</v>
      </c>
      <c r="AR176">
        <f t="shared" si="203"/>
        <v>497</v>
      </c>
      <c r="AS176">
        <f t="shared" si="204"/>
        <v>685</v>
      </c>
      <c r="AT176">
        <f t="shared" si="191"/>
        <v>200</v>
      </c>
      <c r="AU176">
        <f t="shared" si="192"/>
        <v>214</v>
      </c>
      <c r="AV176">
        <f t="shared" si="193"/>
        <v>295</v>
      </c>
      <c r="AW176" s="213">
        <f t="shared" si="215"/>
        <v>0.22476373780122599</v>
      </c>
      <c r="AX176" s="213">
        <f t="shared" si="216"/>
        <v>0.25683696002271367</v>
      </c>
      <c r="AY176" s="213">
        <f t="shared" si="217"/>
        <v>0.48383120531550317</v>
      </c>
      <c r="AZ176" s="119">
        <f t="shared" si="221"/>
        <v>1.7</v>
      </c>
      <c r="BA176" s="122">
        <v>7.9</v>
      </c>
      <c r="BB176" s="122">
        <v>8.8000000000000007</v>
      </c>
      <c r="BC176" s="122">
        <v>12.5</v>
      </c>
      <c r="BE176" s="7">
        <v>3333</v>
      </c>
      <c r="BG176" s="123">
        <f t="shared" si="205"/>
        <v>0.8</v>
      </c>
      <c r="BJ176">
        <v>0</v>
      </c>
      <c r="BK176">
        <v>10.9</v>
      </c>
      <c r="BL176">
        <v>12.8</v>
      </c>
      <c r="BM176">
        <v>21.85</v>
      </c>
      <c r="BO176">
        <f t="shared" si="220"/>
        <v>1</v>
      </c>
      <c r="BP176">
        <f t="shared" si="220"/>
        <v>1</v>
      </c>
      <c r="BQ176">
        <f t="shared" si="220"/>
        <v>1</v>
      </c>
      <c r="BR176">
        <f t="shared" si="206"/>
        <v>464</v>
      </c>
      <c r="BS176">
        <f t="shared" si="218"/>
        <v>497</v>
      </c>
      <c r="BT176">
        <f t="shared" si="219"/>
        <v>685</v>
      </c>
      <c r="BV176">
        <f t="shared" si="207"/>
        <v>0</v>
      </c>
      <c r="BW176">
        <f t="shared" si="208"/>
        <v>0</v>
      </c>
      <c r="BX176">
        <f t="shared" si="209"/>
        <v>0</v>
      </c>
      <c r="BY176">
        <f t="shared" si="186"/>
        <v>1</v>
      </c>
    </row>
    <row r="177" spans="1:77" x14ac:dyDescent="0.25">
      <c r="A177" t="str">
        <f t="shared" si="210"/>
        <v>19521</v>
      </c>
      <c r="D177">
        <v>1</v>
      </c>
      <c r="E177">
        <v>95</v>
      </c>
      <c r="F177">
        <v>40.5</v>
      </c>
      <c r="G177">
        <v>21</v>
      </c>
      <c r="H177">
        <v>21.5</v>
      </c>
      <c r="I177">
        <v>0</v>
      </c>
      <c r="J177">
        <v>26</v>
      </c>
      <c r="K177">
        <v>30</v>
      </c>
      <c r="L177" s="121">
        <v>44.1</v>
      </c>
      <c r="M177" s="115">
        <f t="shared" si="194"/>
        <v>3449.6000000000004</v>
      </c>
      <c r="N177" s="7">
        <v>3556.1815292902165</v>
      </c>
      <c r="O177" s="7">
        <v>3807.8845891872675</v>
      </c>
      <c r="P177" s="7">
        <v>5249.2599999999993</v>
      </c>
      <c r="Q177" s="121" t="s">
        <v>392</v>
      </c>
      <c r="R177">
        <v>1</v>
      </c>
      <c r="S177">
        <v>1</v>
      </c>
      <c r="T177">
        <v>1</v>
      </c>
      <c r="U177" t="e">
        <f t="shared" si="195"/>
        <v>#VALUE!</v>
      </c>
      <c r="V177">
        <f t="shared" si="196"/>
        <v>1957</v>
      </c>
      <c r="W177">
        <f t="shared" si="197"/>
        <v>2096</v>
      </c>
      <c r="X177">
        <f t="shared" si="198"/>
        <v>2889</v>
      </c>
      <c r="Y177" t="e">
        <f t="shared" si="187"/>
        <v>#VALUE!</v>
      </c>
      <c r="Z177">
        <f t="shared" si="188"/>
        <v>337</v>
      </c>
      <c r="AA177">
        <f t="shared" si="189"/>
        <v>361</v>
      </c>
      <c r="AB177">
        <f t="shared" si="190"/>
        <v>497</v>
      </c>
      <c r="AC177" s="213" t="e">
        <f t="shared" si="211"/>
        <v>#VALUE!</v>
      </c>
      <c r="AD177" s="213">
        <f t="shared" si="212"/>
        <v>0.66303325241358024</v>
      </c>
      <c r="AE177" s="213">
        <f t="shared" si="213"/>
        <v>0.75886083842413288</v>
      </c>
      <c r="AF177" s="213">
        <f t="shared" si="214"/>
        <v>1.4218648649618675</v>
      </c>
      <c r="AG177" s="167">
        <f t="shared" si="199"/>
        <v>1.2760000000000001E-4</v>
      </c>
      <c r="AH177" s="167">
        <f t="shared" si="200"/>
        <v>1.7219</v>
      </c>
      <c r="AI177" s="167">
        <f t="shared" si="201"/>
        <v>4</v>
      </c>
      <c r="AJ177" s="167">
        <f t="shared" si="202"/>
        <v>5.1420100000000005E-4</v>
      </c>
      <c r="AK177" s="115">
        <f>AK175*(1-(($E177-50)*0.005))</f>
        <v>345.37795489996881</v>
      </c>
      <c r="AL177" s="7">
        <f>AL175*(1-(($E177-50)*0.005))</f>
        <v>369.823469661601</v>
      </c>
      <c r="AM177" s="7">
        <f>AM175*(1-(($E177-50)*0.005))</f>
        <v>509.81050000000005</v>
      </c>
      <c r="AN177">
        <v>1</v>
      </c>
      <c r="AO177">
        <v>1</v>
      </c>
      <c r="AP177">
        <v>1</v>
      </c>
      <c r="AQ177">
        <f t="shared" si="203"/>
        <v>389</v>
      </c>
      <c r="AR177">
        <f t="shared" si="203"/>
        <v>416</v>
      </c>
      <c r="AS177">
        <f t="shared" si="204"/>
        <v>574</v>
      </c>
      <c r="AT177">
        <f t="shared" si="191"/>
        <v>167</v>
      </c>
      <c r="AU177">
        <f t="shared" si="192"/>
        <v>179</v>
      </c>
      <c r="AV177">
        <f t="shared" si="193"/>
        <v>247</v>
      </c>
      <c r="AW177" s="213">
        <f t="shared" si="215"/>
        <v>0.16762480367421279</v>
      </c>
      <c r="AX177" s="213">
        <f t="shared" si="216"/>
        <v>0.19198530276009981</v>
      </c>
      <c r="AY177" s="213">
        <f t="shared" si="217"/>
        <v>0.36057900739039062</v>
      </c>
      <c r="AZ177" s="119">
        <f t="shared" si="221"/>
        <v>2.5</v>
      </c>
      <c r="BA177" s="122">
        <v>7.9</v>
      </c>
      <c r="BB177" s="122">
        <v>8.8000000000000007</v>
      </c>
      <c r="BC177" s="122">
        <v>12.5</v>
      </c>
      <c r="BE177" s="7">
        <v>4312</v>
      </c>
      <c r="BG177" s="123">
        <f t="shared" si="205"/>
        <v>0.8</v>
      </c>
      <c r="BJ177">
        <v>0</v>
      </c>
      <c r="BK177">
        <v>10.9</v>
      </c>
      <c r="BL177">
        <v>12.8</v>
      </c>
      <c r="BM177">
        <v>21.85</v>
      </c>
      <c r="BO177">
        <f t="shared" si="220"/>
        <v>1</v>
      </c>
      <c r="BP177">
        <f t="shared" si="220"/>
        <v>1</v>
      </c>
      <c r="BQ177">
        <f t="shared" si="220"/>
        <v>1</v>
      </c>
      <c r="BR177">
        <f t="shared" si="206"/>
        <v>389</v>
      </c>
      <c r="BS177">
        <f t="shared" si="218"/>
        <v>416</v>
      </c>
      <c r="BT177">
        <f t="shared" si="219"/>
        <v>574</v>
      </c>
      <c r="BV177">
        <f t="shared" si="207"/>
        <v>0</v>
      </c>
      <c r="BW177">
        <f t="shared" si="208"/>
        <v>0</v>
      </c>
      <c r="BX177">
        <f t="shared" si="209"/>
        <v>0</v>
      </c>
      <c r="BY177">
        <f t="shared" si="186"/>
        <v>1</v>
      </c>
    </row>
    <row r="178" spans="1:77" x14ac:dyDescent="0.25">
      <c r="A178" t="str">
        <f t="shared" si="210"/>
        <v>13510</v>
      </c>
      <c r="D178">
        <v>1</v>
      </c>
      <c r="E178">
        <v>35</v>
      </c>
      <c r="F178">
        <v>40.5</v>
      </c>
      <c r="G178">
        <v>10</v>
      </c>
      <c r="H178">
        <v>11.5</v>
      </c>
      <c r="I178">
        <v>0</v>
      </c>
      <c r="J178">
        <v>26</v>
      </c>
      <c r="K178">
        <v>30</v>
      </c>
      <c r="L178" s="121">
        <v>44</v>
      </c>
      <c r="M178" s="115">
        <f t="shared" si="194"/>
        <v>970.2</v>
      </c>
      <c r="N178" s="7">
        <v>1924.9914127028867</v>
      </c>
      <c r="O178" s="7">
        <v>2079.6202422788024</v>
      </c>
      <c r="P178" s="7">
        <v>2589.7800000000002</v>
      </c>
      <c r="Q178" s="121" t="s">
        <v>392</v>
      </c>
      <c r="R178">
        <v>1</v>
      </c>
      <c r="S178">
        <v>1</v>
      </c>
      <c r="T178">
        <v>1</v>
      </c>
      <c r="U178" t="e">
        <f t="shared" si="195"/>
        <v>#VALUE!</v>
      </c>
      <c r="V178">
        <f t="shared" si="196"/>
        <v>1059</v>
      </c>
      <c r="W178">
        <f t="shared" si="197"/>
        <v>1144</v>
      </c>
      <c r="X178">
        <f t="shared" si="198"/>
        <v>1425</v>
      </c>
      <c r="Y178" t="e">
        <f t="shared" si="187"/>
        <v>#VALUE!</v>
      </c>
      <c r="Z178">
        <f t="shared" si="188"/>
        <v>182</v>
      </c>
      <c r="AA178">
        <f t="shared" si="189"/>
        <v>197</v>
      </c>
      <c r="AB178">
        <f t="shared" si="190"/>
        <v>245</v>
      </c>
      <c r="AC178" s="213" t="e">
        <f t="shared" si="211"/>
        <v>#VALUE!</v>
      </c>
      <c r="AD178" s="213">
        <f t="shared" si="212"/>
        <v>0.13258544898163924</v>
      </c>
      <c r="AE178" s="213">
        <f t="shared" si="213"/>
        <v>0.15501573788967696</v>
      </c>
      <c r="AF178" s="213">
        <f t="shared" si="214"/>
        <v>0.23842842661534219</v>
      </c>
      <c r="AG178" s="167">
        <f t="shared" si="199"/>
        <v>3.969E-4</v>
      </c>
      <c r="AH178" s="167">
        <f t="shared" si="200"/>
        <v>1.7345999999999999</v>
      </c>
      <c r="AI178" s="167">
        <f t="shared" si="201"/>
        <v>2</v>
      </c>
      <c r="AJ178" s="167">
        <f t="shared" si="202"/>
        <v>3.6734700000000002E-4</v>
      </c>
      <c r="AK178" s="115">
        <v>266.87553260000635</v>
      </c>
      <c r="AL178" s="7">
        <v>288.31284965818764</v>
      </c>
      <c r="AM178" s="7">
        <v>359.04</v>
      </c>
      <c r="AN178">
        <v>1</v>
      </c>
      <c r="AO178">
        <v>1</v>
      </c>
      <c r="AP178">
        <v>1</v>
      </c>
      <c r="AQ178">
        <f t="shared" si="203"/>
        <v>301</v>
      </c>
      <c r="AR178">
        <f t="shared" si="203"/>
        <v>325</v>
      </c>
      <c r="AS178">
        <f t="shared" si="204"/>
        <v>404</v>
      </c>
      <c r="AT178">
        <f t="shared" si="191"/>
        <v>129</v>
      </c>
      <c r="AU178">
        <f t="shared" si="192"/>
        <v>140</v>
      </c>
      <c r="AV178">
        <f t="shared" si="193"/>
        <v>174</v>
      </c>
      <c r="AW178" s="213">
        <f t="shared" si="215"/>
        <v>6.7249929878101883E-2</v>
      </c>
      <c r="AX178" s="213">
        <f t="shared" si="216"/>
        <v>7.9022110358350439E-2</v>
      </c>
      <c r="AY178" s="213">
        <f t="shared" si="217"/>
        <v>0.12133208268892461</v>
      </c>
      <c r="AZ178" s="119">
        <f t="shared" si="221"/>
        <v>0.2</v>
      </c>
      <c r="BA178" s="1">
        <v>8.9</v>
      </c>
      <c r="BB178">
        <v>9.9</v>
      </c>
      <c r="BC178">
        <v>14.8</v>
      </c>
      <c r="BE178" s="7">
        <v>1078</v>
      </c>
      <c r="BG178" s="123">
        <f t="shared" si="205"/>
        <v>0.9</v>
      </c>
      <c r="BJ178">
        <v>0</v>
      </c>
      <c r="BK178">
        <v>11.8</v>
      </c>
      <c r="BL178">
        <v>13.7</v>
      </c>
      <c r="BM178">
        <v>21.85</v>
      </c>
      <c r="BO178">
        <f t="shared" si="220"/>
        <v>1</v>
      </c>
      <c r="BP178">
        <f t="shared" si="220"/>
        <v>1</v>
      </c>
      <c r="BQ178">
        <f t="shared" si="220"/>
        <v>1</v>
      </c>
      <c r="BR178">
        <f t="shared" si="206"/>
        <v>301</v>
      </c>
      <c r="BS178">
        <f t="shared" si="218"/>
        <v>325</v>
      </c>
      <c r="BT178">
        <f t="shared" si="219"/>
        <v>404</v>
      </c>
      <c r="BV178">
        <f t="shared" si="207"/>
        <v>0</v>
      </c>
      <c r="BW178">
        <f t="shared" si="208"/>
        <v>0</v>
      </c>
      <c r="BX178">
        <f t="shared" si="209"/>
        <v>0</v>
      </c>
      <c r="BY178">
        <f t="shared" si="186"/>
        <v>1</v>
      </c>
    </row>
    <row r="179" spans="1:77" x14ac:dyDescent="0.25">
      <c r="A179" t="str">
        <f t="shared" si="210"/>
        <v>15010</v>
      </c>
      <c r="D179">
        <v>1</v>
      </c>
      <c r="E179">
        <v>50</v>
      </c>
      <c r="F179">
        <v>40.5</v>
      </c>
      <c r="G179">
        <v>10</v>
      </c>
      <c r="H179">
        <v>11.5</v>
      </c>
      <c r="I179">
        <v>0</v>
      </c>
      <c r="J179">
        <v>26</v>
      </c>
      <c r="K179">
        <v>30</v>
      </c>
      <c r="L179" s="121">
        <v>44</v>
      </c>
      <c r="M179" s="115">
        <f t="shared" si="194"/>
        <v>1161.9000000000001</v>
      </c>
      <c r="N179" s="7">
        <v>1924.9914127028867</v>
      </c>
      <c r="O179" s="7">
        <v>2079.6202422788024</v>
      </c>
      <c r="P179" s="7">
        <v>2589.7800000000002</v>
      </c>
      <c r="Q179" s="121" t="s">
        <v>392</v>
      </c>
      <c r="R179">
        <v>1</v>
      </c>
      <c r="S179">
        <v>1</v>
      </c>
      <c r="T179">
        <v>1</v>
      </c>
      <c r="U179" t="e">
        <f t="shared" si="195"/>
        <v>#VALUE!</v>
      </c>
      <c r="V179">
        <f t="shared" si="196"/>
        <v>1059</v>
      </c>
      <c r="W179">
        <f t="shared" si="197"/>
        <v>1144</v>
      </c>
      <c r="X179">
        <f t="shared" si="198"/>
        <v>1425</v>
      </c>
      <c r="Y179" t="e">
        <f t="shared" si="179"/>
        <v>#VALUE!</v>
      </c>
      <c r="Z179">
        <f t="shared" si="180"/>
        <v>182</v>
      </c>
      <c r="AA179">
        <f t="shared" si="181"/>
        <v>197</v>
      </c>
      <c r="AB179">
        <f t="shared" si="182"/>
        <v>245</v>
      </c>
      <c r="AC179" s="213" t="e">
        <f t="shared" si="211"/>
        <v>#VALUE!</v>
      </c>
      <c r="AD179" s="213">
        <f t="shared" si="212"/>
        <v>0.14229833425390079</v>
      </c>
      <c r="AE179" s="213">
        <f t="shared" si="213"/>
        <v>0.1661589281355097</v>
      </c>
      <c r="AF179" s="213">
        <f t="shared" si="214"/>
        <v>0.25469424501364962</v>
      </c>
      <c r="AG179" s="167">
        <f t="shared" si="199"/>
        <v>3.969E-4</v>
      </c>
      <c r="AH179" s="167">
        <f t="shared" si="200"/>
        <v>1.7345999999999999</v>
      </c>
      <c r="AI179" s="167">
        <f t="shared" si="201"/>
        <v>2</v>
      </c>
      <c r="AJ179" s="167">
        <f t="shared" si="202"/>
        <v>3.6734700000000002E-4</v>
      </c>
      <c r="AK179" s="115">
        <v>266.87553260000635</v>
      </c>
      <c r="AL179" s="7">
        <v>288.31284965818764</v>
      </c>
      <c r="AM179" s="7">
        <v>359.04</v>
      </c>
      <c r="AN179">
        <v>1</v>
      </c>
      <c r="AO179">
        <v>1</v>
      </c>
      <c r="AP179">
        <v>1</v>
      </c>
      <c r="AQ179">
        <f t="shared" si="203"/>
        <v>301</v>
      </c>
      <c r="AR179">
        <f t="shared" si="203"/>
        <v>325</v>
      </c>
      <c r="AS179">
        <f t="shared" si="204"/>
        <v>404</v>
      </c>
      <c r="AT179">
        <f t="shared" si="191"/>
        <v>129</v>
      </c>
      <c r="AU179">
        <f t="shared" si="192"/>
        <v>140</v>
      </c>
      <c r="AV179">
        <f t="shared" si="193"/>
        <v>174</v>
      </c>
      <c r="AW179" s="213">
        <f t="shared" si="215"/>
        <v>7.2596279315117807E-2</v>
      </c>
      <c r="AX179" s="213">
        <f t="shared" si="216"/>
        <v>8.5183832638702703E-2</v>
      </c>
      <c r="AY179" s="213">
        <f t="shared" si="217"/>
        <v>0.13031640151658816</v>
      </c>
      <c r="AZ179" s="119">
        <f t="shared" si="221"/>
        <v>0.3</v>
      </c>
      <c r="BA179" s="1">
        <v>8.9</v>
      </c>
      <c r="BB179">
        <v>9.9</v>
      </c>
      <c r="BC179">
        <v>14.8</v>
      </c>
      <c r="BE179" s="7">
        <v>1291</v>
      </c>
      <c r="BG179" s="123">
        <f t="shared" si="205"/>
        <v>0.9</v>
      </c>
      <c r="BJ179">
        <v>0</v>
      </c>
      <c r="BK179">
        <v>11.8</v>
      </c>
      <c r="BL179">
        <v>13.7</v>
      </c>
      <c r="BM179">
        <v>21.85</v>
      </c>
      <c r="BO179">
        <f t="shared" si="220"/>
        <v>1</v>
      </c>
      <c r="BP179">
        <f t="shared" si="220"/>
        <v>1</v>
      </c>
      <c r="BQ179">
        <f t="shared" si="220"/>
        <v>1</v>
      </c>
      <c r="BR179">
        <f t="shared" si="206"/>
        <v>301</v>
      </c>
      <c r="BS179">
        <f t="shared" si="218"/>
        <v>325</v>
      </c>
      <c r="BT179">
        <f t="shared" si="219"/>
        <v>404</v>
      </c>
      <c r="BV179">
        <f t="shared" si="207"/>
        <v>0</v>
      </c>
      <c r="BW179">
        <f t="shared" si="208"/>
        <v>0</v>
      </c>
      <c r="BX179">
        <f t="shared" si="209"/>
        <v>0</v>
      </c>
      <c r="BY179">
        <f t="shared" si="186"/>
        <v>1</v>
      </c>
    </row>
    <row r="180" spans="1:77" x14ac:dyDescent="0.25">
      <c r="A180" t="str">
        <f t="shared" si="210"/>
        <v>16510</v>
      </c>
      <c r="D180">
        <v>1</v>
      </c>
      <c r="E180">
        <v>65</v>
      </c>
      <c r="F180">
        <v>40.5</v>
      </c>
      <c r="G180">
        <v>10</v>
      </c>
      <c r="H180">
        <v>11.5</v>
      </c>
      <c r="I180">
        <v>0</v>
      </c>
      <c r="J180">
        <v>26</v>
      </c>
      <c r="K180">
        <v>30</v>
      </c>
      <c r="L180" s="121">
        <v>44</v>
      </c>
      <c r="M180" s="115">
        <f t="shared" si="194"/>
        <v>1307.7</v>
      </c>
      <c r="N180" s="7">
        <v>1924.9914127028867</v>
      </c>
      <c r="O180" s="7">
        <v>2079.6202422788024</v>
      </c>
      <c r="P180" s="7">
        <v>2589.7800000000002</v>
      </c>
      <c r="Q180" s="121" t="s">
        <v>392</v>
      </c>
      <c r="R180">
        <v>1</v>
      </c>
      <c r="S180">
        <v>1</v>
      </c>
      <c r="T180">
        <v>1</v>
      </c>
      <c r="U180" t="e">
        <f t="shared" si="195"/>
        <v>#VALUE!</v>
      </c>
      <c r="V180">
        <f t="shared" si="196"/>
        <v>1059</v>
      </c>
      <c r="W180">
        <f t="shared" si="197"/>
        <v>1144</v>
      </c>
      <c r="X180">
        <f t="shared" si="198"/>
        <v>1425</v>
      </c>
      <c r="Y180" t="e">
        <f t="shared" si="179"/>
        <v>#VALUE!</v>
      </c>
      <c r="Z180">
        <f t="shared" si="180"/>
        <v>182</v>
      </c>
      <c r="AA180">
        <f t="shared" si="181"/>
        <v>197</v>
      </c>
      <c r="AB180">
        <f t="shared" si="182"/>
        <v>245</v>
      </c>
      <c r="AC180" s="213" t="e">
        <f t="shared" si="211"/>
        <v>#VALUE!</v>
      </c>
      <c r="AD180" s="213">
        <f t="shared" si="212"/>
        <v>0.15201121952616237</v>
      </c>
      <c r="AE180" s="213">
        <f t="shared" si="213"/>
        <v>0.17730211838134247</v>
      </c>
      <c r="AF180" s="213">
        <f t="shared" si="214"/>
        <v>0.270960063411957</v>
      </c>
      <c r="AG180" s="167">
        <f t="shared" si="199"/>
        <v>3.969E-4</v>
      </c>
      <c r="AH180" s="167">
        <f t="shared" si="200"/>
        <v>1.7345999999999999</v>
      </c>
      <c r="AI180" s="167">
        <f t="shared" si="201"/>
        <v>2</v>
      </c>
      <c r="AJ180" s="167">
        <f t="shared" si="202"/>
        <v>3.6734700000000002E-4</v>
      </c>
      <c r="AK180" s="115">
        <v>266.87553260000635</v>
      </c>
      <c r="AL180" s="7">
        <v>288.31284965818764</v>
      </c>
      <c r="AM180" s="7">
        <v>359.04</v>
      </c>
      <c r="AN180">
        <v>1</v>
      </c>
      <c r="AO180">
        <v>1</v>
      </c>
      <c r="AP180">
        <v>1</v>
      </c>
      <c r="AQ180">
        <f t="shared" si="203"/>
        <v>301</v>
      </c>
      <c r="AR180">
        <f t="shared" si="203"/>
        <v>325</v>
      </c>
      <c r="AS180">
        <f t="shared" si="204"/>
        <v>404</v>
      </c>
      <c r="AT180">
        <f t="shared" si="191"/>
        <v>129</v>
      </c>
      <c r="AU180">
        <f t="shared" si="192"/>
        <v>140</v>
      </c>
      <c r="AV180">
        <f t="shared" si="193"/>
        <v>174</v>
      </c>
      <c r="AW180" s="213">
        <f t="shared" si="215"/>
        <v>7.7942628752133744E-2</v>
      </c>
      <c r="AX180" s="213">
        <f t="shared" si="216"/>
        <v>9.134555491905498E-2</v>
      </c>
      <c r="AY180" s="213">
        <f t="shared" si="217"/>
        <v>0.1393007203442517</v>
      </c>
      <c r="AZ180" s="119">
        <f t="shared" si="221"/>
        <v>0.4</v>
      </c>
      <c r="BA180" s="1">
        <v>8.9</v>
      </c>
      <c r="BB180">
        <v>9.9</v>
      </c>
      <c r="BC180">
        <v>14.8</v>
      </c>
      <c r="BE180" s="7">
        <v>1453</v>
      </c>
      <c r="BG180" s="123">
        <f t="shared" si="205"/>
        <v>0.9</v>
      </c>
      <c r="BJ180">
        <v>0</v>
      </c>
      <c r="BK180">
        <v>11.8</v>
      </c>
      <c r="BL180">
        <v>13.7</v>
      </c>
      <c r="BM180">
        <v>21.85</v>
      </c>
      <c r="BO180">
        <f t="shared" si="220"/>
        <v>1</v>
      </c>
      <c r="BP180">
        <f t="shared" si="220"/>
        <v>1</v>
      </c>
      <c r="BQ180">
        <f t="shared" si="220"/>
        <v>1</v>
      </c>
      <c r="BR180">
        <f t="shared" si="206"/>
        <v>301</v>
      </c>
      <c r="BS180">
        <f t="shared" si="218"/>
        <v>325</v>
      </c>
      <c r="BT180">
        <f t="shared" si="219"/>
        <v>404</v>
      </c>
      <c r="BV180">
        <f t="shared" si="207"/>
        <v>0</v>
      </c>
      <c r="BW180">
        <f t="shared" si="208"/>
        <v>0</v>
      </c>
      <c r="BX180">
        <f t="shared" si="209"/>
        <v>0</v>
      </c>
      <c r="BY180">
        <f t="shared" si="186"/>
        <v>1</v>
      </c>
    </row>
    <row r="181" spans="1:77" x14ac:dyDescent="0.25">
      <c r="A181" t="str">
        <f t="shared" si="210"/>
        <v>19510</v>
      </c>
      <c r="D181">
        <v>1</v>
      </c>
      <c r="E181">
        <v>95</v>
      </c>
      <c r="F181">
        <v>40.5</v>
      </c>
      <c r="G181">
        <v>10</v>
      </c>
      <c r="H181">
        <v>11.5</v>
      </c>
      <c r="I181">
        <v>0</v>
      </c>
      <c r="J181">
        <v>26</v>
      </c>
      <c r="K181">
        <v>30</v>
      </c>
      <c r="L181" s="121">
        <v>44</v>
      </c>
      <c r="M181" s="115">
        <f t="shared" si="194"/>
        <v>1504.8</v>
      </c>
      <c r="N181" s="7">
        <v>1924.9914127028901</v>
      </c>
      <c r="O181" s="7">
        <v>2079.6202422788001</v>
      </c>
      <c r="P181" s="7">
        <v>2589.7800000000002</v>
      </c>
      <c r="Q181" s="121" t="s">
        <v>392</v>
      </c>
      <c r="R181">
        <v>1</v>
      </c>
      <c r="S181">
        <v>1</v>
      </c>
      <c r="T181">
        <v>1</v>
      </c>
      <c r="U181" t="e">
        <f t="shared" si="195"/>
        <v>#VALUE!</v>
      </c>
      <c r="V181">
        <f t="shared" si="196"/>
        <v>1059</v>
      </c>
      <c r="W181">
        <f t="shared" si="197"/>
        <v>1144</v>
      </c>
      <c r="X181">
        <f t="shared" si="198"/>
        <v>1425</v>
      </c>
      <c r="Y181" t="e">
        <f t="shared" si="179"/>
        <v>#VALUE!</v>
      </c>
      <c r="Z181">
        <f t="shared" si="180"/>
        <v>182</v>
      </c>
      <c r="AA181">
        <f t="shared" si="181"/>
        <v>197</v>
      </c>
      <c r="AB181">
        <f t="shared" si="182"/>
        <v>245</v>
      </c>
      <c r="AC181" s="213" t="e">
        <f t="shared" si="211"/>
        <v>#VALUE!</v>
      </c>
      <c r="AD181" s="213">
        <f t="shared" si="212"/>
        <v>0.17143699007068547</v>
      </c>
      <c r="AE181" s="213">
        <f t="shared" si="213"/>
        <v>0.19958849887300792</v>
      </c>
      <c r="AF181" s="213">
        <f t="shared" si="214"/>
        <v>0.3034917002085718</v>
      </c>
      <c r="AG181" s="167">
        <f t="shared" si="199"/>
        <v>3.969E-4</v>
      </c>
      <c r="AH181" s="167">
        <f t="shared" si="200"/>
        <v>1.7345999999999999</v>
      </c>
      <c r="AI181" s="167">
        <f t="shared" si="201"/>
        <v>2</v>
      </c>
      <c r="AJ181" s="167">
        <f t="shared" si="202"/>
        <v>3.6734700000000002E-4</v>
      </c>
      <c r="AK181" s="115">
        <v>266.87553260000635</v>
      </c>
      <c r="AL181" s="7">
        <v>288.31284965818764</v>
      </c>
      <c r="AM181" s="7">
        <v>359.04</v>
      </c>
      <c r="AN181">
        <v>1</v>
      </c>
      <c r="AO181">
        <v>1</v>
      </c>
      <c r="AP181">
        <v>1</v>
      </c>
      <c r="AQ181">
        <f t="shared" si="203"/>
        <v>301</v>
      </c>
      <c r="AR181">
        <f t="shared" si="203"/>
        <v>325</v>
      </c>
      <c r="AS181">
        <f t="shared" si="204"/>
        <v>404</v>
      </c>
      <c r="AT181">
        <f t="shared" si="191"/>
        <v>129</v>
      </c>
      <c r="AU181">
        <f t="shared" si="192"/>
        <v>140</v>
      </c>
      <c r="AV181">
        <f t="shared" si="193"/>
        <v>174</v>
      </c>
      <c r="AW181" s="213">
        <f t="shared" si="215"/>
        <v>8.8635327626165591E-2</v>
      </c>
      <c r="AX181" s="213">
        <f t="shared" si="216"/>
        <v>0.10366899947975949</v>
      </c>
      <c r="AY181" s="213">
        <f t="shared" si="217"/>
        <v>0.15726935799957881</v>
      </c>
      <c r="AZ181" s="119">
        <f t="shared" si="221"/>
        <v>0.6</v>
      </c>
      <c r="BA181" s="1">
        <v>8.9</v>
      </c>
      <c r="BB181">
        <v>9.9</v>
      </c>
      <c r="BC181">
        <v>14.8</v>
      </c>
      <c r="BE181" s="7">
        <v>1672</v>
      </c>
      <c r="BG181" s="123">
        <f t="shared" si="205"/>
        <v>0.9</v>
      </c>
      <c r="BJ181">
        <v>0</v>
      </c>
      <c r="BK181">
        <v>11.8</v>
      </c>
      <c r="BL181">
        <v>13.7</v>
      </c>
      <c r="BM181">
        <v>21.85</v>
      </c>
      <c r="BO181">
        <f t="shared" si="220"/>
        <v>1</v>
      </c>
      <c r="BP181">
        <f t="shared" si="220"/>
        <v>1</v>
      </c>
      <c r="BQ181">
        <f t="shared" si="220"/>
        <v>1</v>
      </c>
      <c r="BR181">
        <f t="shared" si="206"/>
        <v>301</v>
      </c>
      <c r="BS181">
        <f t="shared" si="218"/>
        <v>325</v>
      </c>
      <c r="BT181">
        <f t="shared" si="219"/>
        <v>404</v>
      </c>
      <c r="BV181">
        <f t="shared" si="207"/>
        <v>0</v>
      </c>
      <c r="BW181">
        <f t="shared" si="208"/>
        <v>0</v>
      </c>
      <c r="BX181">
        <f t="shared" si="209"/>
        <v>0</v>
      </c>
      <c r="BY181">
        <f t="shared" si="186"/>
        <v>1</v>
      </c>
    </row>
    <row r="182" spans="1:77" x14ac:dyDescent="0.25">
      <c r="A182" t="str">
        <f t="shared" si="210"/>
        <v>13511</v>
      </c>
      <c r="D182">
        <v>1</v>
      </c>
      <c r="E182">
        <v>35</v>
      </c>
      <c r="F182">
        <v>40.5</v>
      </c>
      <c r="G182">
        <v>11</v>
      </c>
      <c r="H182">
        <v>11.5</v>
      </c>
      <c r="I182">
        <v>0</v>
      </c>
      <c r="J182">
        <v>26</v>
      </c>
      <c r="K182">
        <v>30</v>
      </c>
      <c r="L182" s="121">
        <v>44</v>
      </c>
      <c r="M182" s="115">
        <f t="shared" si="194"/>
        <v>975.80000000000007</v>
      </c>
      <c r="N182" s="7">
        <v>2611.8926414972211</v>
      </c>
      <c r="O182" s="7">
        <v>2821.6982019103875</v>
      </c>
      <c r="P182" s="7">
        <v>3513.9</v>
      </c>
      <c r="Q182" s="121" t="s">
        <v>392</v>
      </c>
      <c r="R182">
        <v>1</v>
      </c>
      <c r="S182">
        <v>1</v>
      </c>
      <c r="T182">
        <v>1</v>
      </c>
      <c r="U182" t="e">
        <f t="shared" si="195"/>
        <v>#VALUE!</v>
      </c>
      <c r="V182">
        <f t="shared" si="196"/>
        <v>1437</v>
      </c>
      <c r="W182">
        <f t="shared" si="197"/>
        <v>1553</v>
      </c>
      <c r="X182">
        <f t="shared" si="198"/>
        <v>1934</v>
      </c>
      <c r="Y182" t="e">
        <f t="shared" si="179"/>
        <v>#VALUE!</v>
      </c>
      <c r="Z182">
        <f t="shared" si="180"/>
        <v>247</v>
      </c>
      <c r="AA182">
        <f t="shared" si="181"/>
        <v>267</v>
      </c>
      <c r="AB182">
        <f t="shared" si="182"/>
        <v>333</v>
      </c>
      <c r="AC182" s="213" t="e">
        <f t="shared" si="211"/>
        <v>#VALUE!</v>
      </c>
      <c r="AD182" s="213">
        <f t="shared" si="212"/>
        <v>0.38867131849456993</v>
      </c>
      <c r="AE182" s="213">
        <f t="shared" si="213"/>
        <v>0.45307946927971943</v>
      </c>
      <c r="AF182" s="213">
        <f t="shared" si="214"/>
        <v>0.70016501384775931</v>
      </c>
      <c r="AG182" s="167">
        <f t="shared" si="199"/>
        <v>3.969E-4</v>
      </c>
      <c r="AH182" s="167">
        <f t="shared" si="200"/>
        <v>1.7345999999999999</v>
      </c>
      <c r="AI182" s="167">
        <f t="shared" si="201"/>
        <v>4</v>
      </c>
      <c r="AJ182" s="167">
        <f t="shared" si="202"/>
        <v>5.7428799999999995E-4</v>
      </c>
      <c r="AK182" s="115">
        <v>437</v>
      </c>
      <c r="AL182" s="7">
        <v>473</v>
      </c>
      <c r="AM182" s="7">
        <v>589</v>
      </c>
      <c r="AN182">
        <v>1</v>
      </c>
      <c r="AO182">
        <v>1</v>
      </c>
      <c r="AP182">
        <v>1</v>
      </c>
      <c r="AQ182">
        <f t="shared" si="203"/>
        <v>492</v>
      </c>
      <c r="AR182">
        <f t="shared" si="203"/>
        <v>533</v>
      </c>
      <c r="AS182">
        <f t="shared" si="204"/>
        <v>663</v>
      </c>
      <c r="AT182">
        <f t="shared" si="191"/>
        <v>212</v>
      </c>
      <c r="AU182">
        <f t="shared" si="192"/>
        <v>229</v>
      </c>
      <c r="AV182">
        <f t="shared" si="193"/>
        <v>285</v>
      </c>
      <c r="AW182" s="213">
        <f t="shared" si="215"/>
        <v>0.28770718363871023</v>
      </c>
      <c r="AX182" s="213">
        <f t="shared" si="216"/>
        <v>0.33487703195914881</v>
      </c>
      <c r="AY182" s="213">
        <f t="shared" si="217"/>
        <v>0.5152136685160672</v>
      </c>
      <c r="AZ182" s="119">
        <f t="shared" si="221"/>
        <v>0.5</v>
      </c>
      <c r="BA182" s="1">
        <v>8.9</v>
      </c>
      <c r="BB182">
        <v>9.9</v>
      </c>
      <c r="BC182">
        <v>14.8</v>
      </c>
      <c r="BE182" s="7">
        <v>1435</v>
      </c>
      <c r="BG182" s="123">
        <f t="shared" si="205"/>
        <v>0.68</v>
      </c>
      <c r="BJ182">
        <v>0</v>
      </c>
      <c r="BK182">
        <v>11.8</v>
      </c>
      <c r="BL182">
        <v>13.7</v>
      </c>
      <c r="BM182">
        <v>21.85</v>
      </c>
      <c r="BO182">
        <f t="shared" si="220"/>
        <v>1</v>
      </c>
      <c r="BP182">
        <f t="shared" si="220"/>
        <v>1</v>
      </c>
      <c r="BQ182">
        <f t="shared" si="220"/>
        <v>1</v>
      </c>
      <c r="BR182">
        <f t="shared" si="206"/>
        <v>492</v>
      </c>
      <c r="BS182">
        <f t="shared" si="218"/>
        <v>533</v>
      </c>
      <c r="BT182">
        <f t="shared" si="219"/>
        <v>663</v>
      </c>
      <c r="BV182">
        <f t="shared" si="207"/>
        <v>0</v>
      </c>
      <c r="BW182">
        <f t="shared" si="208"/>
        <v>0</v>
      </c>
      <c r="BX182">
        <f t="shared" si="209"/>
        <v>0</v>
      </c>
      <c r="BY182">
        <f t="shared" si="186"/>
        <v>1</v>
      </c>
    </row>
    <row r="183" spans="1:77" x14ac:dyDescent="0.25">
      <c r="A183" t="str">
        <f t="shared" si="210"/>
        <v>15011</v>
      </c>
      <c r="D183">
        <v>1</v>
      </c>
      <c r="E183">
        <v>50</v>
      </c>
      <c r="F183">
        <v>40.5</v>
      </c>
      <c r="G183">
        <v>11</v>
      </c>
      <c r="H183">
        <v>11.5</v>
      </c>
      <c r="I183">
        <v>0</v>
      </c>
      <c r="J183">
        <v>26</v>
      </c>
      <c r="K183">
        <v>30</v>
      </c>
      <c r="L183" s="121">
        <v>44</v>
      </c>
      <c r="M183" s="115">
        <f t="shared" si="194"/>
        <v>1130.8400000000001</v>
      </c>
      <c r="N183" s="7">
        <v>2611.8926414972211</v>
      </c>
      <c r="O183" s="7">
        <v>2821.6982019103875</v>
      </c>
      <c r="P183" s="7">
        <v>3513.9</v>
      </c>
      <c r="Q183" s="121" t="s">
        <v>392</v>
      </c>
      <c r="R183">
        <v>1</v>
      </c>
      <c r="S183">
        <v>1</v>
      </c>
      <c r="T183">
        <v>1</v>
      </c>
      <c r="U183" t="e">
        <f t="shared" si="195"/>
        <v>#VALUE!</v>
      </c>
      <c r="V183">
        <f t="shared" si="196"/>
        <v>1437</v>
      </c>
      <c r="W183">
        <f t="shared" si="197"/>
        <v>1553</v>
      </c>
      <c r="X183">
        <f t="shared" si="198"/>
        <v>1934</v>
      </c>
      <c r="Y183" t="e">
        <f t="shared" si="179"/>
        <v>#VALUE!</v>
      </c>
      <c r="Z183">
        <f t="shared" si="180"/>
        <v>247</v>
      </c>
      <c r="AA183">
        <f t="shared" si="181"/>
        <v>267</v>
      </c>
      <c r="AB183">
        <f t="shared" si="182"/>
        <v>333</v>
      </c>
      <c r="AC183" s="213" t="e">
        <f t="shared" si="211"/>
        <v>#VALUE!</v>
      </c>
      <c r="AD183" s="213">
        <f t="shared" si="212"/>
        <v>0.42166498346517917</v>
      </c>
      <c r="AE183" s="213">
        <f t="shared" si="213"/>
        <v>0.49084406666281616</v>
      </c>
      <c r="AF183" s="213">
        <f t="shared" si="214"/>
        <v>0.75556251719787515</v>
      </c>
      <c r="AG183" s="167">
        <f t="shared" si="199"/>
        <v>3.969E-4</v>
      </c>
      <c r="AH183" s="167">
        <f t="shared" si="200"/>
        <v>1.7345999999999999</v>
      </c>
      <c r="AI183" s="167">
        <f t="shared" si="201"/>
        <v>4</v>
      </c>
      <c r="AJ183" s="167">
        <f t="shared" si="202"/>
        <v>5.7428799999999995E-4</v>
      </c>
      <c r="AK183" s="115">
        <v>437</v>
      </c>
      <c r="AL183" s="7">
        <v>473</v>
      </c>
      <c r="AM183" s="7">
        <v>589</v>
      </c>
      <c r="AN183">
        <v>1</v>
      </c>
      <c r="AO183">
        <v>1</v>
      </c>
      <c r="AP183">
        <v>1</v>
      </c>
      <c r="AQ183">
        <f t="shared" si="203"/>
        <v>492</v>
      </c>
      <c r="AR183">
        <f t="shared" si="203"/>
        <v>533</v>
      </c>
      <c r="AS183">
        <f t="shared" si="204"/>
        <v>663</v>
      </c>
      <c r="AT183">
        <f t="shared" si="191"/>
        <v>212</v>
      </c>
      <c r="AU183">
        <f t="shared" si="192"/>
        <v>229</v>
      </c>
      <c r="AV183">
        <f t="shared" si="193"/>
        <v>285</v>
      </c>
      <c r="AW183" s="213">
        <f t="shared" si="215"/>
        <v>0.31301884254146045</v>
      </c>
      <c r="AX183" s="213">
        <f t="shared" si="216"/>
        <v>0.3638124027946455</v>
      </c>
      <c r="AY183" s="213">
        <f t="shared" si="217"/>
        <v>0.55750314599864048</v>
      </c>
      <c r="AZ183" s="119">
        <f t="shared" si="221"/>
        <v>0.7</v>
      </c>
      <c r="BA183" s="1">
        <v>8.9</v>
      </c>
      <c r="BB183">
        <v>9.9</v>
      </c>
      <c r="BC183">
        <v>14.8</v>
      </c>
      <c r="BE183" s="7">
        <v>1663</v>
      </c>
      <c r="BG183" s="123">
        <f t="shared" si="205"/>
        <v>0.68</v>
      </c>
      <c r="BJ183">
        <v>0</v>
      </c>
      <c r="BK183">
        <v>11.8</v>
      </c>
      <c r="BL183">
        <v>13.7</v>
      </c>
      <c r="BM183">
        <v>21.85</v>
      </c>
      <c r="BO183">
        <f t="shared" si="220"/>
        <v>1</v>
      </c>
      <c r="BP183">
        <f t="shared" si="220"/>
        <v>1</v>
      </c>
      <c r="BQ183">
        <f t="shared" si="220"/>
        <v>1</v>
      </c>
      <c r="BR183">
        <f t="shared" si="206"/>
        <v>492</v>
      </c>
      <c r="BS183">
        <f t="shared" si="218"/>
        <v>533</v>
      </c>
      <c r="BT183">
        <f t="shared" si="219"/>
        <v>663</v>
      </c>
      <c r="BV183">
        <f t="shared" si="207"/>
        <v>0</v>
      </c>
      <c r="BW183">
        <f t="shared" si="208"/>
        <v>0</v>
      </c>
      <c r="BX183">
        <f t="shared" si="209"/>
        <v>0</v>
      </c>
      <c r="BY183">
        <f t="shared" ref="BY183:BY246" si="222">IF(SUM(BV183:BX183)=0,1,0)</f>
        <v>1</v>
      </c>
    </row>
    <row r="184" spans="1:77" x14ac:dyDescent="0.25">
      <c r="A184" t="str">
        <f t="shared" si="210"/>
        <v>16511</v>
      </c>
      <c r="D184">
        <v>1</v>
      </c>
      <c r="E184">
        <v>65</v>
      </c>
      <c r="F184">
        <v>40.5</v>
      </c>
      <c r="G184">
        <v>11</v>
      </c>
      <c r="H184">
        <v>11.5</v>
      </c>
      <c r="I184">
        <v>0</v>
      </c>
      <c r="J184">
        <v>26</v>
      </c>
      <c r="K184">
        <v>30</v>
      </c>
      <c r="L184" s="121">
        <v>44</v>
      </c>
      <c r="M184" s="115">
        <f t="shared" si="194"/>
        <v>1259.3600000000001</v>
      </c>
      <c r="N184" s="7">
        <v>2611.8926414972211</v>
      </c>
      <c r="O184" s="7">
        <v>2821.6982019103875</v>
      </c>
      <c r="P184" s="7">
        <v>3513.9</v>
      </c>
      <c r="Q184" s="121" t="s">
        <v>392</v>
      </c>
      <c r="R184">
        <v>1</v>
      </c>
      <c r="S184">
        <v>1</v>
      </c>
      <c r="T184">
        <v>1</v>
      </c>
      <c r="U184" t="e">
        <f t="shared" si="195"/>
        <v>#VALUE!</v>
      </c>
      <c r="V184">
        <f t="shared" si="196"/>
        <v>1437</v>
      </c>
      <c r="W184">
        <f t="shared" si="197"/>
        <v>1553</v>
      </c>
      <c r="X184">
        <f t="shared" si="198"/>
        <v>1934</v>
      </c>
      <c r="Y184" t="e">
        <f t="shared" si="179"/>
        <v>#VALUE!</v>
      </c>
      <c r="Z184">
        <f t="shared" si="180"/>
        <v>247</v>
      </c>
      <c r="AA184">
        <f t="shared" si="181"/>
        <v>267</v>
      </c>
      <c r="AB184">
        <f t="shared" si="182"/>
        <v>333</v>
      </c>
      <c r="AC184" s="213" t="e">
        <f t="shared" si="211"/>
        <v>#VALUE!</v>
      </c>
      <c r="AD184" s="213">
        <f t="shared" si="212"/>
        <v>0.4546586484357884</v>
      </c>
      <c r="AE184" s="213">
        <f t="shared" si="213"/>
        <v>0.52860866404591289</v>
      </c>
      <c r="AF184" s="213">
        <f t="shared" si="214"/>
        <v>0.81096002054799121</v>
      </c>
      <c r="AG184" s="167">
        <f t="shared" si="199"/>
        <v>3.969E-4</v>
      </c>
      <c r="AH184" s="167">
        <f t="shared" si="200"/>
        <v>1.7345999999999999</v>
      </c>
      <c r="AI184" s="167">
        <f t="shared" si="201"/>
        <v>4</v>
      </c>
      <c r="AJ184" s="167">
        <f t="shared" si="202"/>
        <v>5.7428799999999995E-4</v>
      </c>
      <c r="AK184" s="115">
        <f>AK183*(1-(($E184-50)*0.005))</f>
        <v>404.22500000000002</v>
      </c>
      <c r="AL184" s="7">
        <f>AL183*(1-(($E184-50)*0.005))</f>
        <v>437.52500000000003</v>
      </c>
      <c r="AM184" s="7">
        <f>AM183*(1-(($E184-50)*0.005))</f>
        <v>544.82500000000005</v>
      </c>
      <c r="AN184">
        <v>1</v>
      </c>
      <c r="AO184">
        <v>1</v>
      </c>
      <c r="AP184">
        <v>1</v>
      </c>
      <c r="AQ184">
        <f t="shared" si="203"/>
        <v>455</v>
      </c>
      <c r="AR184">
        <f t="shared" si="203"/>
        <v>493</v>
      </c>
      <c r="AS184">
        <f t="shared" si="204"/>
        <v>614</v>
      </c>
      <c r="AT184">
        <f t="shared" si="191"/>
        <v>196</v>
      </c>
      <c r="AU184">
        <f t="shared" si="192"/>
        <v>212</v>
      </c>
      <c r="AV184">
        <f t="shared" si="193"/>
        <v>264</v>
      </c>
      <c r="AW184" s="213">
        <f t="shared" si="215"/>
        <v>0.29072477321351514</v>
      </c>
      <c r="AX184" s="213">
        <f t="shared" si="216"/>
        <v>0.33833050144421067</v>
      </c>
      <c r="AY184" s="213">
        <f t="shared" si="217"/>
        <v>0.51717061431639011</v>
      </c>
      <c r="AZ184" s="119">
        <f t="shared" si="221"/>
        <v>0.9</v>
      </c>
      <c r="BA184" s="1">
        <v>8.9</v>
      </c>
      <c r="BB184">
        <v>9.9</v>
      </c>
      <c r="BC184">
        <v>14.8</v>
      </c>
      <c r="BE184" s="7">
        <v>1852</v>
      </c>
      <c r="BG184" s="123">
        <f t="shared" si="205"/>
        <v>0.68</v>
      </c>
      <c r="BJ184">
        <v>0</v>
      </c>
      <c r="BK184">
        <v>11.8</v>
      </c>
      <c r="BL184">
        <v>13.7</v>
      </c>
      <c r="BM184">
        <v>21.85</v>
      </c>
      <c r="BO184">
        <f t="shared" si="220"/>
        <v>1</v>
      </c>
      <c r="BP184">
        <f t="shared" si="220"/>
        <v>1</v>
      </c>
      <c r="BQ184">
        <f t="shared" si="220"/>
        <v>1</v>
      </c>
      <c r="BR184">
        <f t="shared" si="206"/>
        <v>455</v>
      </c>
      <c r="BS184">
        <f t="shared" si="218"/>
        <v>493</v>
      </c>
      <c r="BT184">
        <f t="shared" si="219"/>
        <v>614</v>
      </c>
      <c r="BV184">
        <f t="shared" si="207"/>
        <v>0</v>
      </c>
      <c r="BW184">
        <f t="shared" si="208"/>
        <v>0</v>
      </c>
      <c r="BX184">
        <f t="shared" si="209"/>
        <v>0</v>
      </c>
      <c r="BY184">
        <f t="shared" si="222"/>
        <v>1</v>
      </c>
    </row>
    <row r="185" spans="1:77" x14ac:dyDescent="0.25">
      <c r="A185" t="str">
        <f t="shared" si="210"/>
        <v>19511</v>
      </c>
      <c r="D185">
        <v>1</v>
      </c>
      <c r="E185">
        <v>95</v>
      </c>
      <c r="F185">
        <v>40.5</v>
      </c>
      <c r="G185">
        <v>11</v>
      </c>
      <c r="H185">
        <v>11.5</v>
      </c>
      <c r="I185">
        <v>0</v>
      </c>
      <c r="J185">
        <v>26</v>
      </c>
      <c r="K185">
        <v>30</v>
      </c>
      <c r="L185" s="121">
        <v>44</v>
      </c>
      <c r="M185" s="115">
        <f t="shared" si="194"/>
        <v>1465.4</v>
      </c>
      <c r="N185" s="7">
        <v>2611.8926414972211</v>
      </c>
      <c r="O185" s="7">
        <v>2821.6982019103875</v>
      </c>
      <c r="P185" s="7">
        <v>3513.9</v>
      </c>
      <c r="Q185" s="121" t="s">
        <v>392</v>
      </c>
      <c r="R185">
        <v>1</v>
      </c>
      <c r="S185">
        <v>1</v>
      </c>
      <c r="T185">
        <v>1</v>
      </c>
      <c r="U185" t="e">
        <f t="shared" si="195"/>
        <v>#VALUE!</v>
      </c>
      <c r="V185">
        <f t="shared" si="196"/>
        <v>1437</v>
      </c>
      <c r="W185">
        <f t="shared" si="197"/>
        <v>1553</v>
      </c>
      <c r="X185">
        <f t="shared" si="198"/>
        <v>1934</v>
      </c>
      <c r="Y185" t="e">
        <f t="shared" si="179"/>
        <v>#VALUE!</v>
      </c>
      <c r="Z185">
        <f t="shared" si="180"/>
        <v>247</v>
      </c>
      <c r="AA185">
        <f t="shared" si="181"/>
        <v>267</v>
      </c>
      <c r="AB185">
        <f t="shared" si="182"/>
        <v>333</v>
      </c>
      <c r="AC185" s="213" t="e">
        <f t="shared" si="211"/>
        <v>#VALUE!</v>
      </c>
      <c r="AD185" s="213">
        <f t="shared" si="212"/>
        <v>0.52064597837700688</v>
      </c>
      <c r="AE185" s="213">
        <f t="shared" si="213"/>
        <v>0.60413785881210624</v>
      </c>
      <c r="AF185" s="213">
        <f t="shared" si="214"/>
        <v>0.92175502724822334</v>
      </c>
      <c r="AG185" s="167">
        <f t="shared" si="199"/>
        <v>3.969E-4</v>
      </c>
      <c r="AH185" s="167">
        <f t="shared" si="200"/>
        <v>1.7345999999999999</v>
      </c>
      <c r="AI185" s="167">
        <f t="shared" si="201"/>
        <v>4</v>
      </c>
      <c r="AJ185" s="167">
        <f t="shared" si="202"/>
        <v>5.7428799999999995E-4</v>
      </c>
      <c r="AK185" s="115">
        <f>AK183*(1-(($E185-50)*0.005))</f>
        <v>338.67500000000001</v>
      </c>
      <c r="AL185" s="7">
        <f>AL183*(1-(($E185-50)*0.005))</f>
        <v>366.57499999999999</v>
      </c>
      <c r="AM185" s="7">
        <f>AM183*(1-(($E185-50)*0.005))</f>
        <v>456.47500000000002</v>
      </c>
      <c r="AN185">
        <v>1</v>
      </c>
      <c r="AO185">
        <v>1</v>
      </c>
      <c r="AP185">
        <v>1</v>
      </c>
      <c r="AQ185">
        <f t="shared" si="203"/>
        <v>381</v>
      </c>
      <c r="AR185">
        <f t="shared" si="203"/>
        <v>413</v>
      </c>
      <c r="AS185">
        <f t="shared" si="204"/>
        <v>514</v>
      </c>
      <c r="AT185">
        <f t="shared" si="191"/>
        <v>164</v>
      </c>
      <c r="AU185">
        <f t="shared" si="192"/>
        <v>178</v>
      </c>
      <c r="AV185">
        <f t="shared" si="193"/>
        <v>221</v>
      </c>
      <c r="AW185" s="213">
        <f t="shared" si="215"/>
        <v>0.23850181861975878</v>
      </c>
      <c r="AX185" s="213">
        <f t="shared" si="216"/>
        <v>0.27875225801897668</v>
      </c>
      <c r="AY185" s="213">
        <f t="shared" si="217"/>
        <v>0.42105726192614279</v>
      </c>
      <c r="AZ185" s="119">
        <f t="shared" si="221"/>
        <v>1.3</v>
      </c>
      <c r="BA185" s="1">
        <v>8.9</v>
      </c>
      <c r="BB185">
        <v>9.9</v>
      </c>
      <c r="BC185">
        <v>14.8</v>
      </c>
      <c r="BE185" s="7">
        <v>2155</v>
      </c>
      <c r="BG185" s="123">
        <f t="shared" si="205"/>
        <v>0.68</v>
      </c>
      <c r="BJ185">
        <v>0</v>
      </c>
      <c r="BK185">
        <v>11.8</v>
      </c>
      <c r="BL185">
        <v>13.7</v>
      </c>
      <c r="BM185">
        <v>21.85</v>
      </c>
      <c r="BO185">
        <f t="shared" si="220"/>
        <v>1</v>
      </c>
      <c r="BP185">
        <f t="shared" si="220"/>
        <v>1</v>
      </c>
      <c r="BQ185">
        <f t="shared" si="220"/>
        <v>1</v>
      </c>
      <c r="BR185">
        <f t="shared" si="206"/>
        <v>381</v>
      </c>
      <c r="BS185">
        <f t="shared" si="218"/>
        <v>413</v>
      </c>
      <c r="BT185">
        <f t="shared" si="219"/>
        <v>514</v>
      </c>
      <c r="BV185">
        <f t="shared" si="207"/>
        <v>0</v>
      </c>
      <c r="BW185">
        <f t="shared" si="208"/>
        <v>0</v>
      </c>
      <c r="BX185">
        <f t="shared" si="209"/>
        <v>0</v>
      </c>
      <c r="BY185">
        <f t="shared" si="222"/>
        <v>1</v>
      </c>
    </row>
    <row r="186" spans="1:77" x14ac:dyDescent="0.25">
      <c r="A186" t="str">
        <f t="shared" si="210"/>
        <v>13515</v>
      </c>
      <c r="D186">
        <v>1</v>
      </c>
      <c r="E186">
        <v>35</v>
      </c>
      <c r="F186">
        <v>40.5</v>
      </c>
      <c r="G186">
        <v>15</v>
      </c>
      <c r="H186">
        <v>16.5</v>
      </c>
      <c r="I186">
        <v>0</v>
      </c>
      <c r="J186">
        <v>26</v>
      </c>
      <c r="K186">
        <v>30</v>
      </c>
      <c r="L186" s="121">
        <v>44.8</v>
      </c>
      <c r="M186" s="115">
        <f t="shared" si="194"/>
        <v>1411.2</v>
      </c>
      <c r="N186" s="7">
        <v>2216.9073865755149</v>
      </c>
      <c r="O186" s="7">
        <v>2373.9948983307781</v>
      </c>
      <c r="P186" s="7">
        <v>3302.76</v>
      </c>
      <c r="Q186" s="121" t="s">
        <v>392</v>
      </c>
      <c r="R186">
        <v>1</v>
      </c>
      <c r="S186">
        <v>1</v>
      </c>
      <c r="T186">
        <v>1</v>
      </c>
      <c r="U186" t="e">
        <f t="shared" si="195"/>
        <v>#VALUE!</v>
      </c>
      <c r="V186">
        <f t="shared" si="196"/>
        <v>1220</v>
      </c>
      <c r="W186">
        <f t="shared" si="197"/>
        <v>1307</v>
      </c>
      <c r="X186">
        <f t="shared" si="198"/>
        <v>1818</v>
      </c>
      <c r="Y186" t="e">
        <f t="shared" si="179"/>
        <v>#VALUE!</v>
      </c>
      <c r="Z186">
        <f t="shared" si="180"/>
        <v>210</v>
      </c>
      <c r="AA186">
        <f t="shared" si="181"/>
        <v>225</v>
      </c>
      <c r="AB186">
        <f t="shared" si="182"/>
        <v>313</v>
      </c>
      <c r="AC186" s="213" t="e">
        <f t="shared" si="211"/>
        <v>#VALUE!</v>
      </c>
      <c r="AD186" s="213">
        <f t="shared" si="212"/>
        <v>0.20807174943621862</v>
      </c>
      <c r="AE186" s="213">
        <f t="shared" si="213"/>
        <v>0.23867429366423817</v>
      </c>
      <c r="AF186" s="213">
        <f t="shared" si="214"/>
        <v>0.46027088625135254</v>
      </c>
      <c r="AG186" s="167">
        <f t="shared" si="199"/>
        <v>2.0829999999999999E-4</v>
      </c>
      <c r="AH186" s="167">
        <f t="shared" si="200"/>
        <v>1.724</v>
      </c>
      <c r="AI186" s="167">
        <f t="shared" si="201"/>
        <v>2</v>
      </c>
      <c r="AJ186" s="167">
        <f t="shared" si="202"/>
        <v>4.6182900000000003E-4</v>
      </c>
      <c r="AK186" s="115">
        <v>302.61675876046246</v>
      </c>
      <c r="AL186" s="7">
        <v>324.05983479376272</v>
      </c>
      <c r="AM186" s="7">
        <v>450.84</v>
      </c>
      <c r="AN186">
        <v>1</v>
      </c>
      <c r="AO186">
        <v>1</v>
      </c>
      <c r="AP186">
        <v>1</v>
      </c>
      <c r="AQ186">
        <f t="shared" si="203"/>
        <v>341</v>
      </c>
      <c r="AR186">
        <f t="shared" si="203"/>
        <v>365</v>
      </c>
      <c r="AS186">
        <f t="shared" si="204"/>
        <v>508</v>
      </c>
      <c r="AT186">
        <f t="shared" si="191"/>
        <v>147</v>
      </c>
      <c r="AU186">
        <f t="shared" si="192"/>
        <v>157</v>
      </c>
      <c r="AV186">
        <f t="shared" si="193"/>
        <v>218</v>
      </c>
      <c r="AW186" s="213">
        <f t="shared" si="215"/>
        <v>0.10238493920959209</v>
      </c>
      <c r="AX186" s="213">
        <f t="shared" si="216"/>
        <v>0.11669454243100187</v>
      </c>
      <c r="AY186" s="213">
        <f t="shared" si="217"/>
        <v>0.22413300139589623</v>
      </c>
      <c r="AZ186" s="119">
        <f t="shared" si="221"/>
        <v>0.4</v>
      </c>
      <c r="BA186" s="1">
        <v>8.6999999999999993</v>
      </c>
      <c r="BB186">
        <v>9.8000000000000007</v>
      </c>
      <c r="BC186">
        <v>14.3</v>
      </c>
      <c r="BE186" s="7">
        <v>1764</v>
      </c>
      <c r="BG186" s="123">
        <f t="shared" si="205"/>
        <v>0.8</v>
      </c>
      <c r="BJ186">
        <v>0</v>
      </c>
      <c r="BK186">
        <v>10.6</v>
      </c>
      <c r="BL186">
        <v>12.5</v>
      </c>
      <c r="BM186">
        <v>21.85</v>
      </c>
      <c r="BO186">
        <f t="shared" si="220"/>
        <v>1</v>
      </c>
      <c r="BP186">
        <f t="shared" si="220"/>
        <v>1</v>
      </c>
      <c r="BQ186">
        <f t="shared" si="220"/>
        <v>1</v>
      </c>
      <c r="BR186">
        <f t="shared" si="206"/>
        <v>341</v>
      </c>
      <c r="BS186">
        <f t="shared" si="218"/>
        <v>365</v>
      </c>
      <c r="BT186">
        <f t="shared" si="219"/>
        <v>508</v>
      </c>
      <c r="BV186">
        <f t="shared" si="207"/>
        <v>0</v>
      </c>
      <c r="BW186">
        <f t="shared" si="208"/>
        <v>0</v>
      </c>
      <c r="BX186">
        <f t="shared" si="209"/>
        <v>0</v>
      </c>
      <c r="BY186">
        <f t="shared" si="222"/>
        <v>1</v>
      </c>
    </row>
    <row r="187" spans="1:77" x14ac:dyDescent="0.25">
      <c r="A187" t="str">
        <f t="shared" si="210"/>
        <v>15015</v>
      </c>
      <c r="D187">
        <v>1</v>
      </c>
      <c r="E187">
        <v>50</v>
      </c>
      <c r="F187">
        <v>40.5</v>
      </c>
      <c r="G187">
        <v>15</v>
      </c>
      <c r="H187">
        <v>16.5</v>
      </c>
      <c r="I187">
        <v>0</v>
      </c>
      <c r="J187">
        <v>26</v>
      </c>
      <c r="K187">
        <v>30</v>
      </c>
      <c r="L187" s="121">
        <v>44.8</v>
      </c>
      <c r="M187" s="115">
        <f t="shared" si="194"/>
        <v>1664.8000000000002</v>
      </c>
      <c r="N187" s="7">
        <v>2216.9073865755149</v>
      </c>
      <c r="O187" s="7">
        <v>2373.9948983307781</v>
      </c>
      <c r="P187" s="7">
        <v>3302.76</v>
      </c>
      <c r="Q187" s="121" t="s">
        <v>392</v>
      </c>
      <c r="R187">
        <v>1</v>
      </c>
      <c r="S187">
        <v>1</v>
      </c>
      <c r="T187">
        <v>1</v>
      </c>
      <c r="U187" t="e">
        <f t="shared" si="195"/>
        <v>#VALUE!</v>
      </c>
      <c r="V187">
        <f t="shared" si="196"/>
        <v>1220</v>
      </c>
      <c r="W187">
        <f t="shared" si="197"/>
        <v>1307</v>
      </c>
      <c r="X187">
        <f t="shared" si="198"/>
        <v>1818</v>
      </c>
      <c r="Y187" t="e">
        <f t="shared" si="179"/>
        <v>#VALUE!</v>
      </c>
      <c r="Z187">
        <f t="shared" si="180"/>
        <v>210</v>
      </c>
      <c r="AA187">
        <f t="shared" si="181"/>
        <v>225</v>
      </c>
      <c r="AB187">
        <f t="shared" si="182"/>
        <v>313</v>
      </c>
      <c r="AC187" s="213" t="e">
        <f t="shared" si="211"/>
        <v>#VALUE!</v>
      </c>
      <c r="AD187" s="213">
        <f t="shared" si="212"/>
        <v>0.21424540881696033</v>
      </c>
      <c r="AE187" s="213">
        <f t="shared" si="213"/>
        <v>0.24562772645979991</v>
      </c>
      <c r="AF187" s="213">
        <f t="shared" si="214"/>
        <v>0.47255531705345388</v>
      </c>
      <c r="AG187" s="167">
        <f t="shared" si="199"/>
        <v>2.0829999999999999E-4</v>
      </c>
      <c r="AH187" s="167">
        <f t="shared" si="200"/>
        <v>1.724</v>
      </c>
      <c r="AI187" s="167">
        <f t="shared" si="201"/>
        <v>2</v>
      </c>
      <c r="AJ187" s="167">
        <f t="shared" si="202"/>
        <v>4.6182900000000003E-4</v>
      </c>
      <c r="AK187" s="115">
        <v>302.61675876046246</v>
      </c>
      <c r="AL187" s="7">
        <v>324.05983479376272</v>
      </c>
      <c r="AM187" s="7">
        <v>450.84</v>
      </c>
      <c r="AN187">
        <v>1</v>
      </c>
      <c r="AO187">
        <v>1</v>
      </c>
      <c r="AP187">
        <v>1</v>
      </c>
      <c r="AQ187">
        <f t="shared" si="203"/>
        <v>341</v>
      </c>
      <c r="AR187">
        <f t="shared" si="203"/>
        <v>365</v>
      </c>
      <c r="AS187">
        <f t="shared" si="204"/>
        <v>508</v>
      </c>
      <c r="AT187">
        <f t="shared" ref="AT187:AT227" si="223">ROUND(AQ187*3600/(4186*ABS($AM$1-$AM$2)),0)</f>
        <v>147</v>
      </c>
      <c r="AU187">
        <f t="shared" ref="AU187:AU227" si="224">ROUND(AR187*3600/(4186*ABS($AM$1-$AM$2)),0)</f>
        <v>157</v>
      </c>
      <c r="AV187">
        <f t="shared" ref="AV187:AV227" si="225">ROUND(AS187*3600/(4186*ABS($AM$1-$AM$2)),0)</f>
        <v>218</v>
      </c>
      <c r="AW187" s="213">
        <f t="shared" si="215"/>
        <v>0.1057229803541009</v>
      </c>
      <c r="AX187" s="213">
        <f t="shared" si="216"/>
        <v>0.12043364691537217</v>
      </c>
      <c r="AY187" s="213">
        <f t="shared" si="217"/>
        <v>0.23071769536319933</v>
      </c>
      <c r="AZ187" s="119">
        <f t="shared" si="221"/>
        <v>0.5</v>
      </c>
      <c r="BA187" s="1">
        <v>8.6999999999999993</v>
      </c>
      <c r="BB187">
        <v>9.8000000000000007</v>
      </c>
      <c r="BC187">
        <v>14.3</v>
      </c>
      <c r="BE187" s="7">
        <v>2081</v>
      </c>
      <c r="BG187" s="123">
        <f t="shared" si="205"/>
        <v>0.8</v>
      </c>
      <c r="BJ187">
        <v>0</v>
      </c>
      <c r="BK187">
        <v>10.6</v>
      </c>
      <c r="BL187">
        <v>12.5</v>
      </c>
      <c r="BM187">
        <v>21.85</v>
      </c>
      <c r="BO187">
        <f t="shared" si="220"/>
        <v>1</v>
      </c>
      <c r="BP187">
        <f t="shared" si="220"/>
        <v>1</v>
      </c>
      <c r="BQ187">
        <f t="shared" si="220"/>
        <v>1</v>
      </c>
      <c r="BR187">
        <f t="shared" si="206"/>
        <v>341</v>
      </c>
      <c r="BS187">
        <f t="shared" si="218"/>
        <v>365</v>
      </c>
      <c r="BT187">
        <f t="shared" si="219"/>
        <v>508</v>
      </c>
      <c r="BV187">
        <f t="shared" si="207"/>
        <v>0</v>
      </c>
      <c r="BW187">
        <f t="shared" si="208"/>
        <v>0</v>
      </c>
      <c r="BX187">
        <f t="shared" si="209"/>
        <v>0</v>
      </c>
      <c r="BY187">
        <f t="shared" si="222"/>
        <v>1</v>
      </c>
    </row>
    <row r="188" spans="1:77" x14ac:dyDescent="0.25">
      <c r="A188" t="str">
        <f t="shared" si="210"/>
        <v>16515</v>
      </c>
      <c r="D188">
        <v>1</v>
      </c>
      <c r="E188">
        <v>65</v>
      </c>
      <c r="F188">
        <v>40.5</v>
      </c>
      <c r="G188">
        <v>15</v>
      </c>
      <c r="H188">
        <v>16.5</v>
      </c>
      <c r="I188">
        <v>0</v>
      </c>
      <c r="J188">
        <v>26</v>
      </c>
      <c r="K188">
        <v>30</v>
      </c>
      <c r="L188" s="121">
        <v>44.8</v>
      </c>
      <c r="M188" s="115">
        <f t="shared" si="194"/>
        <v>1844.8000000000002</v>
      </c>
      <c r="N188" s="7">
        <v>2216.9073865755149</v>
      </c>
      <c r="O188" s="7">
        <v>2373.9948983307781</v>
      </c>
      <c r="P188" s="7">
        <v>3302.76</v>
      </c>
      <c r="Q188" s="121" t="s">
        <v>392</v>
      </c>
      <c r="R188">
        <v>1</v>
      </c>
      <c r="S188">
        <v>1</v>
      </c>
      <c r="T188">
        <v>1</v>
      </c>
      <c r="U188" t="e">
        <f t="shared" si="195"/>
        <v>#VALUE!</v>
      </c>
      <c r="V188">
        <f t="shared" si="196"/>
        <v>1220</v>
      </c>
      <c r="W188">
        <f t="shared" si="197"/>
        <v>1307</v>
      </c>
      <c r="X188">
        <f t="shared" si="198"/>
        <v>1818</v>
      </c>
      <c r="Y188" t="e">
        <f t="shared" si="179"/>
        <v>#VALUE!</v>
      </c>
      <c r="Z188">
        <f t="shared" si="180"/>
        <v>210</v>
      </c>
      <c r="AA188">
        <f t="shared" si="181"/>
        <v>225</v>
      </c>
      <c r="AB188">
        <f t="shared" si="182"/>
        <v>313</v>
      </c>
      <c r="AC188" s="213" t="e">
        <f t="shared" si="211"/>
        <v>#VALUE!</v>
      </c>
      <c r="AD188" s="213">
        <f t="shared" si="212"/>
        <v>0.22041906819770207</v>
      </c>
      <c r="AE188" s="213">
        <f t="shared" si="213"/>
        <v>0.25258115925536168</v>
      </c>
      <c r="AF188" s="213">
        <f t="shared" si="214"/>
        <v>0.48483974785555528</v>
      </c>
      <c r="AG188" s="167">
        <f t="shared" si="199"/>
        <v>2.0829999999999999E-4</v>
      </c>
      <c r="AH188" s="167">
        <f t="shared" si="200"/>
        <v>1.724</v>
      </c>
      <c r="AI188" s="167">
        <f t="shared" si="201"/>
        <v>2</v>
      </c>
      <c r="AJ188" s="167">
        <f t="shared" si="202"/>
        <v>4.6182900000000003E-4</v>
      </c>
      <c r="AK188" s="115">
        <v>302.61675876046246</v>
      </c>
      <c r="AL188" s="7">
        <v>324.05983479376272</v>
      </c>
      <c r="AM188" s="7">
        <v>450.84</v>
      </c>
      <c r="AN188">
        <v>1</v>
      </c>
      <c r="AO188">
        <v>1</v>
      </c>
      <c r="AP188">
        <v>1</v>
      </c>
      <c r="AQ188">
        <f t="shared" si="203"/>
        <v>341</v>
      </c>
      <c r="AR188">
        <f t="shared" si="203"/>
        <v>365</v>
      </c>
      <c r="AS188">
        <f t="shared" si="204"/>
        <v>508</v>
      </c>
      <c r="AT188">
        <f t="shared" si="223"/>
        <v>147</v>
      </c>
      <c r="AU188">
        <f t="shared" si="224"/>
        <v>157</v>
      </c>
      <c r="AV188">
        <f t="shared" si="225"/>
        <v>218</v>
      </c>
      <c r="AW188" s="213">
        <f t="shared" si="215"/>
        <v>0.1090610214986097</v>
      </c>
      <c r="AX188" s="213">
        <f t="shared" si="216"/>
        <v>0.12417275139974246</v>
      </c>
      <c r="AY188" s="213">
        <f t="shared" si="217"/>
        <v>0.23730238933050243</v>
      </c>
      <c r="AZ188" s="119">
        <f t="shared" si="221"/>
        <v>0.7</v>
      </c>
      <c r="BA188" s="1">
        <v>8.6999999999999993</v>
      </c>
      <c r="BB188">
        <v>9.8000000000000007</v>
      </c>
      <c r="BC188">
        <v>14.3</v>
      </c>
      <c r="BE188" s="7">
        <v>2306</v>
      </c>
      <c r="BG188" s="123">
        <f t="shared" si="205"/>
        <v>0.8</v>
      </c>
      <c r="BJ188">
        <v>0</v>
      </c>
      <c r="BK188">
        <v>10.6</v>
      </c>
      <c r="BL188">
        <v>12.5</v>
      </c>
      <c r="BM188">
        <v>21.85</v>
      </c>
      <c r="BO188">
        <f t="shared" si="220"/>
        <v>1</v>
      </c>
      <c r="BP188">
        <f t="shared" si="220"/>
        <v>1</v>
      </c>
      <c r="BQ188">
        <f t="shared" si="220"/>
        <v>1</v>
      </c>
      <c r="BR188">
        <f t="shared" si="206"/>
        <v>341</v>
      </c>
      <c r="BS188">
        <f t="shared" si="218"/>
        <v>365</v>
      </c>
      <c r="BT188">
        <f t="shared" si="219"/>
        <v>508</v>
      </c>
      <c r="BV188">
        <f t="shared" si="207"/>
        <v>0</v>
      </c>
      <c r="BW188">
        <f t="shared" si="208"/>
        <v>0</v>
      </c>
      <c r="BX188">
        <f t="shared" si="209"/>
        <v>0</v>
      </c>
      <c r="BY188">
        <f t="shared" si="222"/>
        <v>1</v>
      </c>
    </row>
    <row r="189" spans="1:77" x14ac:dyDescent="0.25">
      <c r="A189" t="str">
        <f t="shared" si="210"/>
        <v>19515</v>
      </c>
      <c r="D189">
        <v>1</v>
      </c>
      <c r="E189">
        <v>95</v>
      </c>
      <c r="F189">
        <v>40.5</v>
      </c>
      <c r="G189">
        <v>15</v>
      </c>
      <c r="H189">
        <v>16.5</v>
      </c>
      <c r="I189">
        <v>0</v>
      </c>
      <c r="J189">
        <v>26</v>
      </c>
      <c r="K189">
        <v>30</v>
      </c>
      <c r="L189" s="121">
        <v>44.8</v>
      </c>
      <c r="M189" s="115">
        <f t="shared" si="194"/>
        <v>2060</v>
      </c>
      <c r="N189" s="7">
        <v>2216.9073865755149</v>
      </c>
      <c r="O189" s="7">
        <v>2373.9948983307781</v>
      </c>
      <c r="P189" s="7">
        <v>3302.76</v>
      </c>
      <c r="Q189" s="121" t="s">
        <v>392</v>
      </c>
      <c r="R189">
        <v>1</v>
      </c>
      <c r="S189">
        <v>1</v>
      </c>
      <c r="T189">
        <v>1</v>
      </c>
      <c r="U189" t="e">
        <f t="shared" si="195"/>
        <v>#VALUE!</v>
      </c>
      <c r="V189">
        <f t="shared" si="196"/>
        <v>1220</v>
      </c>
      <c r="W189">
        <f t="shared" si="197"/>
        <v>1307</v>
      </c>
      <c r="X189">
        <f t="shared" si="198"/>
        <v>1818</v>
      </c>
      <c r="Y189" t="e">
        <f t="shared" ref="Y189:Y228" si="226">ROUND(U189*3600/(4186*ABS($O$1-$O$2)),0)</f>
        <v>#VALUE!</v>
      </c>
      <c r="Z189">
        <f t="shared" ref="Z189:Z227" si="227">ROUND(V189*3600/(4186*ABS($O$1-$O$2)),0)</f>
        <v>210</v>
      </c>
      <c r="AA189">
        <f t="shared" ref="AA189:AA227" si="228">ROUND(W189*3600/(4186*ABS($O$1-$O$2)),0)</f>
        <v>225</v>
      </c>
      <c r="AB189">
        <f t="shared" ref="AB189:AB227" si="229">ROUND(X189*3600/(4186*ABS($O$1-$O$2)),0)</f>
        <v>313</v>
      </c>
      <c r="AC189" s="213" t="e">
        <f t="shared" si="211"/>
        <v>#VALUE!</v>
      </c>
      <c r="AD189" s="213">
        <f t="shared" si="212"/>
        <v>0.2327663869591855</v>
      </c>
      <c r="AE189" s="213">
        <f t="shared" si="213"/>
        <v>0.26648802484648515</v>
      </c>
      <c r="AF189" s="213">
        <f t="shared" si="214"/>
        <v>0.50940860945975797</v>
      </c>
      <c r="AG189" s="167">
        <f t="shared" si="199"/>
        <v>2.0829999999999999E-4</v>
      </c>
      <c r="AH189" s="167">
        <f t="shared" si="200"/>
        <v>1.724</v>
      </c>
      <c r="AI189" s="167">
        <f t="shared" si="201"/>
        <v>2</v>
      </c>
      <c r="AJ189" s="167">
        <f t="shared" si="202"/>
        <v>4.6182900000000003E-4</v>
      </c>
      <c r="AK189" s="115">
        <v>302.61675876046246</v>
      </c>
      <c r="AL189" s="7">
        <v>324.05983479376272</v>
      </c>
      <c r="AM189" s="7">
        <v>450.84</v>
      </c>
      <c r="AN189">
        <v>1</v>
      </c>
      <c r="AO189">
        <v>1</v>
      </c>
      <c r="AP189">
        <v>1</v>
      </c>
      <c r="AQ189">
        <f t="shared" si="203"/>
        <v>341</v>
      </c>
      <c r="AR189">
        <f t="shared" si="203"/>
        <v>365</v>
      </c>
      <c r="AS189">
        <f t="shared" si="204"/>
        <v>508</v>
      </c>
      <c r="AT189">
        <f t="shared" si="223"/>
        <v>147</v>
      </c>
      <c r="AU189">
        <f t="shared" si="224"/>
        <v>157</v>
      </c>
      <c r="AV189">
        <f t="shared" si="225"/>
        <v>218</v>
      </c>
      <c r="AW189" s="213">
        <f t="shared" si="215"/>
        <v>0.1157371037876273</v>
      </c>
      <c r="AX189" s="213">
        <f t="shared" si="216"/>
        <v>0.13165096036848303</v>
      </c>
      <c r="AY189" s="213">
        <f t="shared" si="217"/>
        <v>0.25047177726510861</v>
      </c>
      <c r="AZ189" s="119">
        <f t="shared" si="221"/>
        <v>1</v>
      </c>
      <c r="BA189" s="1">
        <v>8.6999999999999993</v>
      </c>
      <c r="BB189">
        <v>9.8000000000000007</v>
      </c>
      <c r="BC189">
        <v>14.3</v>
      </c>
      <c r="BE189" s="7">
        <v>2575</v>
      </c>
      <c r="BG189" s="123">
        <f t="shared" si="205"/>
        <v>0.8</v>
      </c>
      <c r="BJ189">
        <v>0</v>
      </c>
      <c r="BK189">
        <v>10.6</v>
      </c>
      <c r="BL189">
        <v>12.5</v>
      </c>
      <c r="BM189">
        <v>21.85</v>
      </c>
      <c r="BO189">
        <f t="shared" si="220"/>
        <v>1</v>
      </c>
      <c r="BP189">
        <f t="shared" si="220"/>
        <v>1</v>
      </c>
      <c r="BQ189">
        <f t="shared" si="220"/>
        <v>1</v>
      </c>
      <c r="BR189">
        <f t="shared" si="206"/>
        <v>341</v>
      </c>
      <c r="BS189">
        <f t="shared" si="218"/>
        <v>365</v>
      </c>
      <c r="BT189">
        <f t="shared" si="219"/>
        <v>508</v>
      </c>
      <c r="BV189">
        <f t="shared" si="207"/>
        <v>0</v>
      </c>
      <c r="BW189">
        <f t="shared" si="208"/>
        <v>0</v>
      </c>
      <c r="BX189">
        <f t="shared" si="209"/>
        <v>0</v>
      </c>
      <c r="BY189">
        <f t="shared" si="222"/>
        <v>1</v>
      </c>
    </row>
    <row r="190" spans="1:77" x14ac:dyDescent="0.25">
      <c r="A190" t="str">
        <f t="shared" si="210"/>
        <v>13516</v>
      </c>
      <c r="D190">
        <v>1</v>
      </c>
      <c r="E190">
        <v>35</v>
      </c>
      <c r="F190">
        <v>40.5</v>
      </c>
      <c r="G190">
        <v>16</v>
      </c>
      <c r="H190">
        <v>16.5</v>
      </c>
      <c r="I190">
        <v>0</v>
      </c>
      <c r="J190">
        <v>26</v>
      </c>
      <c r="K190">
        <v>30</v>
      </c>
      <c r="L190" s="121">
        <v>44.8</v>
      </c>
      <c r="M190" s="115">
        <f t="shared" si="194"/>
        <v>1300.1600000000001</v>
      </c>
      <c r="N190" s="7">
        <v>3241.8333772189817</v>
      </c>
      <c r="O190" s="7">
        <v>3471.5459677567114</v>
      </c>
      <c r="P190" s="7">
        <v>4829.7</v>
      </c>
      <c r="Q190" s="121" t="s">
        <v>392</v>
      </c>
      <c r="R190">
        <v>1</v>
      </c>
      <c r="S190">
        <v>1</v>
      </c>
      <c r="T190">
        <v>1</v>
      </c>
      <c r="U190" t="e">
        <f t="shared" si="195"/>
        <v>#VALUE!</v>
      </c>
      <c r="V190">
        <f t="shared" si="196"/>
        <v>1784</v>
      </c>
      <c r="W190">
        <f t="shared" si="197"/>
        <v>1911</v>
      </c>
      <c r="X190">
        <f t="shared" si="198"/>
        <v>2658</v>
      </c>
      <c r="Y190" t="e">
        <f t="shared" si="226"/>
        <v>#VALUE!</v>
      </c>
      <c r="Z190">
        <f t="shared" si="227"/>
        <v>307</v>
      </c>
      <c r="AA190">
        <f t="shared" si="228"/>
        <v>329</v>
      </c>
      <c r="AB190">
        <f t="shared" si="229"/>
        <v>457</v>
      </c>
      <c r="AC190" s="213" t="e">
        <f t="shared" si="211"/>
        <v>#VALUE!</v>
      </c>
      <c r="AD190" s="213">
        <f t="shared" si="212"/>
        <v>1.3190762863889032</v>
      </c>
      <c r="AE190" s="213">
        <f t="shared" si="213"/>
        <v>1.5141943395007591</v>
      </c>
      <c r="AF190" s="213">
        <f t="shared" si="214"/>
        <v>2.9154581992296937</v>
      </c>
      <c r="AG190" s="167">
        <f t="shared" si="199"/>
        <v>2.0829999999999999E-4</v>
      </c>
      <c r="AH190" s="167">
        <f t="shared" si="200"/>
        <v>1.724</v>
      </c>
      <c r="AI190" s="167">
        <f t="shared" si="201"/>
        <v>4</v>
      </c>
      <c r="AJ190" s="167">
        <f t="shared" si="202"/>
        <v>1.392796E-3</v>
      </c>
      <c r="AK190" s="115">
        <v>496</v>
      </c>
      <c r="AL190" s="7">
        <v>532</v>
      </c>
      <c r="AM190" s="7">
        <v>740</v>
      </c>
      <c r="AN190">
        <v>1</v>
      </c>
      <c r="AO190">
        <v>1</v>
      </c>
      <c r="AP190">
        <v>1</v>
      </c>
      <c r="AQ190">
        <f t="shared" si="203"/>
        <v>559</v>
      </c>
      <c r="AR190">
        <f t="shared" si="203"/>
        <v>599</v>
      </c>
      <c r="AS190">
        <f t="shared" si="204"/>
        <v>833</v>
      </c>
      <c r="AT190">
        <f t="shared" si="223"/>
        <v>240</v>
      </c>
      <c r="AU190">
        <f t="shared" si="224"/>
        <v>258</v>
      </c>
      <c r="AV190">
        <f t="shared" si="225"/>
        <v>358</v>
      </c>
      <c r="AW190" s="213">
        <f t="shared" si="215"/>
        <v>0.80755198904584913</v>
      </c>
      <c r="AX190" s="213">
        <f t="shared" si="216"/>
        <v>0.93273975234355333</v>
      </c>
      <c r="AY190" s="213">
        <f t="shared" si="217"/>
        <v>1.7918958696064049</v>
      </c>
      <c r="AZ190" s="119">
        <f t="shared" si="221"/>
        <v>0.7</v>
      </c>
      <c r="BA190" s="1">
        <v>8.6999999999999993</v>
      </c>
      <c r="BB190">
        <v>9.8000000000000007</v>
      </c>
      <c r="BC190">
        <v>14.3</v>
      </c>
      <c r="BE190" s="7">
        <v>1912</v>
      </c>
      <c r="BG190" s="123">
        <f t="shared" si="205"/>
        <v>0.68</v>
      </c>
      <c r="BJ190">
        <v>0</v>
      </c>
      <c r="BK190">
        <v>10.6</v>
      </c>
      <c r="BL190">
        <v>12.5</v>
      </c>
      <c r="BM190">
        <v>21.85</v>
      </c>
      <c r="BO190">
        <f t="shared" si="220"/>
        <v>1</v>
      </c>
      <c r="BP190">
        <f t="shared" si="220"/>
        <v>1</v>
      </c>
      <c r="BQ190">
        <f t="shared" si="220"/>
        <v>1</v>
      </c>
      <c r="BR190">
        <f t="shared" si="206"/>
        <v>559</v>
      </c>
      <c r="BS190">
        <f t="shared" si="218"/>
        <v>599</v>
      </c>
      <c r="BT190">
        <f t="shared" si="219"/>
        <v>833</v>
      </c>
      <c r="BV190">
        <f t="shared" si="207"/>
        <v>0</v>
      </c>
      <c r="BW190">
        <f t="shared" si="208"/>
        <v>0</v>
      </c>
      <c r="BX190">
        <f t="shared" si="209"/>
        <v>0</v>
      </c>
      <c r="BY190">
        <f t="shared" si="222"/>
        <v>1</v>
      </c>
    </row>
    <row r="191" spans="1:77" x14ac:dyDescent="0.25">
      <c r="A191" t="str">
        <f t="shared" si="210"/>
        <v>15016</v>
      </c>
      <c r="D191">
        <v>1</v>
      </c>
      <c r="E191">
        <v>50</v>
      </c>
      <c r="F191">
        <v>40.5</v>
      </c>
      <c r="G191">
        <v>16</v>
      </c>
      <c r="H191">
        <v>16.5</v>
      </c>
      <c r="I191">
        <v>0</v>
      </c>
      <c r="J191">
        <v>26</v>
      </c>
      <c r="K191">
        <v>30</v>
      </c>
      <c r="L191" s="121">
        <v>44.8</v>
      </c>
      <c r="M191" s="115">
        <f t="shared" si="194"/>
        <v>1549.0400000000002</v>
      </c>
      <c r="N191" s="7">
        <v>3241.8333772189817</v>
      </c>
      <c r="O191" s="7">
        <v>3471.5459677567114</v>
      </c>
      <c r="P191" s="7">
        <v>4829.7</v>
      </c>
      <c r="Q191" s="121" t="s">
        <v>392</v>
      </c>
      <c r="R191">
        <v>1</v>
      </c>
      <c r="S191">
        <v>1</v>
      </c>
      <c r="T191">
        <v>1</v>
      </c>
      <c r="U191" t="e">
        <f t="shared" si="195"/>
        <v>#VALUE!</v>
      </c>
      <c r="V191">
        <f t="shared" si="196"/>
        <v>1784</v>
      </c>
      <c r="W191">
        <f t="shared" si="197"/>
        <v>1911</v>
      </c>
      <c r="X191">
        <f t="shared" si="198"/>
        <v>2658</v>
      </c>
      <c r="Y191" t="e">
        <f t="shared" si="226"/>
        <v>#VALUE!</v>
      </c>
      <c r="Z191">
        <f t="shared" si="227"/>
        <v>307</v>
      </c>
      <c r="AA191">
        <f t="shared" si="228"/>
        <v>329</v>
      </c>
      <c r="AB191">
        <f t="shared" si="229"/>
        <v>457</v>
      </c>
      <c r="AC191" s="213" t="e">
        <f t="shared" si="211"/>
        <v>#VALUE!</v>
      </c>
      <c r="AD191" s="213">
        <f t="shared" si="212"/>
        <v>1.3428388424979105</v>
      </c>
      <c r="AE191" s="213">
        <f t="shared" si="213"/>
        <v>1.5409682818609234</v>
      </c>
      <c r="AF191" s="213">
        <f t="shared" si="214"/>
        <v>2.9626386542421903</v>
      </c>
      <c r="AG191" s="167">
        <f t="shared" si="199"/>
        <v>2.0829999999999999E-4</v>
      </c>
      <c r="AH191" s="167">
        <f t="shared" si="200"/>
        <v>1.724</v>
      </c>
      <c r="AI191" s="167">
        <f t="shared" si="201"/>
        <v>4</v>
      </c>
      <c r="AJ191" s="167">
        <f t="shared" si="202"/>
        <v>1.392796E-3</v>
      </c>
      <c r="AK191" s="115">
        <v>496</v>
      </c>
      <c r="AL191" s="7">
        <v>532</v>
      </c>
      <c r="AM191" s="7">
        <v>740</v>
      </c>
      <c r="AN191">
        <v>1</v>
      </c>
      <c r="AO191">
        <v>1</v>
      </c>
      <c r="AP191">
        <v>1</v>
      </c>
      <c r="AQ191">
        <f t="shared" si="203"/>
        <v>559</v>
      </c>
      <c r="AR191">
        <f t="shared" si="203"/>
        <v>599</v>
      </c>
      <c r="AS191">
        <f t="shared" si="204"/>
        <v>833</v>
      </c>
      <c r="AT191">
        <f t="shared" si="223"/>
        <v>240</v>
      </c>
      <c r="AU191">
        <f t="shared" si="224"/>
        <v>258</v>
      </c>
      <c r="AV191">
        <f t="shared" si="225"/>
        <v>358</v>
      </c>
      <c r="AW191" s="213">
        <f t="shared" si="215"/>
        <v>0.82309555916661303</v>
      </c>
      <c r="AX191" s="213">
        <f t="shared" si="216"/>
        <v>0.95034730391565514</v>
      </c>
      <c r="AY191" s="213">
        <f t="shared" si="217"/>
        <v>1.8228672765058258</v>
      </c>
      <c r="AZ191" s="119">
        <f t="shared" si="221"/>
        <v>1</v>
      </c>
      <c r="BA191" s="1">
        <v>8.6999999999999993</v>
      </c>
      <c r="BB191">
        <v>9.8000000000000007</v>
      </c>
      <c r="BC191">
        <v>14.3</v>
      </c>
      <c r="BE191" s="7">
        <v>2278</v>
      </c>
      <c r="BG191" s="123">
        <f t="shared" si="205"/>
        <v>0.68</v>
      </c>
      <c r="BJ191">
        <v>0</v>
      </c>
      <c r="BK191">
        <v>10.6</v>
      </c>
      <c r="BL191">
        <v>12.5</v>
      </c>
      <c r="BM191">
        <v>21.85</v>
      </c>
      <c r="BO191">
        <f t="shared" si="220"/>
        <v>1</v>
      </c>
      <c r="BP191">
        <f t="shared" si="220"/>
        <v>1</v>
      </c>
      <c r="BQ191">
        <f t="shared" si="220"/>
        <v>1</v>
      </c>
      <c r="BR191">
        <f t="shared" si="206"/>
        <v>559</v>
      </c>
      <c r="BS191">
        <f t="shared" si="218"/>
        <v>599</v>
      </c>
      <c r="BT191">
        <f t="shared" si="219"/>
        <v>833</v>
      </c>
      <c r="BV191">
        <f t="shared" si="207"/>
        <v>0</v>
      </c>
      <c r="BW191">
        <f t="shared" si="208"/>
        <v>0</v>
      </c>
      <c r="BX191">
        <f t="shared" si="209"/>
        <v>0</v>
      </c>
      <c r="BY191">
        <f t="shared" si="222"/>
        <v>1</v>
      </c>
    </row>
    <row r="192" spans="1:77" x14ac:dyDescent="0.25">
      <c r="A192" t="str">
        <f t="shared" si="210"/>
        <v>16516</v>
      </c>
      <c r="D192">
        <v>1</v>
      </c>
      <c r="E192">
        <v>65</v>
      </c>
      <c r="F192">
        <v>40.5</v>
      </c>
      <c r="G192">
        <v>16</v>
      </c>
      <c r="H192">
        <v>16.5</v>
      </c>
      <c r="I192">
        <v>0</v>
      </c>
      <c r="J192">
        <v>26</v>
      </c>
      <c r="K192">
        <v>30</v>
      </c>
      <c r="L192" s="121">
        <v>44.8</v>
      </c>
      <c r="M192" s="115">
        <f t="shared" si="194"/>
        <v>1773.44</v>
      </c>
      <c r="N192" s="7">
        <v>3241.8333772189817</v>
      </c>
      <c r="O192" s="7">
        <v>3471.5459677567114</v>
      </c>
      <c r="P192" s="7">
        <v>4829.7</v>
      </c>
      <c r="Q192" s="121" t="s">
        <v>392</v>
      </c>
      <c r="R192">
        <v>1</v>
      </c>
      <c r="S192">
        <v>1</v>
      </c>
      <c r="T192">
        <v>1</v>
      </c>
      <c r="U192" t="e">
        <f t="shared" si="195"/>
        <v>#VALUE!</v>
      </c>
      <c r="V192">
        <f t="shared" si="196"/>
        <v>1784</v>
      </c>
      <c r="W192">
        <f t="shared" si="197"/>
        <v>1911</v>
      </c>
      <c r="X192">
        <f t="shared" si="198"/>
        <v>2658</v>
      </c>
      <c r="Y192" t="e">
        <f t="shared" si="226"/>
        <v>#VALUE!</v>
      </c>
      <c r="Z192">
        <f t="shared" si="227"/>
        <v>307</v>
      </c>
      <c r="AA192">
        <f t="shared" si="228"/>
        <v>329</v>
      </c>
      <c r="AB192">
        <f t="shared" si="229"/>
        <v>457</v>
      </c>
      <c r="AC192" s="213" t="e">
        <f t="shared" si="211"/>
        <v>#VALUE!</v>
      </c>
      <c r="AD192" s="213">
        <f t="shared" si="212"/>
        <v>1.3666013986069177</v>
      </c>
      <c r="AE192" s="213">
        <f t="shared" si="213"/>
        <v>1.5677422242210879</v>
      </c>
      <c r="AF192" s="213">
        <f t="shared" si="214"/>
        <v>3.0098191092546864</v>
      </c>
      <c r="AG192" s="167">
        <f t="shared" si="199"/>
        <v>2.0829999999999999E-4</v>
      </c>
      <c r="AH192" s="167">
        <f t="shared" si="200"/>
        <v>1.724</v>
      </c>
      <c r="AI192" s="167">
        <f t="shared" si="201"/>
        <v>4</v>
      </c>
      <c r="AJ192" s="167">
        <f t="shared" si="202"/>
        <v>1.392796E-3</v>
      </c>
      <c r="AK192" s="115">
        <f>AK191*(1-(($E192-50)*0.005))</f>
        <v>458.8</v>
      </c>
      <c r="AL192" s="7">
        <f>AL191*(1-(($E192-50)*0.005))</f>
        <v>492.1</v>
      </c>
      <c r="AM192" s="7">
        <f>AM191*(1-(($E192-50)*0.005))</f>
        <v>684.5</v>
      </c>
      <c r="AN192">
        <v>1</v>
      </c>
      <c r="AO192">
        <v>1</v>
      </c>
      <c r="AP192">
        <v>1</v>
      </c>
      <c r="AQ192">
        <f t="shared" si="203"/>
        <v>517</v>
      </c>
      <c r="AR192">
        <f t="shared" si="203"/>
        <v>554</v>
      </c>
      <c r="AS192">
        <f t="shared" si="204"/>
        <v>771</v>
      </c>
      <c r="AT192">
        <f t="shared" si="223"/>
        <v>222</v>
      </c>
      <c r="AU192">
        <f t="shared" si="224"/>
        <v>238</v>
      </c>
      <c r="AV192">
        <f t="shared" si="225"/>
        <v>332</v>
      </c>
      <c r="AW192" s="213">
        <f t="shared" si="215"/>
        <v>0.7185364117480002</v>
      </c>
      <c r="AX192" s="213">
        <f t="shared" si="216"/>
        <v>0.82483927964032122</v>
      </c>
      <c r="AY192" s="213">
        <f t="shared" si="217"/>
        <v>1.5962334917748215</v>
      </c>
      <c r="AZ192" s="119">
        <f t="shared" si="221"/>
        <v>1.3</v>
      </c>
      <c r="BA192" s="1">
        <v>8.6999999999999993</v>
      </c>
      <c r="BB192">
        <v>9.8000000000000007</v>
      </c>
      <c r="BC192">
        <v>14.3</v>
      </c>
      <c r="BE192" s="7">
        <v>2608</v>
      </c>
      <c r="BG192" s="123">
        <f t="shared" si="205"/>
        <v>0.68</v>
      </c>
      <c r="BJ192">
        <v>0</v>
      </c>
      <c r="BK192">
        <v>10.6</v>
      </c>
      <c r="BL192">
        <v>12.5</v>
      </c>
      <c r="BM192">
        <v>21.85</v>
      </c>
      <c r="BO192">
        <f t="shared" si="220"/>
        <v>1</v>
      </c>
      <c r="BP192">
        <f t="shared" si="220"/>
        <v>1</v>
      </c>
      <c r="BQ192">
        <f t="shared" si="220"/>
        <v>1</v>
      </c>
      <c r="BR192">
        <f t="shared" si="206"/>
        <v>517</v>
      </c>
      <c r="BS192">
        <f t="shared" si="218"/>
        <v>554</v>
      </c>
      <c r="BT192">
        <f t="shared" si="219"/>
        <v>771</v>
      </c>
      <c r="BV192">
        <f t="shared" si="207"/>
        <v>0</v>
      </c>
      <c r="BW192">
        <f t="shared" si="208"/>
        <v>0</v>
      </c>
      <c r="BX192">
        <f t="shared" si="209"/>
        <v>0</v>
      </c>
      <c r="BY192">
        <f t="shared" si="222"/>
        <v>1</v>
      </c>
    </row>
    <row r="193" spans="1:77" x14ac:dyDescent="0.25">
      <c r="A193" t="str">
        <f t="shared" si="210"/>
        <v>19516</v>
      </c>
      <c r="D193">
        <v>1</v>
      </c>
      <c r="E193">
        <v>95</v>
      </c>
      <c r="F193">
        <v>40.5</v>
      </c>
      <c r="G193">
        <v>16</v>
      </c>
      <c r="H193">
        <v>16.5</v>
      </c>
      <c r="I193">
        <v>0</v>
      </c>
      <c r="J193">
        <v>26</v>
      </c>
      <c r="K193">
        <v>30</v>
      </c>
      <c r="L193" s="121">
        <v>44.8</v>
      </c>
      <c r="M193" s="115">
        <f t="shared" si="194"/>
        <v>2184.1600000000003</v>
      </c>
      <c r="N193" s="7">
        <v>3241.8333772189817</v>
      </c>
      <c r="O193" s="7">
        <v>3471.5459677567114</v>
      </c>
      <c r="P193" s="7">
        <v>4829.7</v>
      </c>
      <c r="Q193" s="121" t="s">
        <v>392</v>
      </c>
      <c r="R193">
        <v>1</v>
      </c>
      <c r="S193">
        <v>1</v>
      </c>
      <c r="T193">
        <v>1</v>
      </c>
      <c r="U193" t="e">
        <f t="shared" si="195"/>
        <v>#VALUE!</v>
      </c>
      <c r="V193">
        <f t="shared" si="196"/>
        <v>1784</v>
      </c>
      <c r="W193">
        <f t="shared" si="197"/>
        <v>1911</v>
      </c>
      <c r="X193">
        <f t="shared" si="198"/>
        <v>2658</v>
      </c>
      <c r="Y193" t="e">
        <f t="shared" si="226"/>
        <v>#VALUE!</v>
      </c>
      <c r="Z193">
        <f t="shared" si="227"/>
        <v>307</v>
      </c>
      <c r="AA193">
        <f t="shared" si="228"/>
        <v>329</v>
      </c>
      <c r="AB193">
        <f t="shared" si="229"/>
        <v>457</v>
      </c>
      <c r="AC193" s="213" t="e">
        <f t="shared" si="211"/>
        <v>#VALUE!</v>
      </c>
      <c r="AD193" s="213">
        <f t="shared" si="212"/>
        <v>1.4141265108249321</v>
      </c>
      <c r="AE193" s="213">
        <f t="shared" si="213"/>
        <v>1.6212901089414167</v>
      </c>
      <c r="AF193" s="213">
        <f t="shared" si="214"/>
        <v>3.1041800192796782</v>
      </c>
      <c r="AG193" s="167">
        <f t="shared" si="199"/>
        <v>2.0829999999999999E-4</v>
      </c>
      <c r="AH193" s="167">
        <f t="shared" si="200"/>
        <v>1.724</v>
      </c>
      <c r="AI193" s="167">
        <f t="shared" si="201"/>
        <v>4</v>
      </c>
      <c r="AJ193" s="167">
        <f t="shared" si="202"/>
        <v>1.392796E-3</v>
      </c>
      <c r="AK193" s="115">
        <f>AK191*(1-(($E193-50)*0.005))</f>
        <v>384.40000000000003</v>
      </c>
      <c r="AL193" s="7">
        <f>AL191*(1-(($E193-50)*0.005))</f>
        <v>412.3</v>
      </c>
      <c r="AM193" s="7">
        <f>AM191*(1-(($E193-50)*0.005))</f>
        <v>573.5</v>
      </c>
      <c r="AN193">
        <v>1</v>
      </c>
      <c r="AO193">
        <v>1</v>
      </c>
      <c r="AP193">
        <v>1</v>
      </c>
      <c r="AQ193">
        <f t="shared" si="203"/>
        <v>433</v>
      </c>
      <c r="AR193">
        <f t="shared" si="203"/>
        <v>464</v>
      </c>
      <c r="AS193">
        <f t="shared" si="204"/>
        <v>646</v>
      </c>
      <c r="AT193">
        <f t="shared" si="223"/>
        <v>186</v>
      </c>
      <c r="AU193">
        <f t="shared" si="224"/>
        <v>200</v>
      </c>
      <c r="AV193">
        <f t="shared" si="225"/>
        <v>278</v>
      </c>
      <c r="AW193" s="213">
        <f t="shared" si="215"/>
        <v>0.52603553770559164</v>
      </c>
      <c r="AX193" s="213">
        <f t="shared" si="216"/>
        <v>0.60696988816854247</v>
      </c>
      <c r="AY193" s="213">
        <f t="shared" si="217"/>
        <v>1.1624880553591741</v>
      </c>
      <c r="AZ193" s="119">
        <f t="shared" si="221"/>
        <v>1.9</v>
      </c>
      <c r="BA193" s="1">
        <v>8.6999999999999993</v>
      </c>
      <c r="BB193">
        <v>9.8000000000000007</v>
      </c>
      <c r="BC193">
        <v>14.3</v>
      </c>
      <c r="BE193" s="7">
        <v>3212</v>
      </c>
      <c r="BG193" s="123">
        <f t="shared" si="205"/>
        <v>0.68</v>
      </c>
      <c r="BJ193">
        <v>0</v>
      </c>
      <c r="BK193">
        <v>10.6</v>
      </c>
      <c r="BL193">
        <v>12.5</v>
      </c>
      <c r="BM193">
        <v>21.85</v>
      </c>
      <c r="BO193">
        <f t="shared" si="220"/>
        <v>1</v>
      </c>
      <c r="BP193">
        <f t="shared" si="220"/>
        <v>1</v>
      </c>
      <c r="BQ193">
        <f t="shared" si="220"/>
        <v>1</v>
      </c>
      <c r="BR193">
        <f t="shared" si="206"/>
        <v>433</v>
      </c>
      <c r="BS193">
        <f t="shared" si="218"/>
        <v>464</v>
      </c>
      <c r="BT193">
        <f t="shared" si="219"/>
        <v>646</v>
      </c>
      <c r="BV193">
        <f t="shared" si="207"/>
        <v>0</v>
      </c>
      <c r="BW193">
        <f t="shared" si="208"/>
        <v>0</v>
      </c>
      <c r="BX193">
        <f t="shared" si="209"/>
        <v>0</v>
      </c>
      <c r="BY193">
        <f t="shared" si="222"/>
        <v>1</v>
      </c>
    </row>
    <row r="194" spans="1:77" x14ac:dyDescent="0.25">
      <c r="A194" t="str">
        <f t="shared" si="210"/>
        <v>13520</v>
      </c>
      <c r="D194">
        <v>1</v>
      </c>
      <c r="E194">
        <v>35</v>
      </c>
      <c r="F194">
        <v>40.5</v>
      </c>
      <c r="G194">
        <v>20</v>
      </c>
      <c r="H194">
        <v>21.5</v>
      </c>
      <c r="I194">
        <v>0</v>
      </c>
      <c r="J194">
        <v>26</v>
      </c>
      <c r="K194">
        <v>30</v>
      </c>
      <c r="L194" s="121">
        <v>44.8</v>
      </c>
      <c r="M194" s="115">
        <f t="shared" si="194"/>
        <v>1977.6000000000001</v>
      </c>
      <c r="N194" s="7">
        <v>3079.6829926739365</v>
      </c>
      <c r="O194" s="7">
        <v>3327.0647594078355</v>
      </c>
      <c r="P194" s="7">
        <v>4143.24</v>
      </c>
      <c r="Q194" s="121" t="s">
        <v>392</v>
      </c>
      <c r="R194">
        <v>1</v>
      </c>
      <c r="S194">
        <v>1</v>
      </c>
      <c r="T194">
        <v>1</v>
      </c>
      <c r="U194" t="e">
        <f t="shared" si="195"/>
        <v>#VALUE!</v>
      </c>
      <c r="V194">
        <f t="shared" si="196"/>
        <v>1695</v>
      </c>
      <c r="W194">
        <f t="shared" si="197"/>
        <v>1831</v>
      </c>
      <c r="X194">
        <f t="shared" si="198"/>
        <v>2280</v>
      </c>
      <c r="Y194" t="e">
        <f t="shared" si="226"/>
        <v>#VALUE!</v>
      </c>
      <c r="Z194">
        <f t="shared" si="227"/>
        <v>292</v>
      </c>
      <c r="AA194">
        <f t="shared" si="228"/>
        <v>315</v>
      </c>
      <c r="AB194">
        <f t="shared" si="229"/>
        <v>392</v>
      </c>
      <c r="AC194" s="213" t="e">
        <f t="shared" si="211"/>
        <v>#VALUE!</v>
      </c>
      <c r="AD194" s="213">
        <f t="shared" si="212"/>
        <v>0.32375109108319056</v>
      </c>
      <c r="AE194" s="213">
        <f t="shared" si="213"/>
        <v>0.37654163293995196</v>
      </c>
      <c r="AF194" s="213">
        <f t="shared" si="214"/>
        <v>0.58218486733678754</v>
      </c>
      <c r="AG194" s="167">
        <f t="shared" si="199"/>
        <v>1.2760000000000001E-4</v>
      </c>
      <c r="AH194" s="167">
        <f t="shared" si="200"/>
        <v>1.7219</v>
      </c>
      <c r="AI194" s="167">
        <f t="shared" si="201"/>
        <v>2</v>
      </c>
      <c r="AJ194" s="167">
        <f t="shared" si="202"/>
        <v>3.76611E-4</v>
      </c>
      <c r="AK194" s="115">
        <v>380.60090160569081</v>
      </c>
      <c r="AL194" s="7">
        <v>411.17343900116532</v>
      </c>
      <c r="AM194" s="7">
        <v>512.04</v>
      </c>
      <c r="AN194">
        <v>1</v>
      </c>
      <c r="AO194">
        <v>1</v>
      </c>
      <c r="AP194">
        <v>1</v>
      </c>
      <c r="AQ194">
        <f t="shared" si="203"/>
        <v>429</v>
      </c>
      <c r="AR194">
        <f t="shared" si="203"/>
        <v>463</v>
      </c>
      <c r="AS194">
        <f t="shared" si="204"/>
        <v>577</v>
      </c>
      <c r="AT194">
        <f t="shared" si="223"/>
        <v>184</v>
      </c>
      <c r="AU194">
        <f t="shared" si="224"/>
        <v>199</v>
      </c>
      <c r="AV194">
        <f t="shared" si="225"/>
        <v>248</v>
      </c>
      <c r="AW194" s="213">
        <f t="shared" si="215"/>
        <v>0.12904569288060302</v>
      </c>
      <c r="AX194" s="213">
        <f t="shared" si="216"/>
        <v>0.1508402157442113</v>
      </c>
      <c r="AY194" s="213">
        <f t="shared" si="217"/>
        <v>0.23383701934372039</v>
      </c>
      <c r="AZ194" s="119">
        <f t="shared" si="221"/>
        <v>0.5</v>
      </c>
      <c r="BA194" s="1">
        <v>8.6999999999999993</v>
      </c>
      <c r="BB194">
        <v>9.8000000000000007</v>
      </c>
      <c r="BC194">
        <v>14.3</v>
      </c>
      <c r="BE194" s="7">
        <v>2472</v>
      </c>
      <c r="BG194" s="123">
        <f t="shared" si="205"/>
        <v>0.8</v>
      </c>
      <c r="BJ194">
        <v>0</v>
      </c>
      <c r="BK194">
        <v>10.6</v>
      </c>
      <c r="BL194">
        <v>12.5</v>
      </c>
      <c r="BM194">
        <v>21.85</v>
      </c>
      <c r="BO194">
        <f t="shared" si="220"/>
        <v>1</v>
      </c>
      <c r="BP194">
        <f t="shared" si="220"/>
        <v>1</v>
      </c>
      <c r="BQ194">
        <f t="shared" si="220"/>
        <v>1</v>
      </c>
      <c r="BR194">
        <f t="shared" si="206"/>
        <v>429</v>
      </c>
      <c r="BS194">
        <f t="shared" si="218"/>
        <v>463</v>
      </c>
      <c r="BT194">
        <f t="shared" si="219"/>
        <v>577</v>
      </c>
      <c r="BV194">
        <f t="shared" si="207"/>
        <v>0</v>
      </c>
      <c r="BW194">
        <f t="shared" si="208"/>
        <v>0</v>
      </c>
      <c r="BX194">
        <f t="shared" si="209"/>
        <v>0</v>
      </c>
      <c r="BY194">
        <f t="shared" si="222"/>
        <v>1</v>
      </c>
    </row>
    <row r="195" spans="1:77" x14ac:dyDescent="0.25">
      <c r="A195" t="str">
        <f t="shared" si="210"/>
        <v>15020</v>
      </c>
      <c r="D195">
        <v>1</v>
      </c>
      <c r="E195">
        <v>50</v>
      </c>
      <c r="F195">
        <v>40.5</v>
      </c>
      <c r="G195">
        <v>20</v>
      </c>
      <c r="H195">
        <v>21.5</v>
      </c>
      <c r="I195">
        <v>0</v>
      </c>
      <c r="J195">
        <v>26</v>
      </c>
      <c r="K195">
        <v>30</v>
      </c>
      <c r="L195" s="121">
        <v>44.8</v>
      </c>
      <c r="M195" s="115">
        <f t="shared" si="194"/>
        <v>2328</v>
      </c>
      <c r="N195" s="7">
        <v>3079.6829926739365</v>
      </c>
      <c r="O195" s="7">
        <v>3327.0647594078355</v>
      </c>
      <c r="P195" s="7">
        <v>4143.24</v>
      </c>
      <c r="Q195" s="121" t="s">
        <v>392</v>
      </c>
      <c r="R195">
        <v>1</v>
      </c>
      <c r="S195">
        <v>1</v>
      </c>
      <c r="T195">
        <v>1</v>
      </c>
      <c r="U195" t="e">
        <f t="shared" si="195"/>
        <v>#VALUE!</v>
      </c>
      <c r="V195">
        <f t="shared" si="196"/>
        <v>1695</v>
      </c>
      <c r="W195">
        <f t="shared" si="197"/>
        <v>1831</v>
      </c>
      <c r="X195">
        <f t="shared" si="198"/>
        <v>2280</v>
      </c>
      <c r="Y195" t="e">
        <f t="shared" si="77"/>
        <v>#VALUE!</v>
      </c>
      <c r="Z195">
        <f t="shared" si="227"/>
        <v>292</v>
      </c>
      <c r="AA195">
        <f t="shared" si="228"/>
        <v>315</v>
      </c>
      <c r="AB195">
        <f t="shared" si="229"/>
        <v>392</v>
      </c>
      <c r="AC195" s="213" t="e">
        <f t="shared" si="211"/>
        <v>#VALUE!</v>
      </c>
      <c r="AD195" s="213">
        <f t="shared" si="212"/>
        <v>0.33034800378027102</v>
      </c>
      <c r="AE195" s="213">
        <f t="shared" si="213"/>
        <v>0.38405853596297518</v>
      </c>
      <c r="AF195" s="213">
        <f t="shared" si="214"/>
        <v>0.59313898202435134</v>
      </c>
      <c r="AG195" s="167">
        <f t="shared" si="199"/>
        <v>1.2760000000000001E-4</v>
      </c>
      <c r="AH195" s="167">
        <f t="shared" si="200"/>
        <v>1.7219</v>
      </c>
      <c r="AI195" s="167">
        <f t="shared" si="201"/>
        <v>2</v>
      </c>
      <c r="AJ195" s="167">
        <f t="shared" si="202"/>
        <v>3.76611E-4</v>
      </c>
      <c r="AK195" s="115">
        <v>380.60090160569081</v>
      </c>
      <c r="AL195" s="7">
        <v>411.17343900116532</v>
      </c>
      <c r="AM195" s="7">
        <v>512.04</v>
      </c>
      <c r="AN195">
        <v>1</v>
      </c>
      <c r="AO195">
        <v>1</v>
      </c>
      <c r="AP195">
        <v>1</v>
      </c>
      <c r="AQ195">
        <f t="shared" si="203"/>
        <v>429</v>
      </c>
      <c r="AR195">
        <f t="shared" si="203"/>
        <v>463</v>
      </c>
      <c r="AS195">
        <f t="shared" si="204"/>
        <v>577</v>
      </c>
      <c r="AT195">
        <f t="shared" si="223"/>
        <v>184</v>
      </c>
      <c r="AU195">
        <f t="shared" si="224"/>
        <v>199</v>
      </c>
      <c r="AV195">
        <f t="shared" si="225"/>
        <v>248</v>
      </c>
      <c r="AW195" s="213">
        <f t="shared" si="215"/>
        <v>0.13202412573774117</v>
      </c>
      <c r="AX195" s="213">
        <f t="shared" si="216"/>
        <v>0.1542489497804331</v>
      </c>
      <c r="AY195" s="213">
        <f t="shared" si="217"/>
        <v>0.23881673280914789</v>
      </c>
      <c r="AZ195" s="119">
        <f t="shared" si="221"/>
        <v>0.7</v>
      </c>
      <c r="BA195" s="1">
        <v>8.6999999999999993</v>
      </c>
      <c r="BB195">
        <v>9.8000000000000007</v>
      </c>
      <c r="BC195">
        <v>14.3</v>
      </c>
      <c r="BE195" s="7">
        <v>2910</v>
      </c>
      <c r="BG195" s="123">
        <f t="shared" si="205"/>
        <v>0.8</v>
      </c>
      <c r="BJ195">
        <v>0</v>
      </c>
      <c r="BK195">
        <v>10.6</v>
      </c>
      <c r="BL195">
        <v>12.5</v>
      </c>
      <c r="BM195">
        <v>21.85</v>
      </c>
      <c r="BO195">
        <f t="shared" si="220"/>
        <v>1</v>
      </c>
      <c r="BP195">
        <f t="shared" si="220"/>
        <v>1</v>
      </c>
      <c r="BQ195">
        <f t="shared" si="220"/>
        <v>1</v>
      </c>
      <c r="BR195">
        <f t="shared" si="206"/>
        <v>429</v>
      </c>
      <c r="BS195">
        <f t="shared" si="218"/>
        <v>463</v>
      </c>
      <c r="BT195">
        <f t="shared" si="219"/>
        <v>577</v>
      </c>
      <c r="BV195">
        <f t="shared" si="207"/>
        <v>0</v>
      </c>
      <c r="BW195">
        <f t="shared" si="208"/>
        <v>0</v>
      </c>
      <c r="BX195">
        <f t="shared" si="209"/>
        <v>0</v>
      </c>
      <c r="BY195">
        <f t="shared" si="222"/>
        <v>1</v>
      </c>
    </row>
    <row r="196" spans="1:77" x14ac:dyDescent="0.25">
      <c r="A196" t="str">
        <f t="shared" si="210"/>
        <v>16520</v>
      </c>
      <c r="D196">
        <v>1</v>
      </c>
      <c r="E196">
        <v>65</v>
      </c>
      <c r="F196">
        <v>40.5</v>
      </c>
      <c r="G196">
        <v>20</v>
      </c>
      <c r="H196">
        <v>21.5</v>
      </c>
      <c r="I196">
        <v>0</v>
      </c>
      <c r="J196">
        <v>26</v>
      </c>
      <c r="K196">
        <v>30</v>
      </c>
      <c r="L196" s="121">
        <v>44.8</v>
      </c>
      <c r="M196" s="115">
        <f t="shared" si="194"/>
        <v>2577.6000000000004</v>
      </c>
      <c r="N196" s="7">
        <v>3079.6829926739365</v>
      </c>
      <c r="O196" s="7">
        <v>3327.0647594078355</v>
      </c>
      <c r="P196" s="7">
        <v>4143.24</v>
      </c>
      <c r="Q196" s="121" t="s">
        <v>392</v>
      </c>
      <c r="R196">
        <v>1</v>
      </c>
      <c r="S196">
        <v>1</v>
      </c>
      <c r="T196">
        <v>1</v>
      </c>
      <c r="U196" t="e">
        <f t="shared" si="195"/>
        <v>#VALUE!</v>
      </c>
      <c r="V196">
        <f t="shared" si="196"/>
        <v>1695</v>
      </c>
      <c r="W196">
        <f t="shared" si="197"/>
        <v>1831</v>
      </c>
      <c r="X196">
        <f t="shared" si="198"/>
        <v>2280</v>
      </c>
      <c r="Y196" t="e">
        <f t="shared" si="226"/>
        <v>#VALUE!</v>
      </c>
      <c r="Z196">
        <f t="shared" si="227"/>
        <v>292</v>
      </c>
      <c r="AA196">
        <f t="shared" si="228"/>
        <v>315</v>
      </c>
      <c r="AB196">
        <f t="shared" si="229"/>
        <v>392</v>
      </c>
      <c r="AC196" s="213" t="e">
        <f t="shared" si="211"/>
        <v>#VALUE!</v>
      </c>
      <c r="AD196" s="213">
        <f t="shared" si="212"/>
        <v>0.33694491647735159</v>
      </c>
      <c r="AE196" s="213">
        <f t="shared" si="213"/>
        <v>0.39157543898599839</v>
      </c>
      <c r="AF196" s="213">
        <f t="shared" si="214"/>
        <v>0.60409309671191502</v>
      </c>
      <c r="AG196" s="167">
        <f t="shared" si="199"/>
        <v>1.2760000000000001E-4</v>
      </c>
      <c r="AH196" s="167">
        <f t="shared" si="200"/>
        <v>1.7219</v>
      </c>
      <c r="AI196" s="167">
        <f t="shared" si="201"/>
        <v>2</v>
      </c>
      <c r="AJ196" s="167">
        <f t="shared" si="202"/>
        <v>3.76611E-4</v>
      </c>
      <c r="AK196" s="115">
        <v>380.60090160569081</v>
      </c>
      <c r="AL196" s="7">
        <v>411.17343900116532</v>
      </c>
      <c r="AM196" s="7">
        <v>512.04</v>
      </c>
      <c r="AN196">
        <v>1</v>
      </c>
      <c r="AO196">
        <v>1</v>
      </c>
      <c r="AP196">
        <v>1</v>
      </c>
      <c r="AQ196">
        <f t="shared" si="203"/>
        <v>429</v>
      </c>
      <c r="AR196">
        <f t="shared" si="203"/>
        <v>463</v>
      </c>
      <c r="AS196">
        <f t="shared" si="204"/>
        <v>577</v>
      </c>
      <c r="AT196">
        <f t="shared" si="223"/>
        <v>184</v>
      </c>
      <c r="AU196">
        <f t="shared" si="224"/>
        <v>199</v>
      </c>
      <c r="AV196">
        <f t="shared" si="225"/>
        <v>248</v>
      </c>
      <c r="AW196" s="213">
        <f t="shared" si="215"/>
        <v>0.13500255859487931</v>
      </c>
      <c r="AX196" s="213">
        <f t="shared" si="216"/>
        <v>0.1576576838166549</v>
      </c>
      <c r="AY196" s="213">
        <f t="shared" si="217"/>
        <v>0.24379644627457539</v>
      </c>
      <c r="AZ196" s="119">
        <f t="shared" si="221"/>
        <v>0.9</v>
      </c>
      <c r="BA196" s="1">
        <v>8.6999999999999993</v>
      </c>
      <c r="BB196">
        <v>9.8000000000000007</v>
      </c>
      <c r="BC196">
        <v>14.3</v>
      </c>
      <c r="BE196" s="7">
        <v>3222</v>
      </c>
      <c r="BG196" s="123">
        <f t="shared" si="205"/>
        <v>0.8</v>
      </c>
      <c r="BJ196">
        <v>0</v>
      </c>
      <c r="BK196">
        <v>10.6</v>
      </c>
      <c r="BL196">
        <v>12.5</v>
      </c>
      <c r="BM196">
        <v>21.85</v>
      </c>
      <c r="BO196">
        <f t="shared" si="220"/>
        <v>1</v>
      </c>
      <c r="BP196">
        <f t="shared" si="220"/>
        <v>1</v>
      </c>
      <c r="BQ196">
        <f t="shared" si="220"/>
        <v>1</v>
      </c>
      <c r="BR196">
        <f t="shared" si="206"/>
        <v>429</v>
      </c>
      <c r="BS196">
        <f t="shared" si="218"/>
        <v>463</v>
      </c>
      <c r="BT196">
        <f t="shared" si="219"/>
        <v>577</v>
      </c>
      <c r="BV196">
        <f t="shared" si="207"/>
        <v>0</v>
      </c>
      <c r="BW196">
        <f t="shared" si="208"/>
        <v>0</v>
      </c>
      <c r="BX196">
        <f t="shared" si="209"/>
        <v>0</v>
      </c>
      <c r="BY196">
        <f t="shared" si="222"/>
        <v>1</v>
      </c>
    </row>
    <row r="197" spans="1:77" x14ac:dyDescent="0.25">
      <c r="A197" t="str">
        <f t="shared" si="210"/>
        <v>19520</v>
      </c>
      <c r="D197">
        <v>1</v>
      </c>
      <c r="E197">
        <v>95</v>
      </c>
      <c r="F197">
        <v>40.5</v>
      </c>
      <c r="G197">
        <v>20</v>
      </c>
      <c r="H197">
        <v>21.5</v>
      </c>
      <c r="I197">
        <v>0</v>
      </c>
      <c r="J197">
        <v>26</v>
      </c>
      <c r="K197">
        <v>30</v>
      </c>
      <c r="L197" s="121">
        <v>44.8</v>
      </c>
      <c r="M197" s="115">
        <f t="shared" si="194"/>
        <v>2872</v>
      </c>
      <c r="N197" s="7">
        <v>3079.6829926739365</v>
      </c>
      <c r="O197" s="7">
        <v>3327.0647594078355</v>
      </c>
      <c r="P197" s="7">
        <v>4143.24</v>
      </c>
      <c r="Q197" s="121" t="s">
        <v>392</v>
      </c>
      <c r="R197">
        <v>1</v>
      </c>
      <c r="S197">
        <v>1</v>
      </c>
      <c r="T197">
        <v>1</v>
      </c>
      <c r="U197" t="e">
        <f t="shared" si="195"/>
        <v>#VALUE!</v>
      </c>
      <c r="V197">
        <f t="shared" si="196"/>
        <v>1695</v>
      </c>
      <c r="W197">
        <f t="shared" si="197"/>
        <v>1831</v>
      </c>
      <c r="X197">
        <f t="shared" si="198"/>
        <v>2280</v>
      </c>
      <c r="Y197" t="e">
        <f t="shared" si="226"/>
        <v>#VALUE!</v>
      </c>
      <c r="Z197">
        <f t="shared" si="227"/>
        <v>292</v>
      </c>
      <c r="AA197">
        <f t="shared" si="228"/>
        <v>315</v>
      </c>
      <c r="AB197">
        <f t="shared" si="229"/>
        <v>392</v>
      </c>
      <c r="AC197" s="213" t="e">
        <f t="shared" si="211"/>
        <v>#VALUE!</v>
      </c>
      <c r="AD197" s="213">
        <f t="shared" si="212"/>
        <v>0.35013874187151256</v>
      </c>
      <c r="AE197" s="213">
        <f t="shared" si="213"/>
        <v>0.40660924503204493</v>
      </c>
      <c r="AF197" s="213">
        <f t="shared" si="214"/>
        <v>0.62600132608704251</v>
      </c>
      <c r="AG197" s="167">
        <f t="shared" si="199"/>
        <v>1.2760000000000001E-4</v>
      </c>
      <c r="AH197" s="167">
        <f t="shared" si="200"/>
        <v>1.7219</v>
      </c>
      <c r="AI197" s="167">
        <f t="shared" si="201"/>
        <v>2</v>
      </c>
      <c r="AJ197" s="167">
        <f t="shared" si="202"/>
        <v>3.76611E-4</v>
      </c>
      <c r="AK197" s="115">
        <v>380.60090160569081</v>
      </c>
      <c r="AL197" s="7">
        <v>411.17343900116532</v>
      </c>
      <c r="AM197" s="7">
        <v>512.04</v>
      </c>
      <c r="AN197">
        <v>1</v>
      </c>
      <c r="AO197">
        <v>1</v>
      </c>
      <c r="AP197">
        <v>1</v>
      </c>
      <c r="AQ197">
        <f t="shared" si="203"/>
        <v>429</v>
      </c>
      <c r="AR197">
        <f t="shared" si="203"/>
        <v>463</v>
      </c>
      <c r="AS197">
        <f t="shared" si="204"/>
        <v>577</v>
      </c>
      <c r="AT197">
        <f t="shared" si="223"/>
        <v>184</v>
      </c>
      <c r="AU197">
        <f t="shared" si="224"/>
        <v>199</v>
      </c>
      <c r="AV197">
        <f t="shared" si="225"/>
        <v>248</v>
      </c>
      <c r="AW197" s="213">
        <f t="shared" si="215"/>
        <v>0.14095942430915556</v>
      </c>
      <c r="AX197" s="213">
        <f t="shared" si="216"/>
        <v>0.16447515188909853</v>
      </c>
      <c r="AY197" s="213">
        <f t="shared" si="217"/>
        <v>0.25375587320543036</v>
      </c>
      <c r="AZ197" s="119">
        <f t="shared" si="221"/>
        <v>1.3</v>
      </c>
      <c r="BA197" s="1">
        <v>8.6999999999999993</v>
      </c>
      <c r="BB197">
        <v>9.8000000000000007</v>
      </c>
      <c r="BC197">
        <v>14.3</v>
      </c>
      <c r="BE197" s="7">
        <v>3590</v>
      </c>
      <c r="BG197" s="123">
        <f t="shared" si="205"/>
        <v>0.8</v>
      </c>
      <c r="BJ197">
        <v>0</v>
      </c>
      <c r="BK197">
        <v>10.6</v>
      </c>
      <c r="BL197">
        <v>12.5</v>
      </c>
      <c r="BM197">
        <v>21.85</v>
      </c>
      <c r="BO197">
        <f t="shared" si="220"/>
        <v>1</v>
      </c>
      <c r="BP197">
        <f t="shared" si="220"/>
        <v>1</v>
      </c>
      <c r="BQ197">
        <f t="shared" si="220"/>
        <v>1</v>
      </c>
      <c r="BR197">
        <f t="shared" si="206"/>
        <v>429</v>
      </c>
      <c r="BS197">
        <f t="shared" si="218"/>
        <v>463</v>
      </c>
      <c r="BT197">
        <f t="shared" si="219"/>
        <v>577</v>
      </c>
      <c r="BV197">
        <f t="shared" si="207"/>
        <v>0</v>
      </c>
      <c r="BW197">
        <f t="shared" si="208"/>
        <v>0</v>
      </c>
      <c r="BX197">
        <f t="shared" si="209"/>
        <v>0</v>
      </c>
      <c r="BY197">
        <f t="shared" si="222"/>
        <v>1</v>
      </c>
    </row>
    <row r="198" spans="1:77" x14ac:dyDescent="0.25">
      <c r="A198" t="str">
        <f t="shared" si="210"/>
        <v>13521</v>
      </c>
      <c r="D198">
        <v>1</v>
      </c>
      <c r="E198">
        <v>35</v>
      </c>
      <c r="F198">
        <v>40.5</v>
      </c>
      <c r="G198">
        <v>21</v>
      </c>
      <c r="H198">
        <v>21.5</v>
      </c>
      <c r="I198">
        <v>0</v>
      </c>
      <c r="J198">
        <v>26</v>
      </c>
      <c r="K198">
        <v>30</v>
      </c>
      <c r="L198" s="121">
        <v>44.8</v>
      </c>
      <c r="M198" s="115">
        <f t="shared" si="194"/>
        <v>2029.6000000000001</v>
      </c>
      <c r="N198" s="7">
        <v>4175.015825613802</v>
      </c>
      <c r="O198" s="7">
        <v>4470.8526528786542</v>
      </c>
      <c r="P198" s="7">
        <v>6219.96</v>
      </c>
      <c r="Q198" s="121" t="s">
        <v>392</v>
      </c>
      <c r="R198">
        <v>1</v>
      </c>
      <c r="S198">
        <v>1</v>
      </c>
      <c r="T198">
        <v>1</v>
      </c>
      <c r="U198" t="e">
        <f t="shared" si="195"/>
        <v>#VALUE!</v>
      </c>
      <c r="V198">
        <f t="shared" si="196"/>
        <v>2298</v>
      </c>
      <c r="W198">
        <f t="shared" si="197"/>
        <v>2460</v>
      </c>
      <c r="X198">
        <f t="shared" si="198"/>
        <v>3423</v>
      </c>
      <c r="Y198" t="e">
        <f t="shared" si="226"/>
        <v>#VALUE!</v>
      </c>
      <c r="Z198">
        <f t="shared" si="227"/>
        <v>395</v>
      </c>
      <c r="AA198">
        <f t="shared" si="228"/>
        <v>423</v>
      </c>
      <c r="AB198">
        <f t="shared" si="229"/>
        <v>589</v>
      </c>
      <c r="AC198" s="213" t="e">
        <f t="shared" si="211"/>
        <v>#VALUE!</v>
      </c>
      <c r="AD198" s="213">
        <f t="shared" si="212"/>
        <v>0.81672134881150071</v>
      </c>
      <c r="AE198" s="213">
        <f t="shared" si="213"/>
        <v>0.93595403333817506</v>
      </c>
      <c r="AF198" s="213">
        <f t="shared" si="214"/>
        <v>1.808848669875462</v>
      </c>
      <c r="AG198" s="167">
        <f t="shared" si="199"/>
        <v>1.2760000000000001E-4</v>
      </c>
      <c r="AH198" s="167">
        <f t="shared" si="200"/>
        <v>1.7219</v>
      </c>
      <c r="AI198" s="167">
        <f t="shared" si="201"/>
        <v>4</v>
      </c>
      <c r="AJ198" s="167">
        <f t="shared" si="202"/>
        <v>5.1420100000000005E-4</v>
      </c>
      <c r="AK198" s="115">
        <v>541.56076058716258</v>
      </c>
      <c r="AL198" s="7">
        <v>579.9351342123673</v>
      </c>
      <c r="AM198" s="7">
        <v>806.82</v>
      </c>
      <c r="AN198">
        <v>1</v>
      </c>
      <c r="AO198">
        <v>1</v>
      </c>
      <c r="AP198">
        <v>1</v>
      </c>
      <c r="AQ198">
        <f t="shared" si="203"/>
        <v>610</v>
      </c>
      <c r="AR198">
        <f t="shared" si="203"/>
        <v>653</v>
      </c>
      <c r="AS198">
        <f t="shared" si="204"/>
        <v>909</v>
      </c>
      <c r="AT198">
        <f t="shared" si="223"/>
        <v>262</v>
      </c>
      <c r="AU198">
        <f t="shared" si="224"/>
        <v>281</v>
      </c>
      <c r="AV198">
        <f t="shared" si="225"/>
        <v>391</v>
      </c>
      <c r="AW198" s="213">
        <f t="shared" si="215"/>
        <v>0.36094285515737579</v>
      </c>
      <c r="AX198" s="213">
        <f t="shared" si="216"/>
        <v>0.41485810238350951</v>
      </c>
      <c r="AY198" s="213">
        <f t="shared" si="217"/>
        <v>0.80034858004817044</v>
      </c>
      <c r="AZ198" s="119">
        <f t="shared" si="221"/>
        <v>0.9</v>
      </c>
      <c r="BA198" s="1">
        <v>8.6999999999999993</v>
      </c>
      <c r="BB198">
        <v>9.8000000000000007</v>
      </c>
      <c r="BC198">
        <v>14.3</v>
      </c>
      <c r="BE198" s="7">
        <v>2537</v>
      </c>
      <c r="BG198" s="123">
        <f t="shared" si="205"/>
        <v>0.8</v>
      </c>
      <c r="BJ198">
        <v>0</v>
      </c>
      <c r="BK198">
        <v>10.6</v>
      </c>
      <c r="BL198">
        <v>12.5</v>
      </c>
      <c r="BM198">
        <v>21.85</v>
      </c>
      <c r="BO198">
        <f t="shared" si="220"/>
        <v>1</v>
      </c>
      <c r="BP198">
        <f t="shared" si="220"/>
        <v>1</v>
      </c>
      <c r="BQ198">
        <f t="shared" si="220"/>
        <v>1</v>
      </c>
      <c r="BR198">
        <f t="shared" si="206"/>
        <v>610</v>
      </c>
      <c r="BS198">
        <f t="shared" si="218"/>
        <v>653</v>
      </c>
      <c r="BT198">
        <f t="shared" si="219"/>
        <v>909</v>
      </c>
      <c r="BV198">
        <f t="shared" si="207"/>
        <v>0</v>
      </c>
      <c r="BW198">
        <f t="shared" si="208"/>
        <v>0</v>
      </c>
      <c r="BX198">
        <f t="shared" si="209"/>
        <v>0</v>
      </c>
      <c r="BY198">
        <f t="shared" si="222"/>
        <v>1</v>
      </c>
    </row>
    <row r="199" spans="1:77" x14ac:dyDescent="0.25">
      <c r="A199" t="str">
        <f t="shared" si="210"/>
        <v>15021</v>
      </c>
      <c r="D199">
        <v>1</v>
      </c>
      <c r="E199">
        <v>50</v>
      </c>
      <c r="F199">
        <v>40.5</v>
      </c>
      <c r="G199">
        <v>21</v>
      </c>
      <c r="H199">
        <v>21.5</v>
      </c>
      <c r="I199">
        <v>0</v>
      </c>
      <c r="J199">
        <v>26</v>
      </c>
      <c r="K199">
        <v>30</v>
      </c>
      <c r="L199" s="121">
        <v>44.8</v>
      </c>
      <c r="M199" s="115">
        <f t="shared" si="194"/>
        <v>2478.4</v>
      </c>
      <c r="N199" s="7">
        <v>4175.015825613802</v>
      </c>
      <c r="O199" s="7">
        <v>4470.8526528786542</v>
      </c>
      <c r="P199" s="7">
        <v>6219.96</v>
      </c>
      <c r="Q199" s="121" t="s">
        <v>392</v>
      </c>
      <c r="R199">
        <v>1</v>
      </c>
      <c r="S199">
        <v>1</v>
      </c>
      <c r="T199">
        <v>1</v>
      </c>
      <c r="U199" t="e">
        <f t="shared" si="195"/>
        <v>#VALUE!</v>
      </c>
      <c r="V199">
        <f t="shared" si="196"/>
        <v>2298</v>
      </c>
      <c r="W199">
        <f t="shared" si="197"/>
        <v>2460</v>
      </c>
      <c r="X199">
        <f t="shared" si="198"/>
        <v>3423</v>
      </c>
      <c r="Y199" t="e">
        <f t="shared" si="226"/>
        <v>#VALUE!</v>
      </c>
      <c r="Z199">
        <f t="shared" si="227"/>
        <v>395</v>
      </c>
      <c r="AA199">
        <f t="shared" si="228"/>
        <v>423</v>
      </c>
      <c r="AB199">
        <f t="shared" si="229"/>
        <v>589</v>
      </c>
      <c r="AC199" s="213" t="e">
        <f t="shared" si="211"/>
        <v>#VALUE!</v>
      </c>
      <c r="AD199" s="213">
        <f t="shared" si="212"/>
        <v>0.83891907752497197</v>
      </c>
      <c r="AE199" s="213">
        <f t="shared" si="213"/>
        <v>0.96093006746000131</v>
      </c>
      <c r="AF199" s="213">
        <f t="shared" si="214"/>
        <v>1.8530148181931771</v>
      </c>
      <c r="AG199" s="167">
        <f t="shared" si="199"/>
        <v>1.2760000000000001E-4</v>
      </c>
      <c r="AH199" s="167">
        <f t="shared" si="200"/>
        <v>1.7219</v>
      </c>
      <c r="AI199" s="167">
        <f t="shared" si="201"/>
        <v>4</v>
      </c>
      <c r="AJ199" s="167">
        <f t="shared" si="202"/>
        <v>5.1420100000000005E-4</v>
      </c>
      <c r="AK199" s="115">
        <v>541.56076058716258</v>
      </c>
      <c r="AL199" s="7">
        <v>579.9351342123673</v>
      </c>
      <c r="AM199" s="7">
        <v>806.82</v>
      </c>
      <c r="AN199">
        <v>1</v>
      </c>
      <c r="AO199">
        <v>1</v>
      </c>
      <c r="AP199">
        <v>1</v>
      </c>
      <c r="AQ199">
        <f t="shared" si="203"/>
        <v>610</v>
      </c>
      <c r="AR199">
        <f t="shared" si="203"/>
        <v>653</v>
      </c>
      <c r="AS199">
        <f t="shared" si="204"/>
        <v>909</v>
      </c>
      <c r="AT199">
        <f t="shared" si="223"/>
        <v>262</v>
      </c>
      <c r="AU199">
        <f t="shared" si="224"/>
        <v>281</v>
      </c>
      <c r="AV199">
        <f t="shared" si="225"/>
        <v>391</v>
      </c>
      <c r="AW199" s="213">
        <f t="shared" si="215"/>
        <v>0.37189000326866878</v>
      </c>
      <c r="AX199" s="213">
        <f t="shared" si="216"/>
        <v>0.42720777408669608</v>
      </c>
      <c r="AY199" s="213">
        <f t="shared" si="217"/>
        <v>0.82216066392271181</v>
      </c>
      <c r="AZ199" s="119">
        <f t="shared" si="221"/>
        <v>1.3</v>
      </c>
      <c r="BA199" s="1">
        <v>8.6999999999999993</v>
      </c>
      <c r="BB199">
        <v>9.8000000000000007</v>
      </c>
      <c r="BC199">
        <v>14.3</v>
      </c>
      <c r="BE199" s="7">
        <v>3098</v>
      </c>
      <c r="BG199" s="123">
        <f t="shared" si="205"/>
        <v>0.8</v>
      </c>
      <c r="BJ199">
        <v>0</v>
      </c>
      <c r="BK199">
        <v>10.6</v>
      </c>
      <c r="BL199">
        <v>12.5</v>
      </c>
      <c r="BM199">
        <v>21.85</v>
      </c>
      <c r="BO199">
        <f t="shared" si="220"/>
        <v>1</v>
      </c>
      <c r="BP199">
        <f t="shared" si="220"/>
        <v>1</v>
      </c>
      <c r="BQ199">
        <f t="shared" si="220"/>
        <v>1</v>
      </c>
      <c r="BR199">
        <f t="shared" si="206"/>
        <v>610</v>
      </c>
      <c r="BS199">
        <f t="shared" si="218"/>
        <v>653</v>
      </c>
      <c r="BT199">
        <f t="shared" si="219"/>
        <v>909</v>
      </c>
      <c r="BV199">
        <f t="shared" si="207"/>
        <v>0</v>
      </c>
      <c r="BW199">
        <f t="shared" si="208"/>
        <v>0</v>
      </c>
      <c r="BX199">
        <f t="shared" si="209"/>
        <v>0</v>
      </c>
      <c r="BY199">
        <f t="shared" si="222"/>
        <v>1</v>
      </c>
    </row>
    <row r="200" spans="1:77" x14ac:dyDescent="0.25">
      <c r="A200" t="str">
        <f t="shared" si="210"/>
        <v>16521</v>
      </c>
      <c r="D200">
        <v>1</v>
      </c>
      <c r="E200">
        <v>65</v>
      </c>
      <c r="F200">
        <v>40.5</v>
      </c>
      <c r="G200">
        <v>21</v>
      </c>
      <c r="H200">
        <v>21.5</v>
      </c>
      <c r="I200">
        <v>0</v>
      </c>
      <c r="J200">
        <v>26</v>
      </c>
      <c r="K200">
        <v>30</v>
      </c>
      <c r="L200" s="121">
        <v>44.8</v>
      </c>
      <c r="M200" s="115">
        <f t="shared" si="194"/>
        <v>2908.8</v>
      </c>
      <c r="N200" s="7">
        <v>4175.015825613802</v>
      </c>
      <c r="O200" s="7">
        <v>4470.8526528786542</v>
      </c>
      <c r="P200" s="7">
        <v>6219.96</v>
      </c>
      <c r="Q200" s="121" t="s">
        <v>392</v>
      </c>
      <c r="R200">
        <v>1</v>
      </c>
      <c r="S200">
        <v>1</v>
      </c>
      <c r="T200">
        <v>1</v>
      </c>
      <c r="U200" t="e">
        <f t="shared" si="195"/>
        <v>#VALUE!</v>
      </c>
      <c r="V200">
        <f t="shared" si="196"/>
        <v>2298</v>
      </c>
      <c r="W200">
        <f t="shared" si="197"/>
        <v>2460</v>
      </c>
      <c r="X200">
        <f t="shared" si="198"/>
        <v>3423</v>
      </c>
      <c r="Y200" t="e">
        <f t="shared" si="226"/>
        <v>#VALUE!</v>
      </c>
      <c r="Z200">
        <f t="shared" si="227"/>
        <v>395</v>
      </c>
      <c r="AA200">
        <f t="shared" si="228"/>
        <v>423</v>
      </c>
      <c r="AB200">
        <f t="shared" si="229"/>
        <v>589</v>
      </c>
      <c r="AC200" s="213" t="e">
        <f t="shared" si="211"/>
        <v>#VALUE!</v>
      </c>
      <c r="AD200" s="213">
        <f t="shared" si="212"/>
        <v>0.86111680623844333</v>
      </c>
      <c r="AE200" s="213">
        <f t="shared" si="213"/>
        <v>0.98590610158182779</v>
      </c>
      <c r="AF200" s="213">
        <f t="shared" si="214"/>
        <v>1.8971809665108921</v>
      </c>
      <c r="AG200" s="167">
        <f t="shared" si="199"/>
        <v>1.2760000000000001E-4</v>
      </c>
      <c r="AH200" s="167">
        <f t="shared" si="200"/>
        <v>1.7219</v>
      </c>
      <c r="AI200" s="167">
        <f t="shared" si="201"/>
        <v>4</v>
      </c>
      <c r="AJ200" s="167">
        <f t="shared" si="202"/>
        <v>5.1420100000000005E-4</v>
      </c>
      <c r="AK200" s="115">
        <f>AK199*(1-(($E200-50)*0.005))</f>
        <v>500.94370354312542</v>
      </c>
      <c r="AL200" s="7">
        <f>AL199*(1-(($E200-50)*0.005))</f>
        <v>536.43999914643973</v>
      </c>
      <c r="AM200" s="7">
        <f>AM199*(1-(($E200-50)*0.005))</f>
        <v>746.30850000000009</v>
      </c>
      <c r="AN200">
        <v>1</v>
      </c>
      <c r="AO200">
        <v>1</v>
      </c>
      <c r="AP200">
        <v>1</v>
      </c>
      <c r="AQ200">
        <f t="shared" si="203"/>
        <v>564</v>
      </c>
      <c r="AR200">
        <f t="shared" si="203"/>
        <v>604</v>
      </c>
      <c r="AS200">
        <f t="shared" si="204"/>
        <v>840</v>
      </c>
      <c r="AT200">
        <f t="shared" si="223"/>
        <v>243</v>
      </c>
      <c r="AU200">
        <f t="shared" si="224"/>
        <v>260</v>
      </c>
      <c r="AV200">
        <f t="shared" si="225"/>
        <v>361</v>
      </c>
      <c r="AW200" s="213">
        <f t="shared" si="215"/>
        <v>0.32999658220820105</v>
      </c>
      <c r="AX200" s="213">
        <f t="shared" si="216"/>
        <v>0.37709219972223568</v>
      </c>
      <c r="AY200" s="213">
        <f t="shared" si="217"/>
        <v>0.72083930334286761</v>
      </c>
      <c r="AZ200" s="119">
        <f t="shared" si="221"/>
        <v>1.7</v>
      </c>
      <c r="BA200" s="1">
        <v>8.6999999999999993</v>
      </c>
      <c r="BB200">
        <v>9.8000000000000007</v>
      </c>
      <c r="BC200">
        <v>14.3</v>
      </c>
      <c r="BE200" s="7">
        <v>3636</v>
      </c>
      <c r="BG200" s="123">
        <f t="shared" si="205"/>
        <v>0.8</v>
      </c>
      <c r="BJ200">
        <v>0</v>
      </c>
      <c r="BK200">
        <v>10.6</v>
      </c>
      <c r="BL200">
        <v>12.5</v>
      </c>
      <c r="BM200">
        <v>21.85</v>
      </c>
      <c r="BO200">
        <f t="shared" si="220"/>
        <v>1</v>
      </c>
      <c r="BP200">
        <f t="shared" si="220"/>
        <v>1</v>
      </c>
      <c r="BQ200">
        <f t="shared" si="220"/>
        <v>1</v>
      </c>
      <c r="BR200">
        <f t="shared" si="206"/>
        <v>564</v>
      </c>
      <c r="BS200">
        <f t="shared" si="218"/>
        <v>604</v>
      </c>
      <c r="BT200">
        <f t="shared" si="219"/>
        <v>840</v>
      </c>
      <c r="BV200">
        <f t="shared" si="207"/>
        <v>0</v>
      </c>
      <c r="BW200">
        <f t="shared" si="208"/>
        <v>0</v>
      </c>
      <c r="BX200">
        <f t="shared" si="209"/>
        <v>0</v>
      </c>
      <c r="BY200">
        <f t="shared" si="222"/>
        <v>1</v>
      </c>
    </row>
    <row r="201" spans="1:77" x14ac:dyDescent="0.25">
      <c r="A201" t="str">
        <f t="shared" si="210"/>
        <v>19521</v>
      </c>
      <c r="D201">
        <v>1</v>
      </c>
      <c r="E201">
        <v>95</v>
      </c>
      <c r="F201">
        <v>40.5</v>
      </c>
      <c r="G201">
        <v>21</v>
      </c>
      <c r="H201">
        <v>21.5</v>
      </c>
      <c r="I201">
        <v>0</v>
      </c>
      <c r="J201">
        <v>26</v>
      </c>
      <c r="K201">
        <v>30</v>
      </c>
      <c r="L201" s="121">
        <v>44.8</v>
      </c>
      <c r="M201" s="115">
        <f t="shared" si="194"/>
        <v>3763.2000000000003</v>
      </c>
      <c r="N201" s="7">
        <v>4175.015825613802</v>
      </c>
      <c r="O201" s="7">
        <v>4470.8526528786542</v>
      </c>
      <c r="P201" s="7">
        <v>6219.96</v>
      </c>
      <c r="Q201" s="121" t="s">
        <v>392</v>
      </c>
      <c r="R201">
        <v>1</v>
      </c>
      <c r="S201">
        <v>1</v>
      </c>
      <c r="T201">
        <v>1</v>
      </c>
      <c r="U201" t="e">
        <f t="shared" si="195"/>
        <v>#VALUE!</v>
      </c>
      <c r="V201">
        <f t="shared" si="196"/>
        <v>2298</v>
      </c>
      <c r="W201">
        <f t="shared" si="197"/>
        <v>2460</v>
      </c>
      <c r="X201">
        <f t="shared" si="198"/>
        <v>3423</v>
      </c>
      <c r="Y201" t="e">
        <f t="shared" si="226"/>
        <v>#VALUE!</v>
      </c>
      <c r="Z201">
        <f t="shared" si="227"/>
        <v>395</v>
      </c>
      <c r="AA201">
        <f t="shared" si="228"/>
        <v>423</v>
      </c>
      <c r="AB201">
        <f t="shared" si="229"/>
        <v>589</v>
      </c>
      <c r="AC201" s="213" t="e">
        <f t="shared" si="211"/>
        <v>#VALUE!</v>
      </c>
      <c r="AD201" s="213">
        <f t="shared" si="212"/>
        <v>0.90551226366538595</v>
      </c>
      <c r="AE201" s="213">
        <f t="shared" si="213"/>
        <v>1.0358581698254805</v>
      </c>
      <c r="AF201" s="213">
        <f t="shared" si="214"/>
        <v>1.9855132631463224</v>
      </c>
      <c r="AG201" s="167">
        <f t="shared" si="199"/>
        <v>1.2760000000000001E-4</v>
      </c>
      <c r="AH201" s="167">
        <f t="shared" si="200"/>
        <v>1.7219</v>
      </c>
      <c r="AI201" s="167">
        <f t="shared" si="201"/>
        <v>4</v>
      </c>
      <c r="AJ201" s="167">
        <f t="shared" si="202"/>
        <v>5.1420100000000005E-4</v>
      </c>
      <c r="AK201" s="115">
        <f>AK199*(1-(($E201-50)*0.005))</f>
        <v>419.709589455051</v>
      </c>
      <c r="AL201" s="7">
        <f>AL199*(1-(($E201-50)*0.005))</f>
        <v>449.44972901458465</v>
      </c>
      <c r="AM201" s="7">
        <f>AM199*(1-(($E201-50)*0.005))</f>
        <v>625.28550000000007</v>
      </c>
      <c r="AN201">
        <v>1</v>
      </c>
      <c r="AO201">
        <v>1</v>
      </c>
      <c r="AP201">
        <v>1</v>
      </c>
      <c r="AQ201">
        <f t="shared" si="203"/>
        <v>473</v>
      </c>
      <c r="AR201">
        <f t="shared" si="203"/>
        <v>506</v>
      </c>
      <c r="AS201">
        <f t="shared" si="204"/>
        <v>704</v>
      </c>
      <c r="AT201">
        <f t="shared" si="223"/>
        <v>203</v>
      </c>
      <c r="AU201">
        <f t="shared" si="224"/>
        <v>218</v>
      </c>
      <c r="AV201">
        <f t="shared" si="225"/>
        <v>303</v>
      </c>
      <c r="AW201" s="213">
        <f t="shared" si="215"/>
        <v>0.24556874906203058</v>
      </c>
      <c r="AX201" s="213">
        <f t="shared" si="216"/>
        <v>0.28234228056980154</v>
      </c>
      <c r="AY201" s="213">
        <f t="shared" si="217"/>
        <v>0.53819694658674766</v>
      </c>
      <c r="AZ201" s="119">
        <f t="shared" si="221"/>
        <v>2.5</v>
      </c>
      <c r="BA201" s="1">
        <v>8.6999999999999993</v>
      </c>
      <c r="BB201">
        <v>9.8000000000000007</v>
      </c>
      <c r="BC201">
        <v>14.3</v>
      </c>
      <c r="BE201" s="7">
        <v>4704</v>
      </c>
      <c r="BG201" s="123">
        <f t="shared" si="205"/>
        <v>0.8</v>
      </c>
      <c r="BJ201">
        <v>0</v>
      </c>
      <c r="BK201">
        <v>10.6</v>
      </c>
      <c r="BL201">
        <v>12.5</v>
      </c>
      <c r="BM201">
        <v>21.85</v>
      </c>
      <c r="BO201">
        <f t="shared" si="220"/>
        <v>1</v>
      </c>
      <c r="BP201">
        <f t="shared" si="220"/>
        <v>1</v>
      </c>
      <c r="BQ201">
        <f t="shared" si="220"/>
        <v>1</v>
      </c>
      <c r="BR201">
        <f t="shared" si="206"/>
        <v>473</v>
      </c>
      <c r="BS201">
        <f t="shared" si="218"/>
        <v>506</v>
      </c>
      <c r="BT201">
        <f t="shared" si="219"/>
        <v>704</v>
      </c>
      <c r="BV201">
        <f t="shared" si="207"/>
        <v>0</v>
      </c>
      <c r="BW201">
        <f t="shared" si="208"/>
        <v>0</v>
      </c>
      <c r="BX201">
        <f t="shared" si="209"/>
        <v>0</v>
      </c>
      <c r="BY201">
        <f t="shared" si="222"/>
        <v>1</v>
      </c>
    </row>
    <row r="202" spans="1:77" x14ac:dyDescent="0.25">
      <c r="A202" t="str">
        <f t="shared" si="210"/>
        <v>13510</v>
      </c>
      <c r="D202">
        <v>1</v>
      </c>
      <c r="E202">
        <v>35</v>
      </c>
      <c r="F202">
        <v>40.5</v>
      </c>
      <c r="G202">
        <v>10</v>
      </c>
      <c r="H202">
        <v>11.5</v>
      </c>
      <c r="I202">
        <v>0</v>
      </c>
      <c r="J202">
        <v>26</v>
      </c>
      <c r="K202">
        <v>30</v>
      </c>
      <c r="L202" s="121">
        <v>44.8</v>
      </c>
      <c r="M202" s="115">
        <f t="shared" si="194"/>
        <v>1131.3</v>
      </c>
      <c r="N202" s="7">
        <v>2267.7915432376717</v>
      </c>
      <c r="O202" s="7">
        <v>2456.1428225151312</v>
      </c>
      <c r="P202" s="7">
        <v>3097.58</v>
      </c>
      <c r="Q202" s="121" t="s">
        <v>392</v>
      </c>
      <c r="R202">
        <v>1</v>
      </c>
      <c r="S202">
        <v>1</v>
      </c>
      <c r="T202">
        <v>1</v>
      </c>
      <c r="U202" t="e">
        <f t="shared" si="195"/>
        <v>#VALUE!</v>
      </c>
      <c r="V202">
        <f t="shared" si="196"/>
        <v>1248</v>
      </c>
      <c r="W202">
        <f t="shared" si="197"/>
        <v>1352</v>
      </c>
      <c r="X202">
        <f t="shared" si="198"/>
        <v>1705</v>
      </c>
      <c r="Y202" t="e">
        <f t="shared" si="226"/>
        <v>#VALUE!</v>
      </c>
      <c r="Z202">
        <f t="shared" si="227"/>
        <v>215</v>
      </c>
      <c r="AA202">
        <f t="shared" si="228"/>
        <v>233</v>
      </c>
      <c r="AB202">
        <f t="shared" si="229"/>
        <v>293</v>
      </c>
      <c r="AC202" s="213" t="e">
        <f t="shared" si="211"/>
        <v>#VALUE!</v>
      </c>
      <c r="AD202" s="213">
        <f t="shared" si="212"/>
        <v>0.18421954480838962</v>
      </c>
      <c r="AE202" s="213">
        <f t="shared" si="213"/>
        <v>0.21591524685953425</v>
      </c>
      <c r="AF202" s="213">
        <f t="shared" si="214"/>
        <v>0.33952368107357966</v>
      </c>
      <c r="AG202" s="167">
        <f t="shared" si="199"/>
        <v>3.969E-4</v>
      </c>
      <c r="AH202" s="167">
        <f t="shared" si="200"/>
        <v>1.7345999999999999</v>
      </c>
      <c r="AI202" s="167">
        <f t="shared" si="201"/>
        <v>2</v>
      </c>
      <c r="AJ202" s="167">
        <f t="shared" si="202"/>
        <v>3.6734700000000002E-4</v>
      </c>
      <c r="AK202" s="115">
        <v>314.40040300104783</v>
      </c>
      <c r="AL202" s="7">
        <v>340.51290804463417</v>
      </c>
      <c r="AM202" s="7">
        <v>429.44</v>
      </c>
      <c r="AN202">
        <v>1</v>
      </c>
      <c r="AO202">
        <v>1</v>
      </c>
      <c r="AP202">
        <v>1</v>
      </c>
      <c r="AQ202">
        <f t="shared" si="203"/>
        <v>354</v>
      </c>
      <c r="AR202">
        <f t="shared" si="203"/>
        <v>383</v>
      </c>
      <c r="AS202">
        <f t="shared" si="204"/>
        <v>484</v>
      </c>
      <c r="AT202">
        <f t="shared" si="223"/>
        <v>152</v>
      </c>
      <c r="AU202">
        <f t="shared" si="224"/>
        <v>165</v>
      </c>
      <c r="AV202">
        <f t="shared" si="225"/>
        <v>208</v>
      </c>
      <c r="AW202" s="213">
        <f t="shared" si="215"/>
        <v>9.2933974759177168E-2</v>
      </c>
      <c r="AX202" s="213">
        <f t="shared" si="216"/>
        <v>0.10926259454815473</v>
      </c>
      <c r="AY202" s="213">
        <f t="shared" si="217"/>
        <v>0.17256620729774091</v>
      </c>
      <c r="AZ202" s="119">
        <f t="shared" si="221"/>
        <v>0.2</v>
      </c>
      <c r="BA202" s="1">
        <v>10.1</v>
      </c>
      <c r="BB202">
        <v>11.2</v>
      </c>
      <c r="BC202">
        <v>17.5</v>
      </c>
      <c r="BE202" s="7">
        <v>1257</v>
      </c>
      <c r="BG202" s="123">
        <f t="shared" si="205"/>
        <v>0.9</v>
      </c>
      <c r="BJ202">
        <v>0</v>
      </c>
      <c r="BK202">
        <v>11.5</v>
      </c>
      <c r="BL202">
        <v>13.3</v>
      </c>
      <c r="BM202">
        <v>21.85</v>
      </c>
      <c r="BO202">
        <f t="shared" si="220"/>
        <v>1</v>
      </c>
      <c r="BP202">
        <f t="shared" si="220"/>
        <v>1</v>
      </c>
      <c r="BQ202">
        <f t="shared" si="220"/>
        <v>1</v>
      </c>
      <c r="BR202">
        <f t="shared" si="206"/>
        <v>354</v>
      </c>
      <c r="BS202">
        <f t="shared" si="218"/>
        <v>383</v>
      </c>
      <c r="BT202">
        <f t="shared" si="219"/>
        <v>484</v>
      </c>
      <c r="BV202">
        <f t="shared" si="207"/>
        <v>0</v>
      </c>
      <c r="BW202">
        <f t="shared" si="208"/>
        <v>0</v>
      </c>
      <c r="BX202">
        <f t="shared" si="209"/>
        <v>0</v>
      </c>
      <c r="BY202">
        <f t="shared" si="222"/>
        <v>1</v>
      </c>
    </row>
    <row r="203" spans="1:77" x14ac:dyDescent="0.25">
      <c r="A203" t="str">
        <f t="shared" si="210"/>
        <v>15010</v>
      </c>
      <c r="D203">
        <v>1</v>
      </c>
      <c r="E203">
        <v>50</v>
      </c>
      <c r="F203">
        <v>40.5</v>
      </c>
      <c r="G203">
        <v>10</v>
      </c>
      <c r="H203">
        <v>11.5</v>
      </c>
      <c r="I203">
        <v>0</v>
      </c>
      <c r="J203">
        <v>26</v>
      </c>
      <c r="K203">
        <v>30</v>
      </c>
      <c r="L203" s="121">
        <v>44.8</v>
      </c>
      <c r="M203" s="115">
        <f t="shared" si="194"/>
        <v>1355.4</v>
      </c>
      <c r="N203" s="7">
        <v>2267.7915432376717</v>
      </c>
      <c r="O203" s="7">
        <v>2456.1428225151312</v>
      </c>
      <c r="P203" s="7">
        <v>3097.58</v>
      </c>
      <c r="Q203" s="121" t="s">
        <v>392</v>
      </c>
      <c r="R203">
        <v>1</v>
      </c>
      <c r="S203">
        <v>1</v>
      </c>
      <c r="T203">
        <v>1</v>
      </c>
      <c r="U203" t="e">
        <f t="shared" si="195"/>
        <v>#VALUE!</v>
      </c>
      <c r="V203">
        <f t="shared" si="196"/>
        <v>1248</v>
      </c>
      <c r="W203">
        <f t="shared" si="197"/>
        <v>1352</v>
      </c>
      <c r="X203">
        <f t="shared" si="198"/>
        <v>1705</v>
      </c>
      <c r="Y203" t="e">
        <f t="shared" si="226"/>
        <v>#VALUE!</v>
      </c>
      <c r="Z203">
        <f t="shared" si="227"/>
        <v>215</v>
      </c>
      <c r="AA203">
        <f t="shared" si="228"/>
        <v>233</v>
      </c>
      <c r="AB203">
        <f t="shared" si="229"/>
        <v>293</v>
      </c>
      <c r="AC203" s="213" t="e">
        <f t="shared" si="211"/>
        <v>#VALUE!</v>
      </c>
      <c r="AD203" s="213">
        <f t="shared" si="212"/>
        <v>0.1971876397647413</v>
      </c>
      <c r="AE203" s="213">
        <f t="shared" si="213"/>
        <v>0.23082409221351549</v>
      </c>
      <c r="AF203" s="213">
        <f t="shared" si="214"/>
        <v>0.36170855696982701</v>
      </c>
      <c r="AG203" s="167">
        <f t="shared" si="199"/>
        <v>3.969E-4</v>
      </c>
      <c r="AH203" s="167">
        <f t="shared" si="200"/>
        <v>1.7345999999999999</v>
      </c>
      <c r="AI203" s="167">
        <f t="shared" si="201"/>
        <v>2</v>
      </c>
      <c r="AJ203" s="167">
        <f t="shared" si="202"/>
        <v>3.6734700000000002E-4</v>
      </c>
      <c r="AK203" s="115">
        <v>314.40040300104783</v>
      </c>
      <c r="AL203" s="7">
        <v>340.51290804463417</v>
      </c>
      <c r="AM203" s="7">
        <v>429.44</v>
      </c>
      <c r="AN203">
        <v>1</v>
      </c>
      <c r="AO203">
        <v>1</v>
      </c>
      <c r="AP203">
        <v>1</v>
      </c>
      <c r="AQ203">
        <f t="shared" si="203"/>
        <v>354</v>
      </c>
      <c r="AR203">
        <f t="shared" si="203"/>
        <v>383</v>
      </c>
      <c r="AS203">
        <f t="shared" si="204"/>
        <v>484</v>
      </c>
      <c r="AT203">
        <f t="shared" si="223"/>
        <v>152</v>
      </c>
      <c r="AU203">
        <f t="shared" si="224"/>
        <v>165</v>
      </c>
      <c r="AV203">
        <f t="shared" si="225"/>
        <v>208</v>
      </c>
      <c r="AW203" s="213">
        <f t="shared" si="215"/>
        <v>0.10004045114032561</v>
      </c>
      <c r="AX203" s="213">
        <f t="shared" si="216"/>
        <v>0.11745621946064604</v>
      </c>
      <c r="AY203" s="213">
        <f t="shared" si="217"/>
        <v>0.18481070827298918</v>
      </c>
      <c r="AZ203" s="119">
        <f t="shared" si="221"/>
        <v>0.3</v>
      </c>
      <c r="BA203" s="1">
        <v>10.1</v>
      </c>
      <c r="BB203">
        <v>11.2</v>
      </c>
      <c r="BC203">
        <v>17.5</v>
      </c>
      <c r="BE203" s="7">
        <v>1506</v>
      </c>
      <c r="BG203" s="123">
        <f t="shared" si="205"/>
        <v>0.9</v>
      </c>
      <c r="BJ203">
        <v>0</v>
      </c>
      <c r="BK203">
        <v>11.5</v>
      </c>
      <c r="BL203">
        <v>13.3</v>
      </c>
      <c r="BM203">
        <v>21.85</v>
      </c>
      <c r="BO203">
        <f t="shared" si="220"/>
        <v>1</v>
      </c>
      <c r="BP203">
        <f t="shared" si="220"/>
        <v>1</v>
      </c>
      <c r="BQ203">
        <f t="shared" si="220"/>
        <v>1</v>
      </c>
      <c r="BR203">
        <f t="shared" si="206"/>
        <v>354</v>
      </c>
      <c r="BS203">
        <f t="shared" si="218"/>
        <v>383</v>
      </c>
      <c r="BT203">
        <f t="shared" si="219"/>
        <v>484</v>
      </c>
      <c r="BV203">
        <f t="shared" si="207"/>
        <v>0</v>
      </c>
      <c r="BW203">
        <f t="shared" si="208"/>
        <v>0</v>
      </c>
      <c r="BX203">
        <f t="shared" si="209"/>
        <v>0</v>
      </c>
      <c r="BY203">
        <f t="shared" si="222"/>
        <v>1</v>
      </c>
    </row>
    <row r="204" spans="1:77" x14ac:dyDescent="0.25">
      <c r="A204" t="str">
        <f t="shared" si="210"/>
        <v>16510</v>
      </c>
      <c r="D204">
        <v>1</v>
      </c>
      <c r="E204">
        <v>65</v>
      </c>
      <c r="F204">
        <v>40.5</v>
      </c>
      <c r="G204">
        <v>10</v>
      </c>
      <c r="H204">
        <v>11.5</v>
      </c>
      <c r="I204">
        <v>0</v>
      </c>
      <c r="J204">
        <v>26</v>
      </c>
      <c r="K204">
        <v>30</v>
      </c>
      <c r="L204" s="121">
        <v>44.8</v>
      </c>
      <c r="M204" s="115">
        <f t="shared" si="194"/>
        <v>1525.5</v>
      </c>
      <c r="N204" s="7">
        <v>2267.7915432376717</v>
      </c>
      <c r="O204" s="7">
        <v>2456.1428225151312</v>
      </c>
      <c r="P204" s="7">
        <v>3097.58</v>
      </c>
      <c r="Q204" s="121" t="s">
        <v>392</v>
      </c>
      <c r="R204">
        <v>1</v>
      </c>
      <c r="S204">
        <v>1</v>
      </c>
      <c r="T204">
        <v>1</v>
      </c>
      <c r="U204" t="e">
        <f t="shared" si="195"/>
        <v>#VALUE!</v>
      </c>
      <c r="V204">
        <f t="shared" si="196"/>
        <v>1248</v>
      </c>
      <c r="W204">
        <f t="shared" si="197"/>
        <v>1352</v>
      </c>
      <c r="X204">
        <f t="shared" si="198"/>
        <v>1705</v>
      </c>
      <c r="Y204" t="e">
        <f t="shared" si="226"/>
        <v>#VALUE!</v>
      </c>
      <c r="Z204">
        <f t="shared" si="227"/>
        <v>215</v>
      </c>
      <c r="AA204">
        <f t="shared" si="228"/>
        <v>233</v>
      </c>
      <c r="AB204">
        <f t="shared" si="229"/>
        <v>293</v>
      </c>
      <c r="AC204" s="213" t="e">
        <f t="shared" si="211"/>
        <v>#VALUE!</v>
      </c>
      <c r="AD204" s="213">
        <f t="shared" si="212"/>
        <v>0.21015573472109292</v>
      </c>
      <c r="AE204" s="213">
        <f t="shared" si="213"/>
        <v>0.24573293756749676</v>
      </c>
      <c r="AF204" s="213">
        <f t="shared" si="214"/>
        <v>0.3838934328660743</v>
      </c>
      <c r="AG204" s="167">
        <f t="shared" si="199"/>
        <v>3.969E-4</v>
      </c>
      <c r="AH204" s="167">
        <f t="shared" si="200"/>
        <v>1.7345999999999999</v>
      </c>
      <c r="AI204" s="167">
        <f t="shared" si="201"/>
        <v>2</v>
      </c>
      <c r="AJ204" s="167">
        <f t="shared" si="202"/>
        <v>3.6734700000000002E-4</v>
      </c>
      <c r="AK204" s="115">
        <v>314.40040300104783</v>
      </c>
      <c r="AL204" s="7">
        <v>340.51290804463417</v>
      </c>
      <c r="AM204" s="7">
        <v>429.44</v>
      </c>
      <c r="AN204">
        <v>1</v>
      </c>
      <c r="AO204">
        <v>1</v>
      </c>
      <c r="AP204">
        <v>1</v>
      </c>
      <c r="AQ204">
        <f t="shared" si="203"/>
        <v>354</v>
      </c>
      <c r="AR204">
        <f t="shared" si="203"/>
        <v>383</v>
      </c>
      <c r="AS204">
        <f t="shared" si="204"/>
        <v>484</v>
      </c>
      <c r="AT204">
        <f t="shared" si="223"/>
        <v>152</v>
      </c>
      <c r="AU204">
        <f t="shared" si="224"/>
        <v>165</v>
      </c>
      <c r="AV204">
        <f t="shared" si="225"/>
        <v>208</v>
      </c>
      <c r="AW204" s="213">
        <f t="shared" si="215"/>
        <v>0.10714692752147405</v>
      </c>
      <c r="AX204" s="213">
        <f t="shared" si="216"/>
        <v>0.12564984437313734</v>
      </c>
      <c r="AY204" s="213">
        <f t="shared" si="217"/>
        <v>0.19705520924823741</v>
      </c>
      <c r="AZ204" s="119">
        <f t="shared" si="221"/>
        <v>0.4</v>
      </c>
      <c r="BA204" s="1">
        <v>10.1</v>
      </c>
      <c r="BB204">
        <v>11.2</v>
      </c>
      <c r="BC204">
        <v>17.5</v>
      </c>
      <c r="BE204" s="7">
        <v>1695</v>
      </c>
      <c r="BG204" s="123">
        <f t="shared" si="205"/>
        <v>0.9</v>
      </c>
      <c r="BJ204">
        <v>0</v>
      </c>
      <c r="BK204">
        <v>11.5</v>
      </c>
      <c r="BL204">
        <v>13.3</v>
      </c>
      <c r="BM204">
        <v>21.85</v>
      </c>
      <c r="BO204">
        <f t="shared" si="220"/>
        <v>1</v>
      </c>
      <c r="BP204">
        <f t="shared" si="220"/>
        <v>1</v>
      </c>
      <c r="BQ204">
        <f t="shared" si="220"/>
        <v>1</v>
      </c>
      <c r="BR204">
        <f t="shared" si="206"/>
        <v>354</v>
      </c>
      <c r="BS204">
        <f t="shared" si="218"/>
        <v>383</v>
      </c>
      <c r="BT204">
        <f t="shared" si="219"/>
        <v>484</v>
      </c>
      <c r="BV204">
        <f t="shared" si="207"/>
        <v>0</v>
      </c>
      <c r="BW204">
        <f t="shared" si="208"/>
        <v>0</v>
      </c>
      <c r="BX204">
        <f t="shared" si="209"/>
        <v>0</v>
      </c>
      <c r="BY204">
        <f t="shared" si="222"/>
        <v>1</v>
      </c>
    </row>
    <row r="205" spans="1:77" x14ac:dyDescent="0.25">
      <c r="A205" t="str">
        <f t="shared" si="210"/>
        <v>19510</v>
      </c>
      <c r="D205">
        <v>1</v>
      </c>
      <c r="E205">
        <v>95</v>
      </c>
      <c r="F205">
        <v>40.5</v>
      </c>
      <c r="G205">
        <v>10</v>
      </c>
      <c r="H205">
        <v>11.5</v>
      </c>
      <c r="I205">
        <v>0</v>
      </c>
      <c r="J205">
        <v>26</v>
      </c>
      <c r="K205">
        <v>30</v>
      </c>
      <c r="L205" s="121">
        <v>44.8</v>
      </c>
      <c r="M205" s="115">
        <f t="shared" si="194"/>
        <v>1755</v>
      </c>
      <c r="N205" s="7">
        <v>2267.7915432376699</v>
      </c>
      <c r="O205" s="7">
        <v>2456.1428225151299</v>
      </c>
      <c r="P205" s="7">
        <v>3097.58</v>
      </c>
      <c r="Q205" s="121" t="s">
        <v>392</v>
      </c>
      <c r="R205">
        <v>1</v>
      </c>
      <c r="S205">
        <v>1</v>
      </c>
      <c r="T205">
        <v>1</v>
      </c>
      <c r="U205" t="e">
        <f t="shared" si="195"/>
        <v>#VALUE!</v>
      </c>
      <c r="V205">
        <f t="shared" si="196"/>
        <v>1248</v>
      </c>
      <c r="W205">
        <f t="shared" si="197"/>
        <v>1352</v>
      </c>
      <c r="X205">
        <f t="shared" si="198"/>
        <v>1705</v>
      </c>
      <c r="Y205" t="e">
        <f t="shared" si="226"/>
        <v>#VALUE!</v>
      </c>
      <c r="Z205">
        <f t="shared" si="227"/>
        <v>215</v>
      </c>
      <c r="AA205">
        <f t="shared" si="228"/>
        <v>233</v>
      </c>
      <c r="AB205">
        <f t="shared" si="229"/>
        <v>293</v>
      </c>
      <c r="AC205" s="213" t="e">
        <f t="shared" si="211"/>
        <v>#VALUE!</v>
      </c>
      <c r="AD205" s="213">
        <f t="shared" si="212"/>
        <v>0.23609192463379625</v>
      </c>
      <c r="AE205" s="213">
        <f t="shared" si="213"/>
        <v>0.27555062827545923</v>
      </c>
      <c r="AF205" s="213">
        <f t="shared" si="214"/>
        <v>0.42826318465856894</v>
      </c>
      <c r="AG205" s="167">
        <f t="shared" si="199"/>
        <v>3.969E-4</v>
      </c>
      <c r="AH205" s="167">
        <f t="shared" si="200"/>
        <v>1.7345999999999999</v>
      </c>
      <c r="AI205" s="167">
        <f t="shared" si="201"/>
        <v>2</v>
      </c>
      <c r="AJ205" s="167">
        <f t="shared" si="202"/>
        <v>3.6734700000000002E-4</v>
      </c>
      <c r="AK205" s="115">
        <v>314.40040300104783</v>
      </c>
      <c r="AL205" s="7">
        <v>340.51290804463417</v>
      </c>
      <c r="AM205" s="7">
        <v>429.44</v>
      </c>
      <c r="AN205">
        <v>1</v>
      </c>
      <c r="AO205">
        <v>1</v>
      </c>
      <c r="AP205">
        <v>1</v>
      </c>
      <c r="AQ205">
        <f t="shared" si="203"/>
        <v>354</v>
      </c>
      <c r="AR205">
        <f t="shared" si="203"/>
        <v>383</v>
      </c>
      <c r="AS205">
        <f t="shared" si="204"/>
        <v>484</v>
      </c>
      <c r="AT205">
        <f t="shared" si="223"/>
        <v>152</v>
      </c>
      <c r="AU205">
        <f t="shared" si="224"/>
        <v>165</v>
      </c>
      <c r="AV205">
        <f t="shared" si="225"/>
        <v>208</v>
      </c>
      <c r="AW205" s="213">
        <f t="shared" si="215"/>
        <v>0.1213598802837709</v>
      </c>
      <c r="AX205" s="213">
        <f t="shared" si="216"/>
        <v>0.14203709419811997</v>
      </c>
      <c r="AY205" s="213">
        <f t="shared" si="217"/>
        <v>0.22154421119873388</v>
      </c>
      <c r="AZ205" s="119">
        <f t="shared" si="221"/>
        <v>0.6</v>
      </c>
      <c r="BA205" s="1">
        <v>10.1</v>
      </c>
      <c r="BB205">
        <v>11.2</v>
      </c>
      <c r="BC205">
        <v>17.5</v>
      </c>
      <c r="BE205" s="7">
        <v>1950</v>
      </c>
      <c r="BG205" s="123">
        <f t="shared" si="205"/>
        <v>0.9</v>
      </c>
      <c r="BJ205">
        <v>0</v>
      </c>
      <c r="BK205">
        <v>11.5</v>
      </c>
      <c r="BL205">
        <v>13.3</v>
      </c>
      <c r="BM205">
        <v>21.85</v>
      </c>
      <c r="BO205">
        <f t="shared" si="220"/>
        <v>1</v>
      </c>
      <c r="BP205">
        <f t="shared" si="220"/>
        <v>1</v>
      </c>
      <c r="BQ205">
        <f t="shared" si="220"/>
        <v>1</v>
      </c>
      <c r="BR205">
        <f t="shared" si="206"/>
        <v>354</v>
      </c>
      <c r="BS205">
        <f t="shared" si="218"/>
        <v>383</v>
      </c>
      <c r="BT205">
        <f t="shared" si="219"/>
        <v>484</v>
      </c>
      <c r="BV205">
        <f t="shared" si="207"/>
        <v>0</v>
      </c>
      <c r="BW205">
        <f t="shared" si="208"/>
        <v>0</v>
      </c>
      <c r="BX205">
        <f t="shared" si="209"/>
        <v>0</v>
      </c>
      <c r="BY205">
        <f t="shared" si="222"/>
        <v>1</v>
      </c>
    </row>
    <row r="206" spans="1:77" x14ac:dyDescent="0.25">
      <c r="A206" t="str">
        <f t="shared" si="210"/>
        <v>13511</v>
      </c>
      <c r="D206">
        <v>1</v>
      </c>
      <c r="E206">
        <v>35</v>
      </c>
      <c r="F206">
        <v>40.5</v>
      </c>
      <c r="G206">
        <v>11</v>
      </c>
      <c r="H206">
        <v>11.5</v>
      </c>
      <c r="I206">
        <v>0</v>
      </c>
      <c r="J206">
        <v>26</v>
      </c>
      <c r="K206">
        <v>30</v>
      </c>
      <c r="L206" s="121">
        <v>44.8</v>
      </c>
      <c r="M206" s="115">
        <f t="shared" si="194"/>
        <v>1138.3200000000002</v>
      </c>
      <c r="N206" s="7">
        <v>3077.015307780141</v>
      </c>
      <c r="O206" s="7">
        <v>3332.5766142436496</v>
      </c>
      <c r="P206" s="7">
        <v>4202.8999999999996</v>
      </c>
      <c r="Q206" s="121" t="s">
        <v>392</v>
      </c>
      <c r="R206">
        <v>1</v>
      </c>
      <c r="S206">
        <v>1</v>
      </c>
      <c r="T206">
        <v>1</v>
      </c>
      <c r="U206" t="e">
        <f t="shared" si="195"/>
        <v>#VALUE!</v>
      </c>
      <c r="V206">
        <f t="shared" si="196"/>
        <v>1693</v>
      </c>
      <c r="W206">
        <f t="shared" si="197"/>
        <v>1834</v>
      </c>
      <c r="X206">
        <f t="shared" si="198"/>
        <v>2313</v>
      </c>
      <c r="Y206" t="e">
        <f t="shared" si="226"/>
        <v>#VALUE!</v>
      </c>
      <c r="Z206">
        <f t="shared" si="227"/>
        <v>291</v>
      </c>
      <c r="AA206">
        <f t="shared" si="228"/>
        <v>315</v>
      </c>
      <c r="AB206">
        <f t="shared" si="229"/>
        <v>398</v>
      </c>
      <c r="AC206" s="213" t="e">
        <f t="shared" si="211"/>
        <v>#VALUE!</v>
      </c>
      <c r="AD206" s="213">
        <f t="shared" si="212"/>
        <v>0.5368013533165763</v>
      </c>
      <c r="AE206" s="213">
        <f t="shared" si="213"/>
        <v>0.62752872184884423</v>
      </c>
      <c r="AF206" s="213">
        <f t="shared" si="214"/>
        <v>0.99515657223191623</v>
      </c>
      <c r="AG206" s="167">
        <f t="shared" si="199"/>
        <v>3.969E-4</v>
      </c>
      <c r="AH206" s="167">
        <f t="shared" si="200"/>
        <v>1.7345999999999999</v>
      </c>
      <c r="AI206" s="167">
        <f t="shared" si="201"/>
        <v>4</v>
      </c>
      <c r="AJ206" s="167">
        <f t="shared" si="202"/>
        <v>5.7428799999999995E-4</v>
      </c>
      <c r="AK206" s="115">
        <v>515</v>
      </c>
      <c r="AL206" s="7">
        <v>558</v>
      </c>
      <c r="AM206" s="7">
        <v>704</v>
      </c>
      <c r="AN206">
        <v>1</v>
      </c>
      <c r="AO206">
        <v>1</v>
      </c>
      <c r="AP206">
        <v>1</v>
      </c>
      <c r="AQ206">
        <f t="shared" si="203"/>
        <v>580</v>
      </c>
      <c r="AR206">
        <f t="shared" si="203"/>
        <v>628</v>
      </c>
      <c r="AS206">
        <f t="shared" si="204"/>
        <v>793</v>
      </c>
      <c r="AT206">
        <f t="shared" si="223"/>
        <v>249</v>
      </c>
      <c r="AU206">
        <f t="shared" si="224"/>
        <v>270</v>
      </c>
      <c r="AV206">
        <f t="shared" si="225"/>
        <v>341</v>
      </c>
      <c r="AW206" s="213">
        <f t="shared" si="215"/>
        <v>0.39489262091130506</v>
      </c>
      <c r="AX206" s="213">
        <f t="shared" si="216"/>
        <v>0.46316119227577629</v>
      </c>
      <c r="AY206" s="213">
        <f t="shared" si="217"/>
        <v>0.73370960660966256</v>
      </c>
      <c r="AZ206" s="119">
        <f t="shared" si="221"/>
        <v>0.5</v>
      </c>
      <c r="BA206" s="1">
        <v>10.1</v>
      </c>
      <c r="BB206">
        <v>11.2</v>
      </c>
      <c r="BC206">
        <v>17.5</v>
      </c>
      <c r="BE206" s="7">
        <v>1674</v>
      </c>
      <c r="BG206" s="123">
        <f t="shared" si="205"/>
        <v>0.68</v>
      </c>
      <c r="BJ206">
        <v>0</v>
      </c>
      <c r="BK206">
        <v>11.5</v>
      </c>
      <c r="BL206">
        <v>13.3</v>
      </c>
      <c r="BM206">
        <v>21.85</v>
      </c>
      <c r="BO206">
        <f t="shared" si="220"/>
        <v>1</v>
      </c>
      <c r="BP206">
        <f t="shared" si="220"/>
        <v>1</v>
      </c>
      <c r="BQ206">
        <f t="shared" si="220"/>
        <v>1</v>
      </c>
      <c r="BR206">
        <f t="shared" si="206"/>
        <v>580</v>
      </c>
      <c r="BS206">
        <f t="shared" si="218"/>
        <v>628</v>
      </c>
      <c r="BT206">
        <f t="shared" si="219"/>
        <v>793</v>
      </c>
      <c r="BV206">
        <f t="shared" si="207"/>
        <v>0</v>
      </c>
      <c r="BW206">
        <f t="shared" si="208"/>
        <v>0</v>
      </c>
      <c r="BX206">
        <f t="shared" si="209"/>
        <v>0</v>
      </c>
      <c r="BY206">
        <f t="shared" si="222"/>
        <v>1</v>
      </c>
    </row>
    <row r="207" spans="1:77" x14ac:dyDescent="0.25">
      <c r="A207" t="str">
        <f t="shared" si="210"/>
        <v>15011</v>
      </c>
      <c r="D207">
        <v>1</v>
      </c>
      <c r="E207">
        <v>50</v>
      </c>
      <c r="F207">
        <v>40.5</v>
      </c>
      <c r="G207">
        <v>11</v>
      </c>
      <c r="H207">
        <v>11.5</v>
      </c>
      <c r="I207">
        <v>0</v>
      </c>
      <c r="J207">
        <v>26</v>
      </c>
      <c r="K207">
        <v>30</v>
      </c>
      <c r="L207" s="121">
        <v>44.8</v>
      </c>
      <c r="M207" s="115">
        <f t="shared" si="194"/>
        <v>1319.2</v>
      </c>
      <c r="N207" s="7">
        <v>3077.015307780141</v>
      </c>
      <c r="O207" s="7">
        <v>3332.5766142436496</v>
      </c>
      <c r="P207" s="7">
        <v>4202.8999999999996</v>
      </c>
      <c r="Q207" s="121" t="s">
        <v>392</v>
      </c>
      <c r="R207">
        <v>1</v>
      </c>
      <c r="S207">
        <v>1</v>
      </c>
      <c r="T207">
        <v>1</v>
      </c>
      <c r="U207" t="e">
        <f t="shared" si="195"/>
        <v>#VALUE!</v>
      </c>
      <c r="V207">
        <f t="shared" si="196"/>
        <v>1693</v>
      </c>
      <c r="W207">
        <f t="shared" si="197"/>
        <v>1834</v>
      </c>
      <c r="X207">
        <f t="shared" si="198"/>
        <v>2313</v>
      </c>
      <c r="Y207" t="e">
        <f t="shared" si="77"/>
        <v>#VALUE!</v>
      </c>
      <c r="Z207">
        <f t="shared" si="227"/>
        <v>291</v>
      </c>
      <c r="AA207">
        <f t="shared" si="228"/>
        <v>315</v>
      </c>
      <c r="AB207">
        <f t="shared" si="229"/>
        <v>398</v>
      </c>
      <c r="AC207" s="213" t="e">
        <f t="shared" si="211"/>
        <v>#VALUE!</v>
      </c>
      <c r="AD207" s="213">
        <f t="shared" si="212"/>
        <v>0.58064707307058816</v>
      </c>
      <c r="AE207" s="213">
        <f t="shared" si="213"/>
        <v>0.67783566302033271</v>
      </c>
      <c r="AF207" s="213">
        <f t="shared" si="214"/>
        <v>1.0706337411510787</v>
      </c>
      <c r="AG207" s="167">
        <f t="shared" si="199"/>
        <v>3.969E-4</v>
      </c>
      <c r="AH207" s="167">
        <f t="shared" si="200"/>
        <v>1.7345999999999999</v>
      </c>
      <c r="AI207" s="167">
        <f t="shared" si="201"/>
        <v>4</v>
      </c>
      <c r="AJ207" s="167">
        <f t="shared" si="202"/>
        <v>5.7428799999999995E-4</v>
      </c>
      <c r="AK207" s="115">
        <v>515</v>
      </c>
      <c r="AL207" s="7">
        <v>558</v>
      </c>
      <c r="AM207" s="7">
        <v>704</v>
      </c>
      <c r="AN207">
        <v>1</v>
      </c>
      <c r="AO207">
        <v>1</v>
      </c>
      <c r="AP207">
        <v>1</v>
      </c>
      <c r="AQ207">
        <f t="shared" si="203"/>
        <v>580</v>
      </c>
      <c r="AR207">
        <f t="shared" si="203"/>
        <v>628</v>
      </c>
      <c r="AS207">
        <f t="shared" si="204"/>
        <v>793</v>
      </c>
      <c r="AT207">
        <f t="shared" si="223"/>
        <v>249</v>
      </c>
      <c r="AU207">
        <f t="shared" si="224"/>
        <v>270</v>
      </c>
      <c r="AV207">
        <f t="shared" si="225"/>
        <v>341</v>
      </c>
      <c r="AW207" s="213">
        <f t="shared" si="215"/>
        <v>0.42835107049060483</v>
      </c>
      <c r="AX207" s="213">
        <f t="shared" si="216"/>
        <v>0.50166485197172994</v>
      </c>
      <c r="AY207" s="213">
        <f t="shared" si="217"/>
        <v>0.79143596625669854</v>
      </c>
      <c r="AZ207" s="119">
        <f t="shared" si="221"/>
        <v>0.7</v>
      </c>
      <c r="BA207" s="1">
        <v>10.1</v>
      </c>
      <c r="BB207">
        <v>11.2</v>
      </c>
      <c r="BC207">
        <v>17.5</v>
      </c>
      <c r="BE207" s="7">
        <v>1940</v>
      </c>
      <c r="BG207" s="123">
        <f t="shared" si="205"/>
        <v>0.68</v>
      </c>
      <c r="BJ207">
        <v>0</v>
      </c>
      <c r="BK207">
        <v>11.5</v>
      </c>
      <c r="BL207">
        <v>13.3</v>
      </c>
      <c r="BM207">
        <v>21.85</v>
      </c>
      <c r="BO207">
        <f t="shared" si="220"/>
        <v>1</v>
      </c>
      <c r="BP207">
        <f t="shared" si="220"/>
        <v>1</v>
      </c>
      <c r="BQ207">
        <f t="shared" si="220"/>
        <v>1</v>
      </c>
      <c r="BR207">
        <f t="shared" si="206"/>
        <v>580</v>
      </c>
      <c r="BS207">
        <f t="shared" si="218"/>
        <v>628</v>
      </c>
      <c r="BT207">
        <f t="shared" si="219"/>
        <v>793</v>
      </c>
      <c r="BV207">
        <f t="shared" si="207"/>
        <v>0</v>
      </c>
      <c r="BW207">
        <f t="shared" si="208"/>
        <v>0</v>
      </c>
      <c r="BX207">
        <f t="shared" si="209"/>
        <v>0</v>
      </c>
      <c r="BY207">
        <f t="shared" si="222"/>
        <v>1</v>
      </c>
    </row>
    <row r="208" spans="1:77" x14ac:dyDescent="0.25">
      <c r="A208" t="str">
        <f t="shared" si="210"/>
        <v>16511</v>
      </c>
      <c r="D208">
        <v>1</v>
      </c>
      <c r="E208">
        <v>65</v>
      </c>
      <c r="F208">
        <v>40.5</v>
      </c>
      <c r="G208">
        <v>11</v>
      </c>
      <c r="H208">
        <v>11.5</v>
      </c>
      <c r="I208">
        <v>0</v>
      </c>
      <c r="J208">
        <v>26</v>
      </c>
      <c r="K208">
        <v>30</v>
      </c>
      <c r="L208" s="121">
        <v>44.8</v>
      </c>
      <c r="M208" s="115">
        <f t="shared" si="194"/>
        <v>1468.8000000000002</v>
      </c>
      <c r="N208" s="7">
        <v>3077.015307780141</v>
      </c>
      <c r="O208" s="7">
        <v>3332.5766142436496</v>
      </c>
      <c r="P208" s="7">
        <v>4202.8999999999996</v>
      </c>
      <c r="Q208" s="121" t="s">
        <v>392</v>
      </c>
      <c r="R208">
        <v>1</v>
      </c>
      <c r="S208">
        <v>1</v>
      </c>
      <c r="T208">
        <v>1</v>
      </c>
      <c r="U208" t="e">
        <f t="shared" si="195"/>
        <v>#VALUE!</v>
      </c>
      <c r="V208">
        <f t="shared" si="196"/>
        <v>1693</v>
      </c>
      <c r="W208">
        <f t="shared" si="197"/>
        <v>1834</v>
      </c>
      <c r="X208">
        <f t="shared" si="198"/>
        <v>2313</v>
      </c>
      <c r="Y208" t="e">
        <f t="shared" si="226"/>
        <v>#VALUE!</v>
      </c>
      <c r="Z208">
        <f t="shared" si="227"/>
        <v>291</v>
      </c>
      <c r="AA208">
        <f t="shared" si="228"/>
        <v>315</v>
      </c>
      <c r="AB208">
        <f t="shared" si="229"/>
        <v>398</v>
      </c>
      <c r="AC208" s="213" t="e">
        <f t="shared" si="211"/>
        <v>#VALUE!</v>
      </c>
      <c r="AD208" s="213">
        <f t="shared" si="212"/>
        <v>0.62449279282460002</v>
      </c>
      <c r="AE208" s="213">
        <f t="shared" si="213"/>
        <v>0.7281426041918212</v>
      </c>
      <c r="AF208" s="213">
        <f t="shared" si="214"/>
        <v>1.1461109100702409</v>
      </c>
      <c r="AG208" s="167">
        <f t="shared" si="199"/>
        <v>3.969E-4</v>
      </c>
      <c r="AH208" s="167">
        <f t="shared" si="200"/>
        <v>1.7345999999999999</v>
      </c>
      <c r="AI208" s="167">
        <f t="shared" si="201"/>
        <v>4</v>
      </c>
      <c r="AJ208" s="167">
        <f t="shared" si="202"/>
        <v>5.7428799999999995E-4</v>
      </c>
      <c r="AK208" s="115">
        <f>AK207*(1-(($E208-50)*0.005))</f>
        <v>476.375</v>
      </c>
      <c r="AL208" s="7">
        <f>AL207*(1-(($E208-50)*0.005))</f>
        <v>516.15</v>
      </c>
      <c r="AM208" s="7">
        <f>AM207*(1-(($E208-50)*0.005))</f>
        <v>651.20000000000005</v>
      </c>
      <c r="AN208">
        <v>1</v>
      </c>
      <c r="AO208">
        <v>1</v>
      </c>
      <c r="AP208">
        <v>1</v>
      </c>
      <c r="AQ208">
        <f t="shared" si="203"/>
        <v>536</v>
      </c>
      <c r="AR208">
        <f t="shared" si="203"/>
        <v>581</v>
      </c>
      <c r="AS208">
        <f t="shared" si="204"/>
        <v>733</v>
      </c>
      <c r="AT208">
        <f t="shared" si="223"/>
        <v>230</v>
      </c>
      <c r="AU208">
        <f t="shared" si="224"/>
        <v>250</v>
      </c>
      <c r="AV208">
        <f t="shared" si="225"/>
        <v>315</v>
      </c>
      <c r="AW208" s="213">
        <f t="shared" si="215"/>
        <v>0.39607157488876904</v>
      </c>
      <c r="AX208" s="213">
        <f t="shared" si="216"/>
        <v>0.4654053206234649</v>
      </c>
      <c r="AY208" s="213">
        <f t="shared" si="217"/>
        <v>0.7281426041918212</v>
      </c>
      <c r="AZ208" s="119">
        <f t="shared" si="221"/>
        <v>0.9</v>
      </c>
      <c r="BA208" s="1">
        <v>10.1</v>
      </c>
      <c r="BB208">
        <v>11.2</v>
      </c>
      <c r="BC208">
        <v>17.5</v>
      </c>
      <c r="BE208" s="7">
        <v>2160</v>
      </c>
      <c r="BG208" s="123">
        <f t="shared" si="205"/>
        <v>0.68</v>
      </c>
      <c r="BJ208">
        <v>0</v>
      </c>
      <c r="BK208">
        <v>11.5</v>
      </c>
      <c r="BL208">
        <v>13.3</v>
      </c>
      <c r="BM208">
        <v>21.85</v>
      </c>
      <c r="BO208">
        <f t="shared" si="220"/>
        <v>1</v>
      </c>
      <c r="BP208">
        <f t="shared" si="220"/>
        <v>1</v>
      </c>
      <c r="BQ208">
        <f t="shared" si="220"/>
        <v>1</v>
      </c>
      <c r="BR208">
        <f t="shared" si="206"/>
        <v>536</v>
      </c>
      <c r="BS208">
        <f t="shared" si="218"/>
        <v>581</v>
      </c>
      <c r="BT208">
        <f t="shared" si="219"/>
        <v>733</v>
      </c>
      <c r="BV208">
        <f t="shared" si="207"/>
        <v>0</v>
      </c>
      <c r="BW208">
        <f t="shared" si="208"/>
        <v>0</v>
      </c>
      <c r="BX208">
        <f t="shared" si="209"/>
        <v>0</v>
      </c>
      <c r="BY208">
        <f t="shared" si="222"/>
        <v>1</v>
      </c>
    </row>
    <row r="209" spans="1:77" x14ac:dyDescent="0.25">
      <c r="A209" t="str">
        <f t="shared" si="210"/>
        <v>19511</v>
      </c>
      <c r="D209">
        <v>1</v>
      </c>
      <c r="E209">
        <v>95</v>
      </c>
      <c r="F209">
        <v>40.5</v>
      </c>
      <c r="G209">
        <v>11</v>
      </c>
      <c r="H209">
        <v>11.5</v>
      </c>
      <c r="I209">
        <v>0</v>
      </c>
      <c r="J209">
        <v>26</v>
      </c>
      <c r="K209">
        <v>30</v>
      </c>
      <c r="L209" s="121">
        <v>44.8</v>
      </c>
      <c r="M209" s="115">
        <f t="shared" si="194"/>
        <v>1709.5200000000002</v>
      </c>
      <c r="N209" s="7">
        <v>3077.015307780141</v>
      </c>
      <c r="O209" s="7">
        <v>3332.5766142436496</v>
      </c>
      <c r="P209" s="7">
        <v>4202.8999999999996</v>
      </c>
      <c r="Q209" s="121" t="s">
        <v>392</v>
      </c>
      <c r="R209">
        <v>1</v>
      </c>
      <c r="S209">
        <v>1</v>
      </c>
      <c r="T209">
        <v>1</v>
      </c>
      <c r="U209" t="e">
        <f t="shared" si="195"/>
        <v>#VALUE!</v>
      </c>
      <c r="V209">
        <f t="shared" si="196"/>
        <v>1693</v>
      </c>
      <c r="W209">
        <f t="shared" si="197"/>
        <v>1834</v>
      </c>
      <c r="X209">
        <f t="shared" si="198"/>
        <v>2313</v>
      </c>
      <c r="Y209" t="e">
        <f t="shared" si="226"/>
        <v>#VALUE!</v>
      </c>
      <c r="Z209">
        <f t="shared" si="227"/>
        <v>291</v>
      </c>
      <c r="AA209">
        <f t="shared" si="228"/>
        <v>315</v>
      </c>
      <c r="AB209">
        <f t="shared" si="229"/>
        <v>398</v>
      </c>
      <c r="AC209" s="213" t="e">
        <f t="shared" si="211"/>
        <v>#VALUE!</v>
      </c>
      <c r="AD209" s="213">
        <f t="shared" si="212"/>
        <v>0.71218423233262385</v>
      </c>
      <c r="AE209" s="213">
        <f t="shared" si="213"/>
        <v>0.82875648653479816</v>
      </c>
      <c r="AF209" s="213">
        <f t="shared" si="214"/>
        <v>1.2970652479085656</v>
      </c>
      <c r="AG209" s="167">
        <f t="shared" si="199"/>
        <v>3.969E-4</v>
      </c>
      <c r="AH209" s="167">
        <f t="shared" si="200"/>
        <v>1.7345999999999999</v>
      </c>
      <c r="AI209" s="167">
        <f t="shared" si="201"/>
        <v>4</v>
      </c>
      <c r="AJ209" s="167">
        <f t="shared" si="202"/>
        <v>5.7428799999999995E-4</v>
      </c>
      <c r="AK209" s="115">
        <f>AK207*(1-(($E209-50)*0.005))</f>
        <v>399.125</v>
      </c>
      <c r="AL209" s="7">
        <f>AL207*(1-(($E209-50)*0.005))</f>
        <v>432.45</v>
      </c>
      <c r="AM209" s="7">
        <f>AM207*(1-(($E209-50)*0.005))</f>
        <v>545.6</v>
      </c>
      <c r="AN209">
        <v>1</v>
      </c>
      <c r="AO209">
        <v>1</v>
      </c>
      <c r="AP209">
        <v>1</v>
      </c>
      <c r="AQ209">
        <f t="shared" si="203"/>
        <v>449</v>
      </c>
      <c r="AR209">
        <f t="shared" si="203"/>
        <v>487</v>
      </c>
      <c r="AS209">
        <f t="shared" si="204"/>
        <v>614</v>
      </c>
      <c r="AT209">
        <f t="shared" si="223"/>
        <v>193</v>
      </c>
      <c r="AU209">
        <f t="shared" si="224"/>
        <v>209</v>
      </c>
      <c r="AV209">
        <f t="shared" si="225"/>
        <v>264</v>
      </c>
      <c r="AW209" s="213">
        <f t="shared" si="215"/>
        <v>0.32520416228801535</v>
      </c>
      <c r="AX209" s="213">
        <f t="shared" si="216"/>
        <v>0.37852451833188294</v>
      </c>
      <c r="AY209" s="213">
        <f t="shared" si="217"/>
        <v>0.59123383474681901</v>
      </c>
      <c r="AZ209" s="119">
        <f t="shared" si="221"/>
        <v>1.3</v>
      </c>
      <c r="BA209" s="1">
        <v>10.1</v>
      </c>
      <c r="BB209">
        <v>11.2</v>
      </c>
      <c r="BC209">
        <v>17.5</v>
      </c>
      <c r="BE209" s="7">
        <v>2514</v>
      </c>
      <c r="BG209" s="123">
        <f t="shared" si="205"/>
        <v>0.68</v>
      </c>
      <c r="BJ209">
        <v>0</v>
      </c>
      <c r="BK209">
        <v>11.5</v>
      </c>
      <c r="BL209">
        <v>13.3</v>
      </c>
      <c r="BM209">
        <v>21.85</v>
      </c>
      <c r="BO209">
        <f t="shared" si="220"/>
        <v>1</v>
      </c>
      <c r="BP209">
        <f t="shared" si="220"/>
        <v>1</v>
      </c>
      <c r="BQ209">
        <f t="shared" si="220"/>
        <v>1</v>
      </c>
      <c r="BR209">
        <f t="shared" si="206"/>
        <v>449</v>
      </c>
      <c r="BS209">
        <f t="shared" si="218"/>
        <v>487</v>
      </c>
      <c r="BT209">
        <f t="shared" si="219"/>
        <v>614</v>
      </c>
      <c r="BV209">
        <f t="shared" si="207"/>
        <v>0</v>
      </c>
      <c r="BW209">
        <f t="shared" si="208"/>
        <v>0</v>
      </c>
      <c r="BX209">
        <f t="shared" si="209"/>
        <v>0</v>
      </c>
      <c r="BY209">
        <f t="shared" si="222"/>
        <v>1</v>
      </c>
    </row>
    <row r="210" spans="1:77" x14ac:dyDescent="0.25">
      <c r="A210" t="str">
        <f t="shared" si="210"/>
        <v>13515</v>
      </c>
      <c r="D210">
        <v>1</v>
      </c>
      <c r="E210">
        <v>35</v>
      </c>
      <c r="F210">
        <v>40.5</v>
      </c>
      <c r="G210">
        <v>15</v>
      </c>
      <c r="H210">
        <v>16.5</v>
      </c>
      <c r="I210">
        <v>0</v>
      </c>
      <c r="J210">
        <v>26</v>
      </c>
      <c r="K210">
        <v>30</v>
      </c>
      <c r="L210" s="121">
        <v>45.4</v>
      </c>
      <c r="M210" s="115">
        <f t="shared" si="194"/>
        <v>1646.4</v>
      </c>
      <c r="N210" s="7">
        <v>2628.9846104428207</v>
      </c>
      <c r="O210" s="7">
        <v>2815.4584574952669</v>
      </c>
      <c r="P210" s="7">
        <v>3950.36</v>
      </c>
      <c r="Q210" s="121" t="s">
        <v>392</v>
      </c>
      <c r="R210">
        <v>1</v>
      </c>
      <c r="S210">
        <v>1</v>
      </c>
      <c r="T210">
        <v>1</v>
      </c>
      <c r="U210" t="e">
        <f t="shared" si="195"/>
        <v>#VALUE!</v>
      </c>
      <c r="V210">
        <f t="shared" si="196"/>
        <v>1447</v>
      </c>
      <c r="W210">
        <f t="shared" si="197"/>
        <v>1549</v>
      </c>
      <c r="X210">
        <f t="shared" si="198"/>
        <v>2174</v>
      </c>
      <c r="Y210" t="e">
        <f t="shared" si="226"/>
        <v>#VALUE!</v>
      </c>
      <c r="Z210">
        <f t="shared" si="227"/>
        <v>249</v>
      </c>
      <c r="AA210">
        <f t="shared" si="228"/>
        <v>266</v>
      </c>
      <c r="AB210">
        <f t="shared" si="229"/>
        <v>374</v>
      </c>
      <c r="AC210" s="213" t="e">
        <f t="shared" si="211"/>
        <v>#VALUE!</v>
      </c>
      <c r="AD210" s="213">
        <f t="shared" si="212"/>
        <v>0.29198443867811436</v>
      </c>
      <c r="AE210" s="213">
        <f t="shared" si="213"/>
        <v>0.33298037311109374</v>
      </c>
      <c r="AF210" s="213">
        <f t="shared" si="214"/>
        <v>0.65600024049931827</v>
      </c>
      <c r="AG210" s="167">
        <f t="shared" si="199"/>
        <v>2.0829999999999999E-4</v>
      </c>
      <c r="AH210" s="167">
        <f t="shared" si="200"/>
        <v>1.724</v>
      </c>
      <c r="AI210" s="167">
        <f t="shared" si="201"/>
        <v>2</v>
      </c>
      <c r="AJ210" s="167">
        <f t="shared" si="202"/>
        <v>4.6182900000000003E-4</v>
      </c>
      <c r="AK210" s="115">
        <v>358.86695423586366</v>
      </c>
      <c r="AL210" s="7">
        <v>384.32138301819265</v>
      </c>
      <c r="AM210" s="7">
        <v>539.24</v>
      </c>
      <c r="AN210">
        <v>1</v>
      </c>
      <c r="AO210">
        <v>1</v>
      </c>
      <c r="AP210">
        <v>1</v>
      </c>
      <c r="AQ210">
        <f t="shared" si="203"/>
        <v>404</v>
      </c>
      <c r="AR210">
        <f t="shared" si="203"/>
        <v>433</v>
      </c>
      <c r="AS210">
        <f t="shared" si="204"/>
        <v>607</v>
      </c>
      <c r="AT210">
        <f t="shared" si="223"/>
        <v>174</v>
      </c>
      <c r="AU210">
        <f t="shared" si="224"/>
        <v>186</v>
      </c>
      <c r="AV210">
        <f t="shared" si="225"/>
        <v>261</v>
      </c>
      <c r="AW210" s="213">
        <f t="shared" si="215"/>
        <v>0.14315771378741057</v>
      </c>
      <c r="AX210" s="213">
        <f t="shared" si="216"/>
        <v>0.16345672643432352</v>
      </c>
      <c r="AY210" s="213">
        <f t="shared" si="217"/>
        <v>0.32064439303171161</v>
      </c>
      <c r="AZ210" s="119">
        <f t="shared" si="221"/>
        <v>0.4</v>
      </c>
      <c r="BA210" s="1">
        <v>9.6</v>
      </c>
      <c r="BB210">
        <v>10.5</v>
      </c>
      <c r="BC210">
        <v>16.100000000000001</v>
      </c>
      <c r="BE210" s="7">
        <v>2058</v>
      </c>
      <c r="BG210" s="123">
        <f t="shared" si="205"/>
        <v>0.8</v>
      </c>
      <c r="BJ210">
        <v>0</v>
      </c>
      <c r="BK210">
        <v>10.4</v>
      </c>
      <c r="BL210">
        <v>12.2</v>
      </c>
      <c r="BM210">
        <v>21.85</v>
      </c>
      <c r="BO210">
        <f t="shared" si="220"/>
        <v>1</v>
      </c>
      <c r="BP210">
        <f t="shared" si="220"/>
        <v>1</v>
      </c>
      <c r="BQ210">
        <f t="shared" si="220"/>
        <v>1</v>
      </c>
      <c r="BR210">
        <f t="shared" si="206"/>
        <v>404</v>
      </c>
      <c r="BS210">
        <f t="shared" si="218"/>
        <v>433</v>
      </c>
      <c r="BT210">
        <f t="shared" si="219"/>
        <v>607</v>
      </c>
      <c r="BV210">
        <f t="shared" si="207"/>
        <v>0</v>
      </c>
      <c r="BW210">
        <f t="shared" si="208"/>
        <v>0</v>
      </c>
      <c r="BX210">
        <f t="shared" si="209"/>
        <v>0</v>
      </c>
      <c r="BY210">
        <f t="shared" si="222"/>
        <v>1</v>
      </c>
    </row>
    <row r="211" spans="1:77" x14ac:dyDescent="0.25">
      <c r="A211" t="str">
        <f t="shared" si="210"/>
        <v>15015</v>
      </c>
      <c r="D211">
        <v>1</v>
      </c>
      <c r="E211">
        <v>50</v>
      </c>
      <c r="F211">
        <v>40.5</v>
      </c>
      <c r="G211">
        <v>15</v>
      </c>
      <c r="H211">
        <v>16.5</v>
      </c>
      <c r="I211">
        <v>0</v>
      </c>
      <c r="J211">
        <v>26</v>
      </c>
      <c r="K211">
        <v>30</v>
      </c>
      <c r="L211" s="121">
        <v>45.4</v>
      </c>
      <c r="M211" s="115">
        <f t="shared" si="194"/>
        <v>1942.4</v>
      </c>
      <c r="N211" s="7">
        <v>2628.9846104428207</v>
      </c>
      <c r="O211" s="7">
        <v>2815.4584574952669</v>
      </c>
      <c r="P211" s="7">
        <v>3950.36</v>
      </c>
      <c r="Q211" s="121" t="s">
        <v>392</v>
      </c>
      <c r="R211">
        <v>1</v>
      </c>
      <c r="S211">
        <v>1</v>
      </c>
      <c r="T211">
        <v>1</v>
      </c>
      <c r="U211" t="e">
        <f t="shared" si="195"/>
        <v>#VALUE!</v>
      </c>
      <c r="V211">
        <f t="shared" si="196"/>
        <v>1447</v>
      </c>
      <c r="W211">
        <f t="shared" si="197"/>
        <v>1549</v>
      </c>
      <c r="X211">
        <f t="shared" si="198"/>
        <v>2174</v>
      </c>
      <c r="Y211" t="e">
        <f t="shared" si="226"/>
        <v>#VALUE!</v>
      </c>
      <c r="Z211">
        <f t="shared" si="227"/>
        <v>249</v>
      </c>
      <c r="AA211">
        <f t="shared" si="228"/>
        <v>266</v>
      </c>
      <c r="AB211">
        <f t="shared" si="229"/>
        <v>374</v>
      </c>
      <c r="AC211" s="213" t="e">
        <f t="shared" si="211"/>
        <v>#VALUE!</v>
      </c>
      <c r="AD211" s="213">
        <f t="shared" si="212"/>
        <v>0.30026546709115881</v>
      </c>
      <c r="AE211" s="213">
        <f t="shared" si="213"/>
        <v>0.34226004331684162</v>
      </c>
      <c r="AF211" s="213">
        <f t="shared" si="214"/>
        <v>0.67269834761105474</v>
      </c>
      <c r="AG211" s="167">
        <f t="shared" si="199"/>
        <v>2.0829999999999999E-4</v>
      </c>
      <c r="AH211" s="167">
        <f t="shared" si="200"/>
        <v>1.724</v>
      </c>
      <c r="AI211" s="167">
        <f t="shared" si="201"/>
        <v>2</v>
      </c>
      <c r="AJ211" s="167">
        <f t="shared" si="202"/>
        <v>4.6182900000000003E-4</v>
      </c>
      <c r="AK211" s="115">
        <v>358.86695423586366</v>
      </c>
      <c r="AL211" s="7">
        <v>384.32138301819265</v>
      </c>
      <c r="AM211" s="7">
        <v>539.24</v>
      </c>
      <c r="AN211">
        <v>1</v>
      </c>
      <c r="AO211">
        <v>1</v>
      </c>
      <c r="AP211">
        <v>1</v>
      </c>
      <c r="AQ211">
        <f t="shared" si="203"/>
        <v>404</v>
      </c>
      <c r="AR211">
        <f t="shared" si="203"/>
        <v>433</v>
      </c>
      <c r="AS211">
        <f t="shared" si="204"/>
        <v>607</v>
      </c>
      <c r="AT211">
        <f t="shared" si="223"/>
        <v>174</v>
      </c>
      <c r="AU211">
        <f t="shared" si="224"/>
        <v>186</v>
      </c>
      <c r="AV211">
        <f t="shared" si="225"/>
        <v>261</v>
      </c>
      <c r="AW211" s="213">
        <f t="shared" si="215"/>
        <v>0.14762191236135028</v>
      </c>
      <c r="AX211" s="213">
        <f t="shared" si="216"/>
        <v>0.1684648716851416</v>
      </c>
      <c r="AY211" s="213">
        <f t="shared" si="217"/>
        <v>0.32962539589834622</v>
      </c>
      <c r="AZ211" s="119">
        <f t="shared" si="221"/>
        <v>0.5</v>
      </c>
      <c r="BA211" s="1">
        <v>9.6</v>
      </c>
      <c r="BB211">
        <v>10.5</v>
      </c>
      <c r="BC211">
        <v>16.100000000000001</v>
      </c>
      <c r="BE211" s="7">
        <v>2428</v>
      </c>
      <c r="BG211" s="123">
        <f t="shared" si="205"/>
        <v>0.8</v>
      </c>
      <c r="BJ211">
        <v>0</v>
      </c>
      <c r="BK211">
        <v>10.4</v>
      </c>
      <c r="BL211">
        <v>12.2</v>
      </c>
      <c r="BM211">
        <v>21.85</v>
      </c>
      <c r="BO211">
        <f t="shared" si="220"/>
        <v>1</v>
      </c>
      <c r="BP211">
        <f t="shared" si="220"/>
        <v>1</v>
      </c>
      <c r="BQ211">
        <f t="shared" si="220"/>
        <v>1</v>
      </c>
      <c r="BR211">
        <f t="shared" si="206"/>
        <v>404</v>
      </c>
      <c r="BS211">
        <f t="shared" si="218"/>
        <v>433</v>
      </c>
      <c r="BT211">
        <f t="shared" si="219"/>
        <v>607</v>
      </c>
      <c r="BV211">
        <f t="shared" si="207"/>
        <v>0</v>
      </c>
      <c r="BW211">
        <f t="shared" si="208"/>
        <v>0</v>
      </c>
      <c r="BX211">
        <f t="shared" si="209"/>
        <v>0</v>
      </c>
      <c r="BY211">
        <f t="shared" si="222"/>
        <v>1</v>
      </c>
    </row>
    <row r="212" spans="1:77" x14ac:dyDescent="0.25">
      <c r="A212" t="str">
        <f t="shared" si="210"/>
        <v>16515</v>
      </c>
      <c r="D212">
        <v>1</v>
      </c>
      <c r="E212">
        <v>65</v>
      </c>
      <c r="F212">
        <v>40.5</v>
      </c>
      <c r="G212">
        <v>15</v>
      </c>
      <c r="H212">
        <v>16.5</v>
      </c>
      <c r="I212">
        <v>0</v>
      </c>
      <c r="J212">
        <v>26</v>
      </c>
      <c r="K212">
        <v>30</v>
      </c>
      <c r="L212" s="121">
        <v>45.4</v>
      </c>
      <c r="M212" s="115">
        <f t="shared" si="194"/>
        <v>2152.8000000000002</v>
      </c>
      <c r="N212" s="7">
        <v>2628.9846104428207</v>
      </c>
      <c r="O212" s="7">
        <v>2815.4584574952669</v>
      </c>
      <c r="P212" s="7">
        <v>3950.36</v>
      </c>
      <c r="Q212" s="121" t="s">
        <v>392</v>
      </c>
      <c r="R212">
        <v>1</v>
      </c>
      <c r="S212">
        <v>1</v>
      </c>
      <c r="T212">
        <v>1</v>
      </c>
      <c r="U212" t="e">
        <f t="shared" si="195"/>
        <v>#VALUE!</v>
      </c>
      <c r="V212">
        <f t="shared" si="196"/>
        <v>1447</v>
      </c>
      <c r="W212">
        <f t="shared" si="197"/>
        <v>1549</v>
      </c>
      <c r="X212">
        <f t="shared" si="198"/>
        <v>2174</v>
      </c>
      <c r="Y212" t="e">
        <f t="shared" si="226"/>
        <v>#VALUE!</v>
      </c>
      <c r="Z212">
        <f t="shared" si="227"/>
        <v>249</v>
      </c>
      <c r="AA212">
        <f t="shared" si="228"/>
        <v>266</v>
      </c>
      <c r="AB212">
        <f t="shared" si="229"/>
        <v>374</v>
      </c>
      <c r="AC212" s="213" t="e">
        <f t="shared" si="211"/>
        <v>#VALUE!</v>
      </c>
      <c r="AD212" s="213">
        <f t="shared" si="212"/>
        <v>0.30854649550420327</v>
      </c>
      <c r="AE212" s="213">
        <f t="shared" si="213"/>
        <v>0.35153971352258945</v>
      </c>
      <c r="AF212" s="213">
        <f t="shared" si="214"/>
        <v>0.68939645472279121</v>
      </c>
      <c r="AG212" s="167">
        <f t="shared" si="199"/>
        <v>2.0829999999999999E-4</v>
      </c>
      <c r="AH212" s="167">
        <f t="shared" si="200"/>
        <v>1.724</v>
      </c>
      <c r="AI212" s="167">
        <f t="shared" si="201"/>
        <v>2</v>
      </c>
      <c r="AJ212" s="167">
        <f t="shared" si="202"/>
        <v>4.6182900000000003E-4</v>
      </c>
      <c r="AK212" s="115">
        <v>358.86695423586366</v>
      </c>
      <c r="AL212" s="7">
        <v>384.32138301819265</v>
      </c>
      <c r="AM212" s="7">
        <v>539.24</v>
      </c>
      <c r="AN212">
        <v>1</v>
      </c>
      <c r="AO212">
        <v>1</v>
      </c>
      <c r="AP212">
        <v>1</v>
      </c>
      <c r="AQ212">
        <f t="shared" si="203"/>
        <v>404</v>
      </c>
      <c r="AR212">
        <f t="shared" si="203"/>
        <v>433</v>
      </c>
      <c r="AS212">
        <f t="shared" si="204"/>
        <v>607</v>
      </c>
      <c r="AT212">
        <f t="shared" si="223"/>
        <v>174</v>
      </c>
      <c r="AU212">
        <f t="shared" si="224"/>
        <v>186</v>
      </c>
      <c r="AV212">
        <f t="shared" si="225"/>
        <v>261</v>
      </c>
      <c r="AW212" s="213">
        <f t="shared" si="215"/>
        <v>0.15208611093529001</v>
      </c>
      <c r="AX212" s="213">
        <f t="shared" si="216"/>
        <v>0.17347301693595968</v>
      </c>
      <c r="AY212" s="213">
        <f t="shared" si="217"/>
        <v>0.33860639876498094</v>
      </c>
      <c r="AZ212" s="119">
        <f t="shared" si="221"/>
        <v>0.7</v>
      </c>
      <c r="BA212" s="1">
        <v>9.6</v>
      </c>
      <c r="BB212">
        <v>10.5</v>
      </c>
      <c r="BC212">
        <v>16.100000000000001</v>
      </c>
      <c r="BE212" s="7">
        <v>2691</v>
      </c>
      <c r="BG212" s="123">
        <f t="shared" si="205"/>
        <v>0.8</v>
      </c>
      <c r="BJ212">
        <v>0</v>
      </c>
      <c r="BK212">
        <v>10.4</v>
      </c>
      <c r="BL212">
        <v>12.2</v>
      </c>
      <c r="BM212">
        <v>21.85</v>
      </c>
      <c r="BO212">
        <f t="shared" si="220"/>
        <v>1</v>
      </c>
      <c r="BP212">
        <f t="shared" si="220"/>
        <v>1</v>
      </c>
      <c r="BQ212">
        <f t="shared" si="220"/>
        <v>1</v>
      </c>
      <c r="BR212">
        <f t="shared" si="206"/>
        <v>404</v>
      </c>
      <c r="BS212">
        <f t="shared" si="218"/>
        <v>433</v>
      </c>
      <c r="BT212">
        <f t="shared" si="219"/>
        <v>607</v>
      </c>
      <c r="BV212">
        <f t="shared" si="207"/>
        <v>0</v>
      </c>
      <c r="BW212">
        <f t="shared" si="208"/>
        <v>0</v>
      </c>
      <c r="BX212">
        <f t="shared" si="209"/>
        <v>0</v>
      </c>
      <c r="BY212">
        <f t="shared" si="222"/>
        <v>1</v>
      </c>
    </row>
    <row r="213" spans="1:77" x14ac:dyDescent="0.25">
      <c r="A213" t="str">
        <f t="shared" si="210"/>
        <v>19515</v>
      </c>
      <c r="D213">
        <v>1</v>
      </c>
      <c r="E213">
        <v>95</v>
      </c>
      <c r="F213">
        <v>40.5</v>
      </c>
      <c r="G213">
        <v>15</v>
      </c>
      <c r="H213">
        <v>16.5</v>
      </c>
      <c r="I213">
        <v>0</v>
      </c>
      <c r="J213">
        <v>26</v>
      </c>
      <c r="K213">
        <v>30</v>
      </c>
      <c r="L213" s="121">
        <v>45.4</v>
      </c>
      <c r="M213" s="115">
        <f t="shared" si="194"/>
        <v>2403.2000000000003</v>
      </c>
      <c r="N213" s="7">
        <v>2628.9846104428207</v>
      </c>
      <c r="O213" s="7">
        <v>2815.4584574952669</v>
      </c>
      <c r="P213" s="7">
        <v>3950.36</v>
      </c>
      <c r="Q213" s="121" t="s">
        <v>392</v>
      </c>
      <c r="R213">
        <v>1</v>
      </c>
      <c r="S213">
        <v>1</v>
      </c>
      <c r="T213">
        <v>1</v>
      </c>
      <c r="U213" t="e">
        <f t="shared" si="195"/>
        <v>#VALUE!</v>
      </c>
      <c r="V213">
        <f t="shared" si="196"/>
        <v>1447</v>
      </c>
      <c r="W213">
        <f t="shared" si="197"/>
        <v>1549</v>
      </c>
      <c r="X213">
        <f t="shared" si="198"/>
        <v>2174</v>
      </c>
      <c r="Y213" t="e">
        <f t="shared" si="226"/>
        <v>#VALUE!</v>
      </c>
      <c r="Z213">
        <f t="shared" si="227"/>
        <v>249</v>
      </c>
      <c r="AA213">
        <f t="shared" si="228"/>
        <v>266</v>
      </c>
      <c r="AB213">
        <f t="shared" si="229"/>
        <v>374</v>
      </c>
      <c r="AC213" s="213" t="e">
        <f t="shared" si="211"/>
        <v>#VALUE!</v>
      </c>
      <c r="AD213" s="213">
        <f t="shared" si="212"/>
        <v>0.32510855233029212</v>
      </c>
      <c r="AE213" s="213">
        <f t="shared" si="213"/>
        <v>0.37009905393408521</v>
      </c>
      <c r="AF213" s="213">
        <f t="shared" si="214"/>
        <v>0.72279266894626437</v>
      </c>
      <c r="AG213" s="167">
        <f t="shared" si="199"/>
        <v>2.0829999999999999E-4</v>
      </c>
      <c r="AH213" s="167">
        <f t="shared" si="200"/>
        <v>1.724</v>
      </c>
      <c r="AI213" s="167">
        <f t="shared" si="201"/>
        <v>2</v>
      </c>
      <c r="AJ213" s="167">
        <f t="shared" si="202"/>
        <v>4.6182900000000003E-4</v>
      </c>
      <c r="AK213" s="115">
        <v>358.86695423586366</v>
      </c>
      <c r="AL213" s="7">
        <v>384.32138301819265</v>
      </c>
      <c r="AM213" s="7">
        <v>539.24</v>
      </c>
      <c r="AN213">
        <v>1</v>
      </c>
      <c r="AO213">
        <v>1</v>
      </c>
      <c r="AP213">
        <v>1</v>
      </c>
      <c r="AQ213">
        <f t="shared" si="203"/>
        <v>404</v>
      </c>
      <c r="AR213">
        <f t="shared" si="203"/>
        <v>433</v>
      </c>
      <c r="AS213">
        <f t="shared" si="204"/>
        <v>607</v>
      </c>
      <c r="AT213">
        <f t="shared" si="223"/>
        <v>174</v>
      </c>
      <c r="AU213">
        <f t="shared" si="224"/>
        <v>186</v>
      </c>
      <c r="AV213">
        <f t="shared" si="225"/>
        <v>261</v>
      </c>
      <c r="AW213" s="213">
        <f t="shared" si="215"/>
        <v>0.16101450808316947</v>
      </c>
      <c r="AX213" s="213">
        <f t="shared" si="216"/>
        <v>0.18348930743759587</v>
      </c>
      <c r="AY213" s="213">
        <f t="shared" si="217"/>
        <v>0.35656840449825022</v>
      </c>
      <c r="AZ213" s="119">
        <f t="shared" si="221"/>
        <v>1</v>
      </c>
      <c r="BA213" s="1">
        <v>9.6</v>
      </c>
      <c r="BB213">
        <v>10.5</v>
      </c>
      <c r="BC213">
        <v>16.100000000000001</v>
      </c>
      <c r="BE213" s="7">
        <v>3004</v>
      </c>
      <c r="BG213" s="123">
        <f t="shared" si="205"/>
        <v>0.8</v>
      </c>
      <c r="BJ213">
        <v>0</v>
      </c>
      <c r="BK213">
        <v>10.4</v>
      </c>
      <c r="BL213">
        <v>12.2</v>
      </c>
      <c r="BM213">
        <v>21.85</v>
      </c>
      <c r="BO213">
        <f t="shared" si="220"/>
        <v>1</v>
      </c>
      <c r="BP213">
        <f t="shared" si="220"/>
        <v>1</v>
      </c>
      <c r="BQ213">
        <f t="shared" si="220"/>
        <v>1</v>
      </c>
      <c r="BR213">
        <f t="shared" si="206"/>
        <v>404</v>
      </c>
      <c r="BS213">
        <f t="shared" si="218"/>
        <v>433</v>
      </c>
      <c r="BT213">
        <f t="shared" si="219"/>
        <v>607</v>
      </c>
      <c r="BV213">
        <f t="shared" si="207"/>
        <v>0</v>
      </c>
      <c r="BW213">
        <f t="shared" si="208"/>
        <v>0</v>
      </c>
      <c r="BX213">
        <f t="shared" si="209"/>
        <v>0</v>
      </c>
      <c r="BY213">
        <f t="shared" si="222"/>
        <v>1</v>
      </c>
    </row>
    <row r="214" spans="1:77" x14ac:dyDescent="0.25">
      <c r="A214" t="str">
        <f t="shared" si="210"/>
        <v>13516</v>
      </c>
      <c r="D214">
        <v>1</v>
      </c>
      <c r="E214">
        <v>35</v>
      </c>
      <c r="F214">
        <v>40.5</v>
      </c>
      <c r="G214">
        <v>16</v>
      </c>
      <c r="H214">
        <v>16.5</v>
      </c>
      <c r="I214">
        <v>0</v>
      </c>
      <c r="J214">
        <v>26</v>
      </c>
      <c r="K214">
        <v>30</v>
      </c>
      <c r="L214" s="121">
        <v>45.4</v>
      </c>
      <c r="M214" s="115">
        <f t="shared" si="194"/>
        <v>1516.4</v>
      </c>
      <c r="N214" s="7">
        <v>3844.4231409656436</v>
      </c>
      <c r="O214" s="7">
        <v>4117.1080284867467</v>
      </c>
      <c r="P214" s="7">
        <v>5776.7</v>
      </c>
      <c r="Q214" s="121" t="s">
        <v>392</v>
      </c>
      <c r="R214">
        <v>1</v>
      </c>
      <c r="S214">
        <v>1</v>
      </c>
      <c r="T214">
        <v>1</v>
      </c>
      <c r="U214" t="e">
        <f t="shared" si="195"/>
        <v>#VALUE!</v>
      </c>
      <c r="V214">
        <f t="shared" si="196"/>
        <v>2116</v>
      </c>
      <c r="W214">
        <f t="shared" si="197"/>
        <v>2266</v>
      </c>
      <c r="X214">
        <f t="shared" si="198"/>
        <v>3179</v>
      </c>
      <c r="Y214" t="e">
        <f t="shared" si="226"/>
        <v>#VALUE!</v>
      </c>
      <c r="Z214">
        <f t="shared" si="227"/>
        <v>364</v>
      </c>
      <c r="AA214">
        <f t="shared" si="228"/>
        <v>390</v>
      </c>
      <c r="AB214">
        <f t="shared" si="229"/>
        <v>547</v>
      </c>
      <c r="AC214" s="213" t="e">
        <f t="shared" si="211"/>
        <v>#VALUE!</v>
      </c>
      <c r="AD214" s="213">
        <f t="shared" si="212"/>
        <v>1.8522614917738778</v>
      </c>
      <c r="AE214" s="213">
        <f t="shared" si="213"/>
        <v>2.1253728423690181</v>
      </c>
      <c r="AF214" s="213">
        <f t="shared" si="214"/>
        <v>4.1723585425209979</v>
      </c>
      <c r="AG214" s="167">
        <f t="shared" si="199"/>
        <v>2.0829999999999999E-4</v>
      </c>
      <c r="AH214" s="167">
        <f t="shared" si="200"/>
        <v>1.724</v>
      </c>
      <c r="AI214" s="167">
        <f t="shared" si="201"/>
        <v>4</v>
      </c>
      <c r="AJ214" s="167">
        <f t="shared" si="202"/>
        <v>1.392796E-3</v>
      </c>
      <c r="AK214" s="115">
        <v>589</v>
      </c>
      <c r="AL214" s="7">
        <v>630</v>
      </c>
      <c r="AM214" s="7">
        <v>885</v>
      </c>
      <c r="AN214">
        <v>1</v>
      </c>
      <c r="AO214">
        <v>1</v>
      </c>
      <c r="AP214">
        <v>1</v>
      </c>
      <c r="AQ214">
        <f t="shared" si="203"/>
        <v>663</v>
      </c>
      <c r="AR214">
        <f t="shared" si="203"/>
        <v>709</v>
      </c>
      <c r="AS214">
        <f t="shared" si="204"/>
        <v>997</v>
      </c>
      <c r="AT214">
        <f t="shared" si="223"/>
        <v>285</v>
      </c>
      <c r="AU214">
        <f t="shared" si="224"/>
        <v>305</v>
      </c>
      <c r="AV214">
        <f t="shared" si="225"/>
        <v>429</v>
      </c>
      <c r="AW214" s="213">
        <f t="shared" si="215"/>
        <v>1.1373800616365293</v>
      </c>
      <c r="AX214" s="213">
        <f t="shared" si="216"/>
        <v>1.3020037644254268</v>
      </c>
      <c r="AY214" s="213">
        <f t="shared" si="217"/>
        <v>2.5701524224562435</v>
      </c>
      <c r="AZ214" s="119">
        <f t="shared" si="221"/>
        <v>0.7</v>
      </c>
      <c r="BA214" s="1">
        <v>9.6</v>
      </c>
      <c r="BB214">
        <v>10.5</v>
      </c>
      <c r="BC214">
        <v>16.100000000000001</v>
      </c>
      <c r="BE214" s="7">
        <v>2230</v>
      </c>
      <c r="BG214" s="123">
        <f t="shared" si="205"/>
        <v>0.68</v>
      </c>
      <c r="BJ214">
        <v>0</v>
      </c>
      <c r="BK214">
        <v>10.4</v>
      </c>
      <c r="BL214">
        <v>12.2</v>
      </c>
      <c r="BM214">
        <v>21.85</v>
      </c>
      <c r="BO214">
        <f t="shared" si="220"/>
        <v>1</v>
      </c>
      <c r="BP214">
        <f t="shared" si="220"/>
        <v>1</v>
      </c>
      <c r="BQ214">
        <f t="shared" si="220"/>
        <v>1</v>
      </c>
      <c r="BR214">
        <f t="shared" si="206"/>
        <v>663</v>
      </c>
      <c r="BS214">
        <f t="shared" si="218"/>
        <v>709</v>
      </c>
      <c r="BT214">
        <f t="shared" si="219"/>
        <v>997</v>
      </c>
      <c r="BV214">
        <f t="shared" si="207"/>
        <v>0</v>
      </c>
      <c r="BW214">
        <f t="shared" si="208"/>
        <v>0</v>
      </c>
      <c r="BX214">
        <f t="shared" si="209"/>
        <v>0</v>
      </c>
      <c r="BY214">
        <f t="shared" si="222"/>
        <v>1</v>
      </c>
    </row>
    <row r="215" spans="1:77" x14ac:dyDescent="0.25">
      <c r="A215" t="str">
        <f t="shared" si="210"/>
        <v>15016</v>
      </c>
      <c r="D215">
        <v>1</v>
      </c>
      <c r="E215">
        <v>50</v>
      </c>
      <c r="F215">
        <v>40.5</v>
      </c>
      <c r="G215">
        <v>16</v>
      </c>
      <c r="H215">
        <v>16.5</v>
      </c>
      <c r="I215">
        <v>0</v>
      </c>
      <c r="J215">
        <v>26</v>
      </c>
      <c r="K215">
        <v>30</v>
      </c>
      <c r="L215" s="121">
        <v>45.4</v>
      </c>
      <c r="M215" s="115">
        <f t="shared" si="194"/>
        <v>1806.7600000000002</v>
      </c>
      <c r="N215" s="7">
        <v>3844.4231409656436</v>
      </c>
      <c r="O215" s="7">
        <v>4117.1080284867467</v>
      </c>
      <c r="P215" s="7">
        <v>5776.7</v>
      </c>
      <c r="Q215" s="121" t="s">
        <v>392</v>
      </c>
      <c r="R215">
        <v>1</v>
      </c>
      <c r="S215">
        <v>1</v>
      </c>
      <c r="T215">
        <v>1</v>
      </c>
      <c r="U215" t="e">
        <f t="shared" si="195"/>
        <v>#VALUE!</v>
      </c>
      <c r="V215">
        <f t="shared" si="196"/>
        <v>2116</v>
      </c>
      <c r="W215">
        <f t="shared" si="197"/>
        <v>2266</v>
      </c>
      <c r="X215">
        <f t="shared" si="198"/>
        <v>3179</v>
      </c>
      <c r="Y215" t="e">
        <f t="shared" si="226"/>
        <v>#VALUE!</v>
      </c>
      <c r="Z215">
        <f t="shared" si="227"/>
        <v>364</v>
      </c>
      <c r="AA215">
        <f t="shared" si="228"/>
        <v>390</v>
      </c>
      <c r="AB215">
        <f t="shared" si="229"/>
        <v>547</v>
      </c>
      <c r="AC215" s="213" t="e">
        <f t="shared" si="211"/>
        <v>#VALUE!</v>
      </c>
      <c r="AD215" s="213">
        <f t="shared" si="212"/>
        <v>1.8841332029707789</v>
      </c>
      <c r="AE215" s="213">
        <f t="shared" si="213"/>
        <v>2.1612701584047112</v>
      </c>
      <c r="AF215" s="213">
        <f t="shared" si="214"/>
        <v>4.2366801288465794</v>
      </c>
      <c r="AG215" s="167">
        <f t="shared" si="199"/>
        <v>2.0829999999999999E-4</v>
      </c>
      <c r="AH215" s="167">
        <f t="shared" si="200"/>
        <v>1.724</v>
      </c>
      <c r="AI215" s="167">
        <f t="shared" si="201"/>
        <v>4</v>
      </c>
      <c r="AJ215" s="167">
        <f t="shared" si="202"/>
        <v>1.392796E-3</v>
      </c>
      <c r="AK215" s="115">
        <v>589</v>
      </c>
      <c r="AL215" s="7">
        <v>630</v>
      </c>
      <c r="AM215" s="7">
        <v>885</v>
      </c>
      <c r="AN215">
        <v>1</v>
      </c>
      <c r="AO215">
        <v>1</v>
      </c>
      <c r="AP215">
        <v>1</v>
      </c>
      <c r="AQ215">
        <f t="shared" si="203"/>
        <v>663</v>
      </c>
      <c r="AR215">
        <f t="shared" si="203"/>
        <v>709</v>
      </c>
      <c r="AS215">
        <f t="shared" si="204"/>
        <v>997</v>
      </c>
      <c r="AT215">
        <f t="shared" si="223"/>
        <v>285</v>
      </c>
      <c r="AU215">
        <f t="shared" si="224"/>
        <v>305</v>
      </c>
      <c r="AV215">
        <f t="shared" si="225"/>
        <v>429</v>
      </c>
      <c r="AW215" s="213">
        <f t="shared" si="215"/>
        <v>1.1582835676971091</v>
      </c>
      <c r="AX215" s="213">
        <f t="shared" si="216"/>
        <v>1.3255000666138443</v>
      </c>
      <c r="AY215" s="213">
        <f t="shared" si="217"/>
        <v>2.6124604684441883</v>
      </c>
      <c r="AZ215" s="119">
        <f t="shared" si="221"/>
        <v>1</v>
      </c>
      <c r="BA215" s="1">
        <v>9.6</v>
      </c>
      <c r="BB215">
        <v>10.5</v>
      </c>
      <c r="BC215">
        <v>16.100000000000001</v>
      </c>
      <c r="BE215" s="7">
        <v>2657</v>
      </c>
      <c r="BG215" s="123">
        <f t="shared" si="205"/>
        <v>0.68</v>
      </c>
      <c r="BJ215">
        <v>0</v>
      </c>
      <c r="BK215">
        <v>10.4</v>
      </c>
      <c r="BL215">
        <v>12.2</v>
      </c>
      <c r="BM215">
        <v>21.85</v>
      </c>
      <c r="BO215">
        <f t="shared" si="220"/>
        <v>1</v>
      </c>
      <c r="BP215">
        <f t="shared" si="220"/>
        <v>1</v>
      </c>
      <c r="BQ215">
        <f t="shared" si="220"/>
        <v>1</v>
      </c>
      <c r="BR215">
        <f t="shared" si="206"/>
        <v>663</v>
      </c>
      <c r="BS215">
        <f t="shared" si="218"/>
        <v>709</v>
      </c>
      <c r="BT215">
        <f t="shared" si="219"/>
        <v>997</v>
      </c>
      <c r="BV215">
        <f t="shared" si="207"/>
        <v>0</v>
      </c>
      <c r="BW215">
        <f t="shared" si="208"/>
        <v>0</v>
      </c>
      <c r="BX215">
        <f t="shared" si="209"/>
        <v>0</v>
      </c>
      <c r="BY215">
        <f t="shared" si="222"/>
        <v>1</v>
      </c>
    </row>
    <row r="216" spans="1:77" x14ac:dyDescent="0.25">
      <c r="A216" t="str">
        <f t="shared" si="210"/>
        <v>16516</v>
      </c>
      <c r="D216">
        <v>1</v>
      </c>
      <c r="E216">
        <v>65</v>
      </c>
      <c r="F216">
        <v>40.5</v>
      </c>
      <c r="G216">
        <v>16</v>
      </c>
      <c r="H216">
        <v>16.5</v>
      </c>
      <c r="I216">
        <v>0</v>
      </c>
      <c r="J216">
        <v>26</v>
      </c>
      <c r="K216">
        <v>30</v>
      </c>
      <c r="L216" s="121">
        <v>45.4</v>
      </c>
      <c r="M216" s="115">
        <f t="shared" si="194"/>
        <v>2068.56</v>
      </c>
      <c r="N216" s="7">
        <v>3844.4231409656436</v>
      </c>
      <c r="O216" s="7">
        <v>4117.1080284867467</v>
      </c>
      <c r="P216" s="7">
        <v>5776.7</v>
      </c>
      <c r="Q216" s="121" t="s">
        <v>392</v>
      </c>
      <c r="R216">
        <v>1</v>
      </c>
      <c r="S216">
        <v>1</v>
      </c>
      <c r="T216">
        <v>1</v>
      </c>
      <c r="U216" t="e">
        <f t="shared" si="195"/>
        <v>#VALUE!</v>
      </c>
      <c r="V216">
        <f t="shared" si="196"/>
        <v>2116</v>
      </c>
      <c r="W216">
        <f t="shared" si="197"/>
        <v>2266</v>
      </c>
      <c r="X216">
        <f t="shared" si="198"/>
        <v>3179</v>
      </c>
      <c r="Y216" t="e">
        <f t="shared" si="226"/>
        <v>#VALUE!</v>
      </c>
      <c r="Z216">
        <f t="shared" si="227"/>
        <v>364</v>
      </c>
      <c r="AA216">
        <f t="shared" si="228"/>
        <v>390</v>
      </c>
      <c r="AB216">
        <f t="shared" si="229"/>
        <v>547</v>
      </c>
      <c r="AC216" s="213" t="e">
        <f t="shared" si="211"/>
        <v>#VALUE!</v>
      </c>
      <c r="AD216" s="213">
        <f t="shared" si="212"/>
        <v>1.9160049141676803</v>
      </c>
      <c r="AE216" s="213">
        <f t="shared" si="213"/>
        <v>2.1971674744404042</v>
      </c>
      <c r="AF216" s="213">
        <f t="shared" si="214"/>
        <v>4.3010017151721609</v>
      </c>
      <c r="AG216" s="167">
        <f t="shared" si="199"/>
        <v>2.0829999999999999E-4</v>
      </c>
      <c r="AH216" s="167">
        <f t="shared" si="200"/>
        <v>1.724</v>
      </c>
      <c r="AI216" s="167">
        <f t="shared" si="201"/>
        <v>4</v>
      </c>
      <c r="AJ216" s="167">
        <f t="shared" si="202"/>
        <v>1.392796E-3</v>
      </c>
      <c r="AK216" s="115">
        <f>AK215*(1-(($E216-50)*0.005))</f>
        <v>544.82500000000005</v>
      </c>
      <c r="AL216" s="7">
        <f>AL215*(1-(($E216-50)*0.005))</f>
        <v>582.75</v>
      </c>
      <c r="AM216" s="7">
        <f>AM215*(1-(($E216-50)*0.005))</f>
        <v>818.625</v>
      </c>
      <c r="AN216">
        <v>1</v>
      </c>
      <c r="AO216">
        <v>1</v>
      </c>
      <c r="AP216">
        <v>1</v>
      </c>
      <c r="AQ216">
        <f t="shared" si="203"/>
        <v>614</v>
      </c>
      <c r="AR216">
        <f t="shared" si="203"/>
        <v>656</v>
      </c>
      <c r="AS216">
        <f t="shared" si="204"/>
        <v>922</v>
      </c>
      <c r="AT216">
        <f t="shared" si="223"/>
        <v>264</v>
      </c>
      <c r="AU216">
        <f t="shared" si="224"/>
        <v>282</v>
      </c>
      <c r="AV216">
        <f t="shared" si="225"/>
        <v>396</v>
      </c>
      <c r="AW216" s="213">
        <f t="shared" si="215"/>
        <v>1.0131061548827704</v>
      </c>
      <c r="AX216" s="213">
        <f t="shared" si="216"/>
        <v>1.1546946713868969</v>
      </c>
      <c r="AY216" s="213">
        <f t="shared" si="217"/>
        <v>2.2647676857428789</v>
      </c>
      <c r="AZ216" s="119">
        <f t="shared" si="221"/>
        <v>1.3</v>
      </c>
      <c r="BA216" s="1">
        <v>9.6</v>
      </c>
      <c r="BB216">
        <v>10.5</v>
      </c>
      <c r="BC216">
        <v>16.100000000000001</v>
      </c>
      <c r="BE216" s="7">
        <v>3042</v>
      </c>
      <c r="BG216" s="123">
        <f t="shared" si="205"/>
        <v>0.68</v>
      </c>
      <c r="BJ216">
        <v>0</v>
      </c>
      <c r="BK216">
        <v>10.4</v>
      </c>
      <c r="BL216">
        <v>12.2</v>
      </c>
      <c r="BM216">
        <v>21.85</v>
      </c>
      <c r="BO216">
        <f t="shared" si="220"/>
        <v>1</v>
      </c>
      <c r="BP216">
        <f t="shared" si="220"/>
        <v>1</v>
      </c>
      <c r="BQ216">
        <f t="shared" si="220"/>
        <v>1</v>
      </c>
      <c r="BR216">
        <f t="shared" si="206"/>
        <v>614</v>
      </c>
      <c r="BS216">
        <f t="shared" si="218"/>
        <v>656</v>
      </c>
      <c r="BT216">
        <f t="shared" si="219"/>
        <v>922</v>
      </c>
      <c r="BV216">
        <f t="shared" si="207"/>
        <v>0</v>
      </c>
      <c r="BW216">
        <f t="shared" si="208"/>
        <v>0</v>
      </c>
      <c r="BX216">
        <f t="shared" si="209"/>
        <v>0</v>
      </c>
      <c r="BY216">
        <f t="shared" si="222"/>
        <v>1</v>
      </c>
    </row>
    <row r="217" spans="1:77" x14ac:dyDescent="0.25">
      <c r="A217" t="str">
        <f t="shared" si="210"/>
        <v>19516</v>
      </c>
      <c r="D217">
        <v>1</v>
      </c>
      <c r="E217">
        <v>95</v>
      </c>
      <c r="F217">
        <v>40.5</v>
      </c>
      <c r="G217">
        <v>16</v>
      </c>
      <c r="H217">
        <v>16.5</v>
      </c>
      <c r="I217">
        <v>0</v>
      </c>
      <c r="J217">
        <v>26</v>
      </c>
      <c r="K217">
        <v>30</v>
      </c>
      <c r="L217" s="121">
        <v>45.4</v>
      </c>
      <c r="M217" s="115">
        <f t="shared" si="194"/>
        <v>2548.6400000000003</v>
      </c>
      <c r="N217" s="7">
        <v>3844.4231409656436</v>
      </c>
      <c r="O217" s="7">
        <v>4117.1080284867467</v>
      </c>
      <c r="P217" s="7">
        <v>5776.7</v>
      </c>
      <c r="Q217" s="121" t="s">
        <v>392</v>
      </c>
      <c r="R217">
        <v>1</v>
      </c>
      <c r="S217">
        <v>1</v>
      </c>
      <c r="T217">
        <v>1</v>
      </c>
      <c r="U217" t="e">
        <f t="shared" si="195"/>
        <v>#VALUE!</v>
      </c>
      <c r="V217">
        <f t="shared" si="196"/>
        <v>2116</v>
      </c>
      <c r="W217">
        <f t="shared" si="197"/>
        <v>2266</v>
      </c>
      <c r="X217">
        <f t="shared" si="198"/>
        <v>3179</v>
      </c>
      <c r="Y217" t="e">
        <f t="shared" si="226"/>
        <v>#VALUE!</v>
      </c>
      <c r="Z217">
        <f t="shared" si="227"/>
        <v>364</v>
      </c>
      <c r="AA217">
        <f t="shared" si="228"/>
        <v>390</v>
      </c>
      <c r="AB217">
        <f t="shared" si="229"/>
        <v>547</v>
      </c>
      <c r="AC217" s="213" t="e">
        <f t="shared" si="211"/>
        <v>#VALUE!</v>
      </c>
      <c r="AD217" s="213">
        <f t="shared" si="212"/>
        <v>1.9797483365614827</v>
      </c>
      <c r="AE217" s="213">
        <f t="shared" si="213"/>
        <v>2.2689621065117898</v>
      </c>
      <c r="AF217" s="213">
        <f t="shared" si="214"/>
        <v>4.4296448878233239</v>
      </c>
      <c r="AG217" s="167">
        <f t="shared" si="199"/>
        <v>2.0829999999999999E-4</v>
      </c>
      <c r="AH217" s="167">
        <f t="shared" si="200"/>
        <v>1.724</v>
      </c>
      <c r="AI217" s="167">
        <f t="shared" si="201"/>
        <v>4</v>
      </c>
      <c r="AJ217" s="167">
        <f t="shared" si="202"/>
        <v>1.392796E-3</v>
      </c>
      <c r="AK217" s="115">
        <f>AK215*(1-(($E217-50)*0.005))</f>
        <v>456.47500000000002</v>
      </c>
      <c r="AL217" s="7">
        <f>AL215*(1-(($E217-50)*0.005))</f>
        <v>488.25</v>
      </c>
      <c r="AM217" s="7">
        <f>AM215*(1-(($E217-50)*0.005))</f>
        <v>685.875</v>
      </c>
      <c r="AN217">
        <v>1</v>
      </c>
      <c r="AO217">
        <v>1</v>
      </c>
      <c r="AP217">
        <v>1</v>
      </c>
      <c r="AQ217">
        <f t="shared" si="203"/>
        <v>514</v>
      </c>
      <c r="AR217">
        <f t="shared" si="203"/>
        <v>550</v>
      </c>
      <c r="AS217">
        <f t="shared" si="204"/>
        <v>772</v>
      </c>
      <c r="AT217">
        <f t="shared" si="223"/>
        <v>221</v>
      </c>
      <c r="AU217">
        <f t="shared" si="224"/>
        <v>237</v>
      </c>
      <c r="AV217">
        <f t="shared" si="225"/>
        <v>332</v>
      </c>
      <c r="AW217" s="213">
        <f t="shared" si="215"/>
        <v>0.73910109660716294</v>
      </c>
      <c r="AX217" s="213">
        <f t="shared" si="216"/>
        <v>0.84840225792922785</v>
      </c>
      <c r="AY217" s="213">
        <f t="shared" si="217"/>
        <v>1.6506259451319099</v>
      </c>
      <c r="AZ217" s="119">
        <f t="shared" si="221"/>
        <v>1.9</v>
      </c>
      <c r="BA217" s="1">
        <v>9.6</v>
      </c>
      <c r="BB217">
        <v>10.5</v>
      </c>
      <c r="BC217">
        <v>16.100000000000001</v>
      </c>
      <c r="BE217" s="7">
        <v>3748</v>
      </c>
      <c r="BG217" s="123">
        <f t="shared" si="205"/>
        <v>0.68</v>
      </c>
      <c r="BJ217">
        <v>0</v>
      </c>
      <c r="BK217">
        <v>10.4</v>
      </c>
      <c r="BL217">
        <v>12.2</v>
      </c>
      <c r="BM217">
        <v>21.85</v>
      </c>
      <c r="BO217">
        <f t="shared" si="220"/>
        <v>1</v>
      </c>
      <c r="BP217">
        <f t="shared" si="220"/>
        <v>1</v>
      </c>
      <c r="BQ217">
        <f t="shared" si="220"/>
        <v>1</v>
      </c>
      <c r="BR217">
        <f t="shared" si="206"/>
        <v>514</v>
      </c>
      <c r="BS217">
        <f t="shared" si="218"/>
        <v>550</v>
      </c>
      <c r="BT217">
        <f t="shared" si="219"/>
        <v>772</v>
      </c>
      <c r="BV217">
        <f t="shared" si="207"/>
        <v>0</v>
      </c>
      <c r="BW217">
        <f t="shared" si="208"/>
        <v>0</v>
      </c>
      <c r="BX217">
        <f t="shared" si="209"/>
        <v>0</v>
      </c>
      <c r="BY217">
        <f t="shared" si="222"/>
        <v>1</v>
      </c>
    </row>
    <row r="218" spans="1:77" x14ac:dyDescent="0.25">
      <c r="A218" t="str">
        <f t="shared" si="210"/>
        <v>13520</v>
      </c>
      <c r="D218">
        <v>1</v>
      </c>
      <c r="E218">
        <v>35</v>
      </c>
      <c r="F218">
        <v>40.5</v>
      </c>
      <c r="G218">
        <v>20</v>
      </c>
      <c r="H218">
        <v>21.5</v>
      </c>
      <c r="I218">
        <v>0</v>
      </c>
      <c r="J218">
        <v>26</v>
      </c>
      <c r="K218">
        <v>30</v>
      </c>
      <c r="L218" s="121">
        <v>45.4</v>
      </c>
      <c r="M218" s="115">
        <f t="shared" si="194"/>
        <v>2307.2000000000003</v>
      </c>
      <c r="N218" s="7">
        <v>3628.1091959950468</v>
      </c>
      <c r="O218" s="7">
        <v>3929.4415695377957</v>
      </c>
      <c r="P218" s="7">
        <v>4955.6400000000003</v>
      </c>
      <c r="Q218" s="121" t="s">
        <v>392</v>
      </c>
      <c r="R218">
        <v>1</v>
      </c>
      <c r="S218">
        <v>1</v>
      </c>
      <c r="T218">
        <v>1</v>
      </c>
      <c r="U218" t="e">
        <f t="shared" si="195"/>
        <v>#VALUE!</v>
      </c>
      <c r="V218">
        <f t="shared" si="196"/>
        <v>1997</v>
      </c>
      <c r="W218">
        <f t="shared" si="197"/>
        <v>2163</v>
      </c>
      <c r="X218">
        <f t="shared" si="198"/>
        <v>2727</v>
      </c>
      <c r="Y218" t="e">
        <f t="shared" si="226"/>
        <v>#VALUE!</v>
      </c>
      <c r="Z218">
        <f t="shared" si="227"/>
        <v>343</v>
      </c>
      <c r="AA218">
        <f t="shared" si="228"/>
        <v>372</v>
      </c>
      <c r="AB218">
        <f t="shared" si="229"/>
        <v>469</v>
      </c>
      <c r="AC218" s="213" t="e">
        <f t="shared" si="211"/>
        <v>#VALUE!</v>
      </c>
      <c r="AD218" s="213">
        <f t="shared" si="212"/>
        <v>0.44617104412814457</v>
      </c>
      <c r="AE218" s="213">
        <f t="shared" si="213"/>
        <v>0.52449246998557841</v>
      </c>
      <c r="AF218" s="213">
        <f t="shared" si="214"/>
        <v>0.83231581470446792</v>
      </c>
      <c r="AG218" s="167">
        <f t="shared" si="199"/>
        <v>1.2760000000000001E-4</v>
      </c>
      <c r="AH218" s="167">
        <f t="shared" si="200"/>
        <v>1.7219</v>
      </c>
      <c r="AI218" s="167">
        <f t="shared" si="201"/>
        <v>2</v>
      </c>
      <c r="AJ218" s="167">
        <f t="shared" si="202"/>
        <v>3.76611E-4</v>
      </c>
      <c r="AK218" s="115">
        <v>448.37784746172167</v>
      </c>
      <c r="AL218" s="7">
        <v>485.61784045001809</v>
      </c>
      <c r="AM218" s="7">
        <v>612.44000000000005</v>
      </c>
      <c r="AN218">
        <v>1</v>
      </c>
      <c r="AO218">
        <v>1</v>
      </c>
      <c r="AP218">
        <v>1</v>
      </c>
      <c r="AQ218">
        <f t="shared" si="203"/>
        <v>505</v>
      </c>
      <c r="AR218">
        <f t="shared" si="203"/>
        <v>547</v>
      </c>
      <c r="AS218">
        <f t="shared" si="204"/>
        <v>690</v>
      </c>
      <c r="AT218">
        <f t="shared" si="223"/>
        <v>217</v>
      </c>
      <c r="AU218">
        <f t="shared" si="224"/>
        <v>235</v>
      </c>
      <c r="AV218">
        <f t="shared" si="225"/>
        <v>297</v>
      </c>
      <c r="AW218" s="213">
        <f t="shared" si="215"/>
        <v>0.17922956111450436</v>
      </c>
      <c r="AX218" s="213">
        <f t="shared" si="216"/>
        <v>0.21005702308277846</v>
      </c>
      <c r="AY218" s="213">
        <f t="shared" si="217"/>
        <v>0.3348892328470508</v>
      </c>
      <c r="AZ218" s="119">
        <f t="shared" si="221"/>
        <v>0.5</v>
      </c>
      <c r="BA218" s="1">
        <v>9.6</v>
      </c>
      <c r="BB218">
        <v>10.5</v>
      </c>
      <c r="BC218">
        <v>16.100000000000001</v>
      </c>
      <c r="BE218" s="7">
        <v>2884</v>
      </c>
      <c r="BG218" s="123">
        <f t="shared" si="205"/>
        <v>0.8</v>
      </c>
      <c r="BJ218">
        <v>0</v>
      </c>
      <c r="BK218">
        <v>10.4</v>
      </c>
      <c r="BL218">
        <v>12.2</v>
      </c>
      <c r="BM218">
        <v>21.85</v>
      </c>
      <c r="BO218">
        <f t="shared" si="220"/>
        <v>1</v>
      </c>
      <c r="BP218">
        <f t="shared" si="220"/>
        <v>1</v>
      </c>
      <c r="BQ218">
        <f t="shared" si="220"/>
        <v>1</v>
      </c>
      <c r="BR218">
        <f t="shared" si="206"/>
        <v>505</v>
      </c>
      <c r="BS218">
        <f t="shared" si="218"/>
        <v>547</v>
      </c>
      <c r="BT218">
        <f t="shared" si="219"/>
        <v>690</v>
      </c>
      <c r="BV218">
        <f t="shared" si="207"/>
        <v>0</v>
      </c>
      <c r="BW218">
        <f t="shared" si="208"/>
        <v>0</v>
      </c>
      <c r="BX218">
        <f t="shared" si="209"/>
        <v>0</v>
      </c>
      <c r="BY218">
        <f t="shared" si="222"/>
        <v>1</v>
      </c>
    </row>
    <row r="219" spans="1:77" x14ac:dyDescent="0.25">
      <c r="A219" t="str">
        <f t="shared" si="210"/>
        <v>15020</v>
      </c>
      <c r="D219">
        <v>1</v>
      </c>
      <c r="E219">
        <v>50</v>
      </c>
      <c r="F219">
        <v>40.5</v>
      </c>
      <c r="G219">
        <v>20</v>
      </c>
      <c r="H219">
        <v>21.5</v>
      </c>
      <c r="I219">
        <v>0</v>
      </c>
      <c r="J219">
        <v>26</v>
      </c>
      <c r="K219">
        <v>30</v>
      </c>
      <c r="L219" s="121">
        <v>45.4</v>
      </c>
      <c r="M219" s="115">
        <f t="shared" si="194"/>
        <v>2716</v>
      </c>
      <c r="N219" s="7">
        <v>3628.1091959950468</v>
      </c>
      <c r="O219" s="7">
        <v>3929.4415695377957</v>
      </c>
      <c r="P219" s="7">
        <v>4955.6400000000003</v>
      </c>
      <c r="Q219" s="121" t="s">
        <v>392</v>
      </c>
      <c r="R219">
        <v>1</v>
      </c>
      <c r="S219">
        <v>1</v>
      </c>
      <c r="T219">
        <v>1</v>
      </c>
      <c r="U219" t="e">
        <f t="shared" si="195"/>
        <v>#VALUE!</v>
      </c>
      <c r="V219">
        <f t="shared" si="196"/>
        <v>1997</v>
      </c>
      <c r="W219">
        <f t="shared" si="197"/>
        <v>2163</v>
      </c>
      <c r="X219">
        <f t="shared" si="198"/>
        <v>2727</v>
      </c>
      <c r="Y219" t="e">
        <f t="shared" si="77"/>
        <v>#VALUE!</v>
      </c>
      <c r="Z219">
        <f t="shared" si="227"/>
        <v>343</v>
      </c>
      <c r="AA219">
        <f t="shared" si="228"/>
        <v>372</v>
      </c>
      <c r="AB219">
        <f t="shared" si="229"/>
        <v>469</v>
      </c>
      <c r="AC219" s="213" t="e">
        <f t="shared" si="211"/>
        <v>#VALUE!</v>
      </c>
      <c r="AD219" s="213">
        <f t="shared" si="212"/>
        <v>0.4548750855693664</v>
      </c>
      <c r="AE219" s="213">
        <f t="shared" si="213"/>
        <v>0.53450205086206759</v>
      </c>
      <c r="AF219" s="213">
        <f t="shared" si="214"/>
        <v>0.84723312496806091</v>
      </c>
      <c r="AG219" s="167">
        <f t="shared" si="199"/>
        <v>1.2760000000000001E-4</v>
      </c>
      <c r="AH219" s="167">
        <f t="shared" si="200"/>
        <v>1.7219</v>
      </c>
      <c r="AI219" s="167">
        <f t="shared" si="201"/>
        <v>2</v>
      </c>
      <c r="AJ219" s="167">
        <f t="shared" si="202"/>
        <v>3.76611E-4</v>
      </c>
      <c r="AK219" s="115">
        <v>448.37784746172167</v>
      </c>
      <c r="AL219" s="7">
        <v>485.61784045001809</v>
      </c>
      <c r="AM219" s="7">
        <v>612.44000000000005</v>
      </c>
      <c r="AN219">
        <v>1</v>
      </c>
      <c r="AO219">
        <v>1</v>
      </c>
      <c r="AP219">
        <v>1</v>
      </c>
      <c r="AQ219">
        <f t="shared" si="203"/>
        <v>505</v>
      </c>
      <c r="AR219">
        <f t="shared" si="203"/>
        <v>547</v>
      </c>
      <c r="AS219">
        <f t="shared" si="204"/>
        <v>690</v>
      </c>
      <c r="AT219">
        <f t="shared" si="223"/>
        <v>217</v>
      </c>
      <c r="AU219">
        <f t="shared" si="224"/>
        <v>235</v>
      </c>
      <c r="AV219">
        <f t="shared" si="225"/>
        <v>297</v>
      </c>
      <c r="AW219" s="213">
        <f t="shared" si="215"/>
        <v>0.18318639684288138</v>
      </c>
      <c r="AX219" s="213">
        <f t="shared" si="216"/>
        <v>0.21459580960785987</v>
      </c>
      <c r="AY219" s="213">
        <f t="shared" si="217"/>
        <v>0.34168185308747612</v>
      </c>
      <c r="AZ219" s="119">
        <f t="shared" si="221"/>
        <v>0.7</v>
      </c>
      <c r="BA219" s="1">
        <v>9.6</v>
      </c>
      <c r="BB219">
        <v>10.5</v>
      </c>
      <c r="BC219">
        <v>16.100000000000001</v>
      </c>
      <c r="BE219" s="7">
        <v>3395</v>
      </c>
      <c r="BG219" s="123">
        <f t="shared" si="205"/>
        <v>0.8</v>
      </c>
      <c r="BJ219">
        <v>0</v>
      </c>
      <c r="BK219">
        <v>10.4</v>
      </c>
      <c r="BL219">
        <v>12.2</v>
      </c>
      <c r="BM219">
        <v>21.85</v>
      </c>
      <c r="BO219">
        <f t="shared" si="220"/>
        <v>1</v>
      </c>
      <c r="BP219">
        <f t="shared" si="220"/>
        <v>1</v>
      </c>
      <c r="BQ219">
        <f t="shared" si="220"/>
        <v>1</v>
      </c>
      <c r="BR219">
        <f t="shared" si="206"/>
        <v>505</v>
      </c>
      <c r="BS219">
        <f t="shared" si="218"/>
        <v>547</v>
      </c>
      <c r="BT219">
        <f t="shared" si="219"/>
        <v>690</v>
      </c>
      <c r="BV219">
        <f t="shared" si="207"/>
        <v>0</v>
      </c>
      <c r="BW219">
        <f t="shared" si="208"/>
        <v>0</v>
      </c>
      <c r="BX219">
        <f t="shared" si="209"/>
        <v>0</v>
      </c>
      <c r="BY219">
        <f t="shared" si="222"/>
        <v>1</v>
      </c>
    </row>
    <row r="220" spans="1:77" x14ac:dyDescent="0.25">
      <c r="A220" t="str">
        <f t="shared" si="210"/>
        <v>16520</v>
      </c>
      <c r="D220">
        <v>1</v>
      </c>
      <c r="E220">
        <v>65</v>
      </c>
      <c r="F220">
        <v>40.5</v>
      </c>
      <c r="G220">
        <v>20</v>
      </c>
      <c r="H220">
        <v>21.5</v>
      </c>
      <c r="I220">
        <v>0</v>
      </c>
      <c r="J220">
        <v>26</v>
      </c>
      <c r="K220">
        <v>30</v>
      </c>
      <c r="L220" s="121">
        <v>45.4</v>
      </c>
      <c r="M220" s="115">
        <f t="shared" ref="M220:M283" si="230">IF($N220-($BE220*$BG220)&gt;100,$BE220*$BG220,$N220-95)</f>
        <v>3007.2000000000003</v>
      </c>
      <c r="N220" s="7">
        <v>3628.1091959950468</v>
      </c>
      <c r="O220" s="7">
        <v>3929.4415695377957</v>
      </c>
      <c r="P220" s="7">
        <v>4955.6400000000003</v>
      </c>
      <c r="Q220" s="121" t="s">
        <v>392</v>
      </c>
      <c r="R220">
        <v>1</v>
      </c>
      <c r="S220">
        <v>1</v>
      </c>
      <c r="T220">
        <v>1</v>
      </c>
      <c r="U220" t="e">
        <f t="shared" ref="U220:U283" si="231">ROUND(M220*POWER(CF_heat,Q220),0)</f>
        <v>#VALUE!</v>
      </c>
      <c r="V220">
        <f t="shared" ref="V220:V283" si="232">ROUND(N220*POWER(CF_heat,R220),0)</f>
        <v>1997</v>
      </c>
      <c r="W220">
        <f t="shared" ref="W220:W283" si="233">ROUND(O220*POWER(CF_heat,S220),0)</f>
        <v>2163</v>
      </c>
      <c r="X220">
        <f t="shared" ref="X220:X283" si="234">ROUND(P220*POWER(CF_heat,T220),0)</f>
        <v>2727</v>
      </c>
      <c r="Y220" t="e">
        <f t="shared" si="226"/>
        <v>#VALUE!</v>
      </c>
      <c r="Z220">
        <f t="shared" si="227"/>
        <v>343</v>
      </c>
      <c r="AA220">
        <f t="shared" si="228"/>
        <v>372</v>
      </c>
      <c r="AB220">
        <f t="shared" si="229"/>
        <v>469</v>
      </c>
      <c r="AC220" s="213" t="e">
        <f t="shared" si="211"/>
        <v>#VALUE!</v>
      </c>
      <c r="AD220" s="213">
        <f t="shared" si="212"/>
        <v>0.46357912701058818</v>
      </c>
      <c r="AE220" s="213">
        <f t="shared" si="213"/>
        <v>0.54451163173855688</v>
      </c>
      <c r="AF220" s="213">
        <f t="shared" si="214"/>
        <v>0.86215043523165402</v>
      </c>
      <c r="AG220" s="167">
        <f t="shared" ref="AG220:AG283" si="235">IF($G220=$CO$103,CP$103,IF($G220=$CO$104,CP$104,IF($G220=$CO$105,CP$105,IF($G220=$CO$107,CP$107,IF($G220=$CO$108,CP$108,IF($G220=$CO$109,CP$109,IF($G220=$CO$111,CP$111,IF($G220=$CO$112,CP$112,IF($G220=$CO$113,CP$113,IF($G220=$CO$115,CP$115,IF($G220=$CO$116,CP$116,IF($G220=$CO$117,CP$117,IF($G220=$CO$119,CP$119,IF($G220=$CO$120,CP$120,))))))))))))))</f>
        <v>1.2760000000000001E-4</v>
      </c>
      <c r="AH220" s="167">
        <f t="shared" ref="AH220:AH283" si="236">IF($G220=$CO$103,CQ$103,IF($G220=$CO$104,CQ$104,IF($G220=$CO$105,CQ$105,IF($G220=$CO$107,CQ$107,IF($G220=$CO$108,CQ$108,IF($G220=$CO$109,CQ$109,IF($G220=$CO$111,CQ$111,IF($G220=$CO$112,CQ$112,IF($G220=$CO$113,CQ$113,IF($G220=$CO$115,CQ$115,IF($G220=$CO$116,CQ$116,IF($G220=$CO$117,CQ$117,IF($G220=$CO$119,CQ$119,IF($G220=$CO$120,CQ$120,))))))))))))))</f>
        <v>1.7219</v>
      </c>
      <c r="AI220" s="167">
        <f t="shared" ref="AI220:AI283" si="237">IF($G220=$CO$103,CR$103,IF($G220=$CO$104,CR$104,IF($G220=$CO$105,CR$105,IF($G220=$CO$107,CR$107,IF($G220=$CO$108,CR$108,IF($G220=$CO$109,CR$109,IF($G220=$CO$111,CR$111,IF($G220=$CO$112,CR$112,IF($G220=$CO$113,CR$113,IF($G220=$CO$115,CR$115,IF($G220=$CO$116,CR$116,IF($G220=$CO$117,CR$117,IF($G220=$CO$119,CR$119,IF($G220=$CO$120,CR$120,))))))))))))))</f>
        <v>2</v>
      </c>
      <c r="AJ220" s="167">
        <f t="shared" ref="AJ220:AJ283" si="238">IF($G220=$CO$103,CS$103,IF($G220=$CO$104,CS$104,IF($G220=$CO$105,CS$105,IF($G220=$CO$107,CS$107,IF($G220=$CO$108,CS$108,IF($G220=$CO$109,CS$109,IF($G220=$CO$111,CS$111,IF($G220=$CO$112,CS$112,IF($G220=$CO$113,CS$113,IF($G220=$CO$115,CS$115,IF($G220=$CO$116,CS$116,IF($G220=$CO$117,CS$117,IF($G220=$CO$119,CS$119,IF($G220=$CO$120,CS$120,))))))))))))))</f>
        <v>3.76611E-4</v>
      </c>
      <c r="AK220" s="115">
        <v>448.37784746172167</v>
      </c>
      <c r="AL220" s="7">
        <v>485.61784045001809</v>
      </c>
      <c r="AM220" s="7">
        <v>612.44000000000005</v>
      </c>
      <c r="AN220">
        <v>1</v>
      </c>
      <c r="AO220">
        <v>1</v>
      </c>
      <c r="AP220">
        <v>1</v>
      </c>
      <c r="AQ220">
        <f t="shared" ref="AQ220:AR283" si="239">ROUND(AK220*POWER(CF_cool,AN220),0)</f>
        <v>505</v>
      </c>
      <c r="AR220">
        <f t="shared" si="239"/>
        <v>547</v>
      </c>
      <c r="AS220">
        <f t="shared" ref="AS220:AS283" si="240">ROUND(AM220*POWER(CF_cool,AP220),0)</f>
        <v>690</v>
      </c>
      <c r="AT220">
        <f t="shared" si="223"/>
        <v>217</v>
      </c>
      <c r="AU220">
        <f t="shared" si="224"/>
        <v>235</v>
      </c>
      <c r="AV220">
        <f t="shared" si="225"/>
        <v>297</v>
      </c>
      <c r="AW220" s="213">
        <f t="shared" si="215"/>
        <v>0.18714323257125834</v>
      </c>
      <c r="AX220" s="213">
        <f t="shared" si="216"/>
        <v>0.21913459613294126</v>
      </c>
      <c r="AY220" s="213">
        <f t="shared" si="217"/>
        <v>0.34847447332790144</v>
      </c>
      <c r="AZ220" s="119">
        <f t="shared" si="221"/>
        <v>0.9</v>
      </c>
      <c r="BA220" s="1">
        <v>9.6</v>
      </c>
      <c r="BB220">
        <v>10.5</v>
      </c>
      <c r="BC220">
        <v>16.100000000000001</v>
      </c>
      <c r="BE220" s="7">
        <v>3759</v>
      </c>
      <c r="BG220" s="123">
        <f t="shared" ref="BG220:BG283" si="241">IF(G220=10,0.9,IF(G220=11,0.68,IF(G220=15,0.8,IF(G220=16,0.68,IF(G220=20,0.8,IF(G220=21,0.8))))))</f>
        <v>0.8</v>
      </c>
      <c r="BJ220">
        <v>0</v>
      </c>
      <c r="BK220">
        <v>10.4</v>
      </c>
      <c r="BL220">
        <v>12.2</v>
      </c>
      <c r="BM220">
        <v>21.85</v>
      </c>
      <c r="BO220">
        <f t="shared" si="220"/>
        <v>1</v>
      </c>
      <c r="BP220">
        <f t="shared" si="220"/>
        <v>1</v>
      </c>
      <c r="BQ220">
        <f t="shared" si="220"/>
        <v>1</v>
      </c>
      <c r="BR220">
        <f t="shared" ref="BR220:BR283" si="242">AQ220/BO220</f>
        <v>505</v>
      </c>
      <c r="BS220">
        <f t="shared" si="218"/>
        <v>547</v>
      </c>
      <c r="BT220">
        <f t="shared" si="219"/>
        <v>690</v>
      </c>
      <c r="BV220">
        <f t="shared" ref="BV220:BV283" si="243">BR220-AQ220</f>
        <v>0</v>
      </c>
      <c r="BW220">
        <f t="shared" ref="BW220:BW283" si="244">BS220-AR220</f>
        <v>0</v>
      </c>
      <c r="BX220">
        <f t="shared" ref="BX220:BX283" si="245">BT220-AS220</f>
        <v>0</v>
      </c>
      <c r="BY220">
        <f t="shared" si="222"/>
        <v>1</v>
      </c>
    </row>
    <row r="221" spans="1:77" x14ac:dyDescent="0.25">
      <c r="A221" t="str">
        <f t="shared" ref="A221:A284" si="246">CONCATENATE(D221,E221,G221)</f>
        <v>19520</v>
      </c>
      <c r="D221">
        <v>1</v>
      </c>
      <c r="E221">
        <v>95</v>
      </c>
      <c r="F221">
        <v>40.5</v>
      </c>
      <c r="G221">
        <v>20</v>
      </c>
      <c r="H221">
        <v>21.5</v>
      </c>
      <c r="I221">
        <v>0</v>
      </c>
      <c r="J221">
        <v>26</v>
      </c>
      <c r="K221">
        <v>30</v>
      </c>
      <c r="L221" s="121">
        <v>45.4</v>
      </c>
      <c r="M221" s="115">
        <f t="shared" si="230"/>
        <v>3351.2000000000003</v>
      </c>
      <c r="N221" s="7">
        <v>3628.1091959950468</v>
      </c>
      <c r="O221" s="7">
        <v>3929.4415695377957</v>
      </c>
      <c r="P221" s="7">
        <v>4955.6400000000003</v>
      </c>
      <c r="Q221" s="121" t="s">
        <v>392</v>
      </c>
      <c r="R221">
        <v>1</v>
      </c>
      <c r="S221">
        <v>1</v>
      </c>
      <c r="T221">
        <v>1</v>
      </c>
      <c r="U221" t="e">
        <f t="shared" si="231"/>
        <v>#VALUE!</v>
      </c>
      <c r="V221">
        <f t="shared" si="232"/>
        <v>1997</v>
      </c>
      <c r="W221">
        <f t="shared" si="233"/>
        <v>2163</v>
      </c>
      <c r="X221">
        <f t="shared" si="234"/>
        <v>2727</v>
      </c>
      <c r="Y221" t="e">
        <f t="shared" si="226"/>
        <v>#VALUE!</v>
      </c>
      <c r="Z221">
        <f t="shared" si="227"/>
        <v>343</v>
      </c>
      <c r="AA221">
        <f t="shared" si="228"/>
        <v>372</v>
      </c>
      <c r="AB221">
        <f t="shared" si="229"/>
        <v>469</v>
      </c>
      <c r="AC221" s="213" t="e">
        <f t="shared" ref="AC221:AC284" si="247">(($AG221*(Y221^$AH221)*((($F221-14.4)*$AI221)/100))+($AJ221*(Y221^2)))*0.0098</f>
        <v>#VALUE!</v>
      </c>
      <c r="AD221" s="213">
        <f t="shared" ref="AD221:AD284" si="248">(($AG221*(Z221^$AH221)*((($E221-14.4)*$AI221)/100))+($AJ221*(Z221^2)))*0.0098</f>
        <v>0.48098720989303179</v>
      </c>
      <c r="AE221" s="213">
        <f t="shared" ref="AE221:AE284" si="249">(($AG221*(AA221^$AH221)*((($E221-14.4)*$AI221)/100))+($AJ221*(AA221^2)))*0.0098</f>
        <v>0.56453079349153512</v>
      </c>
      <c r="AF221" s="213">
        <f t="shared" ref="AF221:AF284" si="250">(($AG221*(AB221^$AH221)*((($E221-14.4)*$AI221)/100))+($AJ221*(AB221^2)))*0.0098</f>
        <v>0.89198505575884024</v>
      </c>
      <c r="AG221" s="167">
        <f t="shared" si="235"/>
        <v>1.2760000000000001E-4</v>
      </c>
      <c r="AH221" s="167">
        <f t="shared" si="236"/>
        <v>1.7219</v>
      </c>
      <c r="AI221" s="167">
        <f t="shared" si="237"/>
        <v>2</v>
      </c>
      <c r="AJ221" s="167">
        <f t="shared" si="238"/>
        <v>3.76611E-4</v>
      </c>
      <c r="AK221" s="115">
        <v>448.37784746172167</v>
      </c>
      <c r="AL221" s="7">
        <v>485.61784045001809</v>
      </c>
      <c r="AM221" s="7">
        <v>612.44000000000005</v>
      </c>
      <c r="AN221">
        <v>1</v>
      </c>
      <c r="AO221">
        <v>1</v>
      </c>
      <c r="AP221">
        <v>1</v>
      </c>
      <c r="AQ221">
        <f t="shared" si="239"/>
        <v>505</v>
      </c>
      <c r="AR221">
        <f t="shared" si="239"/>
        <v>547</v>
      </c>
      <c r="AS221">
        <f t="shared" si="240"/>
        <v>690</v>
      </c>
      <c r="AT221">
        <f t="shared" si="223"/>
        <v>217</v>
      </c>
      <c r="AU221">
        <f t="shared" si="224"/>
        <v>235</v>
      </c>
      <c r="AV221">
        <f t="shared" si="225"/>
        <v>297</v>
      </c>
      <c r="AW221" s="213">
        <f t="shared" ref="AW221:AW284" si="251">(($AG221*(AT221^$AH221)*((($E221-14.4)*$AI221)/100))+($AJ221*(AT221^2)))*0.0098</f>
        <v>0.19505690402801229</v>
      </c>
      <c r="AX221" s="213">
        <f t="shared" ref="AX221:AX284" si="252">(($AG221*(AU221^$AH221)*((($E221-14.4)*$AI221)/100))+($AJ221*(AU221^2)))*0.0098</f>
        <v>0.22821216918310408</v>
      </c>
      <c r="AY221" s="213">
        <f t="shared" ref="AY221:AY284" si="253">(($AG221*(AV221^$AH221)*((($E221-14.4)*$AI221)/100))+($AJ221*(AV221^2)))*0.0098</f>
        <v>0.36205971380875207</v>
      </c>
      <c r="AZ221" s="119">
        <f t="shared" si="221"/>
        <v>1.3</v>
      </c>
      <c r="BA221" s="1">
        <v>9.6</v>
      </c>
      <c r="BB221">
        <v>10.5</v>
      </c>
      <c r="BC221">
        <v>16.100000000000001</v>
      </c>
      <c r="BE221" s="7">
        <v>4189</v>
      </c>
      <c r="BG221" s="123">
        <f t="shared" si="241"/>
        <v>0.8</v>
      </c>
      <c r="BJ221">
        <v>0</v>
      </c>
      <c r="BK221">
        <v>10.4</v>
      </c>
      <c r="BL221">
        <v>12.2</v>
      </c>
      <c r="BM221">
        <v>21.85</v>
      </c>
      <c r="BO221">
        <f t="shared" si="220"/>
        <v>1</v>
      </c>
      <c r="BP221">
        <f t="shared" si="220"/>
        <v>1</v>
      </c>
      <c r="BQ221">
        <f t="shared" si="220"/>
        <v>1</v>
      </c>
      <c r="BR221">
        <f t="shared" si="242"/>
        <v>505</v>
      </c>
      <c r="BS221">
        <f t="shared" ref="BS221:BS284" si="254">AR221/BP221</f>
        <v>547</v>
      </c>
      <c r="BT221">
        <f t="shared" ref="BT221:BT284" si="255">AS221/BQ221</f>
        <v>690</v>
      </c>
      <c r="BV221">
        <f t="shared" si="243"/>
        <v>0</v>
      </c>
      <c r="BW221">
        <f t="shared" si="244"/>
        <v>0</v>
      </c>
      <c r="BX221">
        <f t="shared" si="245"/>
        <v>0</v>
      </c>
      <c r="BY221">
        <f t="shared" si="222"/>
        <v>1</v>
      </c>
    </row>
    <row r="222" spans="1:77" x14ac:dyDescent="0.25">
      <c r="A222" t="str">
        <f t="shared" si="246"/>
        <v>13521</v>
      </c>
      <c r="D222">
        <v>1</v>
      </c>
      <c r="E222">
        <v>35</v>
      </c>
      <c r="F222">
        <v>40.5</v>
      </c>
      <c r="G222">
        <v>21</v>
      </c>
      <c r="H222">
        <v>21.5</v>
      </c>
      <c r="I222">
        <v>0</v>
      </c>
      <c r="J222">
        <v>26</v>
      </c>
      <c r="K222">
        <v>30</v>
      </c>
      <c r="L222" s="121">
        <v>45.4</v>
      </c>
      <c r="M222" s="115">
        <f t="shared" si="230"/>
        <v>2368</v>
      </c>
      <c r="N222" s="7">
        <v>4951.0649025572329</v>
      </c>
      <c r="O222" s="7">
        <v>5302.2438770247491</v>
      </c>
      <c r="P222" s="7">
        <v>7439.56</v>
      </c>
      <c r="Q222" s="121" t="s">
        <v>392</v>
      </c>
      <c r="R222">
        <v>1</v>
      </c>
      <c r="S222">
        <v>1</v>
      </c>
      <c r="T222">
        <v>1</v>
      </c>
      <c r="U222" t="e">
        <f t="shared" si="231"/>
        <v>#VALUE!</v>
      </c>
      <c r="V222">
        <f t="shared" si="232"/>
        <v>2725</v>
      </c>
      <c r="W222">
        <f t="shared" si="233"/>
        <v>2918</v>
      </c>
      <c r="X222">
        <f t="shared" si="234"/>
        <v>4094</v>
      </c>
      <c r="Y222" t="e">
        <f t="shared" si="226"/>
        <v>#VALUE!</v>
      </c>
      <c r="Z222">
        <f t="shared" si="227"/>
        <v>469</v>
      </c>
      <c r="AA222">
        <f t="shared" si="228"/>
        <v>502</v>
      </c>
      <c r="AB222">
        <f t="shared" si="229"/>
        <v>704</v>
      </c>
      <c r="AC222" s="213" t="e">
        <f t="shared" si="247"/>
        <v>#VALUE!</v>
      </c>
      <c r="AD222" s="213">
        <f t="shared" si="248"/>
        <v>1.1493937072351359</v>
      </c>
      <c r="AE222" s="213">
        <f t="shared" si="249"/>
        <v>1.3159532540008114</v>
      </c>
      <c r="AF222" s="213">
        <f t="shared" si="250"/>
        <v>2.579952418802915</v>
      </c>
      <c r="AG222" s="167">
        <f t="shared" si="235"/>
        <v>1.2760000000000001E-4</v>
      </c>
      <c r="AH222" s="167">
        <f t="shared" si="236"/>
        <v>1.7219</v>
      </c>
      <c r="AI222" s="167">
        <f t="shared" si="237"/>
        <v>4</v>
      </c>
      <c r="AJ222" s="167">
        <f t="shared" si="238"/>
        <v>5.1420100000000005E-4</v>
      </c>
      <c r="AK222" s="115">
        <v>642.22570316870622</v>
      </c>
      <c r="AL222" s="7">
        <v>687.77876463210498</v>
      </c>
      <c r="AM222" s="7">
        <v>965.02</v>
      </c>
      <c r="AN222">
        <v>1</v>
      </c>
      <c r="AO222">
        <v>1</v>
      </c>
      <c r="AP222">
        <v>1</v>
      </c>
      <c r="AQ222">
        <f t="shared" si="239"/>
        <v>723</v>
      </c>
      <c r="AR222">
        <f t="shared" si="239"/>
        <v>775</v>
      </c>
      <c r="AS222">
        <f t="shared" si="240"/>
        <v>1087</v>
      </c>
      <c r="AT222">
        <f t="shared" si="223"/>
        <v>311</v>
      </c>
      <c r="AU222">
        <f t="shared" si="224"/>
        <v>333</v>
      </c>
      <c r="AV222">
        <f t="shared" si="225"/>
        <v>467</v>
      </c>
      <c r="AW222" s="213">
        <f t="shared" si="251"/>
        <v>0.50759059850492894</v>
      </c>
      <c r="AX222" s="213">
        <f t="shared" si="252"/>
        <v>0.58150810029261768</v>
      </c>
      <c r="AY222" s="213">
        <f t="shared" si="253"/>
        <v>1.1396599866470469</v>
      </c>
      <c r="AZ222" s="119">
        <f t="shared" si="221"/>
        <v>0.9</v>
      </c>
      <c r="BA222" s="1">
        <v>9.6</v>
      </c>
      <c r="BB222">
        <v>10.5</v>
      </c>
      <c r="BC222">
        <v>16.100000000000001</v>
      </c>
      <c r="BE222" s="7">
        <v>2960</v>
      </c>
      <c r="BG222" s="123">
        <f t="shared" si="241"/>
        <v>0.8</v>
      </c>
      <c r="BJ222">
        <v>0</v>
      </c>
      <c r="BK222">
        <v>10.4</v>
      </c>
      <c r="BL222">
        <v>12.2</v>
      </c>
      <c r="BM222">
        <v>21.85</v>
      </c>
      <c r="BO222">
        <f t="shared" ref="BO222:BQ285" si="256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222">
        <f t="shared" si="256"/>
        <v>1</v>
      </c>
      <c r="BQ222">
        <f t="shared" si="256"/>
        <v>1</v>
      </c>
      <c r="BR222">
        <f t="shared" si="242"/>
        <v>723</v>
      </c>
      <c r="BS222">
        <f t="shared" si="254"/>
        <v>775</v>
      </c>
      <c r="BT222">
        <f t="shared" si="255"/>
        <v>1087</v>
      </c>
      <c r="BV222">
        <f t="shared" si="243"/>
        <v>0</v>
      </c>
      <c r="BW222">
        <f t="shared" si="244"/>
        <v>0</v>
      </c>
      <c r="BX222">
        <f t="shared" si="245"/>
        <v>0</v>
      </c>
      <c r="BY222">
        <f t="shared" si="222"/>
        <v>1</v>
      </c>
    </row>
    <row r="223" spans="1:77" x14ac:dyDescent="0.25">
      <c r="A223" t="str">
        <f t="shared" si="246"/>
        <v>15021</v>
      </c>
      <c r="D223">
        <v>1</v>
      </c>
      <c r="E223">
        <v>50</v>
      </c>
      <c r="F223">
        <v>40.5</v>
      </c>
      <c r="G223">
        <v>21</v>
      </c>
      <c r="H223">
        <v>21.5</v>
      </c>
      <c r="I223">
        <v>0</v>
      </c>
      <c r="J223">
        <v>26</v>
      </c>
      <c r="K223">
        <v>30</v>
      </c>
      <c r="L223" s="121">
        <v>45.4</v>
      </c>
      <c r="M223" s="115">
        <f t="shared" si="230"/>
        <v>2892</v>
      </c>
      <c r="N223" s="7">
        <v>4951.0649025572329</v>
      </c>
      <c r="O223" s="7">
        <v>5302.2438770247491</v>
      </c>
      <c r="P223" s="7">
        <v>7439.56</v>
      </c>
      <c r="Q223" s="121" t="s">
        <v>392</v>
      </c>
      <c r="R223">
        <v>1</v>
      </c>
      <c r="S223">
        <v>1</v>
      </c>
      <c r="T223">
        <v>1</v>
      </c>
      <c r="U223" t="e">
        <f t="shared" si="231"/>
        <v>#VALUE!</v>
      </c>
      <c r="V223">
        <f t="shared" si="232"/>
        <v>2725</v>
      </c>
      <c r="W223">
        <f t="shared" si="233"/>
        <v>2918</v>
      </c>
      <c r="X223">
        <f t="shared" si="234"/>
        <v>4094</v>
      </c>
      <c r="Y223" t="e">
        <f t="shared" si="226"/>
        <v>#VALUE!</v>
      </c>
      <c r="Z223">
        <f t="shared" si="227"/>
        <v>469</v>
      </c>
      <c r="AA223">
        <f t="shared" si="228"/>
        <v>502</v>
      </c>
      <c r="AB223">
        <f t="shared" si="229"/>
        <v>704</v>
      </c>
      <c r="AC223" s="213" t="e">
        <f t="shared" si="247"/>
        <v>#VALUE!</v>
      </c>
      <c r="AD223" s="213">
        <f t="shared" si="248"/>
        <v>1.1792283277623221</v>
      </c>
      <c r="AE223" s="213">
        <f t="shared" si="249"/>
        <v>1.3494937693320814</v>
      </c>
      <c r="AF223" s="213">
        <f t="shared" si="250"/>
        <v>2.6399955541471729</v>
      </c>
      <c r="AG223" s="167">
        <f t="shared" si="235"/>
        <v>1.2760000000000001E-4</v>
      </c>
      <c r="AH223" s="167">
        <f t="shared" si="236"/>
        <v>1.7219</v>
      </c>
      <c r="AI223" s="167">
        <f t="shared" si="237"/>
        <v>4</v>
      </c>
      <c r="AJ223" s="167">
        <f t="shared" si="238"/>
        <v>5.1420100000000005E-4</v>
      </c>
      <c r="AK223" s="115">
        <v>642.22570316870622</v>
      </c>
      <c r="AL223" s="7">
        <v>687.77876463210498</v>
      </c>
      <c r="AM223" s="7">
        <v>965.02</v>
      </c>
      <c r="AN223">
        <v>1</v>
      </c>
      <c r="AO223">
        <v>1</v>
      </c>
      <c r="AP223">
        <v>1</v>
      </c>
      <c r="AQ223">
        <f t="shared" si="239"/>
        <v>723</v>
      </c>
      <c r="AR223">
        <f t="shared" si="239"/>
        <v>775</v>
      </c>
      <c r="AS223">
        <f t="shared" si="240"/>
        <v>1087</v>
      </c>
      <c r="AT223">
        <f t="shared" si="223"/>
        <v>311</v>
      </c>
      <c r="AU223">
        <f t="shared" si="224"/>
        <v>333</v>
      </c>
      <c r="AV223">
        <f t="shared" si="225"/>
        <v>467</v>
      </c>
      <c r="AW223" s="213">
        <f t="shared" si="251"/>
        <v>0.52229719288293552</v>
      </c>
      <c r="AX223" s="213">
        <f t="shared" si="252"/>
        <v>0.59805149859874707</v>
      </c>
      <c r="AY223" s="213">
        <f t="shared" si="253"/>
        <v>1.1692758731530035</v>
      </c>
      <c r="AZ223" s="119">
        <f t="shared" si="221"/>
        <v>1.3</v>
      </c>
      <c r="BA223" s="1">
        <v>9.6</v>
      </c>
      <c r="BB223">
        <v>10.5</v>
      </c>
      <c r="BC223">
        <v>16.100000000000001</v>
      </c>
      <c r="BE223" s="7">
        <v>3615</v>
      </c>
      <c r="BG223" s="123">
        <f t="shared" si="241"/>
        <v>0.8</v>
      </c>
      <c r="BJ223">
        <v>0</v>
      </c>
      <c r="BK223">
        <v>10.4</v>
      </c>
      <c r="BL223">
        <v>12.2</v>
      </c>
      <c r="BM223">
        <v>21.85</v>
      </c>
      <c r="BO223">
        <f t="shared" si="256"/>
        <v>1</v>
      </c>
      <c r="BP223">
        <f t="shared" si="256"/>
        <v>1</v>
      </c>
      <c r="BQ223">
        <f t="shared" si="256"/>
        <v>1</v>
      </c>
      <c r="BR223">
        <f t="shared" si="242"/>
        <v>723</v>
      </c>
      <c r="BS223">
        <f t="shared" si="254"/>
        <v>775</v>
      </c>
      <c r="BT223">
        <f t="shared" si="255"/>
        <v>1087</v>
      </c>
      <c r="BV223">
        <f t="shared" si="243"/>
        <v>0</v>
      </c>
      <c r="BW223">
        <f t="shared" si="244"/>
        <v>0</v>
      </c>
      <c r="BX223">
        <f t="shared" si="245"/>
        <v>0</v>
      </c>
      <c r="BY223">
        <f t="shared" si="222"/>
        <v>1</v>
      </c>
    </row>
    <row r="224" spans="1:77" x14ac:dyDescent="0.25">
      <c r="A224" t="str">
        <f t="shared" si="246"/>
        <v>16521</v>
      </c>
      <c r="D224">
        <v>1</v>
      </c>
      <c r="E224">
        <v>65</v>
      </c>
      <c r="F224">
        <v>40.5</v>
      </c>
      <c r="G224">
        <v>21</v>
      </c>
      <c r="H224">
        <v>21.5</v>
      </c>
      <c r="I224">
        <v>0</v>
      </c>
      <c r="J224">
        <v>26</v>
      </c>
      <c r="K224">
        <v>30</v>
      </c>
      <c r="L224" s="121">
        <v>45.4</v>
      </c>
      <c r="M224" s="115">
        <f t="shared" si="230"/>
        <v>3393.6000000000004</v>
      </c>
      <c r="N224" s="7">
        <v>4951.0649025572329</v>
      </c>
      <c r="O224" s="7">
        <v>5302.2438770247491</v>
      </c>
      <c r="P224" s="7">
        <v>7439.56</v>
      </c>
      <c r="Q224" s="121" t="s">
        <v>392</v>
      </c>
      <c r="R224">
        <v>1</v>
      </c>
      <c r="S224">
        <v>1</v>
      </c>
      <c r="T224">
        <v>1</v>
      </c>
      <c r="U224" t="e">
        <f t="shared" si="231"/>
        <v>#VALUE!</v>
      </c>
      <c r="V224">
        <f t="shared" si="232"/>
        <v>2725</v>
      </c>
      <c r="W224">
        <f t="shared" si="233"/>
        <v>2918</v>
      </c>
      <c r="X224">
        <f t="shared" si="234"/>
        <v>4094</v>
      </c>
      <c r="Y224" t="e">
        <f t="shared" si="226"/>
        <v>#VALUE!</v>
      </c>
      <c r="Z224">
        <f t="shared" si="227"/>
        <v>469</v>
      </c>
      <c r="AA224">
        <f t="shared" si="228"/>
        <v>502</v>
      </c>
      <c r="AB224">
        <f t="shared" si="229"/>
        <v>704</v>
      </c>
      <c r="AC224" s="213" t="e">
        <f t="shared" si="247"/>
        <v>#VALUE!</v>
      </c>
      <c r="AD224" s="213">
        <f t="shared" si="248"/>
        <v>1.2090629482895083</v>
      </c>
      <c r="AE224" s="213">
        <f t="shared" si="249"/>
        <v>1.3830342846633519</v>
      </c>
      <c r="AF224" s="213">
        <f t="shared" si="250"/>
        <v>2.7000386894914308</v>
      </c>
      <c r="AG224" s="167">
        <f t="shared" si="235"/>
        <v>1.2760000000000001E-4</v>
      </c>
      <c r="AH224" s="167">
        <f t="shared" si="236"/>
        <v>1.7219</v>
      </c>
      <c r="AI224" s="167">
        <f t="shared" si="237"/>
        <v>4</v>
      </c>
      <c r="AJ224" s="167">
        <f t="shared" si="238"/>
        <v>5.1420100000000005E-4</v>
      </c>
      <c r="AK224" s="115">
        <f>AK223*(1-(($E224-50)*0.005))</f>
        <v>594.05877543105328</v>
      </c>
      <c r="AL224" s="7">
        <f>AL223*(1-(($E224-50)*0.005))</f>
        <v>636.19535728469714</v>
      </c>
      <c r="AM224" s="7">
        <f>AM223*(1-(($E224-50)*0.005))</f>
        <v>892.64350000000002</v>
      </c>
      <c r="AN224">
        <v>1</v>
      </c>
      <c r="AO224">
        <v>1</v>
      </c>
      <c r="AP224">
        <v>1</v>
      </c>
      <c r="AQ224">
        <f t="shared" si="239"/>
        <v>669</v>
      </c>
      <c r="AR224">
        <f t="shared" si="239"/>
        <v>716</v>
      </c>
      <c r="AS224">
        <f t="shared" si="240"/>
        <v>1005</v>
      </c>
      <c r="AT224">
        <f t="shared" si="223"/>
        <v>288</v>
      </c>
      <c r="AU224">
        <f t="shared" si="224"/>
        <v>308</v>
      </c>
      <c r="AV224">
        <f t="shared" si="225"/>
        <v>432</v>
      </c>
      <c r="AW224" s="213">
        <f t="shared" si="251"/>
        <v>0.46143144785036827</v>
      </c>
      <c r="AX224" s="213">
        <f t="shared" si="252"/>
        <v>0.5268248960568247</v>
      </c>
      <c r="AY224" s="213">
        <f t="shared" si="253"/>
        <v>1.0277928603713331</v>
      </c>
      <c r="AZ224" s="119">
        <f t="shared" si="221"/>
        <v>1.7</v>
      </c>
      <c r="BA224" s="1">
        <v>9.6</v>
      </c>
      <c r="BB224">
        <v>10.5</v>
      </c>
      <c r="BC224">
        <v>16.100000000000001</v>
      </c>
      <c r="BE224" s="7">
        <v>4242</v>
      </c>
      <c r="BG224" s="123">
        <f t="shared" si="241"/>
        <v>0.8</v>
      </c>
      <c r="BJ224">
        <v>0</v>
      </c>
      <c r="BK224">
        <v>10.4</v>
      </c>
      <c r="BL224">
        <v>12.2</v>
      </c>
      <c r="BM224">
        <v>21.85</v>
      </c>
      <c r="BO224">
        <f t="shared" si="256"/>
        <v>1</v>
      </c>
      <c r="BP224">
        <f t="shared" si="256"/>
        <v>1</v>
      </c>
      <c r="BQ224">
        <f t="shared" si="256"/>
        <v>1</v>
      </c>
      <c r="BR224">
        <f t="shared" si="242"/>
        <v>669</v>
      </c>
      <c r="BS224">
        <f t="shared" si="254"/>
        <v>716</v>
      </c>
      <c r="BT224">
        <f t="shared" si="255"/>
        <v>1005</v>
      </c>
      <c r="BV224">
        <f t="shared" si="243"/>
        <v>0</v>
      </c>
      <c r="BW224">
        <f t="shared" si="244"/>
        <v>0</v>
      </c>
      <c r="BX224">
        <f t="shared" si="245"/>
        <v>0</v>
      </c>
      <c r="BY224">
        <f t="shared" si="222"/>
        <v>1</v>
      </c>
    </row>
    <row r="225" spans="1:77" x14ac:dyDescent="0.25">
      <c r="A225" t="str">
        <f t="shared" si="246"/>
        <v>19521</v>
      </c>
      <c r="D225">
        <v>1</v>
      </c>
      <c r="E225">
        <v>95</v>
      </c>
      <c r="F225">
        <v>40.5</v>
      </c>
      <c r="G225">
        <v>21</v>
      </c>
      <c r="H225">
        <v>21.5</v>
      </c>
      <c r="I225">
        <v>0</v>
      </c>
      <c r="J225">
        <v>26</v>
      </c>
      <c r="K225">
        <v>30</v>
      </c>
      <c r="L225" s="121">
        <v>45.4</v>
      </c>
      <c r="M225" s="115">
        <f t="shared" si="230"/>
        <v>4390.4000000000005</v>
      </c>
      <c r="N225" s="7">
        <v>4951.0649025572329</v>
      </c>
      <c r="O225" s="7">
        <v>5302.2438770247491</v>
      </c>
      <c r="P225" s="7">
        <v>7439.56</v>
      </c>
      <c r="Q225" s="121" t="s">
        <v>392</v>
      </c>
      <c r="R225">
        <v>1</v>
      </c>
      <c r="S225">
        <v>1</v>
      </c>
      <c r="T225">
        <v>1</v>
      </c>
      <c r="U225" t="e">
        <f t="shared" si="231"/>
        <v>#VALUE!</v>
      </c>
      <c r="V225">
        <f t="shared" si="232"/>
        <v>2725</v>
      </c>
      <c r="W225">
        <f t="shared" si="233"/>
        <v>2918</v>
      </c>
      <c r="X225">
        <f t="shared" si="234"/>
        <v>4094</v>
      </c>
      <c r="Y225" t="e">
        <f t="shared" si="226"/>
        <v>#VALUE!</v>
      </c>
      <c r="Z225">
        <f t="shared" si="227"/>
        <v>469</v>
      </c>
      <c r="AA225">
        <f t="shared" si="228"/>
        <v>502</v>
      </c>
      <c r="AB225">
        <f t="shared" si="229"/>
        <v>704</v>
      </c>
      <c r="AC225" s="213" t="e">
        <f t="shared" si="247"/>
        <v>#VALUE!</v>
      </c>
      <c r="AD225" s="213">
        <f t="shared" si="248"/>
        <v>1.2687321893438805</v>
      </c>
      <c r="AE225" s="213">
        <f t="shared" si="249"/>
        <v>1.4501153153258926</v>
      </c>
      <c r="AF225" s="213">
        <f t="shared" si="250"/>
        <v>2.8201249601799474</v>
      </c>
      <c r="AG225" s="167">
        <f t="shared" si="235"/>
        <v>1.2760000000000001E-4</v>
      </c>
      <c r="AH225" s="167">
        <f t="shared" si="236"/>
        <v>1.7219</v>
      </c>
      <c r="AI225" s="167">
        <f t="shared" si="237"/>
        <v>4</v>
      </c>
      <c r="AJ225" s="167">
        <f t="shared" si="238"/>
        <v>5.1420100000000005E-4</v>
      </c>
      <c r="AK225" s="115">
        <f>AK223*(1-(($E225-50)*0.005))</f>
        <v>497.72491995574734</v>
      </c>
      <c r="AL225" s="7">
        <f>AL223*(1-(($E225-50)*0.005))</f>
        <v>533.02854258988134</v>
      </c>
      <c r="AM225" s="7">
        <f>AM223*(1-(($E225-50)*0.005))</f>
        <v>747.89049999999997</v>
      </c>
      <c r="AN225">
        <v>1</v>
      </c>
      <c r="AO225">
        <v>1</v>
      </c>
      <c r="AP225">
        <v>1</v>
      </c>
      <c r="AQ225">
        <f t="shared" si="239"/>
        <v>561</v>
      </c>
      <c r="AR225">
        <f t="shared" si="239"/>
        <v>600</v>
      </c>
      <c r="AS225">
        <f t="shared" si="240"/>
        <v>842</v>
      </c>
      <c r="AT225">
        <f t="shared" si="223"/>
        <v>241</v>
      </c>
      <c r="AU225">
        <f t="shared" si="224"/>
        <v>258</v>
      </c>
      <c r="AV225">
        <f t="shared" si="225"/>
        <v>362</v>
      </c>
      <c r="AW225" s="213">
        <f t="shared" si="251"/>
        <v>0.34362095812697963</v>
      </c>
      <c r="AX225" s="213">
        <f t="shared" si="252"/>
        <v>0.39271214522681797</v>
      </c>
      <c r="AY225" s="213">
        <f t="shared" si="253"/>
        <v>0.76299188661140205</v>
      </c>
      <c r="AZ225" s="119">
        <f t="shared" si="221"/>
        <v>2.5</v>
      </c>
      <c r="BA225" s="1">
        <v>9.6</v>
      </c>
      <c r="BB225">
        <v>10.5</v>
      </c>
      <c r="BC225">
        <v>16.100000000000001</v>
      </c>
      <c r="BE225" s="7">
        <v>5488</v>
      </c>
      <c r="BG225" s="123">
        <f t="shared" si="241"/>
        <v>0.8</v>
      </c>
      <c r="BJ225">
        <v>0</v>
      </c>
      <c r="BK225">
        <v>10.4</v>
      </c>
      <c r="BL225">
        <v>12.2</v>
      </c>
      <c r="BM225">
        <v>21.85</v>
      </c>
      <c r="BO225">
        <f t="shared" si="256"/>
        <v>1</v>
      </c>
      <c r="BP225">
        <f t="shared" si="256"/>
        <v>1</v>
      </c>
      <c r="BQ225">
        <f t="shared" si="256"/>
        <v>1</v>
      </c>
      <c r="BR225">
        <f t="shared" si="242"/>
        <v>561</v>
      </c>
      <c r="BS225">
        <f t="shared" si="254"/>
        <v>600</v>
      </c>
      <c r="BT225">
        <f t="shared" si="255"/>
        <v>842</v>
      </c>
      <c r="BV225">
        <f t="shared" si="243"/>
        <v>0</v>
      </c>
      <c r="BW225">
        <f t="shared" si="244"/>
        <v>0</v>
      </c>
      <c r="BX225">
        <f t="shared" si="245"/>
        <v>0</v>
      </c>
      <c r="BY225">
        <f t="shared" si="222"/>
        <v>1</v>
      </c>
    </row>
    <row r="226" spans="1:77" x14ac:dyDescent="0.25">
      <c r="A226" t="str">
        <f t="shared" si="246"/>
        <v>13510</v>
      </c>
      <c r="D226">
        <v>1</v>
      </c>
      <c r="E226">
        <v>35</v>
      </c>
      <c r="F226">
        <v>40.5</v>
      </c>
      <c r="G226">
        <v>10</v>
      </c>
      <c r="H226">
        <v>11.5</v>
      </c>
      <c r="I226">
        <v>0</v>
      </c>
      <c r="J226">
        <v>26</v>
      </c>
      <c r="K226">
        <v>30</v>
      </c>
      <c r="L226" s="121">
        <v>45.5</v>
      </c>
      <c r="M226" s="115">
        <f t="shared" si="230"/>
        <v>1293.3</v>
      </c>
      <c r="N226" s="7">
        <v>2603.9362232520607</v>
      </c>
      <c r="O226" s="7">
        <v>2826.6988006529018</v>
      </c>
      <c r="P226" s="7">
        <v>3605.38</v>
      </c>
      <c r="Q226" s="121" t="s">
        <v>392</v>
      </c>
      <c r="R226">
        <v>1</v>
      </c>
      <c r="S226">
        <v>1</v>
      </c>
      <c r="T226">
        <v>1</v>
      </c>
      <c r="U226" t="e">
        <f t="shared" si="231"/>
        <v>#VALUE!</v>
      </c>
      <c r="V226">
        <f t="shared" si="232"/>
        <v>1433</v>
      </c>
      <c r="W226">
        <f t="shared" si="233"/>
        <v>1556</v>
      </c>
      <c r="X226">
        <f t="shared" si="234"/>
        <v>1984</v>
      </c>
      <c r="Y226" t="e">
        <f t="shared" si="226"/>
        <v>#VALUE!</v>
      </c>
      <c r="Z226">
        <f t="shared" si="227"/>
        <v>246</v>
      </c>
      <c r="AA226">
        <f t="shared" si="228"/>
        <v>268</v>
      </c>
      <c r="AB226">
        <f t="shared" si="229"/>
        <v>341</v>
      </c>
      <c r="AC226" s="213" t="e">
        <f t="shared" si="247"/>
        <v>#VALUE!</v>
      </c>
      <c r="AD226" s="213">
        <f t="shared" si="248"/>
        <v>0.24035441973448859</v>
      </c>
      <c r="AE226" s="213">
        <f t="shared" si="249"/>
        <v>0.28466683355160177</v>
      </c>
      <c r="AF226" s="213">
        <f t="shared" si="250"/>
        <v>0.45825043672623134</v>
      </c>
      <c r="AG226" s="167">
        <f t="shared" si="235"/>
        <v>3.969E-4</v>
      </c>
      <c r="AH226" s="167">
        <f t="shared" si="236"/>
        <v>1.7345999999999999</v>
      </c>
      <c r="AI226" s="167">
        <f t="shared" si="237"/>
        <v>2</v>
      </c>
      <c r="AJ226" s="167">
        <f t="shared" si="238"/>
        <v>3.6734700000000002E-4</v>
      </c>
      <c r="AK226" s="115">
        <v>361.00257998610687</v>
      </c>
      <c r="AL226" s="7">
        <v>391.88577307200529</v>
      </c>
      <c r="AM226" s="7">
        <v>499.84</v>
      </c>
      <c r="AN226">
        <v>1</v>
      </c>
      <c r="AO226">
        <v>1</v>
      </c>
      <c r="AP226">
        <v>1</v>
      </c>
      <c r="AQ226">
        <f t="shared" si="239"/>
        <v>407</v>
      </c>
      <c r="AR226">
        <f t="shared" si="239"/>
        <v>441</v>
      </c>
      <c r="AS226">
        <f t="shared" si="240"/>
        <v>563</v>
      </c>
      <c r="AT226">
        <f t="shared" si="223"/>
        <v>175</v>
      </c>
      <c r="AU226">
        <f t="shared" si="224"/>
        <v>190</v>
      </c>
      <c r="AV226">
        <f t="shared" si="225"/>
        <v>242</v>
      </c>
      <c r="AW226" s="213">
        <f t="shared" si="251"/>
        <v>0.12271174414067054</v>
      </c>
      <c r="AX226" s="213">
        <f t="shared" si="252"/>
        <v>0.14433245777327183</v>
      </c>
      <c r="AY226" s="213">
        <f t="shared" si="253"/>
        <v>0.23269649458443267</v>
      </c>
      <c r="AZ226" s="119">
        <f t="shared" si="221"/>
        <v>0.2</v>
      </c>
      <c r="BA226" s="1">
        <v>11</v>
      </c>
      <c r="BB226">
        <v>12.4</v>
      </c>
      <c r="BC226">
        <v>19.2</v>
      </c>
      <c r="BE226" s="7">
        <v>1437</v>
      </c>
      <c r="BG226" s="123">
        <f t="shared" si="241"/>
        <v>0.9</v>
      </c>
      <c r="BJ226">
        <v>0</v>
      </c>
      <c r="BK226">
        <v>11.2</v>
      </c>
      <c r="BL226">
        <v>13</v>
      </c>
      <c r="BM226">
        <v>21.85</v>
      </c>
      <c r="BO226">
        <f t="shared" si="256"/>
        <v>1</v>
      </c>
      <c r="BP226">
        <f t="shared" si="256"/>
        <v>1</v>
      </c>
      <c r="BQ226">
        <f t="shared" si="256"/>
        <v>1</v>
      </c>
      <c r="BR226">
        <f t="shared" si="242"/>
        <v>407</v>
      </c>
      <c r="BS226">
        <f t="shared" si="254"/>
        <v>441</v>
      </c>
      <c r="BT226">
        <f t="shared" si="255"/>
        <v>563</v>
      </c>
      <c r="BV226">
        <f t="shared" si="243"/>
        <v>0</v>
      </c>
      <c r="BW226">
        <f t="shared" si="244"/>
        <v>0</v>
      </c>
      <c r="BX226">
        <f t="shared" si="245"/>
        <v>0</v>
      </c>
      <c r="BY226">
        <f t="shared" si="222"/>
        <v>1</v>
      </c>
    </row>
    <row r="227" spans="1:77" x14ac:dyDescent="0.25">
      <c r="A227" t="str">
        <f t="shared" si="246"/>
        <v>15010</v>
      </c>
      <c r="D227">
        <v>1</v>
      </c>
      <c r="E227">
        <v>50</v>
      </c>
      <c r="F227">
        <v>40.5</v>
      </c>
      <c r="G227">
        <v>10</v>
      </c>
      <c r="H227">
        <v>11.5</v>
      </c>
      <c r="I227">
        <v>0</v>
      </c>
      <c r="J227">
        <v>26</v>
      </c>
      <c r="K227">
        <v>30</v>
      </c>
      <c r="L227" s="121">
        <v>45.5</v>
      </c>
      <c r="M227" s="115">
        <f t="shared" si="230"/>
        <v>1549.8</v>
      </c>
      <c r="N227" s="7">
        <v>2603.9362232520607</v>
      </c>
      <c r="O227" s="7">
        <v>2826.6988006529018</v>
      </c>
      <c r="P227" s="7">
        <v>3605.38</v>
      </c>
      <c r="Q227" s="121" t="s">
        <v>392</v>
      </c>
      <c r="R227">
        <v>1</v>
      </c>
      <c r="S227">
        <v>1</v>
      </c>
      <c r="T227">
        <v>1</v>
      </c>
      <c r="U227" t="e">
        <f t="shared" si="231"/>
        <v>#VALUE!</v>
      </c>
      <c r="V227">
        <f t="shared" si="232"/>
        <v>1433</v>
      </c>
      <c r="W227">
        <f t="shared" si="233"/>
        <v>1556</v>
      </c>
      <c r="X227">
        <f t="shared" si="234"/>
        <v>1984</v>
      </c>
      <c r="Y227" t="e">
        <f t="shared" si="226"/>
        <v>#VALUE!</v>
      </c>
      <c r="Z227">
        <f t="shared" si="227"/>
        <v>246</v>
      </c>
      <c r="AA227">
        <f t="shared" si="228"/>
        <v>268</v>
      </c>
      <c r="AB227">
        <f t="shared" si="229"/>
        <v>341</v>
      </c>
      <c r="AC227" s="213" t="e">
        <f t="shared" si="247"/>
        <v>#VALUE!</v>
      </c>
      <c r="AD227" s="213">
        <f t="shared" si="248"/>
        <v>0.25673557271377639</v>
      </c>
      <c r="AE227" s="213">
        <f t="shared" si="249"/>
        <v>0.3036719722340302</v>
      </c>
      <c r="AF227" s="213">
        <f t="shared" si="250"/>
        <v>0.48711361654974933</v>
      </c>
      <c r="AG227" s="167">
        <f t="shared" si="235"/>
        <v>3.969E-4</v>
      </c>
      <c r="AH227" s="167">
        <f t="shared" si="236"/>
        <v>1.7345999999999999</v>
      </c>
      <c r="AI227" s="167">
        <f t="shared" si="237"/>
        <v>2</v>
      </c>
      <c r="AJ227" s="167">
        <f t="shared" si="238"/>
        <v>3.6734700000000002E-4</v>
      </c>
      <c r="AK227" s="115">
        <v>361.00257998610687</v>
      </c>
      <c r="AL227" s="7">
        <v>391.88577307200529</v>
      </c>
      <c r="AM227" s="7">
        <v>499.84</v>
      </c>
      <c r="AN227">
        <v>1</v>
      </c>
      <c r="AO227">
        <v>1</v>
      </c>
      <c r="AP227">
        <v>1</v>
      </c>
      <c r="AQ227">
        <f t="shared" si="239"/>
        <v>407</v>
      </c>
      <c r="AR227">
        <f t="shared" si="239"/>
        <v>441</v>
      </c>
      <c r="AS227">
        <f t="shared" si="240"/>
        <v>563</v>
      </c>
      <c r="AT227">
        <f t="shared" si="223"/>
        <v>175</v>
      </c>
      <c r="AU227">
        <f t="shared" si="224"/>
        <v>190</v>
      </c>
      <c r="AV227">
        <f t="shared" si="225"/>
        <v>242</v>
      </c>
      <c r="AW227" s="213">
        <f t="shared" si="251"/>
        <v>0.13178581630013939</v>
      </c>
      <c r="AX227" s="213">
        <f t="shared" si="252"/>
        <v>0.15479782387516877</v>
      </c>
      <c r="AY227" s="213">
        <f t="shared" si="253"/>
        <v>0.24861838253057297</v>
      </c>
      <c r="AZ227" s="119">
        <f t="shared" si="221"/>
        <v>0.3</v>
      </c>
      <c r="BA227" s="1">
        <v>11</v>
      </c>
      <c r="BB227">
        <v>12.4</v>
      </c>
      <c r="BC227">
        <v>19.2</v>
      </c>
      <c r="BE227" s="7">
        <v>1722</v>
      </c>
      <c r="BG227" s="123">
        <f t="shared" si="241"/>
        <v>0.9</v>
      </c>
      <c r="BJ227">
        <v>0</v>
      </c>
      <c r="BK227">
        <v>11.2</v>
      </c>
      <c r="BL227">
        <v>13</v>
      </c>
      <c r="BM227">
        <v>21.85</v>
      </c>
      <c r="BO227">
        <f t="shared" si="256"/>
        <v>1</v>
      </c>
      <c r="BP227">
        <f t="shared" si="256"/>
        <v>1</v>
      </c>
      <c r="BQ227">
        <f t="shared" si="256"/>
        <v>1</v>
      </c>
      <c r="BR227">
        <f t="shared" si="242"/>
        <v>407</v>
      </c>
      <c r="BS227">
        <f t="shared" si="254"/>
        <v>441</v>
      </c>
      <c r="BT227">
        <f t="shared" si="255"/>
        <v>563</v>
      </c>
      <c r="BV227">
        <f t="shared" si="243"/>
        <v>0</v>
      </c>
      <c r="BW227">
        <f t="shared" si="244"/>
        <v>0</v>
      </c>
      <c r="BX227">
        <f t="shared" si="245"/>
        <v>0</v>
      </c>
      <c r="BY227">
        <f t="shared" si="222"/>
        <v>1</v>
      </c>
    </row>
    <row r="228" spans="1:77" x14ac:dyDescent="0.25">
      <c r="A228" t="str">
        <f t="shared" si="246"/>
        <v>16510</v>
      </c>
      <c r="D228">
        <v>1</v>
      </c>
      <c r="E228">
        <v>65</v>
      </c>
      <c r="F228">
        <v>40.5</v>
      </c>
      <c r="G228">
        <v>10</v>
      </c>
      <c r="H228">
        <v>11.5</v>
      </c>
      <c r="I228">
        <v>0</v>
      </c>
      <c r="J228">
        <v>26</v>
      </c>
      <c r="K228">
        <v>30</v>
      </c>
      <c r="L228" s="121">
        <v>45.5</v>
      </c>
      <c r="M228" s="115">
        <f t="shared" si="230"/>
        <v>1744.2</v>
      </c>
      <c r="N228" s="7">
        <v>2603.9362232520607</v>
      </c>
      <c r="O228" s="7">
        <v>2826.6988006529018</v>
      </c>
      <c r="P228" s="7">
        <v>3605.38</v>
      </c>
      <c r="Q228" s="121" t="s">
        <v>392</v>
      </c>
      <c r="R228">
        <v>1</v>
      </c>
      <c r="S228">
        <v>1</v>
      </c>
      <c r="T228">
        <v>1</v>
      </c>
      <c r="U228" t="e">
        <f t="shared" si="231"/>
        <v>#VALUE!</v>
      </c>
      <c r="V228">
        <f t="shared" si="232"/>
        <v>1433</v>
      </c>
      <c r="W228">
        <f t="shared" si="233"/>
        <v>1556</v>
      </c>
      <c r="X228">
        <f t="shared" si="234"/>
        <v>1984</v>
      </c>
      <c r="Y228" t="e">
        <f t="shared" si="226"/>
        <v>#VALUE!</v>
      </c>
      <c r="Z228">
        <f t="shared" ref="Z228:Z291" si="257">ROUND(V228*3600/(4186*ABS($O$1-$O$2)),0)</f>
        <v>246</v>
      </c>
      <c r="AA228">
        <f t="shared" ref="AA228:AA291" si="258">ROUND(W228*3600/(4186*ABS($O$1-$O$2)),0)</f>
        <v>268</v>
      </c>
      <c r="AB228">
        <f t="shared" ref="AB228:AB291" si="259">ROUND(X228*3600/(4186*ABS($O$1-$O$2)),0)</f>
        <v>341</v>
      </c>
      <c r="AC228" s="213" t="e">
        <f t="shared" si="247"/>
        <v>#VALUE!</v>
      </c>
      <c r="AD228" s="213">
        <f t="shared" si="248"/>
        <v>0.27311672569306417</v>
      </c>
      <c r="AE228" s="213">
        <f t="shared" si="249"/>
        <v>0.32267711091645868</v>
      </c>
      <c r="AF228" s="213">
        <f t="shared" si="250"/>
        <v>0.51597679637326732</v>
      </c>
      <c r="AG228" s="167">
        <f t="shared" si="235"/>
        <v>3.969E-4</v>
      </c>
      <c r="AH228" s="167">
        <f t="shared" si="236"/>
        <v>1.7345999999999999</v>
      </c>
      <c r="AI228" s="167">
        <f t="shared" si="237"/>
        <v>2</v>
      </c>
      <c r="AJ228" s="167">
        <f t="shared" si="238"/>
        <v>3.6734700000000002E-4</v>
      </c>
      <c r="AK228" s="115">
        <v>361.00257998610687</v>
      </c>
      <c r="AL228" s="7">
        <v>391.88577307200529</v>
      </c>
      <c r="AM228" s="7">
        <v>499.84</v>
      </c>
      <c r="AN228">
        <v>1</v>
      </c>
      <c r="AO228">
        <v>1</v>
      </c>
      <c r="AP228">
        <v>1</v>
      </c>
      <c r="AQ228">
        <f t="shared" si="239"/>
        <v>407</v>
      </c>
      <c r="AR228">
        <f t="shared" si="239"/>
        <v>441</v>
      </c>
      <c r="AS228">
        <f t="shared" si="240"/>
        <v>563</v>
      </c>
      <c r="AT228">
        <f t="shared" ref="AT228:AT243" si="260">ROUND(AQ228*3600/(4186*ABS($AM$1-$AM$2)),0)</f>
        <v>175</v>
      </c>
      <c r="AU228">
        <f t="shared" ref="AU228:AU243" si="261">ROUND(AR228*3600/(4186*ABS($AM$1-$AM$2)),0)</f>
        <v>190</v>
      </c>
      <c r="AV228">
        <f t="shared" ref="AV228:AV243" si="262">ROUND(AS228*3600/(4186*ABS($AM$1-$AM$2)),0)</f>
        <v>242</v>
      </c>
      <c r="AW228" s="213">
        <f t="shared" si="251"/>
        <v>0.1408598884596082</v>
      </c>
      <c r="AX228" s="213">
        <f t="shared" si="252"/>
        <v>0.16526318997706574</v>
      </c>
      <c r="AY228" s="213">
        <f t="shared" si="253"/>
        <v>0.26454027047671325</v>
      </c>
      <c r="AZ228" s="119">
        <f t="shared" si="221"/>
        <v>0.4</v>
      </c>
      <c r="BA228" s="1">
        <v>11</v>
      </c>
      <c r="BB228">
        <v>12.4</v>
      </c>
      <c r="BC228">
        <v>19.2</v>
      </c>
      <c r="BE228" s="7">
        <v>1938</v>
      </c>
      <c r="BG228" s="123">
        <f t="shared" si="241"/>
        <v>0.9</v>
      </c>
      <c r="BJ228">
        <v>0</v>
      </c>
      <c r="BK228">
        <v>11.2</v>
      </c>
      <c r="BL228">
        <v>13</v>
      </c>
      <c r="BM228">
        <v>21.85</v>
      </c>
      <c r="BO228">
        <f t="shared" si="256"/>
        <v>1</v>
      </c>
      <c r="BP228">
        <f t="shared" si="256"/>
        <v>1</v>
      </c>
      <c r="BQ228">
        <f t="shared" si="256"/>
        <v>1</v>
      </c>
      <c r="BR228">
        <f t="shared" si="242"/>
        <v>407</v>
      </c>
      <c r="BS228">
        <f t="shared" si="254"/>
        <v>441</v>
      </c>
      <c r="BT228">
        <f t="shared" si="255"/>
        <v>563</v>
      </c>
      <c r="BV228">
        <f t="shared" si="243"/>
        <v>0</v>
      </c>
      <c r="BW228">
        <f t="shared" si="244"/>
        <v>0</v>
      </c>
      <c r="BX228">
        <f t="shared" si="245"/>
        <v>0</v>
      </c>
      <c r="BY228">
        <f t="shared" si="222"/>
        <v>1</v>
      </c>
    </row>
    <row r="229" spans="1:77" x14ac:dyDescent="0.25">
      <c r="A229" t="str">
        <f t="shared" si="246"/>
        <v>13511</v>
      </c>
      <c r="D229">
        <v>1</v>
      </c>
      <c r="E229">
        <v>35</v>
      </c>
      <c r="F229">
        <v>40.5</v>
      </c>
      <c r="G229">
        <v>11</v>
      </c>
      <c r="H229">
        <v>11.5</v>
      </c>
      <c r="I229">
        <v>0</v>
      </c>
      <c r="J229">
        <v>26</v>
      </c>
      <c r="K229">
        <v>30</v>
      </c>
      <c r="L229" s="121">
        <v>45.5</v>
      </c>
      <c r="M229" s="115">
        <f t="shared" si="230"/>
        <v>1301.52</v>
      </c>
      <c r="N229" s="7">
        <v>3533.107636511756</v>
      </c>
      <c r="O229" s="7">
        <v>3835.359341571188</v>
      </c>
      <c r="P229" s="7">
        <v>4891.8999999999996</v>
      </c>
      <c r="Q229" s="121" t="s">
        <v>392</v>
      </c>
      <c r="R229">
        <v>1</v>
      </c>
      <c r="S229">
        <v>1</v>
      </c>
      <c r="T229">
        <v>1</v>
      </c>
      <c r="U229" t="e">
        <f t="shared" si="231"/>
        <v>#VALUE!</v>
      </c>
      <c r="V229">
        <f t="shared" si="232"/>
        <v>1944</v>
      </c>
      <c r="W229">
        <f t="shared" si="233"/>
        <v>2111</v>
      </c>
      <c r="X229">
        <f t="shared" si="234"/>
        <v>2692</v>
      </c>
      <c r="Y229" t="e">
        <f t="shared" ref="Y229:Y292" si="263">ROUND(U229*3600/(4186*ABS($O$1-$O$2)),0)</f>
        <v>#VALUE!</v>
      </c>
      <c r="Z229">
        <f t="shared" si="257"/>
        <v>334</v>
      </c>
      <c r="AA229">
        <f t="shared" si="258"/>
        <v>363</v>
      </c>
      <c r="AB229">
        <f t="shared" si="259"/>
        <v>463</v>
      </c>
      <c r="AC229" s="213" t="e">
        <f t="shared" si="247"/>
        <v>#VALUE!</v>
      </c>
      <c r="AD229" s="213">
        <f t="shared" si="248"/>
        <v>0.7043156392256017</v>
      </c>
      <c r="AE229" s="213">
        <f t="shared" si="249"/>
        <v>0.82995740062081447</v>
      </c>
      <c r="AF229" s="213">
        <f t="shared" si="250"/>
        <v>1.3412304839994262</v>
      </c>
      <c r="AG229" s="167">
        <f t="shared" si="235"/>
        <v>3.969E-4</v>
      </c>
      <c r="AH229" s="167">
        <f t="shared" si="236"/>
        <v>1.7345999999999999</v>
      </c>
      <c r="AI229" s="167">
        <f t="shared" si="237"/>
        <v>4</v>
      </c>
      <c r="AJ229" s="167">
        <f t="shared" si="238"/>
        <v>5.7428799999999995E-4</v>
      </c>
      <c r="AK229" s="115">
        <v>592</v>
      </c>
      <c r="AL229" s="7">
        <v>642</v>
      </c>
      <c r="AM229" s="7">
        <v>819</v>
      </c>
      <c r="AN229">
        <v>1</v>
      </c>
      <c r="AO229">
        <v>1</v>
      </c>
      <c r="AP229">
        <v>1</v>
      </c>
      <c r="AQ229">
        <f t="shared" si="239"/>
        <v>667</v>
      </c>
      <c r="AR229">
        <f t="shared" si="239"/>
        <v>723</v>
      </c>
      <c r="AS229">
        <f t="shared" si="240"/>
        <v>922</v>
      </c>
      <c r="AT229">
        <f t="shared" si="260"/>
        <v>287</v>
      </c>
      <c r="AU229">
        <f t="shared" si="261"/>
        <v>311</v>
      </c>
      <c r="AV229">
        <f t="shared" si="262"/>
        <v>396</v>
      </c>
      <c r="AW229" s="213">
        <f t="shared" si="251"/>
        <v>0.52236090383248246</v>
      </c>
      <c r="AX229" s="213">
        <f t="shared" si="252"/>
        <v>0.61192147681836073</v>
      </c>
      <c r="AY229" s="213">
        <f t="shared" si="253"/>
        <v>0.98531742093480079</v>
      </c>
      <c r="AZ229" s="119">
        <f t="shared" si="221"/>
        <v>0.5</v>
      </c>
      <c r="BA229" s="1">
        <v>11</v>
      </c>
      <c r="BB229">
        <v>12.4</v>
      </c>
      <c r="BC229">
        <v>19.2</v>
      </c>
      <c r="BE229" s="7">
        <v>1914</v>
      </c>
      <c r="BG229" s="123">
        <f t="shared" si="241"/>
        <v>0.68</v>
      </c>
      <c r="BJ229">
        <v>0</v>
      </c>
      <c r="BK229">
        <v>11.2</v>
      </c>
      <c r="BL229">
        <v>13</v>
      </c>
      <c r="BM229">
        <v>21.85</v>
      </c>
      <c r="BO229">
        <f t="shared" si="256"/>
        <v>1</v>
      </c>
      <c r="BP229">
        <f t="shared" si="256"/>
        <v>1</v>
      </c>
      <c r="BQ229">
        <f t="shared" si="256"/>
        <v>1</v>
      </c>
      <c r="BR229">
        <f t="shared" si="242"/>
        <v>667</v>
      </c>
      <c r="BS229">
        <f t="shared" si="254"/>
        <v>723</v>
      </c>
      <c r="BT229">
        <f t="shared" si="255"/>
        <v>922</v>
      </c>
      <c r="BV229">
        <f t="shared" si="243"/>
        <v>0</v>
      </c>
      <c r="BW229">
        <f t="shared" si="244"/>
        <v>0</v>
      </c>
      <c r="BX229">
        <f t="shared" si="245"/>
        <v>0</v>
      </c>
      <c r="BY229">
        <f t="shared" si="222"/>
        <v>1</v>
      </c>
    </row>
    <row r="230" spans="1:77" x14ac:dyDescent="0.25">
      <c r="A230" t="str">
        <f t="shared" si="246"/>
        <v>15011</v>
      </c>
      <c r="D230">
        <v>1</v>
      </c>
      <c r="E230">
        <v>50</v>
      </c>
      <c r="F230">
        <v>40.5</v>
      </c>
      <c r="G230">
        <v>11</v>
      </c>
      <c r="H230">
        <v>11.5</v>
      </c>
      <c r="I230">
        <v>0</v>
      </c>
      <c r="J230">
        <v>26</v>
      </c>
      <c r="K230">
        <v>30</v>
      </c>
      <c r="L230" s="121">
        <v>45.5</v>
      </c>
      <c r="M230" s="115">
        <f t="shared" si="230"/>
        <v>1508.24</v>
      </c>
      <c r="N230" s="7">
        <v>3533.107636511756</v>
      </c>
      <c r="O230" s="7">
        <v>3835.359341571188</v>
      </c>
      <c r="P230" s="7">
        <v>4891.8999999999996</v>
      </c>
      <c r="Q230" s="121" t="s">
        <v>392</v>
      </c>
      <c r="R230">
        <v>1</v>
      </c>
      <c r="S230">
        <v>1</v>
      </c>
      <c r="T230">
        <v>1</v>
      </c>
      <c r="U230" t="e">
        <f t="shared" si="231"/>
        <v>#VALUE!</v>
      </c>
      <c r="V230">
        <f t="shared" si="232"/>
        <v>1944</v>
      </c>
      <c r="W230">
        <f t="shared" si="233"/>
        <v>2111</v>
      </c>
      <c r="X230">
        <f t="shared" si="234"/>
        <v>2692</v>
      </c>
      <c r="Y230" t="e">
        <f t="shared" si="263"/>
        <v>#VALUE!</v>
      </c>
      <c r="Z230">
        <f t="shared" si="257"/>
        <v>334</v>
      </c>
      <c r="AA230">
        <f t="shared" si="258"/>
        <v>363</v>
      </c>
      <c r="AB230">
        <f t="shared" si="259"/>
        <v>463</v>
      </c>
      <c r="AC230" s="213" t="e">
        <f t="shared" si="247"/>
        <v>#VALUE!</v>
      </c>
      <c r="AD230" s="213">
        <f t="shared" si="248"/>
        <v>0.760002026874535</v>
      </c>
      <c r="AE230" s="213">
        <f t="shared" si="249"/>
        <v>0.89429612658820368</v>
      </c>
      <c r="AF230" s="213">
        <f t="shared" si="250"/>
        <v>1.4393544768153193</v>
      </c>
      <c r="AG230" s="167">
        <f t="shared" si="235"/>
        <v>3.969E-4</v>
      </c>
      <c r="AH230" s="167">
        <f t="shared" si="236"/>
        <v>1.7345999999999999</v>
      </c>
      <c r="AI230" s="167">
        <f t="shared" si="237"/>
        <v>4</v>
      </c>
      <c r="AJ230" s="167">
        <f t="shared" si="238"/>
        <v>5.7428799999999995E-4</v>
      </c>
      <c r="AK230" s="115">
        <v>592</v>
      </c>
      <c r="AL230" s="7">
        <v>642</v>
      </c>
      <c r="AM230" s="7">
        <v>819</v>
      </c>
      <c r="AN230">
        <v>1</v>
      </c>
      <c r="AO230">
        <v>1</v>
      </c>
      <c r="AP230">
        <v>1</v>
      </c>
      <c r="AQ230">
        <f t="shared" si="239"/>
        <v>667</v>
      </c>
      <c r="AR230">
        <f t="shared" si="239"/>
        <v>723</v>
      </c>
      <c r="AS230">
        <f t="shared" si="240"/>
        <v>922</v>
      </c>
      <c r="AT230">
        <f t="shared" si="260"/>
        <v>287</v>
      </c>
      <c r="AU230">
        <f t="shared" si="261"/>
        <v>311</v>
      </c>
      <c r="AV230">
        <f t="shared" si="262"/>
        <v>396</v>
      </c>
      <c r="AW230" s="213">
        <f t="shared" si="251"/>
        <v>0.5651664815753582</v>
      </c>
      <c r="AX230" s="213">
        <f t="shared" si="252"/>
        <v>0.66112549788726427</v>
      </c>
      <c r="AY230" s="213">
        <f t="shared" si="253"/>
        <v>1.0601379017040249</v>
      </c>
      <c r="AZ230" s="119">
        <f t="shared" si="221"/>
        <v>0.7</v>
      </c>
      <c r="BA230" s="1">
        <v>11</v>
      </c>
      <c r="BB230">
        <v>12.4</v>
      </c>
      <c r="BC230">
        <v>19.2</v>
      </c>
      <c r="BE230" s="7">
        <v>2218</v>
      </c>
      <c r="BG230" s="123">
        <f t="shared" si="241"/>
        <v>0.68</v>
      </c>
      <c r="BJ230">
        <v>0</v>
      </c>
      <c r="BK230">
        <v>11.2</v>
      </c>
      <c r="BL230">
        <v>13</v>
      </c>
      <c r="BM230">
        <v>21.85</v>
      </c>
      <c r="BO230">
        <f t="shared" si="256"/>
        <v>1</v>
      </c>
      <c r="BP230">
        <f t="shared" si="256"/>
        <v>1</v>
      </c>
      <c r="BQ230">
        <f t="shared" si="256"/>
        <v>1</v>
      </c>
      <c r="BR230">
        <f t="shared" si="242"/>
        <v>667</v>
      </c>
      <c r="BS230">
        <f t="shared" si="254"/>
        <v>723</v>
      </c>
      <c r="BT230">
        <f t="shared" si="255"/>
        <v>922</v>
      </c>
      <c r="BV230">
        <f t="shared" si="243"/>
        <v>0</v>
      </c>
      <c r="BW230">
        <f t="shared" si="244"/>
        <v>0</v>
      </c>
      <c r="BX230">
        <f t="shared" si="245"/>
        <v>0</v>
      </c>
      <c r="BY230">
        <f t="shared" si="222"/>
        <v>1</v>
      </c>
    </row>
    <row r="231" spans="1:77" x14ac:dyDescent="0.25">
      <c r="A231" t="str">
        <f t="shared" si="246"/>
        <v>16511</v>
      </c>
      <c r="D231">
        <v>1</v>
      </c>
      <c r="E231">
        <v>65</v>
      </c>
      <c r="F231">
        <v>40.5</v>
      </c>
      <c r="G231">
        <v>11</v>
      </c>
      <c r="H231">
        <v>11.5</v>
      </c>
      <c r="I231">
        <v>0</v>
      </c>
      <c r="J231">
        <v>26</v>
      </c>
      <c r="K231">
        <v>30</v>
      </c>
      <c r="L231" s="121">
        <v>45.5</v>
      </c>
      <c r="M231" s="115">
        <f t="shared" si="230"/>
        <v>1678.92</v>
      </c>
      <c r="N231" s="7">
        <v>3533.107636511756</v>
      </c>
      <c r="O231" s="7">
        <v>3835.359341571188</v>
      </c>
      <c r="P231" s="7">
        <v>4891.8999999999996</v>
      </c>
      <c r="Q231" s="121" t="s">
        <v>392</v>
      </c>
      <c r="R231">
        <v>1</v>
      </c>
      <c r="S231">
        <v>1</v>
      </c>
      <c r="T231">
        <v>1</v>
      </c>
      <c r="U231" t="e">
        <f t="shared" si="231"/>
        <v>#VALUE!</v>
      </c>
      <c r="V231">
        <f t="shared" si="232"/>
        <v>1944</v>
      </c>
      <c r="W231">
        <f t="shared" si="233"/>
        <v>2111</v>
      </c>
      <c r="X231">
        <f t="shared" si="234"/>
        <v>2692</v>
      </c>
      <c r="Y231" t="e">
        <f t="shared" si="263"/>
        <v>#VALUE!</v>
      </c>
      <c r="Z231">
        <f t="shared" si="257"/>
        <v>334</v>
      </c>
      <c r="AA231">
        <f t="shared" si="258"/>
        <v>363</v>
      </c>
      <c r="AB231">
        <f t="shared" si="259"/>
        <v>463</v>
      </c>
      <c r="AC231" s="213" t="e">
        <f t="shared" si="247"/>
        <v>#VALUE!</v>
      </c>
      <c r="AD231" s="213">
        <f t="shared" si="248"/>
        <v>0.81568841452346841</v>
      </c>
      <c r="AE231" s="213">
        <f t="shared" si="249"/>
        <v>0.95863485255559289</v>
      </c>
      <c r="AF231" s="213">
        <f t="shared" si="250"/>
        <v>1.5374784696312123</v>
      </c>
      <c r="AG231" s="167">
        <f t="shared" si="235"/>
        <v>3.969E-4</v>
      </c>
      <c r="AH231" s="167">
        <f t="shared" si="236"/>
        <v>1.7345999999999999</v>
      </c>
      <c r="AI231" s="167">
        <f t="shared" si="237"/>
        <v>4</v>
      </c>
      <c r="AJ231" s="167">
        <f t="shared" si="238"/>
        <v>5.7428799999999995E-4</v>
      </c>
      <c r="AK231" s="115">
        <f>AK230*(1-(($E231-50)*0.005))</f>
        <v>547.6</v>
      </c>
      <c r="AL231" s="7">
        <f>AL230*(1-(($E231-50)*0.005))</f>
        <v>593.85</v>
      </c>
      <c r="AM231" s="7">
        <f>AM230*(1-(($E231-50)*0.005))</f>
        <v>757.57500000000005</v>
      </c>
      <c r="AN231">
        <v>1</v>
      </c>
      <c r="AO231">
        <v>1</v>
      </c>
      <c r="AP231">
        <v>1</v>
      </c>
      <c r="AQ231">
        <f t="shared" si="239"/>
        <v>617</v>
      </c>
      <c r="AR231">
        <f t="shared" si="239"/>
        <v>669</v>
      </c>
      <c r="AS231">
        <f t="shared" si="240"/>
        <v>853</v>
      </c>
      <c r="AT231">
        <f t="shared" si="260"/>
        <v>265</v>
      </c>
      <c r="AU231">
        <f t="shared" si="261"/>
        <v>288</v>
      </c>
      <c r="AV231">
        <f t="shared" si="262"/>
        <v>367</v>
      </c>
      <c r="AW231" s="213">
        <f t="shared" si="251"/>
        <v>0.52096976067905243</v>
      </c>
      <c r="AX231" s="213">
        <f t="shared" si="252"/>
        <v>0.61208201305415344</v>
      </c>
      <c r="AY231" s="213">
        <f t="shared" si="253"/>
        <v>0.97923388823486845</v>
      </c>
      <c r="AZ231" s="119">
        <f t="shared" ref="AZ231:AZ294" si="264">ROUND(IF(G231=10,$CO$92*E231,IF(G231=11,$CO$93*E231,IF(G231=15,$CO$94*E231,IF(G231=16,$CO$95*E231,IF(G231=20,$CO$96*E231,IF(G231=21,$CO$97*E231,)))))),1)</f>
        <v>0.9</v>
      </c>
      <c r="BA231" s="1">
        <v>11</v>
      </c>
      <c r="BB231">
        <v>12.4</v>
      </c>
      <c r="BC231">
        <v>19.2</v>
      </c>
      <c r="BE231" s="7">
        <v>2469</v>
      </c>
      <c r="BG231" s="123">
        <f t="shared" si="241"/>
        <v>0.68</v>
      </c>
      <c r="BJ231">
        <v>0</v>
      </c>
      <c r="BK231">
        <v>11.2</v>
      </c>
      <c r="BL231">
        <v>13</v>
      </c>
      <c r="BM231">
        <v>21.85</v>
      </c>
      <c r="BO231">
        <f t="shared" si="256"/>
        <v>1</v>
      </c>
      <c r="BP231">
        <f t="shared" si="256"/>
        <v>1</v>
      </c>
      <c r="BQ231">
        <f t="shared" si="256"/>
        <v>1</v>
      </c>
      <c r="BR231">
        <f t="shared" si="242"/>
        <v>617</v>
      </c>
      <c r="BS231">
        <f t="shared" si="254"/>
        <v>669</v>
      </c>
      <c r="BT231">
        <f t="shared" si="255"/>
        <v>853</v>
      </c>
      <c r="BV231">
        <f t="shared" si="243"/>
        <v>0</v>
      </c>
      <c r="BW231">
        <f t="shared" si="244"/>
        <v>0</v>
      </c>
      <c r="BX231">
        <f t="shared" si="245"/>
        <v>0</v>
      </c>
      <c r="BY231">
        <f t="shared" si="222"/>
        <v>1</v>
      </c>
    </row>
    <row r="232" spans="1:77" x14ac:dyDescent="0.25">
      <c r="A232" t="str">
        <f t="shared" si="246"/>
        <v>13515</v>
      </c>
      <c r="D232">
        <v>1</v>
      </c>
      <c r="E232">
        <v>35</v>
      </c>
      <c r="F232">
        <v>40.5</v>
      </c>
      <c r="G232">
        <v>15</v>
      </c>
      <c r="H232">
        <v>16.5</v>
      </c>
      <c r="I232">
        <v>0</v>
      </c>
      <c r="J232">
        <v>26</v>
      </c>
      <c r="K232">
        <v>30</v>
      </c>
      <c r="L232" s="121">
        <v>46.4</v>
      </c>
      <c r="M232" s="115">
        <f t="shared" si="230"/>
        <v>1881.6000000000001</v>
      </c>
      <c r="N232" s="7">
        <v>3021.1783832091446</v>
      </c>
      <c r="O232" s="7">
        <v>3225.6120441880121</v>
      </c>
      <c r="P232" s="7">
        <v>4597.96</v>
      </c>
      <c r="Q232" s="121" t="s">
        <v>392</v>
      </c>
      <c r="R232">
        <v>1</v>
      </c>
      <c r="S232">
        <v>1</v>
      </c>
      <c r="T232">
        <v>1</v>
      </c>
      <c r="U232" t="e">
        <f t="shared" si="231"/>
        <v>#VALUE!</v>
      </c>
      <c r="V232">
        <f t="shared" si="232"/>
        <v>1663</v>
      </c>
      <c r="W232">
        <f t="shared" si="233"/>
        <v>1775</v>
      </c>
      <c r="X232">
        <f t="shared" si="234"/>
        <v>2530</v>
      </c>
      <c r="Y232" t="e">
        <f t="shared" si="263"/>
        <v>#VALUE!</v>
      </c>
      <c r="Z232">
        <f t="shared" si="257"/>
        <v>286</v>
      </c>
      <c r="AA232">
        <f t="shared" si="258"/>
        <v>305</v>
      </c>
      <c r="AB232">
        <f t="shared" si="259"/>
        <v>435</v>
      </c>
      <c r="AC232" s="213" t="e">
        <f t="shared" si="247"/>
        <v>#VALUE!</v>
      </c>
      <c r="AD232" s="213">
        <f t="shared" si="248"/>
        <v>0.38464317448312363</v>
      </c>
      <c r="AE232" s="213">
        <f t="shared" si="249"/>
        <v>0.43715822620771344</v>
      </c>
      <c r="AF232" s="213">
        <f t="shared" si="250"/>
        <v>0.88617356075393949</v>
      </c>
      <c r="AG232" s="167">
        <f t="shared" si="235"/>
        <v>2.0829999999999999E-4</v>
      </c>
      <c r="AH232" s="167">
        <f t="shared" si="236"/>
        <v>1.724</v>
      </c>
      <c r="AI232" s="167">
        <f t="shared" si="237"/>
        <v>2</v>
      </c>
      <c r="AJ232" s="167">
        <f t="shared" si="238"/>
        <v>4.6182900000000003E-4</v>
      </c>
      <c r="AK232" s="115">
        <v>412.40297880742492</v>
      </c>
      <c r="AL232" s="7">
        <v>440.30899429620177</v>
      </c>
      <c r="AM232" s="7">
        <v>627.64</v>
      </c>
      <c r="AN232">
        <v>1</v>
      </c>
      <c r="AO232">
        <v>1</v>
      </c>
      <c r="AP232">
        <v>1</v>
      </c>
      <c r="AQ232">
        <f t="shared" si="239"/>
        <v>464</v>
      </c>
      <c r="AR232">
        <f t="shared" si="239"/>
        <v>496</v>
      </c>
      <c r="AS232">
        <f t="shared" si="240"/>
        <v>707</v>
      </c>
      <c r="AT232">
        <f t="shared" si="260"/>
        <v>200</v>
      </c>
      <c r="AU232">
        <f t="shared" si="261"/>
        <v>213</v>
      </c>
      <c r="AV232">
        <f t="shared" si="262"/>
        <v>304</v>
      </c>
      <c r="AW232" s="213">
        <f t="shared" si="251"/>
        <v>0.18883146822997504</v>
      </c>
      <c r="AX232" s="213">
        <f t="shared" si="252"/>
        <v>0.2140250388466467</v>
      </c>
      <c r="AY232" s="213">
        <f t="shared" si="253"/>
        <v>0.43431084914908369</v>
      </c>
      <c r="AZ232" s="119">
        <f t="shared" si="264"/>
        <v>0.4</v>
      </c>
      <c r="BA232" s="1">
        <v>11.5</v>
      </c>
      <c r="BB232">
        <v>12.8</v>
      </c>
      <c r="BC232">
        <v>19.600000000000001</v>
      </c>
      <c r="BE232" s="7">
        <v>2352</v>
      </c>
      <c r="BG232" s="123">
        <f t="shared" si="241"/>
        <v>0.8</v>
      </c>
      <c r="BJ232">
        <v>0</v>
      </c>
      <c r="BK232">
        <v>10</v>
      </c>
      <c r="BL232">
        <v>11.8</v>
      </c>
      <c r="BM232">
        <v>21.85</v>
      </c>
      <c r="BO232">
        <f t="shared" si="256"/>
        <v>1</v>
      </c>
      <c r="BP232">
        <f t="shared" si="256"/>
        <v>1</v>
      </c>
      <c r="BQ232">
        <f t="shared" si="256"/>
        <v>1</v>
      </c>
      <c r="BR232">
        <f t="shared" si="242"/>
        <v>464</v>
      </c>
      <c r="BS232">
        <f t="shared" si="254"/>
        <v>496</v>
      </c>
      <c r="BT232">
        <f t="shared" si="255"/>
        <v>707</v>
      </c>
      <c r="BV232">
        <f t="shared" si="243"/>
        <v>0</v>
      </c>
      <c r="BW232">
        <f t="shared" si="244"/>
        <v>0</v>
      </c>
      <c r="BX232">
        <f t="shared" si="245"/>
        <v>0</v>
      </c>
      <c r="BY232">
        <f t="shared" si="222"/>
        <v>1</v>
      </c>
    </row>
    <row r="233" spans="1:77" x14ac:dyDescent="0.25">
      <c r="A233" t="str">
        <f t="shared" si="246"/>
        <v>15015</v>
      </c>
      <c r="D233">
        <v>1</v>
      </c>
      <c r="E233">
        <v>50</v>
      </c>
      <c r="F233">
        <v>40.5</v>
      </c>
      <c r="G233">
        <v>15</v>
      </c>
      <c r="H233">
        <v>16.5</v>
      </c>
      <c r="I233">
        <v>0</v>
      </c>
      <c r="J233">
        <v>26</v>
      </c>
      <c r="K233">
        <v>30</v>
      </c>
      <c r="L233" s="121">
        <v>46.4</v>
      </c>
      <c r="M233" s="115">
        <f t="shared" si="230"/>
        <v>2219.2000000000003</v>
      </c>
      <c r="N233" s="7">
        <v>3021.1783832091446</v>
      </c>
      <c r="O233" s="7">
        <v>3225.6120441880121</v>
      </c>
      <c r="P233" s="7">
        <v>4597.96</v>
      </c>
      <c r="Q233" s="121" t="s">
        <v>392</v>
      </c>
      <c r="R233">
        <v>1</v>
      </c>
      <c r="S233">
        <v>1</v>
      </c>
      <c r="T233">
        <v>1</v>
      </c>
      <c r="U233" t="e">
        <f t="shared" si="231"/>
        <v>#VALUE!</v>
      </c>
      <c r="V233">
        <f t="shared" si="232"/>
        <v>1663</v>
      </c>
      <c r="W233">
        <f t="shared" si="233"/>
        <v>1775</v>
      </c>
      <c r="X233">
        <f t="shared" si="234"/>
        <v>2530</v>
      </c>
      <c r="Y233" t="e">
        <f t="shared" si="263"/>
        <v>#VALUE!</v>
      </c>
      <c r="Z233">
        <f t="shared" si="257"/>
        <v>286</v>
      </c>
      <c r="AA233">
        <f t="shared" si="258"/>
        <v>305</v>
      </c>
      <c r="AB233">
        <f t="shared" si="259"/>
        <v>435</v>
      </c>
      <c r="AC233" s="213" t="e">
        <f t="shared" si="247"/>
        <v>#VALUE!</v>
      </c>
      <c r="AD233" s="213">
        <f t="shared" si="248"/>
        <v>0.3951582317306408</v>
      </c>
      <c r="AE233" s="213">
        <f t="shared" si="249"/>
        <v>0.44890637730192223</v>
      </c>
      <c r="AF233" s="213">
        <f t="shared" si="250"/>
        <v>0.90784022629442929</v>
      </c>
      <c r="AG233" s="167">
        <f t="shared" si="235"/>
        <v>2.0829999999999999E-4</v>
      </c>
      <c r="AH233" s="167">
        <f t="shared" si="236"/>
        <v>1.724</v>
      </c>
      <c r="AI233" s="167">
        <f t="shared" si="237"/>
        <v>2</v>
      </c>
      <c r="AJ233" s="167">
        <f t="shared" si="238"/>
        <v>4.6182900000000003E-4</v>
      </c>
      <c r="AK233" s="115">
        <v>412.40297880742492</v>
      </c>
      <c r="AL233" s="7">
        <v>440.30899429620177</v>
      </c>
      <c r="AM233" s="7">
        <v>627.64</v>
      </c>
      <c r="AN233">
        <v>1</v>
      </c>
      <c r="AO233">
        <v>1</v>
      </c>
      <c r="AP233">
        <v>1</v>
      </c>
      <c r="AQ233">
        <f t="shared" si="239"/>
        <v>464</v>
      </c>
      <c r="AR233">
        <f t="shared" si="239"/>
        <v>496</v>
      </c>
      <c r="AS233">
        <f t="shared" si="240"/>
        <v>707</v>
      </c>
      <c r="AT233">
        <f t="shared" si="260"/>
        <v>200</v>
      </c>
      <c r="AU233">
        <f t="shared" si="261"/>
        <v>213</v>
      </c>
      <c r="AV233">
        <f t="shared" si="262"/>
        <v>304</v>
      </c>
      <c r="AW233" s="213">
        <f t="shared" si="251"/>
        <v>0.19450707519354907</v>
      </c>
      <c r="AX233" s="213">
        <f t="shared" si="252"/>
        <v>0.22035153191716619</v>
      </c>
      <c r="AY233" s="213">
        <f t="shared" si="253"/>
        <v>0.44599267314074653</v>
      </c>
      <c r="AZ233" s="119">
        <f t="shared" si="264"/>
        <v>0.5</v>
      </c>
      <c r="BA233" s="1">
        <v>11.5</v>
      </c>
      <c r="BB233">
        <v>12.8</v>
      </c>
      <c r="BC233">
        <v>19.600000000000001</v>
      </c>
      <c r="BE233" s="7">
        <v>2774</v>
      </c>
      <c r="BG233" s="123">
        <f t="shared" si="241"/>
        <v>0.8</v>
      </c>
      <c r="BJ233">
        <v>0</v>
      </c>
      <c r="BK233">
        <v>10</v>
      </c>
      <c r="BL233">
        <v>11.8</v>
      </c>
      <c r="BM233">
        <v>21.85</v>
      </c>
      <c r="BO233">
        <f t="shared" si="256"/>
        <v>1</v>
      </c>
      <c r="BP233">
        <f t="shared" si="256"/>
        <v>1</v>
      </c>
      <c r="BQ233">
        <f t="shared" si="256"/>
        <v>1</v>
      </c>
      <c r="BR233">
        <f t="shared" si="242"/>
        <v>464</v>
      </c>
      <c r="BS233">
        <f t="shared" si="254"/>
        <v>496</v>
      </c>
      <c r="BT233">
        <f t="shared" si="255"/>
        <v>707</v>
      </c>
      <c r="BV233">
        <f t="shared" si="243"/>
        <v>0</v>
      </c>
      <c r="BW233">
        <f t="shared" si="244"/>
        <v>0</v>
      </c>
      <c r="BX233">
        <f t="shared" si="245"/>
        <v>0</v>
      </c>
      <c r="BY233">
        <f t="shared" si="222"/>
        <v>1</v>
      </c>
    </row>
    <row r="234" spans="1:77" x14ac:dyDescent="0.25">
      <c r="A234" t="str">
        <f t="shared" si="246"/>
        <v>16515</v>
      </c>
      <c r="D234">
        <v>1</v>
      </c>
      <c r="E234">
        <v>65</v>
      </c>
      <c r="F234">
        <v>40.5</v>
      </c>
      <c r="G234">
        <v>15</v>
      </c>
      <c r="H234">
        <v>16.5</v>
      </c>
      <c r="I234">
        <v>0</v>
      </c>
      <c r="J234">
        <v>26</v>
      </c>
      <c r="K234">
        <v>30</v>
      </c>
      <c r="L234" s="121">
        <v>46.4</v>
      </c>
      <c r="M234" s="115">
        <f t="shared" si="230"/>
        <v>2460</v>
      </c>
      <c r="N234" s="7">
        <v>3021.1783832091446</v>
      </c>
      <c r="O234" s="7">
        <v>3225.6120441880121</v>
      </c>
      <c r="P234" s="7">
        <v>4597.96</v>
      </c>
      <c r="Q234" s="121" t="s">
        <v>392</v>
      </c>
      <c r="R234">
        <v>1</v>
      </c>
      <c r="S234">
        <v>1</v>
      </c>
      <c r="T234">
        <v>1</v>
      </c>
      <c r="U234" t="e">
        <f t="shared" si="231"/>
        <v>#VALUE!</v>
      </c>
      <c r="V234">
        <f t="shared" si="232"/>
        <v>1663</v>
      </c>
      <c r="W234">
        <f t="shared" si="233"/>
        <v>1775</v>
      </c>
      <c r="X234">
        <f t="shared" si="234"/>
        <v>2530</v>
      </c>
      <c r="Y234" t="e">
        <f t="shared" si="263"/>
        <v>#VALUE!</v>
      </c>
      <c r="Z234">
        <f t="shared" si="257"/>
        <v>286</v>
      </c>
      <c r="AA234">
        <f t="shared" si="258"/>
        <v>305</v>
      </c>
      <c r="AB234">
        <f t="shared" si="259"/>
        <v>435</v>
      </c>
      <c r="AC234" s="213" t="e">
        <f t="shared" si="247"/>
        <v>#VALUE!</v>
      </c>
      <c r="AD234" s="213">
        <f t="shared" si="248"/>
        <v>0.40567328897815791</v>
      </c>
      <c r="AE234" s="213">
        <f t="shared" si="249"/>
        <v>0.46065452839613102</v>
      </c>
      <c r="AF234" s="213">
        <f t="shared" si="250"/>
        <v>0.92950689183491919</v>
      </c>
      <c r="AG234" s="167">
        <f t="shared" si="235"/>
        <v>2.0829999999999999E-4</v>
      </c>
      <c r="AH234" s="167">
        <f t="shared" si="236"/>
        <v>1.724</v>
      </c>
      <c r="AI234" s="167">
        <f t="shared" si="237"/>
        <v>2</v>
      </c>
      <c r="AJ234" s="167">
        <f t="shared" si="238"/>
        <v>4.6182900000000003E-4</v>
      </c>
      <c r="AK234" s="115">
        <v>412.40297880742492</v>
      </c>
      <c r="AL234" s="7">
        <v>440.30899429620177</v>
      </c>
      <c r="AM234" s="7">
        <v>627.64</v>
      </c>
      <c r="AN234">
        <v>1</v>
      </c>
      <c r="AO234">
        <v>1</v>
      </c>
      <c r="AP234">
        <v>1</v>
      </c>
      <c r="AQ234">
        <f t="shared" si="239"/>
        <v>464</v>
      </c>
      <c r="AR234">
        <f t="shared" si="239"/>
        <v>496</v>
      </c>
      <c r="AS234">
        <f t="shared" si="240"/>
        <v>707</v>
      </c>
      <c r="AT234">
        <f t="shared" si="260"/>
        <v>200</v>
      </c>
      <c r="AU234">
        <f t="shared" si="261"/>
        <v>213</v>
      </c>
      <c r="AV234">
        <f t="shared" si="262"/>
        <v>304</v>
      </c>
      <c r="AW234" s="213">
        <f t="shared" si="251"/>
        <v>0.20018268215712315</v>
      </c>
      <c r="AX234" s="213">
        <f t="shared" si="252"/>
        <v>0.22667802498768563</v>
      </c>
      <c r="AY234" s="213">
        <f t="shared" si="253"/>
        <v>0.45767449713240937</v>
      </c>
      <c r="AZ234" s="119">
        <f t="shared" si="264"/>
        <v>0.7</v>
      </c>
      <c r="BA234" s="1">
        <v>11.5</v>
      </c>
      <c r="BB234">
        <v>12.8</v>
      </c>
      <c r="BC234">
        <v>19.600000000000001</v>
      </c>
      <c r="BE234" s="7">
        <v>3075</v>
      </c>
      <c r="BG234" s="123">
        <f t="shared" si="241"/>
        <v>0.8</v>
      </c>
      <c r="BJ234">
        <v>0</v>
      </c>
      <c r="BK234">
        <v>10</v>
      </c>
      <c r="BL234">
        <v>11.8</v>
      </c>
      <c r="BM234">
        <v>21.85</v>
      </c>
      <c r="BO234">
        <f t="shared" si="256"/>
        <v>1</v>
      </c>
      <c r="BP234">
        <f t="shared" si="256"/>
        <v>1</v>
      </c>
      <c r="BQ234">
        <f t="shared" si="256"/>
        <v>1</v>
      </c>
      <c r="BR234">
        <f t="shared" si="242"/>
        <v>464</v>
      </c>
      <c r="BS234">
        <f t="shared" si="254"/>
        <v>496</v>
      </c>
      <c r="BT234">
        <f t="shared" si="255"/>
        <v>707</v>
      </c>
      <c r="BV234">
        <f t="shared" si="243"/>
        <v>0</v>
      </c>
      <c r="BW234">
        <f t="shared" si="244"/>
        <v>0</v>
      </c>
      <c r="BX234">
        <f t="shared" si="245"/>
        <v>0</v>
      </c>
      <c r="BY234">
        <f t="shared" si="222"/>
        <v>1</v>
      </c>
    </row>
    <row r="235" spans="1:77" x14ac:dyDescent="0.25">
      <c r="A235" t="str">
        <f t="shared" si="246"/>
        <v>13516</v>
      </c>
      <c r="D235">
        <v>1</v>
      </c>
      <c r="E235">
        <v>35</v>
      </c>
      <c r="F235">
        <v>40.5</v>
      </c>
      <c r="G235">
        <v>16</v>
      </c>
      <c r="H235">
        <v>16.5</v>
      </c>
      <c r="I235">
        <v>0</v>
      </c>
      <c r="J235">
        <v>26</v>
      </c>
      <c r="K235">
        <v>30</v>
      </c>
      <c r="L235" s="121">
        <v>46.4</v>
      </c>
      <c r="M235" s="115">
        <f t="shared" si="230"/>
        <v>1733.3200000000002</v>
      </c>
      <c r="N235" s="7">
        <v>4417.9368883555589</v>
      </c>
      <c r="O235" s="7">
        <v>4716.8848144627045</v>
      </c>
      <c r="P235" s="7">
        <v>6723.7</v>
      </c>
      <c r="Q235" s="121" t="s">
        <v>392</v>
      </c>
      <c r="R235">
        <v>1</v>
      </c>
      <c r="S235">
        <v>1</v>
      </c>
      <c r="T235">
        <v>1</v>
      </c>
      <c r="U235" t="e">
        <f t="shared" si="231"/>
        <v>#VALUE!</v>
      </c>
      <c r="V235">
        <f t="shared" si="232"/>
        <v>2431</v>
      </c>
      <c r="W235">
        <f t="shared" si="233"/>
        <v>2596</v>
      </c>
      <c r="X235">
        <f t="shared" si="234"/>
        <v>3700</v>
      </c>
      <c r="Y235" t="e">
        <f t="shared" si="263"/>
        <v>#VALUE!</v>
      </c>
      <c r="Z235">
        <f t="shared" si="257"/>
        <v>418</v>
      </c>
      <c r="AA235">
        <f t="shared" si="258"/>
        <v>447</v>
      </c>
      <c r="AB235">
        <f t="shared" si="259"/>
        <v>636</v>
      </c>
      <c r="AC235" s="213" t="e">
        <f t="shared" si="247"/>
        <v>#VALUE!</v>
      </c>
      <c r="AD235" s="213">
        <f t="shared" si="248"/>
        <v>2.4404363996509892</v>
      </c>
      <c r="AE235" s="213">
        <f t="shared" si="249"/>
        <v>2.7896426911943943</v>
      </c>
      <c r="AF235" s="213">
        <f t="shared" si="250"/>
        <v>5.6356800124490993</v>
      </c>
      <c r="AG235" s="167">
        <f t="shared" si="235"/>
        <v>2.0829999999999999E-4</v>
      </c>
      <c r="AH235" s="167">
        <f t="shared" si="236"/>
        <v>1.724</v>
      </c>
      <c r="AI235" s="167">
        <f t="shared" si="237"/>
        <v>4</v>
      </c>
      <c r="AJ235" s="167">
        <f t="shared" si="238"/>
        <v>1.392796E-3</v>
      </c>
      <c r="AK235" s="115">
        <v>676</v>
      </c>
      <c r="AL235" s="7">
        <v>722</v>
      </c>
      <c r="AM235" s="7">
        <v>1030</v>
      </c>
      <c r="AN235">
        <v>1</v>
      </c>
      <c r="AO235">
        <v>1</v>
      </c>
      <c r="AP235">
        <v>1</v>
      </c>
      <c r="AQ235">
        <f t="shared" si="239"/>
        <v>761</v>
      </c>
      <c r="AR235">
        <f t="shared" si="239"/>
        <v>813</v>
      </c>
      <c r="AS235">
        <f t="shared" si="240"/>
        <v>1160</v>
      </c>
      <c r="AT235">
        <f t="shared" si="260"/>
        <v>327</v>
      </c>
      <c r="AU235">
        <f t="shared" si="261"/>
        <v>350</v>
      </c>
      <c r="AV235">
        <f t="shared" si="262"/>
        <v>499</v>
      </c>
      <c r="AW235" s="213">
        <f t="shared" si="251"/>
        <v>1.4959018203401577</v>
      </c>
      <c r="AX235" s="213">
        <f t="shared" si="252"/>
        <v>1.7129603156263848</v>
      </c>
      <c r="AY235" s="213">
        <f t="shared" si="253"/>
        <v>3.4741138500001796</v>
      </c>
      <c r="AZ235" s="119">
        <f t="shared" si="264"/>
        <v>0.7</v>
      </c>
      <c r="BA235" s="1">
        <v>11.5</v>
      </c>
      <c r="BB235">
        <v>12.8</v>
      </c>
      <c r="BC235">
        <v>19.600000000000001</v>
      </c>
      <c r="BE235" s="7">
        <v>2549</v>
      </c>
      <c r="BG235" s="123">
        <f t="shared" si="241"/>
        <v>0.68</v>
      </c>
      <c r="BJ235">
        <v>0</v>
      </c>
      <c r="BK235">
        <v>10</v>
      </c>
      <c r="BL235">
        <v>11.8</v>
      </c>
      <c r="BM235">
        <v>21.85</v>
      </c>
      <c r="BO235">
        <f t="shared" si="256"/>
        <v>1</v>
      </c>
      <c r="BP235">
        <f t="shared" si="256"/>
        <v>1</v>
      </c>
      <c r="BQ235">
        <f t="shared" si="256"/>
        <v>1</v>
      </c>
      <c r="BR235">
        <f t="shared" si="242"/>
        <v>761</v>
      </c>
      <c r="BS235">
        <f t="shared" si="254"/>
        <v>813</v>
      </c>
      <c r="BT235">
        <f t="shared" si="255"/>
        <v>1160</v>
      </c>
      <c r="BV235">
        <f t="shared" si="243"/>
        <v>0</v>
      </c>
      <c r="BW235">
        <f t="shared" si="244"/>
        <v>0</v>
      </c>
      <c r="BX235">
        <f t="shared" si="245"/>
        <v>0</v>
      </c>
      <c r="BY235">
        <f t="shared" si="222"/>
        <v>1</v>
      </c>
    </row>
    <row r="236" spans="1:77" x14ac:dyDescent="0.25">
      <c r="A236" t="str">
        <f t="shared" si="246"/>
        <v>15016</v>
      </c>
      <c r="D236">
        <v>1</v>
      </c>
      <c r="E236">
        <v>50</v>
      </c>
      <c r="F236">
        <v>40.5</v>
      </c>
      <c r="G236">
        <v>16</v>
      </c>
      <c r="H236">
        <v>16.5</v>
      </c>
      <c r="I236">
        <v>0</v>
      </c>
      <c r="J236">
        <v>26</v>
      </c>
      <c r="K236">
        <v>30</v>
      </c>
      <c r="L236" s="121">
        <v>46.4</v>
      </c>
      <c r="M236" s="115">
        <f t="shared" si="230"/>
        <v>2065.1600000000003</v>
      </c>
      <c r="N236" s="7">
        <v>4417.9368883555589</v>
      </c>
      <c r="O236" s="7">
        <v>4716.8848144627045</v>
      </c>
      <c r="P236" s="7">
        <v>6723.7</v>
      </c>
      <c r="Q236" s="121" t="s">
        <v>392</v>
      </c>
      <c r="R236">
        <v>1</v>
      </c>
      <c r="S236">
        <v>1</v>
      </c>
      <c r="T236">
        <v>1</v>
      </c>
      <c r="U236" t="e">
        <f t="shared" si="231"/>
        <v>#VALUE!</v>
      </c>
      <c r="V236">
        <f t="shared" si="232"/>
        <v>2431</v>
      </c>
      <c r="W236">
        <f t="shared" si="233"/>
        <v>2596</v>
      </c>
      <c r="X236">
        <f t="shared" si="234"/>
        <v>3700</v>
      </c>
      <c r="Y236" t="e">
        <f t="shared" si="263"/>
        <v>#VALUE!</v>
      </c>
      <c r="Z236">
        <f t="shared" si="257"/>
        <v>418</v>
      </c>
      <c r="AA236">
        <f t="shared" si="258"/>
        <v>447</v>
      </c>
      <c r="AB236">
        <f t="shared" si="259"/>
        <v>636</v>
      </c>
      <c r="AC236" s="213" t="e">
        <f t="shared" si="247"/>
        <v>#VALUE!</v>
      </c>
      <c r="AD236" s="213">
        <f t="shared" si="248"/>
        <v>2.4808916139265644</v>
      </c>
      <c r="AE236" s="213">
        <f t="shared" si="249"/>
        <v>2.8350574242627395</v>
      </c>
      <c r="AF236" s="213">
        <f t="shared" si="250"/>
        <v>5.7190916530697056</v>
      </c>
      <c r="AG236" s="167">
        <f t="shared" si="235"/>
        <v>2.0829999999999999E-4</v>
      </c>
      <c r="AH236" s="167">
        <f t="shared" si="236"/>
        <v>1.724</v>
      </c>
      <c r="AI236" s="167">
        <f t="shared" si="237"/>
        <v>4</v>
      </c>
      <c r="AJ236" s="167">
        <f t="shared" si="238"/>
        <v>1.392796E-3</v>
      </c>
      <c r="AK236" s="115">
        <v>676</v>
      </c>
      <c r="AL236" s="7">
        <v>722</v>
      </c>
      <c r="AM236" s="7">
        <v>1030</v>
      </c>
      <c r="AN236">
        <v>1</v>
      </c>
      <c r="AO236">
        <v>1</v>
      </c>
      <c r="AP236">
        <v>1</v>
      </c>
      <c r="AQ236">
        <f t="shared" si="239"/>
        <v>761</v>
      </c>
      <c r="AR236">
        <f t="shared" si="239"/>
        <v>813</v>
      </c>
      <c r="AS236">
        <f t="shared" si="240"/>
        <v>1160</v>
      </c>
      <c r="AT236">
        <f t="shared" si="260"/>
        <v>327</v>
      </c>
      <c r="AU236">
        <f t="shared" si="261"/>
        <v>350</v>
      </c>
      <c r="AV236">
        <f t="shared" si="262"/>
        <v>499</v>
      </c>
      <c r="AW236" s="213">
        <f t="shared" si="251"/>
        <v>1.5223957831049331</v>
      </c>
      <c r="AX236" s="213">
        <f t="shared" si="252"/>
        <v>1.7427482168106456</v>
      </c>
      <c r="AY236" s="213">
        <f t="shared" si="253"/>
        <v>3.5290163267473011</v>
      </c>
      <c r="AZ236" s="119">
        <f t="shared" si="264"/>
        <v>1</v>
      </c>
      <c r="BA236" s="1">
        <v>11.5</v>
      </c>
      <c r="BB236">
        <v>12.8</v>
      </c>
      <c r="BC236">
        <v>19.600000000000001</v>
      </c>
      <c r="BE236" s="7">
        <v>3037</v>
      </c>
      <c r="BG236" s="123">
        <f t="shared" si="241"/>
        <v>0.68</v>
      </c>
      <c r="BJ236">
        <v>0</v>
      </c>
      <c r="BK236">
        <v>10</v>
      </c>
      <c r="BL236">
        <v>11.8</v>
      </c>
      <c r="BM236">
        <v>21.85</v>
      </c>
      <c r="BO236">
        <f t="shared" si="256"/>
        <v>1</v>
      </c>
      <c r="BP236">
        <f t="shared" si="256"/>
        <v>1</v>
      </c>
      <c r="BQ236">
        <f t="shared" si="256"/>
        <v>1</v>
      </c>
      <c r="BR236">
        <f t="shared" si="242"/>
        <v>761</v>
      </c>
      <c r="BS236">
        <f t="shared" si="254"/>
        <v>813</v>
      </c>
      <c r="BT236">
        <f t="shared" si="255"/>
        <v>1160</v>
      </c>
      <c r="BV236">
        <f t="shared" si="243"/>
        <v>0</v>
      </c>
      <c r="BW236">
        <f t="shared" si="244"/>
        <v>0</v>
      </c>
      <c r="BX236">
        <f t="shared" si="245"/>
        <v>0</v>
      </c>
      <c r="BY236">
        <f t="shared" si="222"/>
        <v>1</v>
      </c>
    </row>
    <row r="237" spans="1:77" x14ac:dyDescent="0.25">
      <c r="A237" t="str">
        <f t="shared" si="246"/>
        <v>16516</v>
      </c>
      <c r="D237">
        <v>1</v>
      </c>
      <c r="E237">
        <v>65</v>
      </c>
      <c r="F237">
        <v>40.5</v>
      </c>
      <c r="G237">
        <v>16</v>
      </c>
      <c r="H237">
        <v>16.5</v>
      </c>
      <c r="I237">
        <v>0</v>
      </c>
      <c r="J237">
        <v>26</v>
      </c>
      <c r="K237">
        <v>30</v>
      </c>
      <c r="L237" s="121">
        <v>46.4</v>
      </c>
      <c r="M237" s="115">
        <f t="shared" si="230"/>
        <v>2364.36</v>
      </c>
      <c r="N237" s="7">
        <v>4417.9368883555589</v>
      </c>
      <c r="O237" s="7">
        <v>4716.8848144627045</v>
      </c>
      <c r="P237" s="7">
        <v>6723.7</v>
      </c>
      <c r="Q237" s="121" t="s">
        <v>392</v>
      </c>
      <c r="R237">
        <v>1</v>
      </c>
      <c r="S237">
        <v>1</v>
      </c>
      <c r="T237">
        <v>1</v>
      </c>
      <c r="U237" t="e">
        <f t="shared" si="231"/>
        <v>#VALUE!</v>
      </c>
      <c r="V237">
        <f t="shared" si="232"/>
        <v>2431</v>
      </c>
      <c r="W237">
        <f t="shared" si="233"/>
        <v>2596</v>
      </c>
      <c r="X237">
        <f t="shared" si="234"/>
        <v>3700</v>
      </c>
      <c r="Y237" t="e">
        <f t="shared" si="263"/>
        <v>#VALUE!</v>
      </c>
      <c r="Z237">
        <f t="shared" si="257"/>
        <v>418</v>
      </c>
      <c r="AA237">
        <f t="shared" si="258"/>
        <v>447</v>
      </c>
      <c r="AB237">
        <f t="shared" si="259"/>
        <v>636</v>
      </c>
      <c r="AC237" s="213" t="e">
        <f t="shared" si="247"/>
        <v>#VALUE!</v>
      </c>
      <c r="AD237" s="213">
        <f t="shared" si="248"/>
        <v>2.5213468282021396</v>
      </c>
      <c r="AE237" s="213">
        <f t="shared" si="249"/>
        <v>2.8804721573310847</v>
      </c>
      <c r="AF237" s="213">
        <f t="shared" si="250"/>
        <v>5.8025032936903136</v>
      </c>
      <c r="AG237" s="167">
        <f t="shared" si="235"/>
        <v>2.0829999999999999E-4</v>
      </c>
      <c r="AH237" s="167">
        <f t="shared" si="236"/>
        <v>1.724</v>
      </c>
      <c r="AI237" s="167">
        <f t="shared" si="237"/>
        <v>4</v>
      </c>
      <c r="AJ237" s="167">
        <f t="shared" si="238"/>
        <v>1.392796E-3</v>
      </c>
      <c r="AK237" s="115">
        <f>AK236*(1-(($E237-50)*0.005))</f>
        <v>625.30000000000007</v>
      </c>
      <c r="AL237" s="7">
        <f>AL236*(1-(($E237-50)*0.005))</f>
        <v>667.85</v>
      </c>
      <c r="AM237" s="7">
        <f>AM236*(1-(($E237-50)*0.005))</f>
        <v>952.75</v>
      </c>
      <c r="AN237">
        <v>1</v>
      </c>
      <c r="AO237">
        <v>1</v>
      </c>
      <c r="AP237">
        <v>1</v>
      </c>
      <c r="AQ237">
        <f t="shared" si="239"/>
        <v>704</v>
      </c>
      <c r="AR237">
        <f t="shared" si="239"/>
        <v>752</v>
      </c>
      <c r="AS237">
        <f t="shared" si="240"/>
        <v>1073</v>
      </c>
      <c r="AT237">
        <f t="shared" si="260"/>
        <v>303</v>
      </c>
      <c r="AU237">
        <f t="shared" si="261"/>
        <v>323</v>
      </c>
      <c r="AV237">
        <f t="shared" si="262"/>
        <v>461</v>
      </c>
      <c r="AW237" s="213">
        <f t="shared" si="251"/>
        <v>1.3315047881842166</v>
      </c>
      <c r="AX237" s="213">
        <f t="shared" si="252"/>
        <v>1.5115249008173457</v>
      </c>
      <c r="AY237" s="213">
        <f t="shared" si="253"/>
        <v>3.0623489220943925</v>
      </c>
      <c r="AZ237" s="119">
        <f t="shared" si="264"/>
        <v>1.3</v>
      </c>
      <c r="BA237" s="1">
        <v>11.5</v>
      </c>
      <c r="BB237">
        <v>12.8</v>
      </c>
      <c r="BC237">
        <v>19.600000000000001</v>
      </c>
      <c r="BE237" s="7">
        <v>3477</v>
      </c>
      <c r="BG237" s="123">
        <f t="shared" si="241"/>
        <v>0.68</v>
      </c>
      <c r="BJ237">
        <v>0</v>
      </c>
      <c r="BK237">
        <v>10</v>
      </c>
      <c r="BL237">
        <v>11.8</v>
      </c>
      <c r="BM237">
        <v>21.85</v>
      </c>
      <c r="BO237">
        <f t="shared" si="256"/>
        <v>1</v>
      </c>
      <c r="BP237">
        <f t="shared" si="256"/>
        <v>1</v>
      </c>
      <c r="BQ237">
        <f t="shared" si="256"/>
        <v>1</v>
      </c>
      <c r="BR237">
        <f t="shared" si="242"/>
        <v>704</v>
      </c>
      <c r="BS237">
        <f t="shared" si="254"/>
        <v>752</v>
      </c>
      <c r="BT237">
        <f t="shared" si="255"/>
        <v>1073</v>
      </c>
      <c r="BV237">
        <f t="shared" si="243"/>
        <v>0</v>
      </c>
      <c r="BW237">
        <f t="shared" si="244"/>
        <v>0</v>
      </c>
      <c r="BX237">
        <f t="shared" si="245"/>
        <v>0</v>
      </c>
      <c r="BY237">
        <f t="shared" si="222"/>
        <v>1</v>
      </c>
    </row>
    <row r="238" spans="1:77" x14ac:dyDescent="0.25">
      <c r="A238" t="str">
        <f t="shared" si="246"/>
        <v>13520</v>
      </c>
      <c r="D238">
        <v>1</v>
      </c>
      <c r="E238">
        <v>35</v>
      </c>
      <c r="F238">
        <v>40.5</v>
      </c>
      <c r="G238">
        <v>20</v>
      </c>
      <c r="H238">
        <v>21.5</v>
      </c>
      <c r="I238">
        <v>0</v>
      </c>
      <c r="J238">
        <v>26</v>
      </c>
      <c r="K238">
        <v>30</v>
      </c>
      <c r="L238" s="121">
        <v>46.4</v>
      </c>
      <c r="M238" s="115">
        <f t="shared" si="230"/>
        <v>2636.8</v>
      </c>
      <c r="N238" s="7">
        <v>4165.887726998767</v>
      </c>
      <c r="O238" s="7">
        <v>4522.2727563025155</v>
      </c>
      <c r="P238" s="7">
        <v>5768.04</v>
      </c>
      <c r="Q238" s="121" t="s">
        <v>392</v>
      </c>
      <c r="R238">
        <v>1</v>
      </c>
      <c r="S238">
        <v>1</v>
      </c>
      <c r="T238">
        <v>1</v>
      </c>
      <c r="U238" t="e">
        <f t="shared" si="231"/>
        <v>#VALUE!</v>
      </c>
      <c r="V238">
        <f t="shared" si="232"/>
        <v>2293</v>
      </c>
      <c r="W238">
        <f t="shared" si="233"/>
        <v>2489</v>
      </c>
      <c r="X238">
        <f t="shared" si="234"/>
        <v>3174</v>
      </c>
      <c r="Y238" t="e">
        <f t="shared" si="263"/>
        <v>#VALUE!</v>
      </c>
      <c r="Z238">
        <f t="shared" si="257"/>
        <v>394</v>
      </c>
      <c r="AA238">
        <f t="shared" si="258"/>
        <v>428</v>
      </c>
      <c r="AB238">
        <f t="shared" si="259"/>
        <v>546</v>
      </c>
      <c r="AC238" s="213" t="e">
        <f t="shared" si="247"/>
        <v>#VALUE!</v>
      </c>
      <c r="AD238" s="213">
        <f t="shared" si="248"/>
        <v>0.58811919057247375</v>
      </c>
      <c r="AE238" s="213">
        <f t="shared" si="249"/>
        <v>0.69359403569617806</v>
      </c>
      <c r="AF238" s="213">
        <f t="shared" si="250"/>
        <v>1.1268990912696391</v>
      </c>
      <c r="AG238" s="167">
        <f t="shared" si="235"/>
        <v>1.2760000000000001E-4</v>
      </c>
      <c r="AH238" s="167">
        <f t="shared" si="236"/>
        <v>1.7219</v>
      </c>
      <c r="AI238" s="167">
        <f t="shared" si="237"/>
        <v>2</v>
      </c>
      <c r="AJ238" s="167">
        <f t="shared" si="238"/>
        <v>3.76611E-4</v>
      </c>
      <c r="AK238" s="115">
        <v>514.83890668473202</v>
      </c>
      <c r="AL238" s="7">
        <v>558.88255136973487</v>
      </c>
      <c r="AM238" s="7">
        <v>712.84</v>
      </c>
      <c r="AN238">
        <v>1</v>
      </c>
      <c r="AO238">
        <v>1</v>
      </c>
      <c r="AP238">
        <v>1</v>
      </c>
      <c r="AQ238">
        <f t="shared" si="239"/>
        <v>580</v>
      </c>
      <c r="AR238">
        <f t="shared" si="239"/>
        <v>629</v>
      </c>
      <c r="AS238">
        <f t="shared" si="240"/>
        <v>803</v>
      </c>
      <c r="AT238">
        <f t="shared" si="260"/>
        <v>249</v>
      </c>
      <c r="AU238">
        <f t="shared" si="261"/>
        <v>270</v>
      </c>
      <c r="AV238">
        <f t="shared" si="262"/>
        <v>345</v>
      </c>
      <c r="AW238" s="213">
        <f t="shared" si="251"/>
        <v>0.23571889278930214</v>
      </c>
      <c r="AX238" s="213">
        <f t="shared" si="252"/>
        <v>0.27697504027402392</v>
      </c>
      <c r="AY238" s="213">
        <f t="shared" si="253"/>
        <v>0.45136983703148575</v>
      </c>
      <c r="AZ238" s="119">
        <f t="shared" si="264"/>
        <v>0.5</v>
      </c>
      <c r="BA238" s="1">
        <v>11.5</v>
      </c>
      <c r="BB238">
        <v>12.8</v>
      </c>
      <c r="BC238">
        <v>19.600000000000001</v>
      </c>
      <c r="BE238" s="7">
        <v>3296</v>
      </c>
      <c r="BG238" s="123">
        <f t="shared" si="241"/>
        <v>0.8</v>
      </c>
      <c r="BJ238">
        <v>0</v>
      </c>
      <c r="BK238">
        <v>10</v>
      </c>
      <c r="BL238">
        <v>11.8</v>
      </c>
      <c r="BM238">
        <v>21.85</v>
      </c>
      <c r="BO238">
        <f t="shared" si="256"/>
        <v>1</v>
      </c>
      <c r="BP238">
        <f t="shared" si="256"/>
        <v>1</v>
      </c>
      <c r="BQ238">
        <f t="shared" si="256"/>
        <v>1</v>
      </c>
      <c r="BR238">
        <f t="shared" si="242"/>
        <v>580</v>
      </c>
      <c r="BS238">
        <f t="shared" si="254"/>
        <v>629</v>
      </c>
      <c r="BT238">
        <f t="shared" si="255"/>
        <v>803</v>
      </c>
      <c r="BV238">
        <f t="shared" si="243"/>
        <v>0</v>
      </c>
      <c r="BW238">
        <f t="shared" si="244"/>
        <v>0</v>
      </c>
      <c r="BX238">
        <f t="shared" si="245"/>
        <v>0</v>
      </c>
      <c r="BY238">
        <f t="shared" si="222"/>
        <v>1</v>
      </c>
    </row>
    <row r="239" spans="1:77" x14ac:dyDescent="0.25">
      <c r="A239" t="str">
        <f t="shared" si="246"/>
        <v>15020</v>
      </c>
      <c r="D239">
        <v>1</v>
      </c>
      <c r="E239">
        <v>50</v>
      </c>
      <c r="F239">
        <v>40.5</v>
      </c>
      <c r="G239">
        <v>20</v>
      </c>
      <c r="H239">
        <v>21.5</v>
      </c>
      <c r="I239">
        <v>0</v>
      </c>
      <c r="J239">
        <v>26</v>
      </c>
      <c r="K239">
        <v>30</v>
      </c>
      <c r="L239" s="121">
        <v>46.4</v>
      </c>
      <c r="M239" s="115">
        <f t="shared" si="230"/>
        <v>3104</v>
      </c>
      <c r="N239" s="7">
        <v>4165.887726998767</v>
      </c>
      <c r="O239" s="7">
        <v>4522.2727563025155</v>
      </c>
      <c r="P239" s="7">
        <v>5768.04</v>
      </c>
      <c r="Q239" s="121" t="s">
        <v>392</v>
      </c>
      <c r="R239">
        <v>1</v>
      </c>
      <c r="S239">
        <v>1</v>
      </c>
      <c r="T239">
        <v>1</v>
      </c>
      <c r="U239" t="e">
        <f t="shared" si="231"/>
        <v>#VALUE!</v>
      </c>
      <c r="V239">
        <f t="shared" si="232"/>
        <v>2293</v>
      </c>
      <c r="W239">
        <f t="shared" si="233"/>
        <v>2489</v>
      </c>
      <c r="X239">
        <f t="shared" si="234"/>
        <v>3174</v>
      </c>
      <c r="Y239" t="e">
        <f t="shared" si="263"/>
        <v>#VALUE!</v>
      </c>
      <c r="Z239">
        <f t="shared" si="257"/>
        <v>394</v>
      </c>
      <c r="AA239">
        <f t="shared" si="258"/>
        <v>428</v>
      </c>
      <c r="AB239">
        <f t="shared" si="259"/>
        <v>546</v>
      </c>
      <c r="AC239" s="213" t="e">
        <f t="shared" si="247"/>
        <v>#VALUE!</v>
      </c>
      <c r="AD239" s="213">
        <f t="shared" si="248"/>
        <v>0.59916971653243023</v>
      </c>
      <c r="AE239" s="213">
        <f t="shared" si="249"/>
        <v>0.70633730997358934</v>
      </c>
      <c r="AF239" s="213">
        <f t="shared" si="250"/>
        <v>1.1462798161372405</v>
      </c>
      <c r="AG239" s="167">
        <f t="shared" si="235"/>
        <v>1.2760000000000001E-4</v>
      </c>
      <c r="AH239" s="167">
        <f t="shared" si="236"/>
        <v>1.7219</v>
      </c>
      <c r="AI239" s="167">
        <f t="shared" si="237"/>
        <v>2</v>
      </c>
      <c r="AJ239" s="167">
        <f t="shared" si="238"/>
        <v>3.76611E-4</v>
      </c>
      <c r="AK239" s="115">
        <v>514.83890668473202</v>
      </c>
      <c r="AL239" s="7">
        <v>558.88255136973487</v>
      </c>
      <c r="AM239" s="7">
        <v>712.84</v>
      </c>
      <c r="AN239">
        <v>1</v>
      </c>
      <c r="AO239">
        <v>1</v>
      </c>
      <c r="AP239">
        <v>1</v>
      </c>
      <c r="AQ239">
        <f t="shared" si="239"/>
        <v>580</v>
      </c>
      <c r="AR239">
        <f t="shared" si="239"/>
        <v>629</v>
      </c>
      <c r="AS239">
        <f t="shared" si="240"/>
        <v>803</v>
      </c>
      <c r="AT239">
        <f t="shared" si="260"/>
        <v>249</v>
      </c>
      <c r="AU239">
        <f t="shared" si="261"/>
        <v>270</v>
      </c>
      <c r="AV239">
        <f t="shared" si="262"/>
        <v>345</v>
      </c>
      <c r="AW239" s="213">
        <f t="shared" si="251"/>
        <v>0.24073323143117262</v>
      </c>
      <c r="AX239" s="213">
        <f t="shared" si="252"/>
        <v>0.28273956186675986</v>
      </c>
      <c r="AY239" s="213">
        <f t="shared" si="253"/>
        <v>0.4601614529075676</v>
      </c>
      <c r="AZ239" s="119">
        <f t="shared" si="264"/>
        <v>0.7</v>
      </c>
      <c r="BA239" s="1">
        <v>11.5</v>
      </c>
      <c r="BB239">
        <v>12.8</v>
      </c>
      <c r="BC239">
        <v>19.600000000000001</v>
      </c>
      <c r="BE239" s="7">
        <v>3880</v>
      </c>
      <c r="BG239" s="123">
        <f t="shared" si="241"/>
        <v>0.8</v>
      </c>
      <c r="BJ239">
        <v>0</v>
      </c>
      <c r="BK239">
        <v>10</v>
      </c>
      <c r="BL239">
        <v>11.8</v>
      </c>
      <c r="BM239">
        <v>21.85</v>
      </c>
      <c r="BO239">
        <f t="shared" si="256"/>
        <v>1</v>
      </c>
      <c r="BP239">
        <f t="shared" si="256"/>
        <v>1</v>
      </c>
      <c r="BQ239">
        <f t="shared" si="256"/>
        <v>1</v>
      </c>
      <c r="BR239">
        <f t="shared" si="242"/>
        <v>580</v>
      </c>
      <c r="BS239">
        <f t="shared" si="254"/>
        <v>629</v>
      </c>
      <c r="BT239">
        <f t="shared" si="255"/>
        <v>803</v>
      </c>
      <c r="BV239">
        <f t="shared" si="243"/>
        <v>0</v>
      </c>
      <c r="BW239">
        <f t="shared" si="244"/>
        <v>0</v>
      </c>
      <c r="BX239">
        <f t="shared" si="245"/>
        <v>0</v>
      </c>
      <c r="BY239">
        <f t="shared" si="222"/>
        <v>1</v>
      </c>
    </row>
    <row r="240" spans="1:77" x14ac:dyDescent="0.25">
      <c r="A240" t="str">
        <f t="shared" si="246"/>
        <v>16520</v>
      </c>
      <c r="D240">
        <v>1</v>
      </c>
      <c r="E240">
        <v>65</v>
      </c>
      <c r="F240">
        <v>40.5</v>
      </c>
      <c r="G240">
        <v>20</v>
      </c>
      <c r="H240">
        <v>21.5</v>
      </c>
      <c r="I240">
        <v>0</v>
      </c>
      <c r="J240">
        <v>26</v>
      </c>
      <c r="K240">
        <v>30</v>
      </c>
      <c r="L240" s="121">
        <v>46.4</v>
      </c>
      <c r="M240" s="115">
        <f t="shared" si="230"/>
        <v>3436.8</v>
      </c>
      <c r="N240" s="7">
        <v>4165.887726998767</v>
      </c>
      <c r="O240" s="7">
        <v>4522.2727563025155</v>
      </c>
      <c r="P240" s="7">
        <v>5768.04</v>
      </c>
      <c r="Q240" s="121" t="s">
        <v>392</v>
      </c>
      <c r="R240">
        <v>1</v>
      </c>
      <c r="S240">
        <v>1</v>
      </c>
      <c r="T240">
        <v>1</v>
      </c>
      <c r="U240" t="e">
        <f t="shared" si="231"/>
        <v>#VALUE!</v>
      </c>
      <c r="V240">
        <f t="shared" si="232"/>
        <v>2293</v>
      </c>
      <c r="W240">
        <f t="shared" si="233"/>
        <v>2489</v>
      </c>
      <c r="X240">
        <f t="shared" si="234"/>
        <v>3174</v>
      </c>
      <c r="Y240" t="e">
        <f t="shared" si="263"/>
        <v>#VALUE!</v>
      </c>
      <c r="Z240">
        <f t="shared" si="257"/>
        <v>394</v>
      </c>
      <c r="AA240">
        <f t="shared" si="258"/>
        <v>428</v>
      </c>
      <c r="AB240">
        <f t="shared" si="259"/>
        <v>546</v>
      </c>
      <c r="AC240" s="213" t="e">
        <f t="shared" si="247"/>
        <v>#VALUE!</v>
      </c>
      <c r="AD240" s="213">
        <f t="shared" si="248"/>
        <v>0.61022024249238682</v>
      </c>
      <c r="AE240" s="213">
        <f t="shared" si="249"/>
        <v>0.71908058425100041</v>
      </c>
      <c r="AF240" s="213">
        <f t="shared" si="250"/>
        <v>1.165660541004842</v>
      </c>
      <c r="AG240" s="167">
        <f t="shared" si="235"/>
        <v>1.2760000000000001E-4</v>
      </c>
      <c r="AH240" s="167">
        <f t="shared" si="236"/>
        <v>1.7219</v>
      </c>
      <c r="AI240" s="167">
        <f t="shared" si="237"/>
        <v>2</v>
      </c>
      <c r="AJ240" s="167">
        <f t="shared" si="238"/>
        <v>3.76611E-4</v>
      </c>
      <c r="AK240" s="115">
        <v>514.83890668473202</v>
      </c>
      <c r="AL240" s="7">
        <v>558.88255136973487</v>
      </c>
      <c r="AM240" s="7">
        <v>712.84</v>
      </c>
      <c r="AN240">
        <v>1</v>
      </c>
      <c r="AO240">
        <v>1</v>
      </c>
      <c r="AP240">
        <v>1</v>
      </c>
      <c r="AQ240">
        <f t="shared" si="239"/>
        <v>580</v>
      </c>
      <c r="AR240">
        <f t="shared" si="239"/>
        <v>629</v>
      </c>
      <c r="AS240">
        <f t="shared" si="240"/>
        <v>803</v>
      </c>
      <c r="AT240">
        <f t="shared" si="260"/>
        <v>249</v>
      </c>
      <c r="AU240">
        <f t="shared" si="261"/>
        <v>270</v>
      </c>
      <c r="AV240">
        <f t="shared" si="262"/>
        <v>345</v>
      </c>
      <c r="AW240" s="213">
        <f t="shared" si="251"/>
        <v>0.2457475700730431</v>
      </c>
      <c r="AX240" s="213">
        <f t="shared" si="252"/>
        <v>0.28850408345949569</v>
      </c>
      <c r="AY240" s="213">
        <f t="shared" si="253"/>
        <v>0.46895306878364951</v>
      </c>
      <c r="AZ240" s="119">
        <f t="shared" si="264"/>
        <v>0.9</v>
      </c>
      <c r="BA240" s="1">
        <v>11.5</v>
      </c>
      <c r="BB240">
        <v>12.8</v>
      </c>
      <c r="BC240">
        <v>19.600000000000001</v>
      </c>
      <c r="BE240" s="7">
        <v>4296</v>
      </c>
      <c r="BG240" s="123">
        <f t="shared" si="241"/>
        <v>0.8</v>
      </c>
      <c r="BJ240">
        <v>0</v>
      </c>
      <c r="BK240">
        <v>10</v>
      </c>
      <c r="BL240">
        <v>11.8</v>
      </c>
      <c r="BM240">
        <v>21.85</v>
      </c>
      <c r="BO240">
        <f t="shared" si="256"/>
        <v>1</v>
      </c>
      <c r="BP240">
        <f t="shared" si="256"/>
        <v>1</v>
      </c>
      <c r="BQ240">
        <f t="shared" si="256"/>
        <v>1</v>
      </c>
      <c r="BR240">
        <f t="shared" si="242"/>
        <v>580</v>
      </c>
      <c r="BS240">
        <f t="shared" si="254"/>
        <v>629</v>
      </c>
      <c r="BT240">
        <f t="shared" si="255"/>
        <v>803</v>
      </c>
      <c r="BV240">
        <f t="shared" si="243"/>
        <v>0</v>
      </c>
      <c r="BW240">
        <f t="shared" si="244"/>
        <v>0</v>
      </c>
      <c r="BX240">
        <f t="shared" si="245"/>
        <v>0</v>
      </c>
      <c r="BY240">
        <f t="shared" si="222"/>
        <v>1</v>
      </c>
    </row>
    <row r="241" spans="1:77" x14ac:dyDescent="0.25">
      <c r="A241" t="str">
        <f t="shared" si="246"/>
        <v>13521</v>
      </c>
      <c r="D241">
        <v>1</v>
      </c>
      <c r="E241">
        <v>35</v>
      </c>
      <c r="F241">
        <v>40.5</v>
      </c>
      <c r="G241">
        <v>21</v>
      </c>
      <c r="H241">
        <v>21.5</v>
      </c>
      <c r="I241">
        <v>0</v>
      </c>
      <c r="J241">
        <v>26</v>
      </c>
      <c r="K241">
        <v>30</v>
      </c>
      <c r="L241" s="121">
        <v>46.4</v>
      </c>
      <c r="M241" s="115">
        <f t="shared" si="230"/>
        <v>2705.6000000000004</v>
      </c>
      <c r="N241" s="7">
        <v>5689.6682460807178</v>
      </c>
      <c r="O241" s="7">
        <v>6074.6702425752001</v>
      </c>
      <c r="P241" s="7">
        <v>8659.16</v>
      </c>
      <c r="Q241" s="121" t="s">
        <v>392</v>
      </c>
      <c r="R241">
        <v>1</v>
      </c>
      <c r="S241">
        <v>1</v>
      </c>
      <c r="T241">
        <v>1</v>
      </c>
      <c r="U241" t="e">
        <f t="shared" si="231"/>
        <v>#VALUE!</v>
      </c>
      <c r="V241">
        <f t="shared" si="232"/>
        <v>3131</v>
      </c>
      <c r="W241">
        <f t="shared" si="233"/>
        <v>3343</v>
      </c>
      <c r="X241">
        <f t="shared" si="234"/>
        <v>4765</v>
      </c>
      <c r="Y241" t="e">
        <f t="shared" si="263"/>
        <v>#VALUE!</v>
      </c>
      <c r="Z241">
        <f t="shared" si="257"/>
        <v>539</v>
      </c>
      <c r="AA241">
        <f t="shared" si="258"/>
        <v>575</v>
      </c>
      <c r="AB241">
        <f t="shared" si="259"/>
        <v>820</v>
      </c>
      <c r="AC241" s="213" t="e">
        <f t="shared" si="247"/>
        <v>#VALUE!</v>
      </c>
      <c r="AD241" s="213">
        <f t="shared" si="248"/>
        <v>1.5160473458027823</v>
      </c>
      <c r="AE241" s="213">
        <f t="shared" si="249"/>
        <v>1.7242692221864393</v>
      </c>
      <c r="AF241" s="213">
        <f t="shared" si="250"/>
        <v>3.4955637559883712</v>
      </c>
      <c r="AG241" s="167">
        <f t="shared" si="235"/>
        <v>1.2760000000000001E-4</v>
      </c>
      <c r="AH241" s="167">
        <f t="shared" si="236"/>
        <v>1.7219</v>
      </c>
      <c r="AI241" s="167">
        <f t="shared" si="237"/>
        <v>4</v>
      </c>
      <c r="AJ241" s="167">
        <f t="shared" si="238"/>
        <v>5.1420100000000005E-4</v>
      </c>
      <c r="AK241" s="115">
        <v>738.0333851508442</v>
      </c>
      <c r="AL241" s="7">
        <v>787.97378843505794</v>
      </c>
      <c r="AM241" s="7">
        <v>1123.22</v>
      </c>
      <c r="AN241">
        <v>1</v>
      </c>
      <c r="AO241">
        <v>1</v>
      </c>
      <c r="AP241">
        <v>1</v>
      </c>
      <c r="AQ241">
        <f t="shared" si="239"/>
        <v>831</v>
      </c>
      <c r="AR241">
        <f t="shared" si="239"/>
        <v>887</v>
      </c>
      <c r="AS241">
        <f t="shared" si="240"/>
        <v>1265</v>
      </c>
      <c r="AT241">
        <f t="shared" si="260"/>
        <v>357</v>
      </c>
      <c r="AU241">
        <f t="shared" si="261"/>
        <v>381</v>
      </c>
      <c r="AV241">
        <f t="shared" si="262"/>
        <v>544</v>
      </c>
      <c r="AW241" s="213">
        <f t="shared" si="251"/>
        <v>0.66784914417043373</v>
      </c>
      <c r="AX241" s="213">
        <f t="shared" si="252"/>
        <v>0.76013921556347797</v>
      </c>
      <c r="AY241" s="213">
        <f t="shared" si="253"/>
        <v>1.5441688349303584</v>
      </c>
      <c r="AZ241" s="119">
        <f t="shared" si="264"/>
        <v>0.9</v>
      </c>
      <c r="BA241" s="1">
        <v>11.5</v>
      </c>
      <c r="BB241">
        <v>12.8</v>
      </c>
      <c r="BC241">
        <v>19.600000000000001</v>
      </c>
      <c r="BE241" s="7">
        <v>3382</v>
      </c>
      <c r="BG241" s="123">
        <f t="shared" si="241"/>
        <v>0.8</v>
      </c>
      <c r="BJ241">
        <v>0</v>
      </c>
      <c r="BK241">
        <v>10</v>
      </c>
      <c r="BL241">
        <v>11.8</v>
      </c>
      <c r="BM241">
        <v>21.85</v>
      </c>
      <c r="BO241">
        <f t="shared" si="256"/>
        <v>1</v>
      </c>
      <c r="BP241">
        <f t="shared" si="256"/>
        <v>1</v>
      </c>
      <c r="BQ241">
        <f t="shared" si="256"/>
        <v>1</v>
      </c>
      <c r="BR241">
        <f t="shared" si="242"/>
        <v>831</v>
      </c>
      <c r="BS241">
        <f t="shared" si="254"/>
        <v>887</v>
      </c>
      <c r="BT241">
        <f t="shared" si="255"/>
        <v>1265</v>
      </c>
      <c r="BV241">
        <f t="shared" si="243"/>
        <v>0</v>
      </c>
      <c r="BW241">
        <f t="shared" si="244"/>
        <v>0</v>
      </c>
      <c r="BX241">
        <f t="shared" si="245"/>
        <v>0</v>
      </c>
      <c r="BY241">
        <f t="shared" si="222"/>
        <v>1</v>
      </c>
    </row>
    <row r="242" spans="1:77" x14ac:dyDescent="0.25">
      <c r="A242" t="str">
        <f t="shared" si="246"/>
        <v>15021</v>
      </c>
      <c r="D242">
        <v>1</v>
      </c>
      <c r="E242">
        <v>50</v>
      </c>
      <c r="F242">
        <v>40.5</v>
      </c>
      <c r="G242">
        <v>21</v>
      </c>
      <c r="H242">
        <v>21.5</v>
      </c>
      <c r="I242">
        <v>0</v>
      </c>
      <c r="J242">
        <v>26</v>
      </c>
      <c r="K242">
        <v>30</v>
      </c>
      <c r="L242" s="121">
        <v>46.4</v>
      </c>
      <c r="M242" s="115">
        <f t="shared" si="230"/>
        <v>3304.8</v>
      </c>
      <c r="N242" s="7">
        <v>5689.6682460807178</v>
      </c>
      <c r="O242" s="7">
        <v>6074.6702425752001</v>
      </c>
      <c r="P242" s="7">
        <v>8659.16</v>
      </c>
      <c r="Q242" s="121" t="s">
        <v>392</v>
      </c>
      <c r="R242">
        <v>1</v>
      </c>
      <c r="S242">
        <v>1</v>
      </c>
      <c r="T242">
        <v>1</v>
      </c>
      <c r="U242" t="e">
        <f t="shared" si="231"/>
        <v>#VALUE!</v>
      </c>
      <c r="V242">
        <f t="shared" si="232"/>
        <v>3131</v>
      </c>
      <c r="W242">
        <f t="shared" si="233"/>
        <v>3343</v>
      </c>
      <c r="X242">
        <f t="shared" si="234"/>
        <v>4765</v>
      </c>
      <c r="Y242" t="e">
        <f t="shared" si="263"/>
        <v>#VALUE!</v>
      </c>
      <c r="Z242">
        <f t="shared" si="257"/>
        <v>539</v>
      </c>
      <c r="AA242">
        <f t="shared" si="258"/>
        <v>575</v>
      </c>
      <c r="AB242">
        <f t="shared" si="259"/>
        <v>820</v>
      </c>
      <c r="AC242" s="213" t="e">
        <f t="shared" si="247"/>
        <v>#VALUE!</v>
      </c>
      <c r="AD242" s="213">
        <f t="shared" si="248"/>
        <v>1.5539570761452448</v>
      </c>
      <c r="AE242" s="213">
        <f t="shared" si="249"/>
        <v>1.7666432807263224</v>
      </c>
      <c r="AF242" s="213">
        <f t="shared" si="250"/>
        <v>3.5736409276886412</v>
      </c>
      <c r="AG242" s="167">
        <f t="shared" si="235"/>
        <v>1.2760000000000001E-4</v>
      </c>
      <c r="AH242" s="167">
        <f t="shared" si="236"/>
        <v>1.7219</v>
      </c>
      <c r="AI242" s="167">
        <f t="shared" si="237"/>
        <v>4</v>
      </c>
      <c r="AJ242" s="167">
        <f t="shared" si="238"/>
        <v>5.1420100000000005E-4</v>
      </c>
      <c r="AK242" s="115">
        <v>738.0333851508442</v>
      </c>
      <c r="AL242" s="7">
        <v>787.97378843505794</v>
      </c>
      <c r="AM242" s="7">
        <v>1123.22</v>
      </c>
      <c r="AN242">
        <v>1</v>
      </c>
      <c r="AO242">
        <v>1</v>
      </c>
      <c r="AP242">
        <v>1</v>
      </c>
      <c r="AQ242">
        <f t="shared" si="239"/>
        <v>831</v>
      </c>
      <c r="AR242">
        <f t="shared" si="239"/>
        <v>887</v>
      </c>
      <c r="AS242">
        <f t="shared" si="240"/>
        <v>1265</v>
      </c>
      <c r="AT242">
        <f t="shared" si="260"/>
        <v>357</v>
      </c>
      <c r="AU242">
        <f t="shared" si="261"/>
        <v>381</v>
      </c>
      <c r="AV242">
        <f t="shared" si="262"/>
        <v>544</v>
      </c>
      <c r="AW242" s="213">
        <f t="shared" si="251"/>
        <v>0.68649865314875924</v>
      </c>
      <c r="AX242" s="213">
        <f t="shared" si="252"/>
        <v>0.78099961961130182</v>
      </c>
      <c r="AY242" s="213">
        <f t="shared" si="253"/>
        <v>1.5826861269188717</v>
      </c>
      <c r="AZ242" s="119">
        <f t="shared" si="264"/>
        <v>1.3</v>
      </c>
      <c r="BA242" s="1">
        <v>11.5</v>
      </c>
      <c r="BB242">
        <v>12.8</v>
      </c>
      <c r="BC242">
        <v>19.600000000000001</v>
      </c>
      <c r="BE242" s="7">
        <v>4131</v>
      </c>
      <c r="BG242" s="123">
        <f t="shared" si="241"/>
        <v>0.8</v>
      </c>
      <c r="BJ242">
        <v>0</v>
      </c>
      <c r="BK242">
        <v>10</v>
      </c>
      <c r="BL242">
        <v>11.8</v>
      </c>
      <c r="BM242">
        <v>21.85</v>
      </c>
      <c r="BO242">
        <f t="shared" si="256"/>
        <v>1</v>
      </c>
      <c r="BP242">
        <f t="shared" si="256"/>
        <v>1</v>
      </c>
      <c r="BQ242">
        <f t="shared" si="256"/>
        <v>1</v>
      </c>
      <c r="BR242">
        <f t="shared" si="242"/>
        <v>831</v>
      </c>
      <c r="BS242">
        <f t="shared" si="254"/>
        <v>887</v>
      </c>
      <c r="BT242">
        <f t="shared" si="255"/>
        <v>1265</v>
      </c>
      <c r="BV242">
        <f t="shared" si="243"/>
        <v>0</v>
      </c>
      <c r="BW242">
        <f t="shared" si="244"/>
        <v>0</v>
      </c>
      <c r="BX242">
        <f t="shared" si="245"/>
        <v>0</v>
      </c>
      <c r="BY242">
        <f t="shared" si="222"/>
        <v>1</v>
      </c>
    </row>
    <row r="243" spans="1:77" x14ac:dyDescent="0.25">
      <c r="A243" t="str">
        <f t="shared" si="246"/>
        <v>16521</v>
      </c>
      <c r="D243">
        <v>1</v>
      </c>
      <c r="E243">
        <v>65</v>
      </c>
      <c r="F243">
        <v>40.5</v>
      </c>
      <c r="G243">
        <v>21</v>
      </c>
      <c r="H243">
        <v>21.5</v>
      </c>
      <c r="I243">
        <v>0</v>
      </c>
      <c r="J243">
        <v>26</v>
      </c>
      <c r="K243">
        <v>30</v>
      </c>
      <c r="L243" s="121">
        <v>46.4</v>
      </c>
      <c r="M243" s="115">
        <f t="shared" si="230"/>
        <v>3878.4</v>
      </c>
      <c r="N243" s="7">
        <v>5689.6682460807178</v>
      </c>
      <c r="O243" s="7">
        <v>6074.6702425752001</v>
      </c>
      <c r="P243" s="7">
        <v>8659.16</v>
      </c>
      <c r="Q243" s="121" t="s">
        <v>392</v>
      </c>
      <c r="R243">
        <v>1</v>
      </c>
      <c r="S243">
        <v>1</v>
      </c>
      <c r="T243">
        <v>1</v>
      </c>
      <c r="U243" t="e">
        <f t="shared" si="231"/>
        <v>#VALUE!</v>
      </c>
      <c r="V243">
        <f t="shared" si="232"/>
        <v>3131</v>
      </c>
      <c r="W243">
        <f t="shared" si="233"/>
        <v>3343</v>
      </c>
      <c r="X243">
        <f t="shared" si="234"/>
        <v>4765</v>
      </c>
      <c r="Y243" t="e">
        <f t="shared" si="263"/>
        <v>#VALUE!</v>
      </c>
      <c r="Z243">
        <f t="shared" si="257"/>
        <v>539</v>
      </c>
      <c r="AA243">
        <f t="shared" si="258"/>
        <v>575</v>
      </c>
      <c r="AB243">
        <f t="shared" si="259"/>
        <v>820</v>
      </c>
      <c r="AC243" s="213" t="e">
        <f t="shared" si="247"/>
        <v>#VALUE!</v>
      </c>
      <c r="AD243" s="213">
        <f t="shared" si="248"/>
        <v>1.5918668064877077</v>
      </c>
      <c r="AE243" s="213">
        <f t="shared" si="249"/>
        <v>1.8090173392662052</v>
      </c>
      <c r="AF243" s="213">
        <f t="shared" si="250"/>
        <v>3.6517180993889111</v>
      </c>
      <c r="AG243" s="167">
        <f t="shared" si="235"/>
        <v>1.2760000000000001E-4</v>
      </c>
      <c r="AH243" s="167">
        <f t="shared" si="236"/>
        <v>1.7219</v>
      </c>
      <c r="AI243" s="167">
        <f t="shared" si="237"/>
        <v>4</v>
      </c>
      <c r="AJ243" s="167">
        <f t="shared" si="238"/>
        <v>5.1420100000000005E-4</v>
      </c>
      <c r="AK243" s="115">
        <f>AK242*(1-(($E243-50)*0.005))</f>
        <v>682.68088126453097</v>
      </c>
      <c r="AL243" s="7">
        <f>AL242*(1-(($E243-50)*0.005))</f>
        <v>728.87575430242862</v>
      </c>
      <c r="AM243" s="7">
        <f>AM242*(1-(($E243-50)*0.005))</f>
        <v>1038.9785000000002</v>
      </c>
      <c r="AN243">
        <v>1</v>
      </c>
      <c r="AO243">
        <v>1</v>
      </c>
      <c r="AP243">
        <v>1</v>
      </c>
      <c r="AQ243">
        <f t="shared" si="239"/>
        <v>769</v>
      </c>
      <c r="AR243">
        <f t="shared" si="239"/>
        <v>821</v>
      </c>
      <c r="AS243">
        <f t="shared" si="240"/>
        <v>1170</v>
      </c>
      <c r="AT243">
        <f t="shared" si="260"/>
        <v>331</v>
      </c>
      <c r="AU243">
        <f t="shared" si="261"/>
        <v>353</v>
      </c>
      <c r="AV243">
        <f t="shared" si="262"/>
        <v>503</v>
      </c>
      <c r="AW243" s="213">
        <f t="shared" si="251"/>
        <v>0.60732699591675265</v>
      </c>
      <c r="AX243" s="213">
        <f t="shared" si="252"/>
        <v>0.68962809175183226</v>
      </c>
      <c r="AY243" s="213">
        <f t="shared" si="253"/>
        <v>1.3884870199733848</v>
      </c>
      <c r="AZ243" s="119">
        <f t="shared" si="264"/>
        <v>1.7</v>
      </c>
      <c r="BA243" s="1">
        <v>11.5</v>
      </c>
      <c r="BB243">
        <v>12.8</v>
      </c>
      <c r="BC243">
        <v>19.600000000000001</v>
      </c>
      <c r="BE243" s="7">
        <v>4848</v>
      </c>
      <c r="BG243" s="123">
        <f t="shared" si="241"/>
        <v>0.8</v>
      </c>
      <c r="BJ243">
        <v>0</v>
      </c>
      <c r="BK243">
        <v>10</v>
      </c>
      <c r="BL243">
        <v>11.8</v>
      </c>
      <c r="BM243">
        <v>21.85</v>
      </c>
      <c r="BO243">
        <f t="shared" si="256"/>
        <v>1</v>
      </c>
      <c r="BP243">
        <f t="shared" si="256"/>
        <v>1</v>
      </c>
      <c r="BQ243">
        <f t="shared" si="256"/>
        <v>1</v>
      </c>
      <c r="BR243">
        <f t="shared" si="242"/>
        <v>769</v>
      </c>
      <c r="BS243">
        <f t="shared" si="254"/>
        <v>821</v>
      </c>
      <c r="BT243">
        <f t="shared" si="255"/>
        <v>1170</v>
      </c>
      <c r="BV243">
        <f t="shared" si="243"/>
        <v>0</v>
      </c>
      <c r="BW243">
        <f t="shared" si="244"/>
        <v>0</v>
      </c>
      <c r="BX243">
        <f t="shared" si="245"/>
        <v>0</v>
      </c>
      <c r="BY243">
        <f t="shared" si="222"/>
        <v>1</v>
      </c>
    </row>
    <row r="244" spans="1:77" x14ac:dyDescent="0.25">
      <c r="A244" t="str">
        <f t="shared" si="246"/>
        <v>13510</v>
      </c>
      <c r="D244">
        <v>1</v>
      </c>
      <c r="E244">
        <v>35</v>
      </c>
      <c r="F244">
        <v>40.5</v>
      </c>
      <c r="G244">
        <v>10</v>
      </c>
      <c r="H244">
        <v>11.5</v>
      </c>
      <c r="I244">
        <v>0</v>
      </c>
      <c r="J244">
        <v>26</v>
      </c>
      <c r="K244">
        <v>30</v>
      </c>
      <c r="L244" s="121">
        <v>46</v>
      </c>
      <c r="M244" s="115">
        <f t="shared" si="230"/>
        <v>1454.4</v>
      </c>
      <c r="N244" s="7">
        <v>2970.6878039917879</v>
      </c>
      <c r="O244" s="7">
        <v>3224.8253922941558</v>
      </c>
      <c r="P244" s="7">
        <v>4113.18</v>
      </c>
      <c r="Q244" s="121" t="s">
        <v>392</v>
      </c>
      <c r="R244">
        <v>1</v>
      </c>
      <c r="S244">
        <v>1</v>
      </c>
      <c r="T244">
        <v>1</v>
      </c>
      <c r="U244" t="e">
        <f t="shared" si="231"/>
        <v>#VALUE!</v>
      </c>
      <c r="V244">
        <f t="shared" si="232"/>
        <v>1635</v>
      </c>
      <c r="W244">
        <f t="shared" si="233"/>
        <v>1775</v>
      </c>
      <c r="X244">
        <f t="shared" si="234"/>
        <v>2264</v>
      </c>
      <c r="Y244" t="e">
        <f t="shared" si="263"/>
        <v>#VALUE!</v>
      </c>
      <c r="Z244">
        <f t="shared" si="257"/>
        <v>281</v>
      </c>
      <c r="AA244">
        <f t="shared" si="258"/>
        <v>305</v>
      </c>
      <c r="AB244">
        <f t="shared" si="259"/>
        <v>389</v>
      </c>
      <c r="AC244" s="213" t="e">
        <f t="shared" si="247"/>
        <v>#VALUE!</v>
      </c>
      <c r="AD244" s="213">
        <f t="shared" si="248"/>
        <v>0.31259511427532233</v>
      </c>
      <c r="AE244" s="213">
        <f t="shared" si="249"/>
        <v>0.36755417051662098</v>
      </c>
      <c r="AF244" s="213">
        <f t="shared" si="250"/>
        <v>0.59456734551944379</v>
      </c>
      <c r="AG244" s="167">
        <f t="shared" si="235"/>
        <v>3.969E-4</v>
      </c>
      <c r="AH244" s="167">
        <f t="shared" si="236"/>
        <v>1.7345999999999999</v>
      </c>
      <c r="AI244" s="167">
        <f t="shared" si="237"/>
        <v>2</v>
      </c>
      <c r="AJ244" s="167">
        <f t="shared" si="238"/>
        <v>3.6734700000000002E-4</v>
      </c>
      <c r="AK244" s="115">
        <v>411.84801378696699</v>
      </c>
      <c r="AL244" s="7">
        <v>447.08095237792156</v>
      </c>
      <c r="AM244" s="7">
        <v>570.24</v>
      </c>
      <c r="AN244">
        <v>1</v>
      </c>
      <c r="AO244">
        <v>1</v>
      </c>
      <c r="AP244">
        <v>1</v>
      </c>
      <c r="AQ244">
        <f t="shared" si="239"/>
        <v>464</v>
      </c>
      <c r="AR244">
        <f t="shared" si="239"/>
        <v>503</v>
      </c>
      <c r="AS244">
        <f t="shared" si="240"/>
        <v>642</v>
      </c>
      <c r="AT244">
        <f t="shared" ref="AT244:AT307" si="265">ROUND(AQ244*3600/(4186*ABS($AM$1-$AM$2)),0)</f>
        <v>200</v>
      </c>
      <c r="AU244">
        <f t="shared" ref="AU244:AU307" si="266">ROUND(AR244*3600/(4186*ABS($AM$1-$AM$2)),0)</f>
        <v>216</v>
      </c>
      <c r="AV244">
        <f t="shared" ref="AV244:AV307" si="267">ROUND(AS244*3600/(4186*ABS($AM$1-$AM$2)),0)</f>
        <v>276</v>
      </c>
      <c r="AW244" s="213">
        <f t="shared" si="251"/>
        <v>0.15970983720316775</v>
      </c>
      <c r="AX244" s="213">
        <f t="shared" si="252"/>
        <v>0.18591507596152784</v>
      </c>
      <c r="AY244" s="213">
        <f t="shared" si="253"/>
        <v>0.3017002698345167</v>
      </c>
      <c r="AZ244" s="119">
        <f t="shared" si="264"/>
        <v>0.2</v>
      </c>
      <c r="BA244" s="122">
        <v>12.2</v>
      </c>
      <c r="BB244" s="122">
        <v>13.7</v>
      </c>
      <c r="BC244" s="122">
        <v>22</v>
      </c>
      <c r="BE244" s="7">
        <v>1616</v>
      </c>
      <c r="BG244" s="123">
        <f t="shared" si="241"/>
        <v>0.9</v>
      </c>
      <c r="BJ244">
        <v>0</v>
      </c>
      <c r="BK244">
        <v>10.9</v>
      </c>
      <c r="BL244">
        <v>12.7</v>
      </c>
      <c r="BM244">
        <v>21.85</v>
      </c>
      <c r="BO244">
        <f t="shared" si="256"/>
        <v>1</v>
      </c>
      <c r="BP244">
        <f t="shared" si="256"/>
        <v>1</v>
      </c>
      <c r="BQ244">
        <f t="shared" si="256"/>
        <v>1</v>
      </c>
      <c r="BR244">
        <f t="shared" si="242"/>
        <v>464</v>
      </c>
      <c r="BS244">
        <f t="shared" si="254"/>
        <v>503</v>
      </c>
      <c r="BT244">
        <f t="shared" si="255"/>
        <v>642</v>
      </c>
      <c r="BV244">
        <f t="shared" si="243"/>
        <v>0</v>
      </c>
      <c r="BW244">
        <f t="shared" si="244"/>
        <v>0</v>
      </c>
      <c r="BX244">
        <f t="shared" si="245"/>
        <v>0</v>
      </c>
      <c r="BY244">
        <f t="shared" si="222"/>
        <v>1</v>
      </c>
    </row>
    <row r="245" spans="1:77" x14ac:dyDescent="0.25">
      <c r="A245" t="str">
        <f t="shared" si="246"/>
        <v>15010</v>
      </c>
      <c r="D245">
        <v>1</v>
      </c>
      <c r="E245">
        <v>50</v>
      </c>
      <c r="F245">
        <v>40.5</v>
      </c>
      <c r="G245">
        <v>10</v>
      </c>
      <c r="H245">
        <v>11.5</v>
      </c>
      <c r="I245">
        <v>0</v>
      </c>
      <c r="J245">
        <v>26</v>
      </c>
      <c r="K245">
        <v>30</v>
      </c>
      <c r="L245" s="121">
        <v>46</v>
      </c>
      <c r="M245" s="115">
        <f t="shared" si="230"/>
        <v>1743.3</v>
      </c>
      <c r="N245" s="7">
        <v>2970.6878039917879</v>
      </c>
      <c r="O245" s="7">
        <v>3224.8253922941558</v>
      </c>
      <c r="P245" s="7">
        <v>4113.18</v>
      </c>
      <c r="Q245" s="121" t="s">
        <v>392</v>
      </c>
      <c r="R245">
        <v>1</v>
      </c>
      <c r="S245">
        <v>1</v>
      </c>
      <c r="T245">
        <v>1</v>
      </c>
      <c r="U245" t="e">
        <f t="shared" si="231"/>
        <v>#VALUE!</v>
      </c>
      <c r="V245">
        <f t="shared" si="232"/>
        <v>1635</v>
      </c>
      <c r="W245">
        <f t="shared" si="233"/>
        <v>1775</v>
      </c>
      <c r="X245">
        <f t="shared" si="234"/>
        <v>2264</v>
      </c>
      <c r="Y245" t="e">
        <f t="shared" si="263"/>
        <v>#VALUE!</v>
      </c>
      <c r="Z245">
        <f t="shared" si="257"/>
        <v>281</v>
      </c>
      <c r="AA245">
        <f t="shared" si="258"/>
        <v>305</v>
      </c>
      <c r="AB245">
        <f t="shared" si="259"/>
        <v>389</v>
      </c>
      <c r="AC245" s="213" t="e">
        <f t="shared" si="247"/>
        <v>#VALUE!</v>
      </c>
      <c r="AD245" s="213">
        <f t="shared" si="248"/>
        <v>0.33322773580351817</v>
      </c>
      <c r="AE245" s="213">
        <f t="shared" si="249"/>
        <v>0.39133872005663617</v>
      </c>
      <c r="AF245" s="213">
        <f t="shared" si="250"/>
        <v>0.63083796789335922</v>
      </c>
      <c r="AG245" s="167">
        <f t="shared" si="235"/>
        <v>3.969E-4</v>
      </c>
      <c r="AH245" s="167">
        <f t="shared" si="236"/>
        <v>1.7345999999999999</v>
      </c>
      <c r="AI245" s="167">
        <f t="shared" si="237"/>
        <v>2</v>
      </c>
      <c r="AJ245" s="167">
        <f t="shared" si="238"/>
        <v>3.6734700000000002E-4</v>
      </c>
      <c r="AK245" s="115">
        <v>411.84801378696699</v>
      </c>
      <c r="AL245" s="7">
        <v>447.08095237792156</v>
      </c>
      <c r="AM245" s="7">
        <v>570.24</v>
      </c>
      <c r="AN245">
        <v>1</v>
      </c>
      <c r="AO245">
        <v>1</v>
      </c>
      <c r="AP245">
        <v>1</v>
      </c>
      <c r="AQ245">
        <f t="shared" si="239"/>
        <v>464</v>
      </c>
      <c r="AR245">
        <f t="shared" si="239"/>
        <v>503</v>
      </c>
      <c r="AS245">
        <f t="shared" si="240"/>
        <v>642</v>
      </c>
      <c r="AT245">
        <f t="shared" si="265"/>
        <v>200</v>
      </c>
      <c r="AU245">
        <f t="shared" si="266"/>
        <v>216</v>
      </c>
      <c r="AV245">
        <f t="shared" si="267"/>
        <v>276</v>
      </c>
      <c r="AW245" s="213">
        <f t="shared" si="251"/>
        <v>0.17114902157440642</v>
      </c>
      <c r="AX245" s="213">
        <f t="shared" si="252"/>
        <v>0.19898797496730053</v>
      </c>
      <c r="AY245" s="213">
        <f t="shared" si="253"/>
        <v>0.32170023886042692</v>
      </c>
      <c r="AZ245" s="119">
        <f t="shared" si="264"/>
        <v>0.3</v>
      </c>
      <c r="BA245" s="122">
        <v>12.2</v>
      </c>
      <c r="BB245" s="122">
        <v>13.7</v>
      </c>
      <c r="BC245" s="122">
        <v>22</v>
      </c>
      <c r="BE245" s="7">
        <v>1937</v>
      </c>
      <c r="BG245" s="123">
        <f t="shared" si="241"/>
        <v>0.9</v>
      </c>
      <c r="BJ245">
        <v>0</v>
      </c>
      <c r="BK245">
        <v>10.9</v>
      </c>
      <c r="BL245">
        <v>12.7</v>
      </c>
      <c r="BM245">
        <v>21.85</v>
      </c>
      <c r="BO245">
        <f t="shared" si="256"/>
        <v>1</v>
      </c>
      <c r="BP245">
        <f t="shared" si="256"/>
        <v>1</v>
      </c>
      <c r="BQ245">
        <f t="shared" si="256"/>
        <v>1</v>
      </c>
      <c r="BR245">
        <f t="shared" si="242"/>
        <v>464</v>
      </c>
      <c r="BS245">
        <f t="shared" si="254"/>
        <v>503</v>
      </c>
      <c r="BT245">
        <f t="shared" si="255"/>
        <v>642</v>
      </c>
      <c r="BV245">
        <f t="shared" si="243"/>
        <v>0</v>
      </c>
      <c r="BW245">
        <f t="shared" si="244"/>
        <v>0</v>
      </c>
      <c r="BX245">
        <f t="shared" si="245"/>
        <v>0</v>
      </c>
      <c r="BY245">
        <f t="shared" si="222"/>
        <v>1</v>
      </c>
    </row>
    <row r="246" spans="1:77" x14ac:dyDescent="0.25">
      <c r="A246" t="str">
        <f t="shared" si="246"/>
        <v>16510</v>
      </c>
      <c r="D246">
        <v>1</v>
      </c>
      <c r="E246">
        <v>65</v>
      </c>
      <c r="F246">
        <v>40.5</v>
      </c>
      <c r="G246">
        <v>10</v>
      </c>
      <c r="H246">
        <v>11.5</v>
      </c>
      <c r="I246">
        <v>0</v>
      </c>
      <c r="J246">
        <v>26</v>
      </c>
      <c r="K246">
        <v>30</v>
      </c>
      <c r="L246" s="121">
        <v>46</v>
      </c>
      <c r="M246" s="115">
        <f t="shared" si="230"/>
        <v>1962</v>
      </c>
      <c r="N246" s="7">
        <v>2970.6878039917879</v>
      </c>
      <c r="O246" s="7">
        <v>3224.8253922941558</v>
      </c>
      <c r="P246" s="7">
        <v>4113.18</v>
      </c>
      <c r="Q246" s="121" t="s">
        <v>392</v>
      </c>
      <c r="R246">
        <v>1</v>
      </c>
      <c r="S246">
        <v>1</v>
      </c>
      <c r="T246">
        <v>1</v>
      </c>
      <c r="U246" t="e">
        <f t="shared" si="231"/>
        <v>#VALUE!</v>
      </c>
      <c r="V246">
        <f t="shared" si="232"/>
        <v>1635</v>
      </c>
      <c r="W246">
        <f t="shared" si="233"/>
        <v>1775</v>
      </c>
      <c r="X246">
        <f t="shared" si="234"/>
        <v>2264</v>
      </c>
      <c r="Y246" t="e">
        <f t="shared" si="263"/>
        <v>#VALUE!</v>
      </c>
      <c r="Z246">
        <f t="shared" si="257"/>
        <v>281</v>
      </c>
      <c r="AA246">
        <f t="shared" si="258"/>
        <v>305</v>
      </c>
      <c r="AB246">
        <f t="shared" si="259"/>
        <v>389</v>
      </c>
      <c r="AC246" s="213" t="e">
        <f t="shared" si="247"/>
        <v>#VALUE!</v>
      </c>
      <c r="AD246" s="213">
        <f t="shared" si="248"/>
        <v>0.353860357331714</v>
      </c>
      <c r="AE246" s="213">
        <f t="shared" si="249"/>
        <v>0.41512326959665147</v>
      </c>
      <c r="AF246" s="213">
        <f t="shared" si="250"/>
        <v>0.66710859026727443</v>
      </c>
      <c r="AG246" s="167">
        <f t="shared" si="235"/>
        <v>3.969E-4</v>
      </c>
      <c r="AH246" s="167">
        <f t="shared" si="236"/>
        <v>1.7345999999999999</v>
      </c>
      <c r="AI246" s="167">
        <f t="shared" si="237"/>
        <v>2</v>
      </c>
      <c r="AJ246" s="167">
        <f t="shared" si="238"/>
        <v>3.6734700000000002E-4</v>
      </c>
      <c r="AK246" s="115">
        <v>411.84801378696699</v>
      </c>
      <c r="AL246" s="7">
        <v>447.08095237792156</v>
      </c>
      <c r="AM246" s="7">
        <v>570.24</v>
      </c>
      <c r="AN246">
        <v>1</v>
      </c>
      <c r="AO246">
        <v>1</v>
      </c>
      <c r="AP246">
        <v>1</v>
      </c>
      <c r="AQ246">
        <f t="shared" si="239"/>
        <v>464</v>
      </c>
      <c r="AR246">
        <f t="shared" si="239"/>
        <v>503</v>
      </c>
      <c r="AS246">
        <f t="shared" si="240"/>
        <v>642</v>
      </c>
      <c r="AT246">
        <f t="shared" si="265"/>
        <v>200</v>
      </c>
      <c r="AU246">
        <f t="shared" si="266"/>
        <v>216</v>
      </c>
      <c r="AV246">
        <f t="shared" si="267"/>
        <v>276</v>
      </c>
      <c r="AW246" s="213">
        <f t="shared" si="251"/>
        <v>0.18258820594564507</v>
      </c>
      <c r="AX246" s="213">
        <f t="shared" si="252"/>
        <v>0.21206087397307319</v>
      </c>
      <c r="AY246" s="213">
        <f t="shared" si="253"/>
        <v>0.3417002078863372</v>
      </c>
      <c r="AZ246" s="119">
        <f t="shared" si="264"/>
        <v>0.4</v>
      </c>
      <c r="BA246" s="122">
        <v>12.2</v>
      </c>
      <c r="BB246" s="122">
        <v>13.7</v>
      </c>
      <c r="BC246" s="122">
        <v>22</v>
      </c>
      <c r="BE246" s="7">
        <v>2180</v>
      </c>
      <c r="BG246" s="123">
        <f t="shared" si="241"/>
        <v>0.9</v>
      </c>
      <c r="BJ246">
        <v>0</v>
      </c>
      <c r="BK246">
        <v>10.9</v>
      </c>
      <c r="BL246">
        <v>12.7</v>
      </c>
      <c r="BM246">
        <v>21.85</v>
      </c>
      <c r="BO246">
        <f t="shared" si="256"/>
        <v>1</v>
      </c>
      <c r="BP246">
        <f t="shared" si="256"/>
        <v>1</v>
      </c>
      <c r="BQ246">
        <f t="shared" si="256"/>
        <v>1</v>
      </c>
      <c r="BR246">
        <f t="shared" si="242"/>
        <v>464</v>
      </c>
      <c r="BS246">
        <f t="shared" si="254"/>
        <v>503</v>
      </c>
      <c r="BT246">
        <f t="shared" si="255"/>
        <v>642</v>
      </c>
      <c r="BV246">
        <f t="shared" si="243"/>
        <v>0</v>
      </c>
      <c r="BW246">
        <f t="shared" si="244"/>
        <v>0</v>
      </c>
      <c r="BX246">
        <f t="shared" si="245"/>
        <v>0</v>
      </c>
      <c r="BY246">
        <f t="shared" si="222"/>
        <v>1</v>
      </c>
    </row>
    <row r="247" spans="1:77" x14ac:dyDescent="0.25">
      <c r="A247" t="str">
        <f t="shared" si="246"/>
        <v>13511</v>
      </c>
      <c r="D247">
        <v>1</v>
      </c>
      <c r="E247">
        <v>35</v>
      </c>
      <c r="F247">
        <v>40.5</v>
      </c>
      <c r="G247">
        <v>11</v>
      </c>
      <c r="H247">
        <v>11.5</v>
      </c>
      <c r="I247">
        <v>0</v>
      </c>
      <c r="J247">
        <v>26</v>
      </c>
      <c r="K247">
        <v>30</v>
      </c>
      <c r="L247" s="121">
        <v>46</v>
      </c>
      <c r="M247" s="115">
        <f t="shared" si="230"/>
        <v>1464.0400000000002</v>
      </c>
      <c r="N247" s="7">
        <v>4030.7284303866513</v>
      </c>
      <c r="O247" s="7">
        <v>4375.55079813051</v>
      </c>
      <c r="P247" s="7">
        <v>5580.9</v>
      </c>
      <c r="Q247" s="121" t="s">
        <v>392</v>
      </c>
      <c r="R247">
        <v>1</v>
      </c>
      <c r="S247">
        <v>1</v>
      </c>
      <c r="T247">
        <v>1</v>
      </c>
      <c r="U247" t="e">
        <f t="shared" si="231"/>
        <v>#VALUE!</v>
      </c>
      <c r="V247">
        <f t="shared" si="232"/>
        <v>2218</v>
      </c>
      <c r="W247">
        <f t="shared" si="233"/>
        <v>2408</v>
      </c>
      <c r="X247">
        <f t="shared" si="234"/>
        <v>3071</v>
      </c>
      <c r="Y247" t="e">
        <f t="shared" si="263"/>
        <v>#VALUE!</v>
      </c>
      <c r="Z247">
        <f t="shared" si="257"/>
        <v>382</v>
      </c>
      <c r="AA247">
        <f t="shared" si="258"/>
        <v>414</v>
      </c>
      <c r="AB247">
        <f t="shared" si="259"/>
        <v>528</v>
      </c>
      <c r="AC247" s="213" t="e">
        <f t="shared" si="247"/>
        <v>#VALUE!</v>
      </c>
      <c r="AD247" s="213">
        <f t="shared" si="248"/>
        <v>0.91779780599469374</v>
      </c>
      <c r="AE247" s="213">
        <f t="shared" si="249"/>
        <v>1.0756103551763327</v>
      </c>
      <c r="AF247" s="213">
        <f t="shared" si="250"/>
        <v>1.7382473399979994</v>
      </c>
      <c r="AG247" s="167">
        <f t="shared" si="235"/>
        <v>3.969E-4</v>
      </c>
      <c r="AH247" s="167">
        <f t="shared" si="236"/>
        <v>1.7345999999999999</v>
      </c>
      <c r="AI247" s="167">
        <f t="shared" si="237"/>
        <v>4</v>
      </c>
      <c r="AJ247" s="167">
        <f t="shared" si="238"/>
        <v>5.7428799999999995E-4</v>
      </c>
      <c r="AK247" s="115">
        <v>675.10313623602258</v>
      </c>
      <c r="AL247" s="7">
        <v>732.85712932403612</v>
      </c>
      <c r="AM247" s="7">
        <v>934.74</v>
      </c>
      <c r="AN247">
        <v>1</v>
      </c>
      <c r="AO247">
        <v>1</v>
      </c>
      <c r="AP247">
        <v>1</v>
      </c>
      <c r="AQ247">
        <f t="shared" si="239"/>
        <v>760</v>
      </c>
      <c r="AR247">
        <f t="shared" si="239"/>
        <v>825</v>
      </c>
      <c r="AS247">
        <f t="shared" si="240"/>
        <v>1053</v>
      </c>
      <c r="AT247">
        <f t="shared" si="265"/>
        <v>327</v>
      </c>
      <c r="AU247">
        <f t="shared" si="266"/>
        <v>355</v>
      </c>
      <c r="AV247">
        <f t="shared" si="267"/>
        <v>453</v>
      </c>
      <c r="AW247" s="213">
        <f t="shared" si="251"/>
        <v>0.67551602197799432</v>
      </c>
      <c r="AX247" s="213">
        <f t="shared" si="252"/>
        <v>0.7942796578120439</v>
      </c>
      <c r="AY247" s="213">
        <f t="shared" si="253"/>
        <v>1.2846693432329346</v>
      </c>
      <c r="AZ247" s="119">
        <f t="shared" si="264"/>
        <v>0.5</v>
      </c>
      <c r="BA247" s="122">
        <v>12.2</v>
      </c>
      <c r="BB247" s="122">
        <v>13.7</v>
      </c>
      <c r="BC247" s="122">
        <v>22</v>
      </c>
      <c r="BE247" s="7">
        <v>2153</v>
      </c>
      <c r="BG247" s="123">
        <f t="shared" si="241"/>
        <v>0.68</v>
      </c>
      <c r="BJ247">
        <v>0</v>
      </c>
      <c r="BK247">
        <v>10.9</v>
      </c>
      <c r="BL247">
        <v>12.7</v>
      </c>
      <c r="BM247">
        <v>21.85</v>
      </c>
      <c r="BO247">
        <f t="shared" si="256"/>
        <v>1</v>
      </c>
      <c r="BP247">
        <f t="shared" si="256"/>
        <v>1</v>
      </c>
      <c r="BQ247">
        <f t="shared" si="256"/>
        <v>1</v>
      </c>
      <c r="BR247">
        <f t="shared" si="242"/>
        <v>760</v>
      </c>
      <c r="BS247">
        <f t="shared" si="254"/>
        <v>825</v>
      </c>
      <c r="BT247">
        <f t="shared" si="255"/>
        <v>1053</v>
      </c>
      <c r="BV247">
        <f t="shared" si="243"/>
        <v>0</v>
      </c>
      <c r="BW247">
        <f t="shared" si="244"/>
        <v>0</v>
      </c>
      <c r="BX247">
        <f t="shared" si="245"/>
        <v>0</v>
      </c>
      <c r="BY247">
        <f t="shared" ref="BY247:BY310" si="268">IF(SUM(BV247:BX247)=0,1,0)</f>
        <v>1</v>
      </c>
    </row>
    <row r="248" spans="1:77" x14ac:dyDescent="0.25">
      <c r="A248" t="str">
        <f t="shared" si="246"/>
        <v>15011</v>
      </c>
      <c r="D248">
        <v>1</v>
      </c>
      <c r="E248">
        <v>50</v>
      </c>
      <c r="F248">
        <v>40.5</v>
      </c>
      <c r="G248">
        <v>11</v>
      </c>
      <c r="H248">
        <v>11.5</v>
      </c>
      <c r="I248">
        <v>0</v>
      </c>
      <c r="J248">
        <v>26</v>
      </c>
      <c r="K248">
        <v>30</v>
      </c>
      <c r="L248" s="121">
        <v>46</v>
      </c>
      <c r="M248" s="115">
        <f t="shared" si="230"/>
        <v>1696.6000000000001</v>
      </c>
      <c r="N248" s="7">
        <v>4030.7284303866513</v>
      </c>
      <c r="O248" s="7">
        <v>4375.55079813051</v>
      </c>
      <c r="P248" s="7">
        <v>5580.9</v>
      </c>
      <c r="Q248" s="121" t="s">
        <v>392</v>
      </c>
      <c r="R248">
        <v>1</v>
      </c>
      <c r="S248">
        <v>1</v>
      </c>
      <c r="T248">
        <v>1</v>
      </c>
      <c r="U248" t="e">
        <f t="shared" si="231"/>
        <v>#VALUE!</v>
      </c>
      <c r="V248">
        <f t="shared" si="232"/>
        <v>2218</v>
      </c>
      <c r="W248">
        <f t="shared" si="233"/>
        <v>2408</v>
      </c>
      <c r="X248">
        <f t="shared" si="234"/>
        <v>3071</v>
      </c>
      <c r="Y248" t="e">
        <f t="shared" si="263"/>
        <v>#VALUE!</v>
      </c>
      <c r="Z248">
        <f t="shared" si="257"/>
        <v>382</v>
      </c>
      <c r="AA248">
        <f t="shared" si="258"/>
        <v>414</v>
      </c>
      <c r="AB248">
        <f t="shared" si="259"/>
        <v>528</v>
      </c>
      <c r="AC248" s="213" t="e">
        <f t="shared" si="247"/>
        <v>#VALUE!</v>
      </c>
      <c r="AD248" s="213">
        <f t="shared" si="248"/>
        <v>0.98808974674500472</v>
      </c>
      <c r="AE248" s="213">
        <f t="shared" si="249"/>
        <v>1.1564281910301673</v>
      </c>
      <c r="AF248" s="213">
        <f t="shared" si="250"/>
        <v>1.8614838035196497</v>
      </c>
      <c r="AG248" s="167">
        <f t="shared" si="235"/>
        <v>3.969E-4</v>
      </c>
      <c r="AH248" s="167">
        <f t="shared" si="236"/>
        <v>1.7345999999999999</v>
      </c>
      <c r="AI248" s="167">
        <f t="shared" si="237"/>
        <v>4</v>
      </c>
      <c r="AJ248" s="167">
        <f t="shared" si="238"/>
        <v>5.7428799999999995E-4</v>
      </c>
      <c r="AK248" s="115">
        <v>675.10313623602258</v>
      </c>
      <c r="AL248" s="7">
        <v>732.85712932403612</v>
      </c>
      <c r="AM248" s="7">
        <v>934.74</v>
      </c>
      <c r="AN248">
        <v>1</v>
      </c>
      <c r="AO248">
        <v>1</v>
      </c>
      <c r="AP248">
        <v>1</v>
      </c>
      <c r="AQ248">
        <f t="shared" si="239"/>
        <v>760</v>
      </c>
      <c r="AR248">
        <f t="shared" si="239"/>
        <v>825</v>
      </c>
      <c r="AS248">
        <f t="shared" si="240"/>
        <v>1053</v>
      </c>
      <c r="AT248">
        <f t="shared" si="265"/>
        <v>327</v>
      </c>
      <c r="AU248">
        <f t="shared" si="266"/>
        <v>355</v>
      </c>
      <c r="AV248">
        <f t="shared" si="267"/>
        <v>453</v>
      </c>
      <c r="AW248" s="213">
        <f t="shared" si="251"/>
        <v>0.72919360554721357</v>
      </c>
      <c r="AX248" s="213">
        <f t="shared" si="252"/>
        <v>0.85617878513149337</v>
      </c>
      <c r="AY248" s="213">
        <f t="shared" si="253"/>
        <v>1.3791464023722557</v>
      </c>
      <c r="AZ248" s="119">
        <f t="shared" si="264"/>
        <v>0.7</v>
      </c>
      <c r="BA248" s="122">
        <v>12.2</v>
      </c>
      <c r="BB248" s="122">
        <v>13.7</v>
      </c>
      <c r="BC248" s="122">
        <v>22</v>
      </c>
      <c r="BE248" s="7">
        <v>2495</v>
      </c>
      <c r="BG248" s="123">
        <f t="shared" si="241"/>
        <v>0.68</v>
      </c>
      <c r="BJ248">
        <v>0</v>
      </c>
      <c r="BK248">
        <v>10.9</v>
      </c>
      <c r="BL248">
        <v>12.7</v>
      </c>
      <c r="BM248">
        <v>21.85</v>
      </c>
      <c r="BO248">
        <f t="shared" si="256"/>
        <v>1</v>
      </c>
      <c r="BP248">
        <f t="shared" si="256"/>
        <v>1</v>
      </c>
      <c r="BQ248">
        <f t="shared" si="256"/>
        <v>1</v>
      </c>
      <c r="BR248">
        <f t="shared" si="242"/>
        <v>760</v>
      </c>
      <c r="BS248">
        <f t="shared" si="254"/>
        <v>825</v>
      </c>
      <c r="BT248">
        <f t="shared" si="255"/>
        <v>1053</v>
      </c>
      <c r="BV248">
        <f t="shared" si="243"/>
        <v>0</v>
      </c>
      <c r="BW248">
        <f t="shared" si="244"/>
        <v>0</v>
      </c>
      <c r="BX248">
        <f t="shared" si="245"/>
        <v>0</v>
      </c>
      <c r="BY248">
        <f t="shared" si="268"/>
        <v>1</v>
      </c>
    </row>
    <row r="249" spans="1:77" x14ac:dyDescent="0.25">
      <c r="A249" t="str">
        <f t="shared" si="246"/>
        <v>16511</v>
      </c>
      <c r="D249">
        <v>1</v>
      </c>
      <c r="E249">
        <v>65</v>
      </c>
      <c r="F249">
        <v>40.5</v>
      </c>
      <c r="G249">
        <v>11</v>
      </c>
      <c r="H249">
        <v>11.5</v>
      </c>
      <c r="I249">
        <v>0</v>
      </c>
      <c r="J249">
        <v>26</v>
      </c>
      <c r="K249">
        <v>30</v>
      </c>
      <c r="L249" s="121">
        <v>46</v>
      </c>
      <c r="M249" s="115">
        <f t="shared" si="230"/>
        <v>1888.3600000000001</v>
      </c>
      <c r="N249" s="7">
        <v>4030.7284303866513</v>
      </c>
      <c r="O249" s="7">
        <v>4375.55079813051</v>
      </c>
      <c r="P249" s="7">
        <v>5580.9</v>
      </c>
      <c r="Q249" s="121" t="s">
        <v>392</v>
      </c>
      <c r="R249">
        <v>1</v>
      </c>
      <c r="S249">
        <v>1</v>
      </c>
      <c r="T249">
        <v>1</v>
      </c>
      <c r="U249" t="e">
        <f t="shared" si="231"/>
        <v>#VALUE!</v>
      </c>
      <c r="V249">
        <f t="shared" si="232"/>
        <v>2218</v>
      </c>
      <c r="W249">
        <f t="shared" si="233"/>
        <v>2408</v>
      </c>
      <c r="X249">
        <f t="shared" si="234"/>
        <v>3071</v>
      </c>
      <c r="Y249" t="e">
        <f t="shared" si="263"/>
        <v>#VALUE!</v>
      </c>
      <c r="Z249">
        <f t="shared" si="257"/>
        <v>382</v>
      </c>
      <c r="AA249">
        <f t="shared" si="258"/>
        <v>414</v>
      </c>
      <c r="AB249">
        <f t="shared" si="259"/>
        <v>528</v>
      </c>
      <c r="AC249" s="213" t="e">
        <f t="shared" si="247"/>
        <v>#VALUE!</v>
      </c>
      <c r="AD249" s="213">
        <f t="shared" si="248"/>
        <v>1.0583816874953158</v>
      </c>
      <c r="AE249" s="213">
        <f t="shared" si="249"/>
        <v>1.2372460268840018</v>
      </c>
      <c r="AF249" s="213">
        <f t="shared" si="250"/>
        <v>1.9847202670413</v>
      </c>
      <c r="AG249" s="167">
        <f t="shared" si="235"/>
        <v>3.969E-4</v>
      </c>
      <c r="AH249" s="167">
        <f t="shared" si="236"/>
        <v>1.7345999999999999</v>
      </c>
      <c r="AI249" s="167">
        <f t="shared" si="237"/>
        <v>4</v>
      </c>
      <c r="AJ249" s="167">
        <f t="shared" si="238"/>
        <v>5.7428799999999995E-4</v>
      </c>
      <c r="AK249" s="115">
        <f>AK248*(1-(($E249-50)*0.005))</f>
        <v>624.4704010183209</v>
      </c>
      <c r="AL249" s="7">
        <f>AL248*(1-(($E249-50)*0.005))</f>
        <v>677.89284462473347</v>
      </c>
      <c r="AM249" s="7">
        <f>AM248*(1-(($E249-50)*0.005))</f>
        <v>864.6345</v>
      </c>
      <c r="AN249">
        <v>1</v>
      </c>
      <c r="AO249">
        <v>1</v>
      </c>
      <c r="AP249">
        <v>1</v>
      </c>
      <c r="AQ249">
        <f t="shared" si="239"/>
        <v>703</v>
      </c>
      <c r="AR249">
        <f t="shared" si="239"/>
        <v>763</v>
      </c>
      <c r="AS249">
        <f t="shared" si="240"/>
        <v>974</v>
      </c>
      <c r="AT249">
        <f t="shared" si="265"/>
        <v>302</v>
      </c>
      <c r="AU249">
        <f t="shared" si="266"/>
        <v>328</v>
      </c>
      <c r="AV249">
        <f t="shared" si="267"/>
        <v>419</v>
      </c>
      <c r="AW249" s="213">
        <f t="shared" si="251"/>
        <v>0.67103666201411338</v>
      </c>
      <c r="AX249" s="213">
        <f t="shared" si="252"/>
        <v>0.78751913661772699</v>
      </c>
      <c r="AY249" s="213">
        <f t="shared" si="253"/>
        <v>1.2664233551770299</v>
      </c>
      <c r="AZ249" s="119">
        <f t="shared" si="264"/>
        <v>0.9</v>
      </c>
      <c r="BA249" s="122">
        <v>12.2</v>
      </c>
      <c r="BB249" s="122">
        <v>13.7</v>
      </c>
      <c r="BC249" s="122">
        <v>22</v>
      </c>
      <c r="BE249" s="7">
        <v>2777</v>
      </c>
      <c r="BG249" s="123">
        <f t="shared" si="241"/>
        <v>0.68</v>
      </c>
      <c r="BJ249">
        <v>0</v>
      </c>
      <c r="BK249">
        <v>10.9</v>
      </c>
      <c r="BL249">
        <v>12.7</v>
      </c>
      <c r="BM249">
        <v>21.85</v>
      </c>
      <c r="BO249">
        <f t="shared" si="256"/>
        <v>1</v>
      </c>
      <c r="BP249">
        <f t="shared" si="256"/>
        <v>1</v>
      </c>
      <c r="BQ249">
        <f t="shared" si="256"/>
        <v>1</v>
      </c>
      <c r="BR249">
        <f t="shared" si="242"/>
        <v>703</v>
      </c>
      <c r="BS249">
        <f t="shared" si="254"/>
        <v>763</v>
      </c>
      <c r="BT249">
        <f t="shared" si="255"/>
        <v>974</v>
      </c>
      <c r="BV249">
        <f t="shared" si="243"/>
        <v>0</v>
      </c>
      <c r="BW249">
        <f t="shared" si="244"/>
        <v>0</v>
      </c>
      <c r="BX249">
        <f t="shared" si="245"/>
        <v>0</v>
      </c>
      <c r="BY249">
        <f t="shared" si="268"/>
        <v>1</v>
      </c>
    </row>
    <row r="250" spans="1:77" x14ac:dyDescent="0.25">
      <c r="A250" t="str">
        <f t="shared" si="246"/>
        <v>13515</v>
      </c>
      <c r="D250">
        <v>1</v>
      </c>
      <c r="E250">
        <v>35</v>
      </c>
      <c r="F250">
        <v>40.5</v>
      </c>
      <c r="G250">
        <v>15</v>
      </c>
      <c r="H250">
        <v>16.5</v>
      </c>
      <c r="I250">
        <v>0</v>
      </c>
      <c r="J250">
        <v>26</v>
      </c>
      <c r="K250">
        <v>30</v>
      </c>
      <c r="L250" s="121">
        <v>46.4</v>
      </c>
      <c r="M250" s="115">
        <f t="shared" si="230"/>
        <v>2116.8000000000002</v>
      </c>
      <c r="N250" s="7">
        <v>3233.3460619053994</v>
      </c>
      <c r="O250" s="7">
        <v>3452.1364439366635</v>
      </c>
      <c r="P250" s="7">
        <v>4920.8599999999997</v>
      </c>
      <c r="Q250" s="121" t="s">
        <v>392</v>
      </c>
      <c r="R250">
        <v>1</v>
      </c>
      <c r="S250">
        <v>1</v>
      </c>
      <c r="T250">
        <v>1</v>
      </c>
      <c r="U250" t="e">
        <f t="shared" si="231"/>
        <v>#VALUE!</v>
      </c>
      <c r="V250">
        <f t="shared" si="232"/>
        <v>1779</v>
      </c>
      <c r="W250">
        <f t="shared" si="233"/>
        <v>1900</v>
      </c>
      <c r="X250">
        <f t="shared" si="234"/>
        <v>2708</v>
      </c>
      <c r="Y250" t="e">
        <f t="shared" si="263"/>
        <v>#VALUE!</v>
      </c>
      <c r="Z250">
        <f t="shared" si="257"/>
        <v>306</v>
      </c>
      <c r="AA250">
        <f t="shared" si="258"/>
        <v>327</v>
      </c>
      <c r="AB250">
        <f t="shared" si="259"/>
        <v>466</v>
      </c>
      <c r="AC250" s="213" t="e">
        <f t="shared" si="247"/>
        <v>#VALUE!</v>
      </c>
      <c r="AD250" s="213">
        <f t="shared" si="248"/>
        <v>0.4400148715967328</v>
      </c>
      <c r="AE250" s="213">
        <f t="shared" si="249"/>
        <v>0.50214506988027896</v>
      </c>
      <c r="AF250" s="213">
        <f t="shared" si="250"/>
        <v>1.0163366156163574</v>
      </c>
      <c r="AG250" s="167">
        <f t="shared" si="235"/>
        <v>2.0829999999999999E-4</v>
      </c>
      <c r="AH250" s="167">
        <f t="shared" si="236"/>
        <v>1.724</v>
      </c>
      <c r="AI250" s="167">
        <f t="shared" si="237"/>
        <v>2</v>
      </c>
      <c r="AJ250" s="167">
        <f t="shared" si="238"/>
        <v>4.6182900000000003E-4</v>
      </c>
      <c r="AK250" s="115">
        <v>420.6820520547858</v>
      </c>
      <c r="AL250" s="7">
        <v>449.14828645115074</v>
      </c>
      <c r="AM250" s="7">
        <v>640.24</v>
      </c>
      <c r="AN250">
        <v>1</v>
      </c>
      <c r="AO250">
        <v>1</v>
      </c>
      <c r="AP250">
        <v>1</v>
      </c>
      <c r="AQ250">
        <f t="shared" si="239"/>
        <v>474</v>
      </c>
      <c r="AR250">
        <f t="shared" si="239"/>
        <v>506</v>
      </c>
      <c r="AS250">
        <f t="shared" si="240"/>
        <v>721</v>
      </c>
      <c r="AT250">
        <f t="shared" si="265"/>
        <v>204</v>
      </c>
      <c r="AU250">
        <f t="shared" si="266"/>
        <v>218</v>
      </c>
      <c r="AV250">
        <f t="shared" si="267"/>
        <v>310</v>
      </c>
      <c r="AW250" s="213">
        <f t="shared" si="251"/>
        <v>0.1964160583291264</v>
      </c>
      <c r="AX250" s="213">
        <f t="shared" si="252"/>
        <v>0.22413300139589623</v>
      </c>
      <c r="AY250" s="213">
        <f t="shared" si="253"/>
        <v>0.45153413255906993</v>
      </c>
      <c r="AZ250" s="119">
        <f t="shared" si="264"/>
        <v>0.4</v>
      </c>
      <c r="BA250" s="122">
        <v>11.5</v>
      </c>
      <c r="BB250" s="122">
        <v>12.8</v>
      </c>
      <c r="BC250" s="122">
        <v>19.600000000000001</v>
      </c>
      <c r="BE250" s="7">
        <v>2646</v>
      </c>
      <c r="BG250" s="123">
        <f t="shared" si="241"/>
        <v>0.8</v>
      </c>
      <c r="BJ250">
        <v>0</v>
      </c>
      <c r="BK250">
        <v>10</v>
      </c>
      <c r="BL250">
        <v>11.8</v>
      </c>
      <c r="BM250">
        <v>21.85</v>
      </c>
      <c r="BO250">
        <f t="shared" si="256"/>
        <v>1</v>
      </c>
      <c r="BP250">
        <f t="shared" si="256"/>
        <v>1</v>
      </c>
      <c r="BQ250">
        <f t="shared" si="256"/>
        <v>1</v>
      </c>
      <c r="BR250">
        <f t="shared" si="242"/>
        <v>474</v>
      </c>
      <c r="BS250">
        <f t="shared" si="254"/>
        <v>506</v>
      </c>
      <c r="BT250">
        <f t="shared" si="255"/>
        <v>721</v>
      </c>
      <c r="BV250">
        <f t="shared" si="243"/>
        <v>0</v>
      </c>
      <c r="BW250">
        <f t="shared" si="244"/>
        <v>0</v>
      </c>
      <c r="BX250">
        <f t="shared" si="245"/>
        <v>0</v>
      </c>
      <c r="BY250">
        <f t="shared" si="268"/>
        <v>1</v>
      </c>
    </row>
    <row r="251" spans="1:77" x14ac:dyDescent="0.25">
      <c r="A251" t="str">
        <f t="shared" si="246"/>
        <v>15015</v>
      </c>
      <c r="D251">
        <v>1</v>
      </c>
      <c r="E251">
        <v>50</v>
      </c>
      <c r="F251">
        <v>40.5</v>
      </c>
      <c r="G251">
        <v>15</v>
      </c>
      <c r="H251">
        <v>16.5</v>
      </c>
      <c r="I251">
        <v>0</v>
      </c>
      <c r="J251">
        <v>26</v>
      </c>
      <c r="K251">
        <v>30</v>
      </c>
      <c r="L251" s="121">
        <v>46.4</v>
      </c>
      <c r="M251" s="115">
        <f t="shared" si="230"/>
        <v>2496.8000000000002</v>
      </c>
      <c r="N251" s="7">
        <v>3233.3460619053994</v>
      </c>
      <c r="O251" s="7">
        <v>3452.1364439366635</v>
      </c>
      <c r="P251" s="7">
        <v>4920.8599999999997</v>
      </c>
      <c r="Q251" s="121" t="s">
        <v>392</v>
      </c>
      <c r="R251">
        <v>1</v>
      </c>
      <c r="S251">
        <v>1</v>
      </c>
      <c r="T251">
        <v>1</v>
      </c>
      <c r="U251" t="e">
        <f t="shared" si="231"/>
        <v>#VALUE!</v>
      </c>
      <c r="V251">
        <f t="shared" si="232"/>
        <v>1779</v>
      </c>
      <c r="W251">
        <f t="shared" si="233"/>
        <v>1900</v>
      </c>
      <c r="X251">
        <f t="shared" si="234"/>
        <v>2708</v>
      </c>
      <c r="Y251" t="e">
        <f t="shared" si="263"/>
        <v>#VALUE!</v>
      </c>
      <c r="Z251">
        <f t="shared" si="257"/>
        <v>306</v>
      </c>
      <c r="AA251">
        <f t="shared" si="258"/>
        <v>327</v>
      </c>
      <c r="AB251">
        <f t="shared" si="259"/>
        <v>466</v>
      </c>
      <c r="AC251" s="213" t="e">
        <f t="shared" si="247"/>
        <v>#VALUE!</v>
      </c>
      <c r="AD251" s="213">
        <f t="shared" si="248"/>
        <v>0.45182950742600431</v>
      </c>
      <c r="AE251" s="213">
        <f t="shared" si="249"/>
        <v>0.51539205126266663</v>
      </c>
      <c r="AF251" s="213">
        <f t="shared" si="250"/>
        <v>1.0407334748696271</v>
      </c>
      <c r="AG251" s="167">
        <f t="shared" si="235"/>
        <v>2.0829999999999999E-4</v>
      </c>
      <c r="AH251" s="167">
        <f t="shared" si="236"/>
        <v>1.724</v>
      </c>
      <c r="AI251" s="167">
        <f t="shared" si="237"/>
        <v>2</v>
      </c>
      <c r="AJ251" s="167">
        <f t="shared" si="238"/>
        <v>4.6182900000000003E-4</v>
      </c>
      <c r="AK251" s="115">
        <v>420.6820520547858</v>
      </c>
      <c r="AL251" s="7">
        <v>449.14828645115074</v>
      </c>
      <c r="AM251" s="7">
        <v>640.24</v>
      </c>
      <c r="AN251">
        <v>1</v>
      </c>
      <c r="AO251">
        <v>1</v>
      </c>
      <c r="AP251">
        <v>1</v>
      </c>
      <c r="AQ251">
        <f t="shared" si="239"/>
        <v>474</v>
      </c>
      <c r="AR251">
        <f t="shared" si="239"/>
        <v>506</v>
      </c>
      <c r="AS251">
        <f t="shared" si="240"/>
        <v>721</v>
      </c>
      <c r="AT251">
        <f t="shared" si="265"/>
        <v>204</v>
      </c>
      <c r="AU251">
        <f t="shared" si="266"/>
        <v>218</v>
      </c>
      <c r="AV251">
        <f t="shared" si="267"/>
        <v>310</v>
      </c>
      <c r="AW251" s="213">
        <f t="shared" si="251"/>
        <v>0.2022887744615971</v>
      </c>
      <c r="AX251" s="213">
        <f t="shared" si="252"/>
        <v>0.23071769536319933</v>
      </c>
      <c r="AY251" s="213">
        <f t="shared" si="253"/>
        <v>0.46361628081567424</v>
      </c>
      <c r="AZ251" s="119">
        <f t="shared" si="264"/>
        <v>0.5</v>
      </c>
      <c r="BA251" s="122">
        <v>11.5</v>
      </c>
      <c r="BB251" s="122">
        <v>12.8</v>
      </c>
      <c r="BC251" s="122">
        <v>19.600000000000001</v>
      </c>
      <c r="BE251" s="7">
        <v>3121</v>
      </c>
      <c r="BG251" s="123">
        <f t="shared" si="241"/>
        <v>0.8</v>
      </c>
      <c r="BJ251">
        <v>0</v>
      </c>
      <c r="BK251">
        <v>10</v>
      </c>
      <c r="BL251">
        <v>11.8</v>
      </c>
      <c r="BM251">
        <v>21.85</v>
      </c>
      <c r="BO251">
        <f t="shared" si="256"/>
        <v>1</v>
      </c>
      <c r="BP251">
        <f t="shared" si="256"/>
        <v>1</v>
      </c>
      <c r="BQ251">
        <f t="shared" si="256"/>
        <v>1</v>
      </c>
      <c r="BR251">
        <f t="shared" si="242"/>
        <v>474</v>
      </c>
      <c r="BS251">
        <f t="shared" si="254"/>
        <v>506</v>
      </c>
      <c r="BT251">
        <f t="shared" si="255"/>
        <v>721</v>
      </c>
      <c r="BV251">
        <f t="shared" si="243"/>
        <v>0</v>
      </c>
      <c r="BW251">
        <f t="shared" si="244"/>
        <v>0</v>
      </c>
      <c r="BX251">
        <f t="shared" si="245"/>
        <v>0</v>
      </c>
      <c r="BY251">
        <f t="shared" si="268"/>
        <v>1</v>
      </c>
    </row>
    <row r="252" spans="1:77" x14ac:dyDescent="0.25">
      <c r="A252" t="str">
        <f t="shared" si="246"/>
        <v>16515</v>
      </c>
      <c r="D252">
        <v>1</v>
      </c>
      <c r="E252">
        <v>65</v>
      </c>
      <c r="F252">
        <v>40.5</v>
      </c>
      <c r="G252">
        <v>15</v>
      </c>
      <c r="H252">
        <v>16.5</v>
      </c>
      <c r="I252">
        <v>0</v>
      </c>
      <c r="J252">
        <v>26</v>
      </c>
      <c r="K252">
        <v>30</v>
      </c>
      <c r="L252" s="121">
        <v>46.4</v>
      </c>
      <c r="M252" s="115">
        <f t="shared" si="230"/>
        <v>2768</v>
      </c>
      <c r="N252" s="7">
        <v>3233.3460619053994</v>
      </c>
      <c r="O252" s="7">
        <v>3452.1364439366635</v>
      </c>
      <c r="P252" s="7">
        <v>4920.8599999999997</v>
      </c>
      <c r="Q252" s="121" t="s">
        <v>392</v>
      </c>
      <c r="R252">
        <v>1</v>
      </c>
      <c r="S252">
        <v>1</v>
      </c>
      <c r="T252">
        <v>1</v>
      </c>
      <c r="U252" t="e">
        <f t="shared" si="231"/>
        <v>#VALUE!</v>
      </c>
      <c r="V252">
        <f t="shared" si="232"/>
        <v>1779</v>
      </c>
      <c r="W252">
        <f t="shared" si="233"/>
        <v>1900</v>
      </c>
      <c r="X252">
        <f t="shared" si="234"/>
        <v>2708</v>
      </c>
      <c r="Y252" t="e">
        <f t="shared" si="263"/>
        <v>#VALUE!</v>
      </c>
      <c r="Z252">
        <f t="shared" si="257"/>
        <v>306</v>
      </c>
      <c r="AA252">
        <f t="shared" si="258"/>
        <v>327</v>
      </c>
      <c r="AB252">
        <f t="shared" si="259"/>
        <v>466</v>
      </c>
      <c r="AC252" s="213" t="e">
        <f t="shared" si="247"/>
        <v>#VALUE!</v>
      </c>
      <c r="AD252" s="213">
        <f t="shared" si="248"/>
        <v>0.4636441432552757</v>
      </c>
      <c r="AE252" s="213">
        <f t="shared" si="249"/>
        <v>0.52863903264505419</v>
      </c>
      <c r="AF252" s="213">
        <f t="shared" si="250"/>
        <v>1.065130334122897</v>
      </c>
      <c r="AG252" s="167">
        <f t="shared" si="235"/>
        <v>2.0829999999999999E-4</v>
      </c>
      <c r="AH252" s="167">
        <f t="shared" si="236"/>
        <v>1.724</v>
      </c>
      <c r="AI252" s="167">
        <f t="shared" si="237"/>
        <v>2</v>
      </c>
      <c r="AJ252" s="167">
        <f t="shared" si="238"/>
        <v>4.6182900000000003E-4</v>
      </c>
      <c r="AK252" s="115">
        <v>420.6820520547858</v>
      </c>
      <c r="AL252" s="7">
        <v>449.14828645115074</v>
      </c>
      <c r="AM252" s="7">
        <v>640.24</v>
      </c>
      <c r="AN252">
        <v>1</v>
      </c>
      <c r="AO252">
        <v>1</v>
      </c>
      <c r="AP252">
        <v>1</v>
      </c>
      <c r="AQ252">
        <f t="shared" si="239"/>
        <v>474</v>
      </c>
      <c r="AR252">
        <f t="shared" si="239"/>
        <v>506</v>
      </c>
      <c r="AS252">
        <f t="shared" si="240"/>
        <v>721</v>
      </c>
      <c r="AT252">
        <f t="shared" si="265"/>
        <v>204</v>
      </c>
      <c r="AU252">
        <f t="shared" si="266"/>
        <v>218</v>
      </c>
      <c r="AV252">
        <f t="shared" si="267"/>
        <v>310</v>
      </c>
      <c r="AW252" s="213">
        <f t="shared" si="251"/>
        <v>0.2081614905940678</v>
      </c>
      <c r="AX252" s="213">
        <f t="shared" si="252"/>
        <v>0.23730238933050243</v>
      </c>
      <c r="AY252" s="213">
        <f t="shared" si="253"/>
        <v>0.47569842907227855</v>
      </c>
      <c r="AZ252" s="119">
        <f t="shared" si="264"/>
        <v>0.7</v>
      </c>
      <c r="BA252" s="122">
        <v>11.5</v>
      </c>
      <c r="BB252" s="122">
        <v>12.8</v>
      </c>
      <c r="BC252" s="122">
        <v>19.600000000000001</v>
      </c>
      <c r="BE252" s="7">
        <v>3460</v>
      </c>
      <c r="BG252" s="123">
        <f t="shared" si="241"/>
        <v>0.8</v>
      </c>
      <c r="BJ252">
        <v>0</v>
      </c>
      <c r="BK252">
        <v>10</v>
      </c>
      <c r="BL252">
        <v>11.8</v>
      </c>
      <c r="BM252">
        <v>21.85</v>
      </c>
      <c r="BO252">
        <f t="shared" si="256"/>
        <v>1</v>
      </c>
      <c r="BP252">
        <f t="shared" si="256"/>
        <v>1</v>
      </c>
      <c r="BQ252">
        <f t="shared" si="256"/>
        <v>1</v>
      </c>
      <c r="BR252">
        <f t="shared" si="242"/>
        <v>474</v>
      </c>
      <c r="BS252">
        <f t="shared" si="254"/>
        <v>506</v>
      </c>
      <c r="BT252">
        <f t="shared" si="255"/>
        <v>721</v>
      </c>
      <c r="BV252">
        <f t="shared" si="243"/>
        <v>0</v>
      </c>
      <c r="BW252">
        <f t="shared" si="244"/>
        <v>0</v>
      </c>
      <c r="BX252">
        <f t="shared" si="245"/>
        <v>0</v>
      </c>
      <c r="BY252">
        <f t="shared" si="268"/>
        <v>1</v>
      </c>
    </row>
    <row r="253" spans="1:77" x14ac:dyDescent="0.25">
      <c r="A253" t="str">
        <f t="shared" si="246"/>
        <v>13516</v>
      </c>
      <c r="D253">
        <v>1</v>
      </c>
      <c r="E253">
        <v>35</v>
      </c>
      <c r="F253">
        <v>40.5</v>
      </c>
      <c r="G253">
        <v>16</v>
      </c>
      <c r="H253">
        <v>16.5</v>
      </c>
      <c r="I253">
        <v>0</v>
      </c>
      <c r="J253">
        <v>26</v>
      </c>
      <c r="K253">
        <v>30</v>
      </c>
      <c r="L253" s="121">
        <v>46.4</v>
      </c>
      <c r="M253" s="115">
        <f t="shared" si="230"/>
        <v>1949.5600000000002</v>
      </c>
      <c r="N253" s="7">
        <v>4843.4549704976926</v>
      </c>
      <c r="O253" s="7">
        <v>5171.1963699821436</v>
      </c>
      <c r="P253" s="7">
        <v>7371.3</v>
      </c>
      <c r="Q253" s="121" t="s">
        <v>392</v>
      </c>
      <c r="R253">
        <v>1</v>
      </c>
      <c r="S253">
        <v>1</v>
      </c>
      <c r="T253">
        <v>1</v>
      </c>
      <c r="U253" t="e">
        <f t="shared" si="231"/>
        <v>#VALUE!</v>
      </c>
      <c r="V253">
        <f t="shared" si="232"/>
        <v>2666</v>
      </c>
      <c r="W253">
        <f t="shared" si="233"/>
        <v>2846</v>
      </c>
      <c r="X253">
        <f t="shared" si="234"/>
        <v>4057</v>
      </c>
      <c r="Y253" t="e">
        <f t="shared" si="263"/>
        <v>#VALUE!</v>
      </c>
      <c r="Z253">
        <f t="shared" si="257"/>
        <v>459</v>
      </c>
      <c r="AA253">
        <f t="shared" si="258"/>
        <v>490</v>
      </c>
      <c r="AB253">
        <f t="shared" si="259"/>
        <v>698</v>
      </c>
      <c r="AC253" s="213" t="e">
        <f t="shared" si="247"/>
        <v>#VALUE!</v>
      </c>
      <c r="AD253" s="213">
        <f t="shared" si="248"/>
        <v>2.9409535408891267</v>
      </c>
      <c r="AE253" s="213">
        <f t="shared" si="249"/>
        <v>3.3502913831027592</v>
      </c>
      <c r="AF253" s="213">
        <f t="shared" si="250"/>
        <v>6.7845200680201634</v>
      </c>
      <c r="AG253" s="167">
        <f t="shared" si="235"/>
        <v>2.0829999999999999E-4</v>
      </c>
      <c r="AH253" s="167">
        <f t="shared" si="236"/>
        <v>1.724</v>
      </c>
      <c r="AI253" s="167">
        <f t="shared" si="237"/>
        <v>4</v>
      </c>
      <c r="AJ253" s="167">
        <f t="shared" si="238"/>
        <v>1.392796E-3</v>
      </c>
      <c r="AK253" s="115">
        <v>686.3088894339993</v>
      </c>
      <c r="AL253" s="7">
        <v>732.7492584003295</v>
      </c>
      <c r="AM253" s="7">
        <v>1044.5</v>
      </c>
      <c r="AN253">
        <v>1</v>
      </c>
      <c r="AO253">
        <v>1</v>
      </c>
      <c r="AP253">
        <v>1</v>
      </c>
      <c r="AQ253">
        <f t="shared" si="239"/>
        <v>773</v>
      </c>
      <c r="AR253">
        <f t="shared" si="239"/>
        <v>825</v>
      </c>
      <c r="AS253">
        <f t="shared" si="240"/>
        <v>1176</v>
      </c>
      <c r="AT253">
        <f t="shared" si="265"/>
        <v>332</v>
      </c>
      <c r="AU253">
        <f t="shared" si="266"/>
        <v>355</v>
      </c>
      <c r="AV253">
        <f t="shared" si="267"/>
        <v>506</v>
      </c>
      <c r="AW253" s="213">
        <f t="shared" si="251"/>
        <v>1.5418410384177337</v>
      </c>
      <c r="AX253" s="213">
        <f t="shared" si="252"/>
        <v>1.7620871802382805</v>
      </c>
      <c r="AY253" s="213">
        <f t="shared" si="253"/>
        <v>3.571970119608272</v>
      </c>
      <c r="AZ253" s="119">
        <f t="shared" si="264"/>
        <v>0.7</v>
      </c>
      <c r="BA253" s="122">
        <v>11.5</v>
      </c>
      <c r="BB253" s="122">
        <v>12.8</v>
      </c>
      <c r="BC253" s="122">
        <v>19.600000000000001</v>
      </c>
      <c r="BE253" s="7">
        <v>2867</v>
      </c>
      <c r="BG253" s="123">
        <f t="shared" si="241"/>
        <v>0.68</v>
      </c>
      <c r="BJ253">
        <v>0</v>
      </c>
      <c r="BK253">
        <v>10</v>
      </c>
      <c r="BL253">
        <v>11.8</v>
      </c>
      <c r="BM253">
        <v>21.85</v>
      </c>
      <c r="BO253">
        <f t="shared" si="256"/>
        <v>1</v>
      </c>
      <c r="BP253">
        <f t="shared" si="256"/>
        <v>1</v>
      </c>
      <c r="BQ253">
        <f t="shared" si="256"/>
        <v>1</v>
      </c>
      <c r="BR253">
        <f t="shared" si="242"/>
        <v>773</v>
      </c>
      <c r="BS253">
        <f t="shared" si="254"/>
        <v>825</v>
      </c>
      <c r="BT253">
        <f t="shared" si="255"/>
        <v>1176</v>
      </c>
      <c r="BV253">
        <f t="shared" si="243"/>
        <v>0</v>
      </c>
      <c r="BW253">
        <f t="shared" si="244"/>
        <v>0</v>
      </c>
      <c r="BX253">
        <f t="shared" si="245"/>
        <v>0</v>
      </c>
      <c r="BY253">
        <f t="shared" si="268"/>
        <v>1</v>
      </c>
    </row>
    <row r="254" spans="1:77" x14ac:dyDescent="0.25">
      <c r="A254" t="str">
        <f t="shared" si="246"/>
        <v>15016</v>
      </c>
      <c r="D254">
        <v>1</v>
      </c>
      <c r="E254">
        <v>50</v>
      </c>
      <c r="F254">
        <v>40.5</v>
      </c>
      <c r="G254">
        <v>16</v>
      </c>
      <c r="H254">
        <v>16.5</v>
      </c>
      <c r="I254">
        <v>0</v>
      </c>
      <c r="J254">
        <v>26</v>
      </c>
      <c r="K254">
        <v>30</v>
      </c>
      <c r="L254" s="121">
        <v>46.4</v>
      </c>
      <c r="M254" s="115">
        <f t="shared" si="230"/>
        <v>2322.88</v>
      </c>
      <c r="N254" s="7">
        <v>4843.4549704976926</v>
      </c>
      <c r="O254" s="7">
        <v>5171.1963699821436</v>
      </c>
      <c r="P254" s="7">
        <v>7371.3</v>
      </c>
      <c r="Q254" s="121" t="s">
        <v>392</v>
      </c>
      <c r="R254">
        <v>1</v>
      </c>
      <c r="S254">
        <v>1</v>
      </c>
      <c r="T254">
        <v>1</v>
      </c>
      <c r="U254" t="e">
        <f t="shared" si="231"/>
        <v>#VALUE!</v>
      </c>
      <c r="V254">
        <f t="shared" si="232"/>
        <v>2666</v>
      </c>
      <c r="W254">
        <f t="shared" si="233"/>
        <v>2846</v>
      </c>
      <c r="X254">
        <f t="shared" si="234"/>
        <v>4057</v>
      </c>
      <c r="Y254" t="e">
        <f t="shared" si="263"/>
        <v>#VALUE!</v>
      </c>
      <c r="Z254">
        <f t="shared" si="257"/>
        <v>459</v>
      </c>
      <c r="AA254">
        <f t="shared" si="258"/>
        <v>490</v>
      </c>
      <c r="AB254">
        <f t="shared" si="259"/>
        <v>698</v>
      </c>
      <c r="AC254" s="213" t="e">
        <f t="shared" si="247"/>
        <v>#VALUE!</v>
      </c>
      <c r="AD254" s="213">
        <f t="shared" si="248"/>
        <v>2.9884905294408206</v>
      </c>
      <c r="AE254" s="213">
        <f t="shared" si="249"/>
        <v>3.4034978765659334</v>
      </c>
      <c r="AF254" s="213">
        <f t="shared" si="250"/>
        <v>6.8824405053917381</v>
      </c>
      <c r="AG254" s="167">
        <f t="shared" si="235"/>
        <v>2.0829999999999999E-4</v>
      </c>
      <c r="AH254" s="167">
        <f t="shared" si="236"/>
        <v>1.724</v>
      </c>
      <c r="AI254" s="167">
        <f t="shared" si="237"/>
        <v>4</v>
      </c>
      <c r="AJ254" s="167">
        <f t="shared" si="238"/>
        <v>1.392796E-3</v>
      </c>
      <c r="AK254" s="115">
        <v>686.3088894339993</v>
      </c>
      <c r="AL254" s="7">
        <v>732.7492584003295</v>
      </c>
      <c r="AM254" s="7">
        <v>1044.5</v>
      </c>
      <c r="AN254">
        <v>1</v>
      </c>
      <c r="AO254">
        <v>1</v>
      </c>
      <c r="AP254">
        <v>1</v>
      </c>
      <c r="AQ254">
        <f t="shared" si="239"/>
        <v>773</v>
      </c>
      <c r="AR254">
        <f t="shared" si="239"/>
        <v>825</v>
      </c>
      <c r="AS254">
        <f t="shared" si="240"/>
        <v>1176</v>
      </c>
      <c r="AT254">
        <f t="shared" si="265"/>
        <v>332</v>
      </c>
      <c r="AU254">
        <f t="shared" si="266"/>
        <v>355</v>
      </c>
      <c r="AV254">
        <f t="shared" si="267"/>
        <v>506</v>
      </c>
      <c r="AW254" s="213">
        <f t="shared" si="251"/>
        <v>1.5690372650962776</v>
      </c>
      <c r="AX254" s="213">
        <f t="shared" si="252"/>
        <v>1.7926125038438248</v>
      </c>
      <c r="AY254" s="213">
        <f t="shared" si="253"/>
        <v>3.6282071121175972</v>
      </c>
      <c r="AZ254" s="119">
        <f t="shared" si="264"/>
        <v>1</v>
      </c>
      <c r="BA254" s="122">
        <v>11.5</v>
      </c>
      <c r="BB254" s="122">
        <v>12.8</v>
      </c>
      <c r="BC254" s="122">
        <v>19.600000000000001</v>
      </c>
      <c r="BE254" s="7">
        <v>3416</v>
      </c>
      <c r="BG254" s="123">
        <f t="shared" si="241"/>
        <v>0.68</v>
      </c>
      <c r="BJ254">
        <v>0</v>
      </c>
      <c r="BK254">
        <v>10</v>
      </c>
      <c r="BL254">
        <v>11.8</v>
      </c>
      <c r="BM254">
        <v>21.85</v>
      </c>
      <c r="BO254">
        <f t="shared" si="256"/>
        <v>1</v>
      </c>
      <c r="BP254">
        <f t="shared" si="256"/>
        <v>1</v>
      </c>
      <c r="BQ254">
        <f t="shared" si="256"/>
        <v>1</v>
      </c>
      <c r="BR254">
        <f t="shared" si="242"/>
        <v>773</v>
      </c>
      <c r="BS254">
        <f t="shared" si="254"/>
        <v>825</v>
      </c>
      <c r="BT254">
        <f t="shared" si="255"/>
        <v>1176</v>
      </c>
      <c r="BV254">
        <f t="shared" si="243"/>
        <v>0</v>
      </c>
      <c r="BW254">
        <f t="shared" si="244"/>
        <v>0</v>
      </c>
      <c r="BX254">
        <f t="shared" si="245"/>
        <v>0</v>
      </c>
      <c r="BY254">
        <f t="shared" si="268"/>
        <v>1</v>
      </c>
    </row>
    <row r="255" spans="1:77" x14ac:dyDescent="0.25">
      <c r="A255" t="str">
        <f t="shared" si="246"/>
        <v>16516</v>
      </c>
      <c r="D255">
        <v>1</v>
      </c>
      <c r="E255">
        <v>65</v>
      </c>
      <c r="F255">
        <v>40.5</v>
      </c>
      <c r="G255">
        <v>16</v>
      </c>
      <c r="H255">
        <v>16.5</v>
      </c>
      <c r="I255">
        <v>0</v>
      </c>
      <c r="J255">
        <v>26</v>
      </c>
      <c r="K255">
        <v>30</v>
      </c>
      <c r="L255" s="121">
        <v>46.4</v>
      </c>
      <c r="M255" s="115">
        <f t="shared" si="230"/>
        <v>2659.48</v>
      </c>
      <c r="N255" s="7">
        <v>4843.4549704976926</v>
      </c>
      <c r="O255" s="7">
        <v>5171.1963699821436</v>
      </c>
      <c r="P255" s="7">
        <v>7371.3</v>
      </c>
      <c r="Q255" s="121" t="s">
        <v>392</v>
      </c>
      <c r="R255">
        <v>1</v>
      </c>
      <c r="S255">
        <v>1</v>
      </c>
      <c r="T255">
        <v>1</v>
      </c>
      <c r="U255" t="e">
        <f t="shared" si="231"/>
        <v>#VALUE!</v>
      </c>
      <c r="V255">
        <f t="shared" si="232"/>
        <v>2666</v>
      </c>
      <c r="W255">
        <f t="shared" si="233"/>
        <v>2846</v>
      </c>
      <c r="X255">
        <f t="shared" si="234"/>
        <v>4057</v>
      </c>
      <c r="Y255" t="e">
        <f t="shared" si="263"/>
        <v>#VALUE!</v>
      </c>
      <c r="Z255">
        <f t="shared" si="257"/>
        <v>459</v>
      </c>
      <c r="AA255">
        <f t="shared" si="258"/>
        <v>490</v>
      </c>
      <c r="AB255">
        <f t="shared" si="259"/>
        <v>698</v>
      </c>
      <c r="AC255" s="213" t="e">
        <f t="shared" si="247"/>
        <v>#VALUE!</v>
      </c>
      <c r="AD255" s="213">
        <f t="shared" si="248"/>
        <v>3.0360275179925149</v>
      </c>
      <c r="AE255" s="213">
        <f t="shared" si="249"/>
        <v>3.4567043700291076</v>
      </c>
      <c r="AF255" s="213">
        <f t="shared" si="250"/>
        <v>6.9803609427633138</v>
      </c>
      <c r="AG255" s="167">
        <f t="shared" si="235"/>
        <v>2.0829999999999999E-4</v>
      </c>
      <c r="AH255" s="167">
        <f t="shared" si="236"/>
        <v>1.724</v>
      </c>
      <c r="AI255" s="167">
        <f t="shared" si="237"/>
        <v>4</v>
      </c>
      <c r="AJ255" s="167">
        <f t="shared" si="238"/>
        <v>1.392796E-3</v>
      </c>
      <c r="AK255" s="115">
        <f>AK254*(1-(($E255-50)*0.005))</f>
        <v>634.83572272644938</v>
      </c>
      <c r="AL255" s="7">
        <f>AL254*(1-(($E255-50)*0.005))</f>
        <v>677.79306402030477</v>
      </c>
      <c r="AM255" s="7">
        <f>AM254*(1-(($E255-50)*0.005))</f>
        <v>966.16250000000002</v>
      </c>
      <c r="AN255">
        <v>1</v>
      </c>
      <c r="AO255">
        <v>1</v>
      </c>
      <c r="AP255">
        <v>1</v>
      </c>
      <c r="AQ255">
        <f t="shared" si="239"/>
        <v>715</v>
      </c>
      <c r="AR255">
        <f t="shared" si="239"/>
        <v>763</v>
      </c>
      <c r="AS255">
        <f t="shared" si="240"/>
        <v>1088</v>
      </c>
      <c r="AT255">
        <f t="shared" si="265"/>
        <v>307</v>
      </c>
      <c r="AU255">
        <f t="shared" si="266"/>
        <v>328</v>
      </c>
      <c r="AV255">
        <f t="shared" si="267"/>
        <v>468</v>
      </c>
      <c r="AW255" s="213">
        <f t="shared" si="251"/>
        <v>1.3666013986069177</v>
      </c>
      <c r="AX255" s="213">
        <f t="shared" si="252"/>
        <v>1.5583018144611398</v>
      </c>
      <c r="AY255" s="213">
        <f t="shared" si="253"/>
        <v>3.1553636093705948</v>
      </c>
      <c r="AZ255" s="119">
        <f t="shared" si="264"/>
        <v>1.3</v>
      </c>
      <c r="BA255" s="122">
        <v>11.5</v>
      </c>
      <c r="BB255" s="122">
        <v>12.8</v>
      </c>
      <c r="BC255" s="122">
        <v>19.600000000000001</v>
      </c>
      <c r="BE255" s="7">
        <v>3911</v>
      </c>
      <c r="BG255" s="123">
        <f t="shared" si="241"/>
        <v>0.68</v>
      </c>
      <c r="BJ255">
        <v>0</v>
      </c>
      <c r="BK255">
        <v>10</v>
      </c>
      <c r="BL255">
        <v>11.8</v>
      </c>
      <c r="BM255">
        <v>21.85</v>
      </c>
      <c r="BO255">
        <f t="shared" si="256"/>
        <v>1</v>
      </c>
      <c r="BP255">
        <f t="shared" si="256"/>
        <v>1</v>
      </c>
      <c r="BQ255">
        <f t="shared" si="256"/>
        <v>1</v>
      </c>
      <c r="BR255">
        <f t="shared" si="242"/>
        <v>715</v>
      </c>
      <c r="BS255">
        <f t="shared" si="254"/>
        <v>763</v>
      </c>
      <c r="BT255">
        <f t="shared" si="255"/>
        <v>1088</v>
      </c>
      <c r="BV255">
        <f t="shared" si="243"/>
        <v>0</v>
      </c>
      <c r="BW255">
        <f t="shared" si="244"/>
        <v>0</v>
      </c>
      <c r="BX255">
        <f t="shared" si="245"/>
        <v>0</v>
      </c>
      <c r="BY255">
        <f t="shared" si="268"/>
        <v>1</v>
      </c>
    </row>
    <row r="256" spans="1:77" x14ac:dyDescent="0.25">
      <c r="A256" t="str">
        <f t="shared" si="246"/>
        <v>13520</v>
      </c>
      <c r="D256">
        <v>1</v>
      </c>
      <c r="E256">
        <v>35</v>
      </c>
      <c r="F256">
        <v>40.5</v>
      </c>
      <c r="G256">
        <v>20</v>
      </c>
      <c r="H256">
        <v>21.5</v>
      </c>
      <c r="I256">
        <v>0</v>
      </c>
      <c r="J256">
        <v>26</v>
      </c>
      <c r="K256">
        <v>30</v>
      </c>
      <c r="L256" s="121">
        <v>46.4</v>
      </c>
      <c r="M256" s="115">
        <f t="shared" si="230"/>
        <v>2966.4</v>
      </c>
      <c r="N256" s="7">
        <v>4497.8275192555193</v>
      </c>
      <c r="O256" s="7">
        <v>4882.6094666576164</v>
      </c>
      <c r="P256" s="7">
        <v>6227.64</v>
      </c>
      <c r="Q256" s="121" t="s">
        <v>392</v>
      </c>
      <c r="R256">
        <v>1</v>
      </c>
      <c r="S256">
        <v>1</v>
      </c>
      <c r="T256">
        <v>1</v>
      </c>
      <c r="U256" t="e">
        <f t="shared" si="231"/>
        <v>#VALUE!</v>
      </c>
      <c r="V256">
        <f t="shared" si="232"/>
        <v>2475</v>
      </c>
      <c r="W256">
        <f t="shared" si="233"/>
        <v>2687</v>
      </c>
      <c r="X256">
        <f t="shared" si="234"/>
        <v>3427</v>
      </c>
      <c r="Y256" t="e">
        <f t="shared" si="263"/>
        <v>#VALUE!</v>
      </c>
      <c r="Z256">
        <f t="shared" si="257"/>
        <v>426</v>
      </c>
      <c r="AA256">
        <f t="shared" si="258"/>
        <v>462</v>
      </c>
      <c r="AB256">
        <f t="shared" si="259"/>
        <v>589</v>
      </c>
      <c r="AC256" s="213" t="e">
        <f t="shared" si="247"/>
        <v>#VALUE!</v>
      </c>
      <c r="AD256" s="213">
        <f t="shared" si="248"/>
        <v>0.68714959202671311</v>
      </c>
      <c r="AE256" s="213">
        <f t="shared" si="249"/>
        <v>0.80773928949039431</v>
      </c>
      <c r="AF256" s="213">
        <f t="shared" si="250"/>
        <v>1.3107392162086311</v>
      </c>
      <c r="AG256" s="167">
        <f t="shared" si="235"/>
        <v>1.2760000000000001E-4</v>
      </c>
      <c r="AH256" s="167">
        <f t="shared" si="236"/>
        <v>1.7219</v>
      </c>
      <c r="AI256" s="167">
        <f t="shared" si="237"/>
        <v>2</v>
      </c>
      <c r="AJ256" s="167">
        <f t="shared" si="238"/>
        <v>3.76611E-4</v>
      </c>
      <c r="AK256" s="115">
        <v>526.1057925837863</v>
      </c>
      <c r="AL256" s="7">
        <v>571.11330132956857</v>
      </c>
      <c r="AM256" s="7">
        <v>728.44</v>
      </c>
      <c r="AN256">
        <v>1</v>
      </c>
      <c r="AO256">
        <v>1</v>
      </c>
      <c r="AP256">
        <v>1</v>
      </c>
      <c r="AQ256">
        <f t="shared" si="239"/>
        <v>592</v>
      </c>
      <c r="AR256">
        <f t="shared" si="239"/>
        <v>643</v>
      </c>
      <c r="AS256">
        <f t="shared" si="240"/>
        <v>820</v>
      </c>
      <c r="AT256">
        <f t="shared" si="265"/>
        <v>255</v>
      </c>
      <c r="AU256">
        <f t="shared" si="266"/>
        <v>276</v>
      </c>
      <c r="AV256">
        <f t="shared" si="267"/>
        <v>353</v>
      </c>
      <c r="AW256" s="213">
        <f t="shared" si="251"/>
        <v>0.24716804050953625</v>
      </c>
      <c r="AX256" s="213">
        <f t="shared" si="252"/>
        <v>0.28937141059937038</v>
      </c>
      <c r="AY256" s="213">
        <f t="shared" si="253"/>
        <v>0.47246530732750064</v>
      </c>
      <c r="AZ256" s="119">
        <f t="shared" si="264"/>
        <v>0.5</v>
      </c>
      <c r="BA256" s="122">
        <v>11.5</v>
      </c>
      <c r="BB256" s="122">
        <v>12.8</v>
      </c>
      <c r="BC256" s="122">
        <v>19.600000000000001</v>
      </c>
      <c r="BE256" s="7">
        <v>3708</v>
      </c>
      <c r="BG256" s="123">
        <f t="shared" si="241"/>
        <v>0.8</v>
      </c>
      <c r="BJ256">
        <v>0</v>
      </c>
      <c r="BK256">
        <v>10</v>
      </c>
      <c r="BL256">
        <v>11.8</v>
      </c>
      <c r="BM256">
        <v>21.85</v>
      </c>
      <c r="BO256">
        <f t="shared" si="256"/>
        <v>1</v>
      </c>
      <c r="BP256">
        <f t="shared" si="256"/>
        <v>1</v>
      </c>
      <c r="BQ256">
        <f t="shared" si="256"/>
        <v>1</v>
      </c>
      <c r="BR256">
        <f t="shared" si="242"/>
        <v>592</v>
      </c>
      <c r="BS256">
        <f t="shared" si="254"/>
        <v>643</v>
      </c>
      <c r="BT256">
        <f t="shared" si="255"/>
        <v>820</v>
      </c>
      <c r="BV256">
        <f t="shared" si="243"/>
        <v>0</v>
      </c>
      <c r="BW256">
        <f t="shared" si="244"/>
        <v>0</v>
      </c>
      <c r="BX256">
        <f t="shared" si="245"/>
        <v>0</v>
      </c>
      <c r="BY256">
        <f t="shared" si="268"/>
        <v>1</v>
      </c>
    </row>
    <row r="257" spans="1:77" x14ac:dyDescent="0.25">
      <c r="A257" t="str">
        <f t="shared" si="246"/>
        <v>15020</v>
      </c>
      <c r="D257">
        <v>1</v>
      </c>
      <c r="E257">
        <v>50</v>
      </c>
      <c r="F257">
        <v>40.5</v>
      </c>
      <c r="G257">
        <v>20</v>
      </c>
      <c r="H257">
        <v>21.5</v>
      </c>
      <c r="I257">
        <v>0</v>
      </c>
      <c r="J257">
        <v>26</v>
      </c>
      <c r="K257">
        <v>30</v>
      </c>
      <c r="L257" s="121">
        <v>46.4</v>
      </c>
      <c r="M257" s="115">
        <f t="shared" si="230"/>
        <v>3492</v>
      </c>
      <c r="N257" s="7">
        <v>4497.8275192555193</v>
      </c>
      <c r="O257" s="7">
        <v>4882.6094666576164</v>
      </c>
      <c r="P257" s="7">
        <v>6227.64</v>
      </c>
      <c r="Q257" s="121" t="s">
        <v>392</v>
      </c>
      <c r="R257">
        <v>1</v>
      </c>
      <c r="S257">
        <v>1</v>
      </c>
      <c r="T257">
        <v>1</v>
      </c>
      <c r="U257" t="e">
        <f t="shared" si="231"/>
        <v>#VALUE!</v>
      </c>
      <c r="V257">
        <f t="shared" si="232"/>
        <v>2475</v>
      </c>
      <c r="W257">
        <f t="shared" si="233"/>
        <v>2687</v>
      </c>
      <c r="X257">
        <f t="shared" si="234"/>
        <v>3427</v>
      </c>
      <c r="Y257" t="e">
        <f t="shared" si="263"/>
        <v>#VALUE!</v>
      </c>
      <c r="Z257">
        <f t="shared" si="257"/>
        <v>426</v>
      </c>
      <c r="AA257">
        <f t="shared" si="258"/>
        <v>462</v>
      </c>
      <c r="AB257">
        <f t="shared" si="259"/>
        <v>589</v>
      </c>
      <c r="AC257" s="213" t="e">
        <f t="shared" si="247"/>
        <v>#VALUE!</v>
      </c>
      <c r="AD257" s="213">
        <f t="shared" si="248"/>
        <v>0.6997905036048051</v>
      </c>
      <c r="AE257" s="213">
        <f t="shared" si="249"/>
        <v>0.82227529311213776</v>
      </c>
      <c r="AF257" s="213">
        <f t="shared" si="250"/>
        <v>1.3328222903674887</v>
      </c>
      <c r="AG257" s="167">
        <f t="shared" si="235"/>
        <v>1.2760000000000001E-4</v>
      </c>
      <c r="AH257" s="167">
        <f t="shared" si="236"/>
        <v>1.7219</v>
      </c>
      <c r="AI257" s="167">
        <f t="shared" si="237"/>
        <v>2</v>
      </c>
      <c r="AJ257" s="167">
        <f t="shared" si="238"/>
        <v>3.76611E-4</v>
      </c>
      <c r="AK257" s="115">
        <v>526.1057925837863</v>
      </c>
      <c r="AL257" s="7">
        <v>571.11330132956857</v>
      </c>
      <c r="AM257" s="7">
        <v>728.44</v>
      </c>
      <c r="AN257">
        <v>1</v>
      </c>
      <c r="AO257">
        <v>1</v>
      </c>
      <c r="AP257">
        <v>1</v>
      </c>
      <c r="AQ257">
        <f t="shared" si="239"/>
        <v>592</v>
      </c>
      <c r="AR257">
        <f t="shared" si="239"/>
        <v>643</v>
      </c>
      <c r="AS257">
        <f t="shared" si="240"/>
        <v>820</v>
      </c>
      <c r="AT257">
        <f t="shared" si="265"/>
        <v>255</v>
      </c>
      <c r="AU257">
        <f t="shared" si="266"/>
        <v>276</v>
      </c>
      <c r="AV257">
        <f t="shared" si="267"/>
        <v>353</v>
      </c>
      <c r="AW257" s="213">
        <f t="shared" si="251"/>
        <v>0.25239223746186851</v>
      </c>
      <c r="AX257" s="213">
        <f t="shared" si="252"/>
        <v>0.29535827405561094</v>
      </c>
      <c r="AY257" s="213">
        <f t="shared" si="253"/>
        <v>0.48161088768475835</v>
      </c>
      <c r="AZ257" s="119">
        <f t="shared" si="264"/>
        <v>0.7</v>
      </c>
      <c r="BA257" s="122">
        <v>11.5</v>
      </c>
      <c r="BB257" s="122">
        <v>12.8</v>
      </c>
      <c r="BC257" s="122">
        <v>19.600000000000001</v>
      </c>
      <c r="BE257" s="7">
        <v>4365</v>
      </c>
      <c r="BG257" s="123">
        <f t="shared" si="241"/>
        <v>0.8</v>
      </c>
      <c r="BJ257">
        <v>0</v>
      </c>
      <c r="BK257">
        <v>10</v>
      </c>
      <c r="BL257">
        <v>11.8</v>
      </c>
      <c r="BM257">
        <v>21.85</v>
      </c>
      <c r="BO257">
        <f t="shared" si="256"/>
        <v>1</v>
      </c>
      <c r="BP257">
        <f t="shared" si="256"/>
        <v>1</v>
      </c>
      <c r="BQ257">
        <f t="shared" si="256"/>
        <v>1</v>
      </c>
      <c r="BR257">
        <f t="shared" si="242"/>
        <v>592</v>
      </c>
      <c r="BS257">
        <f t="shared" si="254"/>
        <v>643</v>
      </c>
      <c r="BT257">
        <f t="shared" si="255"/>
        <v>820</v>
      </c>
      <c r="BV257">
        <f t="shared" si="243"/>
        <v>0</v>
      </c>
      <c r="BW257">
        <f t="shared" si="244"/>
        <v>0</v>
      </c>
      <c r="BX257">
        <f t="shared" si="245"/>
        <v>0</v>
      </c>
      <c r="BY257">
        <f t="shared" si="268"/>
        <v>1</v>
      </c>
    </row>
    <row r="258" spans="1:77" x14ac:dyDescent="0.25">
      <c r="A258" t="str">
        <f t="shared" si="246"/>
        <v>16520</v>
      </c>
      <c r="D258">
        <v>1</v>
      </c>
      <c r="E258">
        <v>65</v>
      </c>
      <c r="F258">
        <v>40.5</v>
      </c>
      <c r="G258">
        <v>20</v>
      </c>
      <c r="H258">
        <v>21.5</v>
      </c>
      <c r="I258">
        <v>0</v>
      </c>
      <c r="J258">
        <v>26</v>
      </c>
      <c r="K258">
        <v>30</v>
      </c>
      <c r="L258" s="121">
        <v>46.4</v>
      </c>
      <c r="M258" s="115">
        <f t="shared" si="230"/>
        <v>3866.4</v>
      </c>
      <c r="N258" s="7">
        <v>4497.8275192555193</v>
      </c>
      <c r="O258" s="7">
        <v>4882.6094666576164</v>
      </c>
      <c r="P258" s="7">
        <v>6227.64</v>
      </c>
      <c r="Q258" s="121" t="s">
        <v>392</v>
      </c>
      <c r="R258">
        <v>1</v>
      </c>
      <c r="S258">
        <v>1</v>
      </c>
      <c r="T258">
        <v>1</v>
      </c>
      <c r="U258" t="e">
        <f t="shared" si="231"/>
        <v>#VALUE!</v>
      </c>
      <c r="V258">
        <f t="shared" si="232"/>
        <v>2475</v>
      </c>
      <c r="W258">
        <f t="shared" si="233"/>
        <v>2687</v>
      </c>
      <c r="X258">
        <f t="shared" si="234"/>
        <v>3427</v>
      </c>
      <c r="Y258" t="e">
        <f t="shared" si="263"/>
        <v>#VALUE!</v>
      </c>
      <c r="Z258">
        <f t="shared" si="257"/>
        <v>426</v>
      </c>
      <c r="AA258">
        <f t="shared" si="258"/>
        <v>462</v>
      </c>
      <c r="AB258">
        <f t="shared" si="259"/>
        <v>589</v>
      </c>
      <c r="AC258" s="213" t="e">
        <f t="shared" si="247"/>
        <v>#VALUE!</v>
      </c>
      <c r="AD258" s="213">
        <f t="shared" si="248"/>
        <v>0.7124314151828971</v>
      </c>
      <c r="AE258" s="213">
        <f t="shared" si="249"/>
        <v>0.8368112967338811</v>
      </c>
      <c r="AF258" s="213">
        <f t="shared" si="250"/>
        <v>1.3549053645263462</v>
      </c>
      <c r="AG258" s="167">
        <f t="shared" si="235"/>
        <v>1.2760000000000001E-4</v>
      </c>
      <c r="AH258" s="167">
        <f t="shared" si="236"/>
        <v>1.7219</v>
      </c>
      <c r="AI258" s="167">
        <f t="shared" si="237"/>
        <v>2</v>
      </c>
      <c r="AJ258" s="167">
        <f t="shared" si="238"/>
        <v>3.76611E-4</v>
      </c>
      <c r="AK258" s="115">
        <v>526.1057925837863</v>
      </c>
      <c r="AL258" s="7">
        <v>571.11330132956857</v>
      </c>
      <c r="AM258" s="7">
        <v>728.44</v>
      </c>
      <c r="AN258">
        <v>1</v>
      </c>
      <c r="AO258">
        <v>1</v>
      </c>
      <c r="AP258">
        <v>1</v>
      </c>
      <c r="AQ258">
        <f t="shared" si="239"/>
        <v>592</v>
      </c>
      <c r="AR258">
        <f t="shared" si="239"/>
        <v>643</v>
      </c>
      <c r="AS258">
        <f t="shared" si="240"/>
        <v>820</v>
      </c>
      <c r="AT258">
        <f t="shared" si="265"/>
        <v>255</v>
      </c>
      <c r="AU258">
        <f t="shared" si="266"/>
        <v>276</v>
      </c>
      <c r="AV258">
        <f t="shared" si="267"/>
        <v>353</v>
      </c>
      <c r="AW258" s="213">
        <f t="shared" si="251"/>
        <v>0.25761643441420073</v>
      </c>
      <c r="AX258" s="213">
        <f t="shared" si="252"/>
        <v>0.30134513751185149</v>
      </c>
      <c r="AY258" s="213">
        <f t="shared" si="253"/>
        <v>0.49075646804201611</v>
      </c>
      <c r="AZ258" s="119">
        <f t="shared" si="264"/>
        <v>0.9</v>
      </c>
      <c r="BA258" s="122">
        <v>11.5</v>
      </c>
      <c r="BB258" s="122">
        <v>12.8</v>
      </c>
      <c r="BC258" s="122">
        <v>19.600000000000001</v>
      </c>
      <c r="BE258" s="7">
        <v>4833</v>
      </c>
      <c r="BG258" s="123">
        <f t="shared" si="241"/>
        <v>0.8</v>
      </c>
      <c r="BJ258">
        <v>0</v>
      </c>
      <c r="BK258">
        <v>10</v>
      </c>
      <c r="BL258">
        <v>11.8</v>
      </c>
      <c r="BM258">
        <v>21.85</v>
      </c>
      <c r="BO258">
        <f t="shared" si="256"/>
        <v>1</v>
      </c>
      <c r="BP258">
        <f t="shared" si="256"/>
        <v>1</v>
      </c>
      <c r="BQ258">
        <f t="shared" si="256"/>
        <v>1</v>
      </c>
      <c r="BR258">
        <f t="shared" si="242"/>
        <v>592</v>
      </c>
      <c r="BS258">
        <f t="shared" si="254"/>
        <v>643</v>
      </c>
      <c r="BT258">
        <f t="shared" si="255"/>
        <v>820</v>
      </c>
      <c r="BV258">
        <f t="shared" si="243"/>
        <v>0</v>
      </c>
      <c r="BW258">
        <f t="shared" si="244"/>
        <v>0</v>
      </c>
      <c r="BX258">
        <f t="shared" si="245"/>
        <v>0</v>
      </c>
      <c r="BY258">
        <f t="shared" si="268"/>
        <v>1</v>
      </c>
    </row>
    <row r="259" spans="1:77" x14ac:dyDescent="0.25">
      <c r="A259" t="str">
        <f t="shared" si="246"/>
        <v>13521</v>
      </c>
      <c r="D259">
        <v>1</v>
      </c>
      <c r="E259">
        <v>35</v>
      </c>
      <c r="F259">
        <v>40.5</v>
      </c>
      <c r="G259">
        <v>21</v>
      </c>
      <c r="H259">
        <v>21.5</v>
      </c>
      <c r="I259">
        <v>0</v>
      </c>
      <c r="J259">
        <v>26</v>
      </c>
      <c r="K259">
        <v>30</v>
      </c>
      <c r="L259" s="121">
        <v>46.4</v>
      </c>
      <c r="M259" s="115">
        <f t="shared" si="230"/>
        <v>3044</v>
      </c>
      <c r="N259" s="7">
        <v>6016.7573462820046</v>
      </c>
      <c r="O259" s="7">
        <v>6423.892435808023</v>
      </c>
      <c r="P259" s="7">
        <v>9156.9599999999991</v>
      </c>
      <c r="Q259" s="121" t="s">
        <v>392</v>
      </c>
      <c r="R259">
        <v>1</v>
      </c>
      <c r="S259">
        <v>1</v>
      </c>
      <c r="T259">
        <v>1</v>
      </c>
      <c r="U259" t="e">
        <f t="shared" si="231"/>
        <v>#VALUE!</v>
      </c>
      <c r="V259">
        <f t="shared" si="232"/>
        <v>3311</v>
      </c>
      <c r="W259">
        <f t="shared" si="233"/>
        <v>3535</v>
      </c>
      <c r="X259">
        <f t="shared" si="234"/>
        <v>5039</v>
      </c>
      <c r="Y259" t="e">
        <f t="shared" si="263"/>
        <v>#VALUE!</v>
      </c>
      <c r="Z259">
        <f t="shared" si="257"/>
        <v>569</v>
      </c>
      <c r="AA259">
        <f t="shared" si="258"/>
        <v>608</v>
      </c>
      <c r="AB259">
        <f t="shared" si="259"/>
        <v>867</v>
      </c>
      <c r="AC259" s="213" t="e">
        <f t="shared" si="247"/>
        <v>#VALUE!</v>
      </c>
      <c r="AD259" s="213">
        <f t="shared" si="248"/>
        <v>1.6886386984146051</v>
      </c>
      <c r="AE259" s="213">
        <f t="shared" si="249"/>
        <v>1.9268627036814636</v>
      </c>
      <c r="AF259" s="213">
        <f t="shared" si="250"/>
        <v>3.9059148765639562</v>
      </c>
      <c r="AG259" s="167">
        <f t="shared" si="235"/>
        <v>1.2760000000000001E-4</v>
      </c>
      <c r="AH259" s="167">
        <f t="shared" si="236"/>
        <v>1.7219</v>
      </c>
      <c r="AI259" s="167">
        <f t="shared" si="237"/>
        <v>4</v>
      </c>
      <c r="AJ259" s="167">
        <f t="shared" si="238"/>
        <v>5.1420100000000005E-4</v>
      </c>
      <c r="AK259" s="115">
        <v>750.12346036921247</v>
      </c>
      <c r="AL259" s="7">
        <v>800.88196110577712</v>
      </c>
      <c r="AM259" s="7">
        <v>1141.6200000000001</v>
      </c>
      <c r="AN259">
        <v>1</v>
      </c>
      <c r="AO259">
        <v>1</v>
      </c>
      <c r="AP259">
        <v>1</v>
      </c>
      <c r="AQ259">
        <f t="shared" si="239"/>
        <v>845</v>
      </c>
      <c r="AR259">
        <f t="shared" si="239"/>
        <v>902</v>
      </c>
      <c r="AS259">
        <f t="shared" si="240"/>
        <v>1286</v>
      </c>
      <c r="AT259">
        <f t="shared" si="265"/>
        <v>363</v>
      </c>
      <c r="AU259">
        <f t="shared" si="266"/>
        <v>388</v>
      </c>
      <c r="AV259">
        <f t="shared" si="267"/>
        <v>553</v>
      </c>
      <c r="AW259" s="213">
        <f t="shared" si="251"/>
        <v>0.69036404527734596</v>
      </c>
      <c r="AX259" s="213">
        <f t="shared" si="252"/>
        <v>0.78817738281338978</v>
      </c>
      <c r="AY259" s="213">
        <f t="shared" si="253"/>
        <v>1.5954364390870561</v>
      </c>
      <c r="AZ259" s="119">
        <f t="shared" si="264"/>
        <v>0.9</v>
      </c>
      <c r="BA259" s="122">
        <v>11.5</v>
      </c>
      <c r="BB259" s="122">
        <v>12.8</v>
      </c>
      <c r="BC259" s="122">
        <v>19.600000000000001</v>
      </c>
      <c r="BE259" s="7">
        <v>3805</v>
      </c>
      <c r="BG259" s="123">
        <f t="shared" si="241"/>
        <v>0.8</v>
      </c>
      <c r="BJ259">
        <v>0</v>
      </c>
      <c r="BK259">
        <v>10</v>
      </c>
      <c r="BL259">
        <v>11.8</v>
      </c>
      <c r="BM259">
        <v>21.85</v>
      </c>
      <c r="BO259">
        <f t="shared" si="256"/>
        <v>1</v>
      </c>
      <c r="BP259">
        <f t="shared" si="256"/>
        <v>1</v>
      </c>
      <c r="BQ259">
        <f t="shared" si="256"/>
        <v>1</v>
      </c>
      <c r="BR259">
        <f t="shared" si="242"/>
        <v>845</v>
      </c>
      <c r="BS259">
        <f t="shared" si="254"/>
        <v>902</v>
      </c>
      <c r="BT259">
        <f t="shared" si="255"/>
        <v>1286</v>
      </c>
      <c r="BV259">
        <f t="shared" si="243"/>
        <v>0</v>
      </c>
      <c r="BW259">
        <f t="shared" si="244"/>
        <v>0</v>
      </c>
      <c r="BX259">
        <f t="shared" si="245"/>
        <v>0</v>
      </c>
      <c r="BY259">
        <f t="shared" si="268"/>
        <v>1</v>
      </c>
    </row>
    <row r="260" spans="1:77" x14ac:dyDescent="0.25">
      <c r="A260" t="str">
        <f t="shared" si="246"/>
        <v>15021</v>
      </c>
      <c r="D260">
        <v>1</v>
      </c>
      <c r="E260">
        <v>50</v>
      </c>
      <c r="F260">
        <v>40.5</v>
      </c>
      <c r="G260">
        <v>21</v>
      </c>
      <c r="H260">
        <v>21.5</v>
      </c>
      <c r="I260">
        <v>0</v>
      </c>
      <c r="J260">
        <v>26</v>
      </c>
      <c r="K260">
        <v>30</v>
      </c>
      <c r="L260" s="121">
        <v>46.4</v>
      </c>
      <c r="M260" s="115">
        <f t="shared" si="230"/>
        <v>3718.4</v>
      </c>
      <c r="N260" s="7">
        <v>6016.7573462820046</v>
      </c>
      <c r="O260" s="7">
        <v>6423.892435808023</v>
      </c>
      <c r="P260" s="7">
        <v>9156.9599999999991</v>
      </c>
      <c r="Q260" s="121" t="s">
        <v>392</v>
      </c>
      <c r="R260">
        <v>1</v>
      </c>
      <c r="S260">
        <v>1</v>
      </c>
      <c r="T260">
        <v>1</v>
      </c>
      <c r="U260" t="e">
        <f t="shared" si="231"/>
        <v>#VALUE!</v>
      </c>
      <c r="V260">
        <f t="shared" si="232"/>
        <v>3311</v>
      </c>
      <c r="W260">
        <f t="shared" si="233"/>
        <v>3535</v>
      </c>
      <c r="X260">
        <f t="shared" si="234"/>
        <v>5039</v>
      </c>
      <c r="Y260" t="e">
        <f t="shared" si="263"/>
        <v>#VALUE!</v>
      </c>
      <c r="Z260">
        <f t="shared" si="257"/>
        <v>569</v>
      </c>
      <c r="AA260">
        <f t="shared" si="258"/>
        <v>608</v>
      </c>
      <c r="AB260">
        <f t="shared" si="259"/>
        <v>867</v>
      </c>
      <c r="AC260" s="213" t="e">
        <f t="shared" si="247"/>
        <v>#VALUE!</v>
      </c>
      <c r="AD260" s="213">
        <f t="shared" si="248"/>
        <v>1.7302542650142207</v>
      </c>
      <c r="AE260" s="213">
        <f t="shared" si="249"/>
        <v>1.9735105474200048</v>
      </c>
      <c r="AF260" s="213">
        <f t="shared" si="250"/>
        <v>3.9918564072230018</v>
      </c>
      <c r="AG260" s="167">
        <f t="shared" si="235"/>
        <v>1.2760000000000001E-4</v>
      </c>
      <c r="AH260" s="167">
        <f t="shared" si="236"/>
        <v>1.7219</v>
      </c>
      <c r="AI260" s="167">
        <f t="shared" si="237"/>
        <v>4</v>
      </c>
      <c r="AJ260" s="167">
        <f t="shared" si="238"/>
        <v>5.1420100000000005E-4</v>
      </c>
      <c r="AK260" s="115">
        <v>750.12346036921247</v>
      </c>
      <c r="AL260" s="7">
        <v>800.88196110577712</v>
      </c>
      <c r="AM260" s="7">
        <v>1141.6200000000001</v>
      </c>
      <c r="AN260">
        <v>1</v>
      </c>
      <c r="AO260">
        <v>1</v>
      </c>
      <c r="AP260">
        <v>1</v>
      </c>
      <c r="AQ260">
        <f t="shared" si="239"/>
        <v>845</v>
      </c>
      <c r="AR260">
        <f t="shared" si="239"/>
        <v>902</v>
      </c>
      <c r="AS260">
        <f t="shared" si="240"/>
        <v>1286</v>
      </c>
      <c r="AT260">
        <f t="shared" si="265"/>
        <v>363</v>
      </c>
      <c r="AU260">
        <f t="shared" si="266"/>
        <v>388</v>
      </c>
      <c r="AV260">
        <f t="shared" si="267"/>
        <v>553</v>
      </c>
      <c r="AW260" s="213">
        <f t="shared" si="251"/>
        <v>0.70955653064225821</v>
      </c>
      <c r="AX260" s="213">
        <f t="shared" si="252"/>
        <v>0.80970209478585797</v>
      </c>
      <c r="AY260" s="213">
        <f t="shared" si="253"/>
        <v>1.6350575277172912</v>
      </c>
      <c r="AZ260" s="119">
        <f t="shared" si="264"/>
        <v>1.3</v>
      </c>
      <c r="BA260" s="122">
        <v>11.5</v>
      </c>
      <c r="BB260" s="122">
        <v>12.8</v>
      </c>
      <c r="BC260" s="122">
        <v>19.600000000000001</v>
      </c>
      <c r="BE260" s="7">
        <v>4648</v>
      </c>
      <c r="BG260" s="123">
        <f t="shared" si="241"/>
        <v>0.8</v>
      </c>
      <c r="BJ260">
        <v>0</v>
      </c>
      <c r="BK260">
        <v>10</v>
      </c>
      <c r="BL260">
        <v>11.8</v>
      </c>
      <c r="BM260">
        <v>21.85</v>
      </c>
      <c r="BO260">
        <f t="shared" si="256"/>
        <v>1</v>
      </c>
      <c r="BP260">
        <f t="shared" si="256"/>
        <v>1</v>
      </c>
      <c r="BQ260">
        <f t="shared" si="256"/>
        <v>1</v>
      </c>
      <c r="BR260">
        <f t="shared" si="242"/>
        <v>845</v>
      </c>
      <c r="BS260">
        <f t="shared" si="254"/>
        <v>902</v>
      </c>
      <c r="BT260">
        <f t="shared" si="255"/>
        <v>1286</v>
      </c>
      <c r="BV260">
        <f t="shared" si="243"/>
        <v>0</v>
      </c>
      <c r="BW260">
        <f t="shared" si="244"/>
        <v>0</v>
      </c>
      <c r="BX260">
        <f t="shared" si="245"/>
        <v>0</v>
      </c>
      <c r="BY260">
        <f t="shared" si="268"/>
        <v>1</v>
      </c>
    </row>
    <row r="261" spans="1:77" x14ac:dyDescent="0.25">
      <c r="A261" t="str">
        <f t="shared" si="246"/>
        <v>16521</v>
      </c>
      <c r="D261">
        <v>1</v>
      </c>
      <c r="E261">
        <v>65</v>
      </c>
      <c r="F261">
        <v>40.5</v>
      </c>
      <c r="G261">
        <v>21</v>
      </c>
      <c r="H261">
        <v>21.5</v>
      </c>
      <c r="I261">
        <v>0</v>
      </c>
      <c r="J261">
        <v>26</v>
      </c>
      <c r="K261">
        <v>30</v>
      </c>
      <c r="L261" s="121">
        <v>46.4</v>
      </c>
      <c r="M261" s="115">
        <f t="shared" si="230"/>
        <v>4363.2</v>
      </c>
      <c r="N261" s="7">
        <v>6016.7573462820046</v>
      </c>
      <c r="O261" s="7">
        <v>6423.892435808023</v>
      </c>
      <c r="P261" s="7">
        <v>9156.9599999999991</v>
      </c>
      <c r="Q261" s="121" t="s">
        <v>392</v>
      </c>
      <c r="R261">
        <v>1</v>
      </c>
      <c r="S261">
        <v>1</v>
      </c>
      <c r="T261">
        <v>1</v>
      </c>
      <c r="U261" t="e">
        <f t="shared" si="231"/>
        <v>#VALUE!</v>
      </c>
      <c r="V261">
        <f t="shared" si="232"/>
        <v>3311</v>
      </c>
      <c r="W261">
        <f t="shared" si="233"/>
        <v>3535</v>
      </c>
      <c r="X261">
        <f t="shared" si="234"/>
        <v>5039</v>
      </c>
      <c r="Y261" t="e">
        <f t="shared" si="263"/>
        <v>#VALUE!</v>
      </c>
      <c r="Z261">
        <f t="shared" si="257"/>
        <v>569</v>
      </c>
      <c r="AA261">
        <f t="shared" si="258"/>
        <v>608</v>
      </c>
      <c r="AB261">
        <f t="shared" si="259"/>
        <v>867</v>
      </c>
      <c r="AC261" s="213" t="e">
        <f t="shared" si="247"/>
        <v>#VALUE!</v>
      </c>
      <c r="AD261" s="213">
        <f t="shared" si="248"/>
        <v>1.7718698316138359</v>
      </c>
      <c r="AE261" s="213">
        <f t="shared" si="249"/>
        <v>2.0201583911585459</v>
      </c>
      <c r="AF261" s="213">
        <f t="shared" si="250"/>
        <v>4.077797937882047</v>
      </c>
      <c r="AG261" s="167">
        <f t="shared" si="235"/>
        <v>1.2760000000000001E-4</v>
      </c>
      <c r="AH261" s="167">
        <f t="shared" si="236"/>
        <v>1.7219</v>
      </c>
      <c r="AI261" s="167">
        <f t="shared" si="237"/>
        <v>4</v>
      </c>
      <c r="AJ261" s="167">
        <f t="shared" si="238"/>
        <v>5.1420100000000005E-4</v>
      </c>
      <c r="AK261" s="115">
        <f>AK260*(1-(($E261-50)*0.005))</f>
        <v>693.86420084152155</v>
      </c>
      <c r="AL261" s="7">
        <f>AL260*(1-(($E261-50)*0.005))</f>
        <v>740.81581402284382</v>
      </c>
      <c r="AM261" s="7">
        <f>AM260*(1-(($E261-50)*0.005))</f>
        <v>1055.9985000000001</v>
      </c>
      <c r="AN261">
        <v>1</v>
      </c>
      <c r="AO261">
        <v>1</v>
      </c>
      <c r="AP261">
        <v>1</v>
      </c>
      <c r="AQ261">
        <f t="shared" si="239"/>
        <v>781</v>
      </c>
      <c r="AR261">
        <f t="shared" si="239"/>
        <v>834</v>
      </c>
      <c r="AS261">
        <f t="shared" si="240"/>
        <v>1189</v>
      </c>
      <c r="AT261">
        <f t="shared" si="265"/>
        <v>336</v>
      </c>
      <c r="AU261">
        <f t="shared" si="266"/>
        <v>359</v>
      </c>
      <c r="AV261">
        <f t="shared" si="267"/>
        <v>511</v>
      </c>
      <c r="AW261" s="213">
        <f t="shared" si="251"/>
        <v>0.62557702646109581</v>
      </c>
      <c r="AX261" s="213">
        <f t="shared" si="252"/>
        <v>0.71297235078844323</v>
      </c>
      <c r="AY261" s="213">
        <f t="shared" si="253"/>
        <v>1.4324917771370005</v>
      </c>
      <c r="AZ261" s="119">
        <f t="shared" si="264"/>
        <v>1.7</v>
      </c>
      <c r="BA261" s="122">
        <v>11.5</v>
      </c>
      <c r="BB261" s="122">
        <v>12.8</v>
      </c>
      <c r="BC261" s="122">
        <v>19.600000000000001</v>
      </c>
      <c r="BE261" s="7">
        <v>5454</v>
      </c>
      <c r="BG261" s="123">
        <f t="shared" si="241"/>
        <v>0.8</v>
      </c>
      <c r="BJ261">
        <v>0</v>
      </c>
      <c r="BK261">
        <v>10</v>
      </c>
      <c r="BL261">
        <v>11.8</v>
      </c>
      <c r="BM261">
        <v>21.85</v>
      </c>
      <c r="BO261">
        <f t="shared" si="256"/>
        <v>1</v>
      </c>
      <c r="BP261">
        <f t="shared" si="256"/>
        <v>1</v>
      </c>
      <c r="BQ261">
        <f t="shared" si="256"/>
        <v>1</v>
      </c>
      <c r="BR261">
        <f t="shared" si="242"/>
        <v>781</v>
      </c>
      <c r="BS261">
        <f t="shared" si="254"/>
        <v>834</v>
      </c>
      <c r="BT261">
        <f t="shared" si="255"/>
        <v>1189</v>
      </c>
      <c r="BV261">
        <f t="shared" si="243"/>
        <v>0</v>
      </c>
      <c r="BW261">
        <f t="shared" si="244"/>
        <v>0</v>
      </c>
      <c r="BX261">
        <f t="shared" si="245"/>
        <v>0</v>
      </c>
      <c r="BY261">
        <f t="shared" si="268"/>
        <v>1</v>
      </c>
    </row>
    <row r="262" spans="1:77" x14ac:dyDescent="0.25">
      <c r="A262" t="str">
        <f t="shared" si="246"/>
        <v>13510</v>
      </c>
      <c r="D262">
        <v>1</v>
      </c>
      <c r="E262">
        <v>35</v>
      </c>
      <c r="F262">
        <v>40.5</v>
      </c>
      <c r="G262">
        <v>10</v>
      </c>
      <c r="H262">
        <v>11.5</v>
      </c>
      <c r="I262">
        <v>0</v>
      </c>
      <c r="J262">
        <v>26</v>
      </c>
      <c r="K262">
        <v>30</v>
      </c>
      <c r="L262" s="121">
        <v>46.5</v>
      </c>
      <c r="M262" s="115">
        <f t="shared" si="230"/>
        <v>1616.4</v>
      </c>
      <c r="N262" s="7">
        <v>3259.5785648750903</v>
      </c>
      <c r="O262" s="7">
        <v>3552.8677924068675</v>
      </c>
      <c r="P262" s="7">
        <v>4620.9799999999996</v>
      </c>
      <c r="Q262" s="121" t="s">
        <v>392</v>
      </c>
      <c r="R262">
        <v>1</v>
      </c>
      <c r="S262">
        <v>1</v>
      </c>
      <c r="T262">
        <v>1</v>
      </c>
      <c r="U262" t="e">
        <f t="shared" si="231"/>
        <v>#VALUE!</v>
      </c>
      <c r="V262">
        <f t="shared" si="232"/>
        <v>1794</v>
      </c>
      <c r="W262">
        <f t="shared" si="233"/>
        <v>1955</v>
      </c>
      <c r="X262">
        <f t="shared" si="234"/>
        <v>2543</v>
      </c>
      <c r="Y262" t="e">
        <f t="shared" si="263"/>
        <v>#VALUE!</v>
      </c>
      <c r="Z262">
        <f t="shared" si="257"/>
        <v>309</v>
      </c>
      <c r="AA262">
        <f t="shared" si="258"/>
        <v>336</v>
      </c>
      <c r="AB262">
        <f t="shared" si="259"/>
        <v>437</v>
      </c>
      <c r="AC262" s="213" t="e">
        <f t="shared" si="247"/>
        <v>#VALUE!</v>
      </c>
      <c r="AD262" s="213">
        <f t="shared" si="248"/>
        <v>0.37714241839066115</v>
      </c>
      <c r="AE262" s="213">
        <f t="shared" si="249"/>
        <v>0.44506169832278875</v>
      </c>
      <c r="AF262" s="213">
        <f t="shared" si="250"/>
        <v>0.74843988732215638</v>
      </c>
      <c r="AG262" s="167">
        <f t="shared" si="235"/>
        <v>3.969E-4</v>
      </c>
      <c r="AH262" s="167">
        <f t="shared" si="236"/>
        <v>1.7345999999999999</v>
      </c>
      <c r="AI262" s="167">
        <f t="shared" si="237"/>
        <v>2</v>
      </c>
      <c r="AJ262" s="167">
        <f t="shared" si="238"/>
        <v>3.6734700000000002E-4</v>
      </c>
      <c r="AK262" s="115">
        <v>451.89903695786995</v>
      </c>
      <c r="AL262" s="7">
        <v>492.55985148767917</v>
      </c>
      <c r="AM262" s="7">
        <v>640.64</v>
      </c>
      <c r="AN262">
        <v>1</v>
      </c>
      <c r="AO262">
        <v>1</v>
      </c>
      <c r="AP262">
        <v>1</v>
      </c>
      <c r="AQ262">
        <f t="shared" si="239"/>
        <v>509</v>
      </c>
      <c r="AR262">
        <f t="shared" si="239"/>
        <v>555</v>
      </c>
      <c r="AS262">
        <f t="shared" si="240"/>
        <v>721</v>
      </c>
      <c r="AT262">
        <f t="shared" si="265"/>
        <v>219</v>
      </c>
      <c r="AU262">
        <f t="shared" si="266"/>
        <v>239</v>
      </c>
      <c r="AV262">
        <f t="shared" si="267"/>
        <v>310</v>
      </c>
      <c r="AW262" s="213">
        <f t="shared" si="251"/>
        <v>0.1910478090251985</v>
      </c>
      <c r="AX262" s="213">
        <f t="shared" si="252"/>
        <v>0.22703364444377036</v>
      </c>
      <c r="AY262" s="213">
        <f t="shared" si="253"/>
        <v>0.37955859602818431</v>
      </c>
      <c r="AZ262" s="119">
        <f t="shared" si="264"/>
        <v>0.2</v>
      </c>
      <c r="BA262" s="1">
        <v>13.4</v>
      </c>
      <c r="BB262">
        <v>14.8</v>
      </c>
      <c r="BC262">
        <v>24</v>
      </c>
      <c r="BE262" s="7">
        <v>1796</v>
      </c>
      <c r="BG262" s="123">
        <f t="shared" si="241"/>
        <v>0.9</v>
      </c>
      <c r="BJ262">
        <v>0</v>
      </c>
      <c r="BK262">
        <v>10.7</v>
      </c>
      <c r="BL262">
        <v>12.5</v>
      </c>
      <c r="BM262">
        <v>21.85</v>
      </c>
      <c r="BO262">
        <f t="shared" si="256"/>
        <v>1</v>
      </c>
      <c r="BP262">
        <f t="shared" si="256"/>
        <v>1</v>
      </c>
      <c r="BQ262">
        <f t="shared" si="256"/>
        <v>1</v>
      </c>
      <c r="BR262">
        <f t="shared" si="242"/>
        <v>509</v>
      </c>
      <c r="BS262">
        <f t="shared" si="254"/>
        <v>555</v>
      </c>
      <c r="BT262">
        <f t="shared" si="255"/>
        <v>721</v>
      </c>
      <c r="BV262">
        <f t="shared" si="243"/>
        <v>0</v>
      </c>
      <c r="BW262">
        <f t="shared" si="244"/>
        <v>0</v>
      </c>
      <c r="BX262">
        <f t="shared" si="245"/>
        <v>0</v>
      </c>
      <c r="BY262">
        <f t="shared" si="268"/>
        <v>1</v>
      </c>
    </row>
    <row r="263" spans="1:77" x14ac:dyDescent="0.25">
      <c r="A263" t="str">
        <f t="shared" si="246"/>
        <v>15010</v>
      </c>
      <c r="D263">
        <v>1</v>
      </c>
      <c r="E263">
        <v>50</v>
      </c>
      <c r="F263">
        <v>40.5</v>
      </c>
      <c r="G263">
        <v>10</v>
      </c>
      <c r="H263">
        <v>11.5</v>
      </c>
      <c r="I263">
        <v>0</v>
      </c>
      <c r="J263">
        <v>26</v>
      </c>
      <c r="K263">
        <v>30</v>
      </c>
      <c r="L263" s="121">
        <v>46.5</v>
      </c>
      <c r="M263" s="115">
        <f t="shared" si="230"/>
        <v>1936.8</v>
      </c>
      <c r="N263" s="7">
        <v>3259.5785648750903</v>
      </c>
      <c r="O263" s="7">
        <v>3552.8677924068675</v>
      </c>
      <c r="P263" s="7">
        <v>4620.9799999999996</v>
      </c>
      <c r="Q263" s="121" t="s">
        <v>392</v>
      </c>
      <c r="R263">
        <v>1</v>
      </c>
      <c r="S263">
        <v>1</v>
      </c>
      <c r="T263">
        <v>1</v>
      </c>
      <c r="U263" t="e">
        <f t="shared" si="231"/>
        <v>#VALUE!</v>
      </c>
      <c r="V263">
        <f t="shared" si="232"/>
        <v>1794</v>
      </c>
      <c r="W263">
        <f t="shared" si="233"/>
        <v>1955</v>
      </c>
      <c r="X263">
        <f t="shared" si="234"/>
        <v>2543</v>
      </c>
      <c r="Y263" t="e">
        <f t="shared" si="263"/>
        <v>#VALUE!</v>
      </c>
      <c r="Z263">
        <f t="shared" si="257"/>
        <v>309</v>
      </c>
      <c r="AA263">
        <f t="shared" si="258"/>
        <v>336</v>
      </c>
      <c r="AB263">
        <f t="shared" si="259"/>
        <v>437</v>
      </c>
      <c r="AC263" s="213" t="e">
        <f t="shared" si="247"/>
        <v>#VALUE!</v>
      </c>
      <c r="AD263" s="213">
        <f t="shared" si="248"/>
        <v>0.40147064249410369</v>
      </c>
      <c r="AE263" s="213">
        <f t="shared" si="249"/>
        <v>0.47319473030229497</v>
      </c>
      <c r="AF263" s="213">
        <f t="shared" si="250"/>
        <v>0.79282195485183327</v>
      </c>
      <c r="AG263" s="167">
        <f t="shared" si="235"/>
        <v>3.969E-4</v>
      </c>
      <c r="AH263" s="167">
        <f t="shared" si="236"/>
        <v>1.7345999999999999</v>
      </c>
      <c r="AI263" s="167">
        <f t="shared" si="237"/>
        <v>2</v>
      </c>
      <c r="AJ263" s="167">
        <f t="shared" si="238"/>
        <v>3.6734700000000002E-4</v>
      </c>
      <c r="AK263" s="115">
        <v>451.89903695786995</v>
      </c>
      <c r="AL263" s="7">
        <v>492.55985148767917</v>
      </c>
      <c r="AM263" s="7">
        <v>640.64</v>
      </c>
      <c r="AN263">
        <v>1</v>
      </c>
      <c r="AO263">
        <v>1</v>
      </c>
      <c r="AP263">
        <v>1</v>
      </c>
      <c r="AQ263">
        <f t="shared" si="239"/>
        <v>509</v>
      </c>
      <c r="AR263">
        <f t="shared" si="239"/>
        <v>555</v>
      </c>
      <c r="AS263">
        <f t="shared" si="240"/>
        <v>721</v>
      </c>
      <c r="AT263">
        <f t="shared" si="265"/>
        <v>219</v>
      </c>
      <c r="AU263">
        <f t="shared" si="266"/>
        <v>239</v>
      </c>
      <c r="AV263">
        <f t="shared" si="267"/>
        <v>310</v>
      </c>
      <c r="AW263" s="213">
        <f t="shared" si="251"/>
        <v>0.20443726066252749</v>
      </c>
      <c r="AX263" s="213">
        <f t="shared" si="252"/>
        <v>0.24261471981112742</v>
      </c>
      <c r="AY263" s="213">
        <f t="shared" si="253"/>
        <v>0.40402355115064859</v>
      </c>
      <c r="AZ263" s="119">
        <f t="shared" si="264"/>
        <v>0.3</v>
      </c>
      <c r="BA263" s="1">
        <v>13.4</v>
      </c>
      <c r="BB263">
        <v>14.8</v>
      </c>
      <c r="BC263">
        <v>24</v>
      </c>
      <c r="BE263" s="7">
        <v>2152</v>
      </c>
      <c r="BG263" s="123">
        <f t="shared" si="241"/>
        <v>0.9</v>
      </c>
      <c r="BJ263">
        <v>0</v>
      </c>
      <c r="BK263">
        <v>10.7</v>
      </c>
      <c r="BL263">
        <v>12.5</v>
      </c>
      <c r="BM263">
        <v>21.85</v>
      </c>
      <c r="BO263">
        <f t="shared" si="256"/>
        <v>1</v>
      </c>
      <c r="BP263">
        <f t="shared" si="256"/>
        <v>1</v>
      </c>
      <c r="BQ263">
        <f t="shared" si="256"/>
        <v>1</v>
      </c>
      <c r="BR263">
        <f t="shared" si="242"/>
        <v>509</v>
      </c>
      <c r="BS263">
        <f t="shared" si="254"/>
        <v>555</v>
      </c>
      <c r="BT263">
        <f t="shared" si="255"/>
        <v>721</v>
      </c>
      <c r="BV263">
        <f t="shared" si="243"/>
        <v>0</v>
      </c>
      <c r="BW263">
        <f t="shared" si="244"/>
        <v>0</v>
      </c>
      <c r="BX263">
        <f t="shared" si="245"/>
        <v>0</v>
      </c>
      <c r="BY263">
        <f t="shared" si="268"/>
        <v>1</v>
      </c>
    </row>
    <row r="264" spans="1:77" x14ac:dyDescent="0.25">
      <c r="A264" t="str">
        <f t="shared" si="246"/>
        <v>16510</v>
      </c>
      <c r="D264">
        <v>1</v>
      </c>
      <c r="E264">
        <v>65</v>
      </c>
      <c r="F264">
        <v>40.5</v>
      </c>
      <c r="G264">
        <v>10</v>
      </c>
      <c r="H264">
        <v>11.5</v>
      </c>
      <c r="I264">
        <v>0</v>
      </c>
      <c r="J264">
        <v>26</v>
      </c>
      <c r="K264">
        <v>30</v>
      </c>
      <c r="L264" s="121">
        <v>46.5</v>
      </c>
      <c r="M264" s="115">
        <f t="shared" si="230"/>
        <v>2179.8000000000002</v>
      </c>
      <c r="N264" s="7">
        <v>3259.5785648750903</v>
      </c>
      <c r="O264" s="7">
        <v>3552.8677924068675</v>
      </c>
      <c r="P264" s="7">
        <v>4620.9799999999996</v>
      </c>
      <c r="Q264" s="121" t="s">
        <v>392</v>
      </c>
      <c r="R264">
        <v>1</v>
      </c>
      <c r="S264">
        <v>1</v>
      </c>
      <c r="T264">
        <v>1</v>
      </c>
      <c r="U264" t="e">
        <f t="shared" si="231"/>
        <v>#VALUE!</v>
      </c>
      <c r="V264">
        <f t="shared" si="232"/>
        <v>1794</v>
      </c>
      <c r="W264">
        <f t="shared" si="233"/>
        <v>1955</v>
      </c>
      <c r="X264">
        <f t="shared" si="234"/>
        <v>2543</v>
      </c>
      <c r="Y264" t="e">
        <f t="shared" si="263"/>
        <v>#VALUE!</v>
      </c>
      <c r="Z264">
        <f t="shared" si="257"/>
        <v>309</v>
      </c>
      <c r="AA264">
        <f t="shared" si="258"/>
        <v>336</v>
      </c>
      <c r="AB264">
        <f t="shared" si="259"/>
        <v>437</v>
      </c>
      <c r="AC264" s="213" t="e">
        <f t="shared" si="247"/>
        <v>#VALUE!</v>
      </c>
      <c r="AD264" s="213">
        <f t="shared" si="248"/>
        <v>0.42579886659754623</v>
      </c>
      <c r="AE264" s="213">
        <f t="shared" si="249"/>
        <v>0.50132776228180131</v>
      </c>
      <c r="AF264" s="213">
        <f t="shared" si="250"/>
        <v>0.83720402238151026</v>
      </c>
      <c r="AG264" s="167">
        <f t="shared" si="235"/>
        <v>3.969E-4</v>
      </c>
      <c r="AH264" s="167">
        <f t="shared" si="236"/>
        <v>1.7345999999999999</v>
      </c>
      <c r="AI264" s="167">
        <f t="shared" si="237"/>
        <v>2</v>
      </c>
      <c r="AJ264" s="167">
        <f t="shared" si="238"/>
        <v>3.6734700000000002E-4</v>
      </c>
      <c r="AK264" s="115">
        <v>451.89903695786995</v>
      </c>
      <c r="AL264" s="7">
        <v>492.55985148767917</v>
      </c>
      <c r="AM264" s="7">
        <v>640.64</v>
      </c>
      <c r="AN264">
        <v>1</v>
      </c>
      <c r="AO264">
        <v>1</v>
      </c>
      <c r="AP264">
        <v>1</v>
      </c>
      <c r="AQ264">
        <f t="shared" si="239"/>
        <v>509</v>
      </c>
      <c r="AR264">
        <f t="shared" si="239"/>
        <v>555</v>
      </c>
      <c r="AS264">
        <f t="shared" si="240"/>
        <v>721</v>
      </c>
      <c r="AT264">
        <f t="shared" si="265"/>
        <v>219</v>
      </c>
      <c r="AU264">
        <f t="shared" si="266"/>
        <v>239</v>
      </c>
      <c r="AV264">
        <f t="shared" si="267"/>
        <v>310</v>
      </c>
      <c r="AW264" s="213">
        <f t="shared" si="251"/>
        <v>0.21782671229985645</v>
      </c>
      <c r="AX264" s="213">
        <f t="shared" si="252"/>
        <v>0.25819579517848446</v>
      </c>
      <c r="AY264" s="213">
        <f t="shared" si="253"/>
        <v>0.42848850627311286</v>
      </c>
      <c r="AZ264" s="119">
        <f t="shared" si="264"/>
        <v>0.4</v>
      </c>
      <c r="BA264" s="1">
        <v>13.4</v>
      </c>
      <c r="BB264">
        <v>14.8</v>
      </c>
      <c r="BC264">
        <v>24</v>
      </c>
      <c r="BE264" s="7">
        <v>2422</v>
      </c>
      <c r="BG264" s="123">
        <f t="shared" si="241"/>
        <v>0.9</v>
      </c>
      <c r="BJ264">
        <v>0</v>
      </c>
      <c r="BK264">
        <v>10.7</v>
      </c>
      <c r="BL264">
        <v>12.5</v>
      </c>
      <c r="BM264">
        <v>21.85</v>
      </c>
      <c r="BO264">
        <f t="shared" si="256"/>
        <v>1</v>
      </c>
      <c r="BP264">
        <f t="shared" si="256"/>
        <v>1</v>
      </c>
      <c r="BQ264">
        <f t="shared" si="256"/>
        <v>1</v>
      </c>
      <c r="BR264">
        <f t="shared" si="242"/>
        <v>509</v>
      </c>
      <c r="BS264">
        <f t="shared" si="254"/>
        <v>555</v>
      </c>
      <c r="BT264">
        <f t="shared" si="255"/>
        <v>721</v>
      </c>
      <c r="BV264">
        <f t="shared" si="243"/>
        <v>0</v>
      </c>
      <c r="BW264">
        <f t="shared" si="244"/>
        <v>0</v>
      </c>
      <c r="BX264">
        <f t="shared" si="245"/>
        <v>0</v>
      </c>
      <c r="BY264">
        <f t="shared" si="268"/>
        <v>1</v>
      </c>
    </row>
    <row r="265" spans="1:77" x14ac:dyDescent="0.25">
      <c r="A265" t="str">
        <f t="shared" si="246"/>
        <v>13511</v>
      </c>
      <c r="D265">
        <v>1</v>
      </c>
      <c r="E265">
        <v>35</v>
      </c>
      <c r="F265">
        <v>40.5</v>
      </c>
      <c r="G265">
        <v>11</v>
      </c>
      <c r="H265">
        <v>11.5</v>
      </c>
      <c r="I265">
        <v>0</v>
      </c>
      <c r="J265">
        <v>26</v>
      </c>
      <c r="K265">
        <v>30</v>
      </c>
      <c r="L265" s="121">
        <v>46.5</v>
      </c>
      <c r="M265" s="115">
        <f t="shared" si="230"/>
        <v>1626.5600000000002</v>
      </c>
      <c r="N265" s="7">
        <v>4422.7050634086982</v>
      </c>
      <c r="O265" s="7">
        <v>4820.649682883678</v>
      </c>
      <c r="P265" s="7">
        <v>6269.9</v>
      </c>
      <c r="Q265" s="121" t="s">
        <v>392</v>
      </c>
      <c r="R265">
        <v>1</v>
      </c>
      <c r="S265">
        <v>1</v>
      </c>
      <c r="T265">
        <v>1</v>
      </c>
      <c r="U265" t="e">
        <f t="shared" si="231"/>
        <v>#VALUE!</v>
      </c>
      <c r="V265">
        <f t="shared" si="232"/>
        <v>2434</v>
      </c>
      <c r="W265">
        <f t="shared" si="233"/>
        <v>2653</v>
      </c>
      <c r="X265">
        <f t="shared" si="234"/>
        <v>3451</v>
      </c>
      <c r="Y265" t="e">
        <f t="shared" si="263"/>
        <v>#VALUE!</v>
      </c>
      <c r="Z265">
        <f t="shared" si="257"/>
        <v>419</v>
      </c>
      <c r="AA265">
        <f t="shared" si="258"/>
        <v>456</v>
      </c>
      <c r="AB265">
        <f t="shared" si="259"/>
        <v>594</v>
      </c>
      <c r="AC265" s="213" t="e">
        <f t="shared" si="247"/>
        <v>#VALUE!</v>
      </c>
      <c r="AD265" s="213">
        <f t="shared" si="248"/>
        <v>1.1013865283327828</v>
      </c>
      <c r="AE265" s="213">
        <f t="shared" si="249"/>
        <v>1.3015110587951046</v>
      </c>
      <c r="AF265" s="213">
        <f t="shared" si="250"/>
        <v>2.1933770401604238</v>
      </c>
      <c r="AG265" s="167">
        <f t="shared" si="235"/>
        <v>3.969E-4</v>
      </c>
      <c r="AH265" s="167">
        <f t="shared" si="236"/>
        <v>1.7345999999999999</v>
      </c>
      <c r="AI265" s="167">
        <f t="shared" si="237"/>
        <v>4</v>
      </c>
      <c r="AJ265" s="167">
        <f t="shared" si="238"/>
        <v>5.7428799999999995E-4</v>
      </c>
      <c r="AK265" s="115">
        <v>741</v>
      </c>
      <c r="AL265" s="7">
        <v>807</v>
      </c>
      <c r="AM265" s="7">
        <v>1050</v>
      </c>
      <c r="AN265">
        <v>1</v>
      </c>
      <c r="AO265">
        <v>1</v>
      </c>
      <c r="AP265">
        <v>1</v>
      </c>
      <c r="AQ265">
        <f t="shared" si="239"/>
        <v>835</v>
      </c>
      <c r="AR265">
        <f t="shared" si="239"/>
        <v>909</v>
      </c>
      <c r="AS265">
        <f t="shared" si="240"/>
        <v>1182</v>
      </c>
      <c r="AT265">
        <f t="shared" si="265"/>
        <v>359</v>
      </c>
      <c r="AU265">
        <f t="shared" si="266"/>
        <v>391</v>
      </c>
      <c r="AV265">
        <f t="shared" si="267"/>
        <v>508</v>
      </c>
      <c r="AW265" s="213">
        <f t="shared" si="251"/>
        <v>0.81202162512208953</v>
      </c>
      <c r="AX265" s="213">
        <f t="shared" si="252"/>
        <v>0.96093114480488517</v>
      </c>
      <c r="AY265" s="213">
        <f t="shared" si="253"/>
        <v>1.6106698049963359</v>
      </c>
      <c r="AZ265" s="119">
        <f t="shared" si="264"/>
        <v>0.5</v>
      </c>
      <c r="BA265" s="1">
        <v>13.4</v>
      </c>
      <c r="BB265">
        <v>14.8</v>
      </c>
      <c r="BC265">
        <v>24</v>
      </c>
      <c r="BE265" s="7">
        <v>2392</v>
      </c>
      <c r="BG265" s="123">
        <f t="shared" si="241"/>
        <v>0.68</v>
      </c>
      <c r="BJ265">
        <v>0</v>
      </c>
      <c r="BK265">
        <v>10.7</v>
      </c>
      <c r="BL265">
        <v>12.5</v>
      </c>
      <c r="BM265">
        <v>21.85</v>
      </c>
      <c r="BO265">
        <f t="shared" si="256"/>
        <v>1</v>
      </c>
      <c r="BP265">
        <f t="shared" si="256"/>
        <v>1</v>
      </c>
      <c r="BQ265">
        <f t="shared" si="256"/>
        <v>1</v>
      </c>
      <c r="BR265">
        <f t="shared" si="242"/>
        <v>835</v>
      </c>
      <c r="BS265">
        <f t="shared" si="254"/>
        <v>909</v>
      </c>
      <c r="BT265">
        <f t="shared" si="255"/>
        <v>1182</v>
      </c>
      <c r="BV265">
        <f t="shared" si="243"/>
        <v>0</v>
      </c>
      <c r="BW265">
        <f t="shared" si="244"/>
        <v>0</v>
      </c>
      <c r="BX265">
        <f t="shared" si="245"/>
        <v>0</v>
      </c>
      <c r="BY265">
        <f t="shared" si="268"/>
        <v>1</v>
      </c>
    </row>
    <row r="266" spans="1:77" x14ac:dyDescent="0.25">
      <c r="A266" t="str">
        <f t="shared" si="246"/>
        <v>15011</v>
      </c>
      <c r="D266">
        <v>1</v>
      </c>
      <c r="E266">
        <v>50</v>
      </c>
      <c r="F266">
        <v>40.5</v>
      </c>
      <c r="G266">
        <v>11</v>
      </c>
      <c r="H266">
        <v>11.5</v>
      </c>
      <c r="I266">
        <v>0</v>
      </c>
      <c r="J266">
        <v>26</v>
      </c>
      <c r="K266">
        <v>30</v>
      </c>
      <c r="L266" s="121">
        <v>46.5</v>
      </c>
      <c r="M266" s="115">
        <f t="shared" si="230"/>
        <v>1884.96</v>
      </c>
      <c r="N266" s="7">
        <v>4422.7050634086982</v>
      </c>
      <c r="O266" s="7">
        <v>4820.649682883678</v>
      </c>
      <c r="P266" s="7">
        <v>6269.9</v>
      </c>
      <c r="Q266" s="121" t="s">
        <v>392</v>
      </c>
      <c r="R266">
        <v>1</v>
      </c>
      <c r="S266">
        <v>1</v>
      </c>
      <c r="T266">
        <v>1</v>
      </c>
      <c r="U266" t="e">
        <f t="shared" si="231"/>
        <v>#VALUE!</v>
      </c>
      <c r="V266">
        <f t="shared" si="232"/>
        <v>2434</v>
      </c>
      <c r="W266">
        <f t="shared" si="233"/>
        <v>2653</v>
      </c>
      <c r="X266">
        <f t="shared" si="234"/>
        <v>3451</v>
      </c>
      <c r="Y266" t="e">
        <f t="shared" si="263"/>
        <v>#VALUE!</v>
      </c>
      <c r="Z266">
        <f t="shared" si="257"/>
        <v>419</v>
      </c>
      <c r="AA266">
        <f t="shared" si="258"/>
        <v>456</v>
      </c>
      <c r="AB266">
        <f t="shared" si="259"/>
        <v>594</v>
      </c>
      <c r="AC266" s="213" t="e">
        <f t="shared" si="247"/>
        <v>#VALUE!</v>
      </c>
      <c r="AD266" s="213">
        <f t="shared" si="248"/>
        <v>1.1839049417549063</v>
      </c>
      <c r="AE266" s="213">
        <f t="shared" si="249"/>
        <v>1.3970760537189189</v>
      </c>
      <c r="AF266" s="213">
        <f t="shared" si="250"/>
        <v>2.3445480076123828</v>
      </c>
      <c r="AG266" s="167">
        <f t="shared" si="235"/>
        <v>3.969E-4</v>
      </c>
      <c r="AH266" s="167">
        <f t="shared" si="236"/>
        <v>1.7345999999999999</v>
      </c>
      <c r="AI266" s="167">
        <f t="shared" si="237"/>
        <v>4</v>
      </c>
      <c r="AJ266" s="167">
        <f t="shared" si="238"/>
        <v>5.7428799999999995E-4</v>
      </c>
      <c r="AK266" s="115">
        <v>741</v>
      </c>
      <c r="AL266" s="7">
        <v>807</v>
      </c>
      <c r="AM266" s="7">
        <v>1050</v>
      </c>
      <c r="AN266">
        <v>1</v>
      </c>
      <c r="AO266">
        <v>1</v>
      </c>
      <c r="AP266">
        <v>1</v>
      </c>
      <c r="AQ266">
        <f t="shared" si="239"/>
        <v>835</v>
      </c>
      <c r="AR266">
        <f t="shared" si="239"/>
        <v>909</v>
      </c>
      <c r="AS266">
        <f t="shared" si="240"/>
        <v>1182</v>
      </c>
      <c r="AT266">
        <f t="shared" si="265"/>
        <v>359</v>
      </c>
      <c r="AU266">
        <f t="shared" si="266"/>
        <v>391</v>
      </c>
      <c r="AV266">
        <f t="shared" si="267"/>
        <v>508</v>
      </c>
      <c r="AW266" s="213">
        <f t="shared" si="251"/>
        <v>0.87513555972477619</v>
      </c>
      <c r="AX266" s="213">
        <f t="shared" si="252"/>
        <v>1.034120551797957</v>
      </c>
      <c r="AY266" s="213">
        <f t="shared" si="253"/>
        <v>1.725922110114833</v>
      </c>
      <c r="AZ266" s="119">
        <f t="shared" si="264"/>
        <v>0.7</v>
      </c>
      <c r="BA266" s="1">
        <v>13.4</v>
      </c>
      <c r="BB266">
        <v>14.8</v>
      </c>
      <c r="BC266">
        <v>24</v>
      </c>
      <c r="BE266" s="7">
        <v>2772</v>
      </c>
      <c r="BG266" s="123">
        <f t="shared" si="241"/>
        <v>0.68</v>
      </c>
      <c r="BJ266">
        <v>0</v>
      </c>
      <c r="BK266">
        <v>10.7</v>
      </c>
      <c r="BL266">
        <v>12.5</v>
      </c>
      <c r="BM266">
        <v>21.85</v>
      </c>
      <c r="BO266">
        <f t="shared" si="256"/>
        <v>1</v>
      </c>
      <c r="BP266">
        <f t="shared" si="256"/>
        <v>1</v>
      </c>
      <c r="BQ266">
        <f t="shared" si="256"/>
        <v>1</v>
      </c>
      <c r="BR266">
        <f t="shared" si="242"/>
        <v>835</v>
      </c>
      <c r="BS266">
        <f t="shared" si="254"/>
        <v>909</v>
      </c>
      <c r="BT266">
        <f t="shared" si="255"/>
        <v>1182</v>
      </c>
      <c r="BV266">
        <f t="shared" si="243"/>
        <v>0</v>
      </c>
      <c r="BW266">
        <f t="shared" si="244"/>
        <v>0</v>
      </c>
      <c r="BX266">
        <f t="shared" si="245"/>
        <v>0</v>
      </c>
      <c r="BY266">
        <f t="shared" si="268"/>
        <v>1</v>
      </c>
    </row>
    <row r="267" spans="1:77" x14ac:dyDescent="0.25">
      <c r="A267" t="str">
        <f t="shared" si="246"/>
        <v>16511</v>
      </c>
      <c r="D267">
        <v>1</v>
      </c>
      <c r="E267">
        <v>65</v>
      </c>
      <c r="F267">
        <v>40.5</v>
      </c>
      <c r="G267">
        <v>11</v>
      </c>
      <c r="H267">
        <v>11.5</v>
      </c>
      <c r="I267">
        <v>0</v>
      </c>
      <c r="J267">
        <v>26</v>
      </c>
      <c r="K267">
        <v>30</v>
      </c>
      <c r="L267" s="121">
        <v>46.5</v>
      </c>
      <c r="M267" s="115">
        <f t="shared" si="230"/>
        <v>2098.48</v>
      </c>
      <c r="N267" s="7">
        <v>4422.7050634086982</v>
      </c>
      <c r="O267" s="7">
        <v>4820.649682883678</v>
      </c>
      <c r="P267" s="7">
        <v>6269.9</v>
      </c>
      <c r="Q267" s="121" t="s">
        <v>392</v>
      </c>
      <c r="R267">
        <v>1</v>
      </c>
      <c r="S267">
        <v>1</v>
      </c>
      <c r="T267">
        <v>1</v>
      </c>
      <c r="U267" t="e">
        <f t="shared" si="231"/>
        <v>#VALUE!</v>
      </c>
      <c r="V267">
        <f t="shared" si="232"/>
        <v>2434</v>
      </c>
      <c r="W267">
        <f t="shared" si="233"/>
        <v>2653</v>
      </c>
      <c r="X267">
        <f t="shared" si="234"/>
        <v>3451</v>
      </c>
      <c r="Y267" t="e">
        <f t="shared" si="263"/>
        <v>#VALUE!</v>
      </c>
      <c r="Z267">
        <f t="shared" si="257"/>
        <v>419</v>
      </c>
      <c r="AA267">
        <f t="shared" si="258"/>
        <v>456</v>
      </c>
      <c r="AB267">
        <f t="shared" si="259"/>
        <v>594</v>
      </c>
      <c r="AC267" s="213" t="e">
        <f t="shared" si="247"/>
        <v>#VALUE!</v>
      </c>
      <c r="AD267" s="213">
        <f t="shared" si="248"/>
        <v>1.2664233551770299</v>
      </c>
      <c r="AE267" s="213">
        <f t="shared" si="249"/>
        <v>1.4926410486427331</v>
      </c>
      <c r="AF267" s="213">
        <f t="shared" si="250"/>
        <v>2.4957189750643418</v>
      </c>
      <c r="AG267" s="167">
        <f t="shared" si="235"/>
        <v>3.969E-4</v>
      </c>
      <c r="AH267" s="167">
        <f t="shared" si="236"/>
        <v>1.7345999999999999</v>
      </c>
      <c r="AI267" s="167">
        <f t="shared" si="237"/>
        <v>4</v>
      </c>
      <c r="AJ267" s="167">
        <f t="shared" si="238"/>
        <v>5.7428799999999995E-4</v>
      </c>
      <c r="AK267" s="115">
        <f>AK266*(1-(($E267-50)*0.005))</f>
        <v>685.42500000000007</v>
      </c>
      <c r="AL267" s="7">
        <f>AL266*(1-(($E267-50)*0.005))</f>
        <v>746.47500000000002</v>
      </c>
      <c r="AM267" s="7">
        <f>AM266*(1-(($E267-50)*0.005))</f>
        <v>971.25</v>
      </c>
      <c r="AN267">
        <v>1</v>
      </c>
      <c r="AO267">
        <v>1</v>
      </c>
      <c r="AP267">
        <v>1</v>
      </c>
      <c r="AQ267">
        <f t="shared" si="239"/>
        <v>772</v>
      </c>
      <c r="AR267">
        <f t="shared" si="239"/>
        <v>841</v>
      </c>
      <c r="AS267">
        <f t="shared" si="240"/>
        <v>1094</v>
      </c>
      <c r="AT267">
        <f t="shared" si="265"/>
        <v>332</v>
      </c>
      <c r="AU267">
        <f t="shared" si="266"/>
        <v>362</v>
      </c>
      <c r="AV267">
        <f t="shared" si="267"/>
        <v>470</v>
      </c>
      <c r="AW267" s="213">
        <f t="shared" si="251"/>
        <v>0.80624503000945258</v>
      </c>
      <c r="AX267" s="213">
        <f t="shared" si="252"/>
        <v>0.95351847689788571</v>
      </c>
      <c r="AY267" s="213">
        <f t="shared" si="253"/>
        <v>1.5829638467104097</v>
      </c>
      <c r="AZ267" s="119">
        <f t="shared" si="264"/>
        <v>0.9</v>
      </c>
      <c r="BA267" s="1">
        <v>13.4</v>
      </c>
      <c r="BB267">
        <v>14.8</v>
      </c>
      <c r="BC267">
        <v>24</v>
      </c>
      <c r="BE267" s="7">
        <v>3086</v>
      </c>
      <c r="BG267" s="123">
        <f t="shared" si="241"/>
        <v>0.68</v>
      </c>
      <c r="BJ267">
        <v>0</v>
      </c>
      <c r="BK267">
        <v>10.7</v>
      </c>
      <c r="BL267">
        <v>12.5</v>
      </c>
      <c r="BM267">
        <v>21.85</v>
      </c>
      <c r="BO267">
        <f t="shared" si="256"/>
        <v>1</v>
      </c>
      <c r="BP267">
        <f t="shared" si="256"/>
        <v>1</v>
      </c>
      <c r="BQ267">
        <f t="shared" si="256"/>
        <v>1</v>
      </c>
      <c r="BR267">
        <f t="shared" si="242"/>
        <v>772</v>
      </c>
      <c r="BS267">
        <f t="shared" si="254"/>
        <v>841</v>
      </c>
      <c r="BT267">
        <f t="shared" si="255"/>
        <v>1094</v>
      </c>
      <c r="BV267">
        <f t="shared" si="243"/>
        <v>0</v>
      </c>
      <c r="BW267">
        <f t="shared" si="244"/>
        <v>0</v>
      </c>
      <c r="BX267">
        <f t="shared" si="245"/>
        <v>0</v>
      </c>
      <c r="BY267">
        <f t="shared" si="268"/>
        <v>1</v>
      </c>
    </row>
    <row r="268" spans="1:77" x14ac:dyDescent="0.25">
      <c r="A268" t="str">
        <f t="shared" si="246"/>
        <v>13515</v>
      </c>
      <c r="D268">
        <v>1</v>
      </c>
      <c r="E268">
        <v>35</v>
      </c>
      <c r="F268">
        <v>40.5</v>
      </c>
      <c r="G268">
        <v>15</v>
      </c>
      <c r="H268">
        <v>16.5</v>
      </c>
      <c r="I268">
        <v>0</v>
      </c>
      <c r="J268">
        <v>26</v>
      </c>
      <c r="K268">
        <v>30</v>
      </c>
      <c r="L268" s="121">
        <v>47.1</v>
      </c>
      <c r="M268" s="115">
        <f t="shared" si="230"/>
        <v>2352</v>
      </c>
      <c r="N268" s="7">
        <v>3875.4624109054007</v>
      </c>
      <c r="O268" s="7">
        <v>4083.4735576056296</v>
      </c>
      <c r="P268" s="7">
        <v>5893.16</v>
      </c>
      <c r="Q268" s="121" t="s">
        <v>392</v>
      </c>
      <c r="R268">
        <v>1</v>
      </c>
      <c r="S268">
        <v>1</v>
      </c>
      <c r="T268">
        <v>1</v>
      </c>
      <c r="U268" t="e">
        <f t="shared" si="231"/>
        <v>#VALUE!</v>
      </c>
      <c r="V268">
        <f t="shared" si="232"/>
        <v>2133</v>
      </c>
      <c r="W268">
        <f t="shared" si="233"/>
        <v>2247</v>
      </c>
      <c r="X268">
        <f t="shared" si="234"/>
        <v>3243</v>
      </c>
      <c r="Y268" t="e">
        <f t="shared" si="263"/>
        <v>#VALUE!</v>
      </c>
      <c r="Z268">
        <f t="shared" si="257"/>
        <v>367</v>
      </c>
      <c r="AA268">
        <f t="shared" si="258"/>
        <v>386</v>
      </c>
      <c r="AB268">
        <f t="shared" si="259"/>
        <v>558</v>
      </c>
      <c r="AC268" s="213" t="e">
        <f t="shared" si="247"/>
        <v>#VALUE!</v>
      </c>
      <c r="AD268" s="213">
        <f t="shared" si="248"/>
        <v>0.6317893361531477</v>
      </c>
      <c r="AE268" s="213">
        <f t="shared" si="249"/>
        <v>0.69855985867335058</v>
      </c>
      <c r="AF268" s="213">
        <f t="shared" si="250"/>
        <v>1.4549197257143336</v>
      </c>
      <c r="AG268" s="167">
        <f t="shared" si="235"/>
        <v>2.0829999999999999E-4</v>
      </c>
      <c r="AH268" s="167">
        <f t="shared" si="236"/>
        <v>1.724</v>
      </c>
      <c r="AI268" s="167">
        <f t="shared" si="237"/>
        <v>2</v>
      </c>
      <c r="AJ268" s="167">
        <f t="shared" si="238"/>
        <v>4.6182900000000003E-4</v>
      </c>
      <c r="AK268" s="115">
        <v>529.01617838795164</v>
      </c>
      <c r="AL268" s="7">
        <v>557.41053504066974</v>
      </c>
      <c r="AM268" s="7">
        <v>804.44</v>
      </c>
      <c r="AN268">
        <v>1</v>
      </c>
      <c r="AO268">
        <v>1</v>
      </c>
      <c r="AP268">
        <v>1</v>
      </c>
      <c r="AQ268">
        <f t="shared" si="239"/>
        <v>596</v>
      </c>
      <c r="AR268">
        <f t="shared" si="239"/>
        <v>628</v>
      </c>
      <c r="AS268">
        <f t="shared" si="240"/>
        <v>906</v>
      </c>
      <c r="AT268">
        <f t="shared" si="265"/>
        <v>256</v>
      </c>
      <c r="AU268">
        <f t="shared" si="266"/>
        <v>270</v>
      </c>
      <c r="AV268">
        <f t="shared" si="267"/>
        <v>390</v>
      </c>
      <c r="AW268" s="213">
        <f t="shared" si="251"/>
        <v>0.30854035905627836</v>
      </c>
      <c r="AX268" s="213">
        <f t="shared" si="252"/>
        <v>0.34301613851136781</v>
      </c>
      <c r="AY268" s="213">
        <f t="shared" si="253"/>
        <v>0.71304256116450926</v>
      </c>
      <c r="AZ268" s="119">
        <f t="shared" si="264"/>
        <v>0.4</v>
      </c>
      <c r="BA268" s="1">
        <v>13.2</v>
      </c>
      <c r="BB268">
        <v>14.7</v>
      </c>
      <c r="BC268">
        <v>23.5</v>
      </c>
      <c r="BE268" s="7">
        <v>2940</v>
      </c>
      <c r="BG268" s="123">
        <f t="shared" si="241"/>
        <v>0.8</v>
      </c>
      <c r="BJ268">
        <v>0</v>
      </c>
      <c r="BK268">
        <v>10</v>
      </c>
      <c r="BL268">
        <v>11.4</v>
      </c>
      <c r="BM268">
        <v>21.85</v>
      </c>
      <c r="BO268">
        <f t="shared" si="256"/>
        <v>1</v>
      </c>
      <c r="BP268">
        <f t="shared" si="256"/>
        <v>1</v>
      </c>
      <c r="BQ268">
        <f t="shared" si="256"/>
        <v>1</v>
      </c>
      <c r="BR268">
        <f t="shared" si="242"/>
        <v>596</v>
      </c>
      <c r="BS268">
        <f t="shared" si="254"/>
        <v>628</v>
      </c>
      <c r="BT268">
        <f t="shared" si="255"/>
        <v>906</v>
      </c>
      <c r="BV268">
        <f t="shared" si="243"/>
        <v>0</v>
      </c>
      <c r="BW268">
        <f t="shared" si="244"/>
        <v>0</v>
      </c>
      <c r="BX268">
        <f t="shared" si="245"/>
        <v>0</v>
      </c>
      <c r="BY268">
        <f t="shared" si="268"/>
        <v>1</v>
      </c>
    </row>
    <row r="269" spans="1:77" x14ac:dyDescent="0.25">
      <c r="A269" t="str">
        <f t="shared" si="246"/>
        <v>15015</v>
      </c>
      <c r="D269">
        <v>1</v>
      </c>
      <c r="E269">
        <v>50</v>
      </c>
      <c r="F269">
        <v>40.5</v>
      </c>
      <c r="G269">
        <v>15</v>
      </c>
      <c r="H269">
        <v>16.5</v>
      </c>
      <c r="I269">
        <v>0</v>
      </c>
      <c r="J269">
        <v>26</v>
      </c>
      <c r="K269">
        <v>30</v>
      </c>
      <c r="L269" s="121">
        <v>47.1</v>
      </c>
      <c r="M269" s="115">
        <f t="shared" si="230"/>
        <v>2774.4</v>
      </c>
      <c r="N269" s="7">
        <v>3875.4624109054007</v>
      </c>
      <c r="O269" s="7">
        <v>4083.4735576056296</v>
      </c>
      <c r="P269" s="7">
        <v>5893.16</v>
      </c>
      <c r="Q269" s="121" t="s">
        <v>392</v>
      </c>
      <c r="R269">
        <v>1</v>
      </c>
      <c r="S269">
        <v>1</v>
      </c>
      <c r="T269">
        <v>1</v>
      </c>
      <c r="U269" t="e">
        <f t="shared" si="231"/>
        <v>#VALUE!</v>
      </c>
      <c r="V269">
        <f t="shared" si="232"/>
        <v>2133</v>
      </c>
      <c r="W269">
        <f t="shared" si="233"/>
        <v>2247</v>
      </c>
      <c r="X269">
        <f t="shared" si="234"/>
        <v>3243</v>
      </c>
      <c r="Y269" t="e">
        <f t="shared" si="263"/>
        <v>#VALUE!</v>
      </c>
      <c r="Z269">
        <f t="shared" si="257"/>
        <v>367</v>
      </c>
      <c r="AA269">
        <f t="shared" si="258"/>
        <v>386</v>
      </c>
      <c r="AB269">
        <f t="shared" si="259"/>
        <v>558</v>
      </c>
      <c r="AC269" s="213" t="e">
        <f t="shared" si="247"/>
        <v>#VALUE!</v>
      </c>
      <c r="AD269" s="213">
        <f t="shared" si="248"/>
        <v>0.647952296041022</v>
      </c>
      <c r="AE269" s="213">
        <f t="shared" si="249"/>
        <v>0.71619232704967384</v>
      </c>
      <c r="AF269" s="213">
        <f t="shared" si="250"/>
        <v>1.488203606616421</v>
      </c>
      <c r="AG269" s="167">
        <f t="shared" si="235"/>
        <v>2.0829999999999999E-4</v>
      </c>
      <c r="AH269" s="167">
        <f t="shared" si="236"/>
        <v>1.724</v>
      </c>
      <c r="AI269" s="167">
        <f t="shared" si="237"/>
        <v>2</v>
      </c>
      <c r="AJ269" s="167">
        <f t="shared" si="238"/>
        <v>4.6182900000000003E-4</v>
      </c>
      <c r="AK269" s="115">
        <v>529.01617838795164</v>
      </c>
      <c r="AL269" s="7">
        <v>557.41053504066974</v>
      </c>
      <c r="AM269" s="7">
        <v>804.44</v>
      </c>
      <c r="AN269">
        <v>1</v>
      </c>
      <c r="AO269">
        <v>1</v>
      </c>
      <c r="AP269">
        <v>1</v>
      </c>
      <c r="AQ269">
        <f t="shared" si="239"/>
        <v>596</v>
      </c>
      <c r="AR269">
        <f t="shared" si="239"/>
        <v>628</v>
      </c>
      <c r="AS269">
        <f t="shared" si="240"/>
        <v>906</v>
      </c>
      <c r="AT269">
        <f t="shared" si="265"/>
        <v>256</v>
      </c>
      <c r="AU269">
        <f t="shared" si="266"/>
        <v>270</v>
      </c>
      <c r="AV269">
        <f t="shared" si="267"/>
        <v>390</v>
      </c>
      <c r="AW269" s="213">
        <f t="shared" si="251"/>
        <v>0.31722680858424807</v>
      </c>
      <c r="AX269" s="213">
        <f t="shared" si="252"/>
        <v>0.35253769020896569</v>
      </c>
      <c r="AY269" s="213">
        <f t="shared" si="253"/>
        <v>0.73099121918235577</v>
      </c>
      <c r="AZ269" s="119">
        <f t="shared" si="264"/>
        <v>0.5</v>
      </c>
      <c r="BA269" s="1">
        <v>13.2</v>
      </c>
      <c r="BB269">
        <v>14.7</v>
      </c>
      <c r="BC269">
        <v>23.5</v>
      </c>
      <c r="BE269" s="7">
        <v>3468</v>
      </c>
      <c r="BG269" s="123">
        <f t="shared" si="241"/>
        <v>0.8</v>
      </c>
      <c r="BJ269">
        <v>0</v>
      </c>
      <c r="BK269">
        <v>10</v>
      </c>
      <c r="BL269">
        <v>11.4</v>
      </c>
      <c r="BM269">
        <v>21.85</v>
      </c>
      <c r="BO269">
        <f t="shared" si="256"/>
        <v>1</v>
      </c>
      <c r="BP269">
        <f t="shared" si="256"/>
        <v>1</v>
      </c>
      <c r="BQ269">
        <f t="shared" si="256"/>
        <v>1</v>
      </c>
      <c r="BR269">
        <f t="shared" si="242"/>
        <v>596</v>
      </c>
      <c r="BS269">
        <f t="shared" si="254"/>
        <v>628</v>
      </c>
      <c r="BT269">
        <f t="shared" si="255"/>
        <v>906</v>
      </c>
      <c r="BV269">
        <f t="shared" si="243"/>
        <v>0</v>
      </c>
      <c r="BW269">
        <f t="shared" si="244"/>
        <v>0</v>
      </c>
      <c r="BX269">
        <f t="shared" si="245"/>
        <v>0</v>
      </c>
      <c r="BY269">
        <f t="shared" si="268"/>
        <v>1</v>
      </c>
    </row>
    <row r="270" spans="1:77" x14ac:dyDescent="0.25">
      <c r="A270" t="str">
        <f t="shared" si="246"/>
        <v>16515</v>
      </c>
      <c r="D270">
        <v>1</v>
      </c>
      <c r="E270">
        <v>65</v>
      </c>
      <c r="F270">
        <v>40.5</v>
      </c>
      <c r="G270">
        <v>15</v>
      </c>
      <c r="H270">
        <v>16.5</v>
      </c>
      <c r="I270">
        <v>0</v>
      </c>
      <c r="J270">
        <v>26</v>
      </c>
      <c r="K270">
        <v>30</v>
      </c>
      <c r="L270" s="121">
        <v>47.1</v>
      </c>
      <c r="M270" s="115">
        <f t="shared" si="230"/>
        <v>3075.2000000000003</v>
      </c>
      <c r="N270" s="7">
        <v>3875.4624109054007</v>
      </c>
      <c r="O270" s="7">
        <v>4083.4735576056296</v>
      </c>
      <c r="P270" s="7">
        <v>5893.16</v>
      </c>
      <c r="Q270" s="121" t="s">
        <v>392</v>
      </c>
      <c r="R270">
        <v>1</v>
      </c>
      <c r="S270">
        <v>1</v>
      </c>
      <c r="T270">
        <v>1</v>
      </c>
      <c r="U270" t="e">
        <f t="shared" si="231"/>
        <v>#VALUE!</v>
      </c>
      <c r="V270">
        <f t="shared" si="232"/>
        <v>2133</v>
      </c>
      <c r="W270">
        <f t="shared" si="233"/>
        <v>2247</v>
      </c>
      <c r="X270">
        <f t="shared" si="234"/>
        <v>3243</v>
      </c>
      <c r="Y270" t="e">
        <f t="shared" si="263"/>
        <v>#VALUE!</v>
      </c>
      <c r="Z270">
        <f t="shared" si="257"/>
        <v>367</v>
      </c>
      <c r="AA270">
        <f t="shared" si="258"/>
        <v>386</v>
      </c>
      <c r="AB270">
        <f t="shared" si="259"/>
        <v>558</v>
      </c>
      <c r="AC270" s="213" t="e">
        <f t="shared" si="247"/>
        <v>#VALUE!</v>
      </c>
      <c r="AD270" s="213">
        <f t="shared" si="248"/>
        <v>0.66411525592889653</v>
      </c>
      <c r="AE270" s="213">
        <f t="shared" si="249"/>
        <v>0.7338247954259971</v>
      </c>
      <c r="AF270" s="213">
        <f t="shared" si="250"/>
        <v>1.5214874875185085</v>
      </c>
      <c r="AG270" s="167">
        <f t="shared" si="235"/>
        <v>2.0829999999999999E-4</v>
      </c>
      <c r="AH270" s="167">
        <f t="shared" si="236"/>
        <v>1.724</v>
      </c>
      <c r="AI270" s="167">
        <f t="shared" si="237"/>
        <v>2</v>
      </c>
      <c r="AJ270" s="167">
        <f t="shared" si="238"/>
        <v>4.6182900000000003E-4</v>
      </c>
      <c r="AK270" s="115">
        <v>529.01617838795164</v>
      </c>
      <c r="AL270" s="7">
        <v>557.41053504066974</v>
      </c>
      <c r="AM270" s="7">
        <v>804.44</v>
      </c>
      <c r="AN270">
        <v>1</v>
      </c>
      <c r="AO270">
        <v>1</v>
      </c>
      <c r="AP270">
        <v>1</v>
      </c>
      <c r="AQ270">
        <f t="shared" si="239"/>
        <v>596</v>
      </c>
      <c r="AR270">
        <f t="shared" si="239"/>
        <v>628</v>
      </c>
      <c r="AS270">
        <f t="shared" si="240"/>
        <v>906</v>
      </c>
      <c r="AT270">
        <f t="shared" si="265"/>
        <v>256</v>
      </c>
      <c r="AU270">
        <f t="shared" si="266"/>
        <v>270</v>
      </c>
      <c r="AV270">
        <f t="shared" si="267"/>
        <v>390</v>
      </c>
      <c r="AW270" s="213">
        <f t="shared" si="251"/>
        <v>0.32591325811221783</v>
      </c>
      <c r="AX270" s="213">
        <f t="shared" si="252"/>
        <v>0.36205924190656352</v>
      </c>
      <c r="AY270" s="213">
        <f t="shared" si="253"/>
        <v>0.74893987720020228</v>
      </c>
      <c r="AZ270" s="119">
        <f t="shared" si="264"/>
        <v>0.7</v>
      </c>
      <c r="BA270" s="1">
        <v>13.2</v>
      </c>
      <c r="BB270">
        <v>14.7</v>
      </c>
      <c r="BC270">
        <v>23.5</v>
      </c>
      <c r="BE270" s="7">
        <v>3844</v>
      </c>
      <c r="BG270" s="123">
        <f t="shared" si="241"/>
        <v>0.8</v>
      </c>
      <c r="BJ270">
        <v>0</v>
      </c>
      <c r="BK270">
        <v>10</v>
      </c>
      <c r="BL270">
        <v>11.4</v>
      </c>
      <c r="BM270">
        <v>21.85</v>
      </c>
      <c r="BO270">
        <f t="shared" si="256"/>
        <v>1</v>
      </c>
      <c r="BP270">
        <f t="shared" si="256"/>
        <v>1</v>
      </c>
      <c r="BQ270">
        <f t="shared" si="256"/>
        <v>1</v>
      </c>
      <c r="BR270">
        <f t="shared" si="242"/>
        <v>596</v>
      </c>
      <c r="BS270">
        <f t="shared" si="254"/>
        <v>628</v>
      </c>
      <c r="BT270">
        <f t="shared" si="255"/>
        <v>906</v>
      </c>
      <c r="BV270">
        <f t="shared" si="243"/>
        <v>0</v>
      </c>
      <c r="BW270">
        <f t="shared" si="244"/>
        <v>0</v>
      </c>
      <c r="BX270">
        <f t="shared" si="245"/>
        <v>0</v>
      </c>
      <c r="BY270">
        <f t="shared" si="268"/>
        <v>1</v>
      </c>
    </row>
    <row r="271" spans="1:77" x14ac:dyDescent="0.25">
      <c r="A271" t="str">
        <f t="shared" si="246"/>
        <v>13516</v>
      </c>
      <c r="D271">
        <v>1</v>
      </c>
      <c r="E271">
        <v>35</v>
      </c>
      <c r="F271">
        <v>40.5</v>
      </c>
      <c r="G271">
        <v>16</v>
      </c>
      <c r="H271">
        <v>16.5</v>
      </c>
      <c r="I271">
        <v>0</v>
      </c>
      <c r="J271">
        <v>26</v>
      </c>
      <c r="K271">
        <v>30</v>
      </c>
      <c r="L271" s="121">
        <v>47.1</v>
      </c>
      <c r="M271" s="115">
        <f t="shared" si="230"/>
        <v>2166.48</v>
      </c>
      <c r="N271" s="7">
        <v>5667.1755761695722</v>
      </c>
      <c r="O271" s="7">
        <v>5971.3549398587584</v>
      </c>
      <c r="P271" s="7">
        <v>8617.7000000000007</v>
      </c>
      <c r="Q271" s="121" t="s">
        <v>392</v>
      </c>
      <c r="R271">
        <v>1</v>
      </c>
      <c r="S271">
        <v>1</v>
      </c>
      <c r="T271">
        <v>1</v>
      </c>
      <c r="U271" t="e">
        <f t="shared" si="231"/>
        <v>#VALUE!</v>
      </c>
      <c r="V271">
        <f t="shared" si="232"/>
        <v>3119</v>
      </c>
      <c r="W271">
        <f t="shared" si="233"/>
        <v>3286</v>
      </c>
      <c r="X271">
        <f t="shared" si="234"/>
        <v>4743</v>
      </c>
      <c r="Y271" t="e">
        <f t="shared" si="263"/>
        <v>#VALUE!</v>
      </c>
      <c r="Z271">
        <f t="shared" si="257"/>
        <v>536</v>
      </c>
      <c r="AA271">
        <f t="shared" si="258"/>
        <v>565</v>
      </c>
      <c r="AB271">
        <f t="shared" si="259"/>
        <v>816</v>
      </c>
      <c r="AC271" s="213" t="e">
        <f t="shared" si="247"/>
        <v>#VALUE!</v>
      </c>
      <c r="AD271" s="213">
        <f t="shared" si="248"/>
        <v>4.0067130717920145</v>
      </c>
      <c r="AE271" s="213">
        <f t="shared" si="249"/>
        <v>4.4506358213417645</v>
      </c>
      <c r="AF271" s="213">
        <f t="shared" si="250"/>
        <v>9.2645693516049086</v>
      </c>
      <c r="AG271" s="167">
        <f t="shared" si="235"/>
        <v>2.0829999999999999E-4</v>
      </c>
      <c r="AH271" s="167">
        <f t="shared" si="236"/>
        <v>1.724</v>
      </c>
      <c r="AI271" s="167">
        <f t="shared" si="237"/>
        <v>4</v>
      </c>
      <c r="AJ271" s="167">
        <f t="shared" si="238"/>
        <v>1.392796E-3</v>
      </c>
      <c r="AK271" s="115">
        <v>868</v>
      </c>
      <c r="AL271" s="7">
        <v>914</v>
      </c>
      <c r="AM271" s="7">
        <v>1320</v>
      </c>
      <c r="AN271">
        <v>1</v>
      </c>
      <c r="AO271">
        <v>1</v>
      </c>
      <c r="AP271">
        <v>1</v>
      </c>
      <c r="AQ271">
        <f t="shared" si="239"/>
        <v>978</v>
      </c>
      <c r="AR271">
        <f t="shared" si="239"/>
        <v>1029</v>
      </c>
      <c r="AS271">
        <f t="shared" si="240"/>
        <v>1487</v>
      </c>
      <c r="AT271">
        <f t="shared" si="265"/>
        <v>421</v>
      </c>
      <c r="AU271">
        <f t="shared" si="266"/>
        <v>442</v>
      </c>
      <c r="AV271">
        <f t="shared" si="267"/>
        <v>639</v>
      </c>
      <c r="AW271" s="213">
        <f t="shared" si="251"/>
        <v>2.4754811629880153</v>
      </c>
      <c r="AX271" s="213">
        <f t="shared" si="252"/>
        <v>2.7277732378507742</v>
      </c>
      <c r="AY271" s="213">
        <f t="shared" si="253"/>
        <v>5.6888221058768238</v>
      </c>
      <c r="AZ271" s="119">
        <f t="shared" si="264"/>
        <v>0.7</v>
      </c>
      <c r="BA271" s="1">
        <v>13.2</v>
      </c>
      <c r="BB271">
        <v>14.7</v>
      </c>
      <c r="BC271">
        <v>23.5</v>
      </c>
      <c r="BE271" s="7">
        <v>3186</v>
      </c>
      <c r="BG271" s="123">
        <f t="shared" si="241"/>
        <v>0.68</v>
      </c>
      <c r="BJ271">
        <v>0</v>
      </c>
      <c r="BK271">
        <v>10</v>
      </c>
      <c r="BL271">
        <v>11.4</v>
      </c>
      <c r="BM271">
        <v>21.85</v>
      </c>
      <c r="BO271">
        <f t="shared" si="256"/>
        <v>1</v>
      </c>
      <c r="BP271">
        <f t="shared" si="256"/>
        <v>1</v>
      </c>
      <c r="BQ271">
        <f t="shared" si="256"/>
        <v>1</v>
      </c>
      <c r="BR271">
        <f t="shared" si="242"/>
        <v>978</v>
      </c>
      <c r="BS271">
        <f t="shared" si="254"/>
        <v>1029</v>
      </c>
      <c r="BT271">
        <f t="shared" si="255"/>
        <v>1487</v>
      </c>
      <c r="BV271">
        <f t="shared" si="243"/>
        <v>0</v>
      </c>
      <c r="BW271">
        <f t="shared" si="244"/>
        <v>0</v>
      </c>
      <c r="BX271">
        <f t="shared" si="245"/>
        <v>0</v>
      </c>
      <c r="BY271">
        <f t="shared" si="268"/>
        <v>1</v>
      </c>
    </row>
    <row r="272" spans="1:77" x14ac:dyDescent="0.25">
      <c r="A272" t="str">
        <f t="shared" si="246"/>
        <v>15016</v>
      </c>
      <c r="D272">
        <v>1</v>
      </c>
      <c r="E272">
        <v>50</v>
      </c>
      <c r="F272">
        <v>40.5</v>
      </c>
      <c r="G272">
        <v>16</v>
      </c>
      <c r="H272">
        <v>16.5</v>
      </c>
      <c r="I272">
        <v>0</v>
      </c>
      <c r="J272">
        <v>26</v>
      </c>
      <c r="K272">
        <v>30</v>
      </c>
      <c r="L272" s="121">
        <v>47.1</v>
      </c>
      <c r="M272" s="115">
        <f t="shared" si="230"/>
        <v>2581.2800000000002</v>
      </c>
      <c r="N272" s="7">
        <v>5667.1755761695722</v>
      </c>
      <c r="O272" s="7">
        <v>5971.3549398587584</v>
      </c>
      <c r="P272" s="7">
        <v>8617.7000000000007</v>
      </c>
      <c r="Q272" s="121" t="s">
        <v>392</v>
      </c>
      <c r="R272">
        <v>1</v>
      </c>
      <c r="S272">
        <v>1</v>
      </c>
      <c r="T272">
        <v>1</v>
      </c>
      <c r="U272" t="e">
        <f t="shared" si="231"/>
        <v>#VALUE!</v>
      </c>
      <c r="V272">
        <f t="shared" si="232"/>
        <v>3119</v>
      </c>
      <c r="W272">
        <f t="shared" si="233"/>
        <v>3286</v>
      </c>
      <c r="X272">
        <f t="shared" si="234"/>
        <v>4743</v>
      </c>
      <c r="Y272" t="e">
        <f t="shared" si="263"/>
        <v>#VALUE!</v>
      </c>
      <c r="Z272">
        <f t="shared" si="257"/>
        <v>536</v>
      </c>
      <c r="AA272">
        <f t="shared" si="258"/>
        <v>565</v>
      </c>
      <c r="AB272">
        <f t="shared" si="259"/>
        <v>816</v>
      </c>
      <c r="AC272" s="213" t="e">
        <f t="shared" si="247"/>
        <v>#VALUE!</v>
      </c>
      <c r="AD272" s="213">
        <f t="shared" si="248"/>
        <v>4.0688209501089174</v>
      </c>
      <c r="AE272" s="213">
        <f t="shared" si="249"/>
        <v>4.5186497904886807</v>
      </c>
      <c r="AF272" s="213">
        <f t="shared" si="250"/>
        <v>9.3927493995564433</v>
      </c>
      <c r="AG272" s="167">
        <f t="shared" si="235"/>
        <v>2.0829999999999999E-4</v>
      </c>
      <c r="AH272" s="167">
        <f t="shared" si="236"/>
        <v>1.724</v>
      </c>
      <c r="AI272" s="167">
        <f t="shared" si="237"/>
        <v>4</v>
      </c>
      <c r="AJ272" s="167">
        <f t="shared" si="238"/>
        <v>1.392796E-3</v>
      </c>
      <c r="AK272" s="115">
        <v>868</v>
      </c>
      <c r="AL272" s="7">
        <v>914</v>
      </c>
      <c r="AM272" s="7">
        <v>1320</v>
      </c>
      <c r="AN272">
        <v>1</v>
      </c>
      <c r="AO272">
        <v>1</v>
      </c>
      <c r="AP272">
        <v>1</v>
      </c>
      <c r="AQ272">
        <f t="shared" si="239"/>
        <v>978</v>
      </c>
      <c r="AR272">
        <f t="shared" si="239"/>
        <v>1029</v>
      </c>
      <c r="AS272">
        <f t="shared" si="240"/>
        <v>1487</v>
      </c>
      <c r="AT272">
        <f t="shared" si="265"/>
        <v>421</v>
      </c>
      <c r="AU272">
        <f t="shared" si="266"/>
        <v>442</v>
      </c>
      <c r="AV272">
        <f t="shared" si="267"/>
        <v>639</v>
      </c>
      <c r="AW272" s="213">
        <f t="shared" si="251"/>
        <v>2.5164382375961818</v>
      </c>
      <c r="AX272" s="213">
        <f t="shared" si="252"/>
        <v>2.7723157378213386</v>
      </c>
      <c r="AY272" s="213">
        <f t="shared" si="253"/>
        <v>5.7729132139982005</v>
      </c>
      <c r="AZ272" s="119">
        <f t="shared" si="264"/>
        <v>1</v>
      </c>
      <c r="BA272" s="1">
        <v>13.2</v>
      </c>
      <c r="BB272">
        <v>14.7</v>
      </c>
      <c r="BC272">
        <v>23.5</v>
      </c>
      <c r="BE272" s="7">
        <v>3796</v>
      </c>
      <c r="BG272" s="123">
        <f t="shared" si="241"/>
        <v>0.68</v>
      </c>
      <c r="BJ272">
        <v>0</v>
      </c>
      <c r="BK272">
        <v>10</v>
      </c>
      <c r="BL272">
        <v>11.4</v>
      </c>
      <c r="BM272">
        <v>21.85</v>
      </c>
      <c r="BO272">
        <f t="shared" si="256"/>
        <v>1</v>
      </c>
      <c r="BP272">
        <f t="shared" si="256"/>
        <v>1</v>
      </c>
      <c r="BQ272">
        <f t="shared" si="256"/>
        <v>1</v>
      </c>
      <c r="BR272">
        <f t="shared" si="242"/>
        <v>978</v>
      </c>
      <c r="BS272">
        <f t="shared" si="254"/>
        <v>1029</v>
      </c>
      <c r="BT272">
        <f t="shared" si="255"/>
        <v>1487</v>
      </c>
      <c r="BV272">
        <f t="shared" si="243"/>
        <v>0</v>
      </c>
      <c r="BW272">
        <f t="shared" si="244"/>
        <v>0</v>
      </c>
      <c r="BX272">
        <f t="shared" si="245"/>
        <v>0</v>
      </c>
      <c r="BY272">
        <f t="shared" si="268"/>
        <v>1</v>
      </c>
    </row>
    <row r="273" spans="1:77" x14ac:dyDescent="0.25">
      <c r="A273" t="str">
        <f t="shared" si="246"/>
        <v>16516</v>
      </c>
      <c r="D273">
        <v>1</v>
      </c>
      <c r="E273">
        <v>65</v>
      </c>
      <c r="F273">
        <v>40.5</v>
      </c>
      <c r="G273">
        <v>16</v>
      </c>
      <c r="H273">
        <v>16.5</v>
      </c>
      <c r="I273">
        <v>0</v>
      </c>
      <c r="J273">
        <v>26</v>
      </c>
      <c r="K273">
        <v>30</v>
      </c>
      <c r="L273" s="121">
        <v>47.1</v>
      </c>
      <c r="M273" s="115">
        <f t="shared" si="230"/>
        <v>2955.28</v>
      </c>
      <c r="N273" s="7">
        <v>5667.1755761695722</v>
      </c>
      <c r="O273" s="7">
        <v>5971.3549398587584</v>
      </c>
      <c r="P273" s="7">
        <v>8617.7000000000007</v>
      </c>
      <c r="Q273" s="121" t="s">
        <v>392</v>
      </c>
      <c r="R273">
        <v>1</v>
      </c>
      <c r="S273">
        <v>1</v>
      </c>
      <c r="T273">
        <v>1</v>
      </c>
      <c r="U273" t="e">
        <f t="shared" si="231"/>
        <v>#VALUE!</v>
      </c>
      <c r="V273">
        <f t="shared" si="232"/>
        <v>3119</v>
      </c>
      <c r="W273">
        <f t="shared" si="233"/>
        <v>3286</v>
      </c>
      <c r="X273">
        <f t="shared" si="234"/>
        <v>4743</v>
      </c>
      <c r="Y273" t="e">
        <f t="shared" si="263"/>
        <v>#VALUE!</v>
      </c>
      <c r="Z273">
        <f t="shared" si="257"/>
        <v>536</v>
      </c>
      <c r="AA273">
        <f t="shared" si="258"/>
        <v>565</v>
      </c>
      <c r="AB273">
        <f t="shared" si="259"/>
        <v>816</v>
      </c>
      <c r="AC273" s="213" t="e">
        <f t="shared" si="247"/>
        <v>#VALUE!</v>
      </c>
      <c r="AD273" s="213">
        <f t="shared" si="248"/>
        <v>4.1309288284258221</v>
      </c>
      <c r="AE273" s="213">
        <f t="shared" si="249"/>
        <v>4.5866637596355968</v>
      </c>
      <c r="AF273" s="213">
        <f t="shared" si="250"/>
        <v>9.520929447507978</v>
      </c>
      <c r="AG273" s="167">
        <f t="shared" si="235"/>
        <v>2.0829999999999999E-4</v>
      </c>
      <c r="AH273" s="167">
        <f t="shared" si="236"/>
        <v>1.724</v>
      </c>
      <c r="AI273" s="167">
        <f t="shared" si="237"/>
        <v>4</v>
      </c>
      <c r="AJ273" s="167">
        <f t="shared" si="238"/>
        <v>1.392796E-3</v>
      </c>
      <c r="AK273" s="115">
        <f>AK272*(1-(($E273-50)*0.005))</f>
        <v>802.90000000000009</v>
      </c>
      <c r="AL273" s="7">
        <f>AL272*(1-(($E273-50)*0.005))</f>
        <v>845.45</v>
      </c>
      <c r="AM273" s="7">
        <f>AM272*(1-(($E273-50)*0.005))</f>
        <v>1221</v>
      </c>
      <c r="AN273">
        <v>1</v>
      </c>
      <c r="AO273">
        <v>1</v>
      </c>
      <c r="AP273">
        <v>1</v>
      </c>
      <c r="AQ273">
        <f t="shared" si="239"/>
        <v>904</v>
      </c>
      <c r="AR273">
        <f t="shared" si="239"/>
        <v>952</v>
      </c>
      <c r="AS273">
        <f t="shared" si="240"/>
        <v>1375</v>
      </c>
      <c r="AT273">
        <f t="shared" si="265"/>
        <v>389</v>
      </c>
      <c r="AU273">
        <f t="shared" si="266"/>
        <v>409</v>
      </c>
      <c r="AV273">
        <f t="shared" si="267"/>
        <v>591</v>
      </c>
      <c r="AW273" s="213">
        <f t="shared" si="251"/>
        <v>2.1859997923311889</v>
      </c>
      <c r="AX273" s="213">
        <f t="shared" si="252"/>
        <v>2.4147282257960394</v>
      </c>
      <c r="AY273" s="213">
        <f t="shared" si="253"/>
        <v>5.0154141194579536</v>
      </c>
      <c r="AZ273" s="119">
        <f t="shared" si="264"/>
        <v>1.3</v>
      </c>
      <c r="BA273" s="1">
        <v>13.2</v>
      </c>
      <c r="BB273">
        <v>14.7</v>
      </c>
      <c r="BC273">
        <v>23.5</v>
      </c>
      <c r="BE273" s="7">
        <v>4346</v>
      </c>
      <c r="BG273" s="123">
        <f t="shared" si="241"/>
        <v>0.68</v>
      </c>
      <c r="BJ273">
        <v>0</v>
      </c>
      <c r="BK273">
        <v>10</v>
      </c>
      <c r="BL273">
        <v>11.4</v>
      </c>
      <c r="BM273">
        <v>21.85</v>
      </c>
      <c r="BO273">
        <f t="shared" si="256"/>
        <v>1</v>
      </c>
      <c r="BP273">
        <f t="shared" si="256"/>
        <v>1</v>
      </c>
      <c r="BQ273">
        <f t="shared" si="256"/>
        <v>1</v>
      </c>
      <c r="BR273">
        <f t="shared" si="242"/>
        <v>904</v>
      </c>
      <c r="BS273">
        <f t="shared" si="254"/>
        <v>952</v>
      </c>
      <c r="BT273">
        <f t="shared" si="255"/>
        <v>1375</v>
      </c>
      <c r="BV273">
        <f t="shared" si="243"/>
        <v>0</v>
      </c>
      <c r="BW273">
        <f t="shared" si="244"/>
        <v>0</v>
      </c>
      <c r="BX273">
        <f t="shared" si="245"/>
        <v>0</v>
      </c>
      <c r="BY273">
        <f t="shared" si="268"/>
        <v>1</v>
      </c>
    </row>
    <row r="274" spans="1:77" x14ac:dyDescent="0.25">
      <c r="A274" t="str">
        <f t="shared" si="246"/>
        <v>13520</v>
      </c>
      <c r="D274">
        <v>1</v>
      </c>
      <c r="E274">
        <v>35</v>
      </c>
      <c r="F274">
        <v>40.5</v>
      </c>
      <c r="G274">
        <v>20</v>
      </c>
      <c r="H274">
        <v>21.5</v>
      </c>
      <c r="I274">
        <v>0</v>
      </c>
      <c r="J274">
        <v>26</v>
      </c>
      <c r="K274">
        <v>30</v>
      </c>
      <c r="L274" s="121">
        <v>47.1</v>
      </c>
      <c r="M274" s="115">
        <f t="shared" si="230"/>
        <v>3296</v>
      </c>
      <c r="N274" s="7">
        <v>5214.8121821672385</v>
      </c>
      <c r="O274" s="7">
        <v>5684.028740747025</v>
      </c>
      <c r="P274" s="7">
        <v>7392.84</v>
      </c>
      <c r="Q274" s="121" t="s">
        <v>392</v>
      </c>
      <c r="R274">
        <v>1</v>
      </c>
      <c r="S274">
        <v>1</v>
      </c>
      <c r="T274">
        <v>1</v>
      </c>
      <c r="U274" t="e">
        <f t="shared" si="231"/>
        <v>#VALUE!</v>
      </c>
      <c r="V274">
        <f t="shared" si="232"/>
        <v>2870</v>
      </c>
      <c r="W274">
        <f t="shared" si="233"/>
        <v>3128</v>
      </c>
      <c r="X274">
        <f t="shared" si="234"/>
        <v>4069</v>
      </c>
      <c r="Y274" t="e">
        <f t="shared" si="263"/>
        <v>#VALUE!</v>
      </c>
      <c r="Z274">
        <f t="shared" si="257"/>
        <v>494</v>
      </c>
      <c r="AA274">
        <f t="shared" si="258"/>
        <v>538</v>
      </c>
      <c r="AB274">
        <f t="shared" si="259"/>
        <v>700</v>
      </c>
      <c r="AC274" s="213" t="e">
        <f t="shared" si="247"/>
        <v>#VALUE!</v>
      </c>
      <c r="AD274" s="213">
        <f t="shared" si="248"/>
        <v>0.92308789660114099</v>
      </c>
      <c r="AE274" s="213">
        <f t="shared" si="249"/>
        <v>1.0942246275940823</v>
      </c>
      <c r="AF274" s="213">
        <f t="shared" si="250"/>
        <v>1.8493130983733144</v>
      </c>
      <c r="AG274" s="167">
        <f t="shared" si="235"/>
        <v>1.2760000000000001E-4</v>
      </c>
      <c r="AH274" s="167">
        <f t="shared" si="236"/>
        <v>1.7219</v>
      </c>
      <c r="AI274" s="167">
        <f t="shared" si="237"/>
        <v>2</v>
      </c>
      <c r="AJ274" s="167">
        <f t="shared" si="238"/>
        <v>3.76611E-4</v>
      </c>
      <c r="AK274" s="115">
        <v>644.46964929787134</v>
      </c>
      <c r="AL274" s="7">
        <v>702.45751547390614</v>
      </c>
      <c r="AM274" s="7">
        <v>913.64</v>
      </c>
      <c r="AN274">
        <v>1</v>
      </c>
      <c r="AO274">
        <v>1</v>
      </c>
      <c r="AP274">
        <v>1</v>
      </c>
      <c r="AQ274">
        <f t="shared" si="239"/>
        <v>726</v>
      </c>
      <c r="AR274">
        <f t="shared" si="239"/>
        <v>791</v>
      </c>
      <c r="AS274">
        <f t="shared" si="240"/>
        <v>1029</v>
      </c>
      <c r="AT274">
        <f t="shared" si="265"/>
        <v>312</v>
      </c>
      <c r="AU274">
        <f t="shared" si="266"/>
        <v>340</v>
      </c>
      <c r="AV274">
        <f t="shared" si="267"/>
        <v>442</v>
      </c>
      <c r="AW274" s="213">
        <f t="shared" si="251"/>
        <v>0.36943055269150393</v>
      </c>
      <c r="AX274" s="213">
        <f t="shared" si="252"/>
        <v>0.43842916407662524</v>
      </c>
      <c r="AY274" s="213">
        <f t="shared" si="253"/>
        <v>0.73954514428202989</v>
      </c>
      <c r="AZ274" s="119">
        <f t="shared" si="264"/>
        <v>0.5</v>
      </c>
      <c r="BA274" s="1">
        <v>13.2</v>
      </c>
      <c r="BB274">
        <v>14.7</v>
      </c>
      <c r="BC274">
        <v>23.5</v>
      </c>
      <c r="BE274" s="7">
        <v>4120</v>
      </c>
      <c r="BG274" s="123">
        <f t="shared" si="241"/>
        <v>0.8</v>
      </c>
      <c r="BJ274">
        <v>0</v>
      </c>
      <c r="BK274">
        <v>10</v>
      </c>
      <c r="BL274">
        <v>11.4</v>
      </c>
      <c r="BM274">
        <v>21.85</v>
      </c>
      <c r="BO274">
        <f t="shared" si="256"/>
        <v>1</v>
      </c>
      <c r="BP274">
        <f t="shared" si="256"/>
        <v>1</v>
      </c>
      <c r="BQ274">
        <f t="shared" si="256"/>
        <v>1</v>
      </c>
      <c r="BR274">
        <f t="shared" si="242"/>
        <v>726</v>
      </c>
      <c r="BS274">
        <f t="shared" si="254"/>
        <v>791</v>
      </c>
      <c r="BT274">
        <f t="shared" si="255"/>
        <v>1029</v>
      </c>
      <c r="BV274">
        <f t="shared" si="243"/>
        <v>0</v>
      </c>
      <c r="BW274">
        <f t="shared" si="244"/>
        <v>0</v>
      </c>
      <c r="BX274">
        <f t="shared" si="245"/>
        <v>0</v>
      </c>
      <c r="BY274">
        <f t="shared" si="268"/>
        <v>1</v>
      </c>
    </row>
    <row r="275" spans="1:77" x14ac:dyDescent="0.25">
      <c r="A275" t="str">
        <f t="shared" si="246"/>
        <v>15020</v>
      </c>
      <c r="D275">
        <v>1</v>
      </c>
      <c r="E275">
        <v>50</v>
      </c>
      <c r="F275">
        <v>40.5</v>
      </c>
      <c r="G275">
        <v>20</v>
      </c>
      <c r="H275">
        <v>21.5</v>
      </c>
      <c r="I275">
        <v>0</v>
      </c>
      <c r="J275">
        <v>26</v>
      </c>
      <c r="K275">
        <v>30</v>
      </c>
      <c r="L275" s="121">
        <v>47.1</v>
      </c>
      <c r="M275" s="115">
        <f t="shared" si="230"/>
        <v>3880</v>
      </c>
      <c r="N275" s="7">
        <v>5214.8121821672385</v>
      </c>
      <c r="O275" s="7">
        <v>5684.028740747025</v>
      </c>
      <c r="P275" s="7">
        <v>7392.84</v>
      </c>
      <c r="Q275" s="121" t="s">
        <v>392</v>
      </c>
      <c r="R275">
        <v>1</v>
      </c>
      <c r="S275">
        <v>1</v>
      </c>
      <c r="T275">
        <v>1</v>
      </c>
      <c r="U275" t="e">
        <f t="shared" si="231"/>
        <v>#VALUE!</v>
      </c>
      <c r="V275">
        <f t="shared" si="232"/>
        <v>2870</v>
      </c>
      <c r="W275">
        <f t="shared" si="233"/>
        <v>3128</v>
      </c>
      <c r="X275">
        <f t="shared" si="234"/>
        <v>4069</v>
      </c>
      <c r="Y275" t="e">
        <f t="shared" si="263"/>
        <v>#VALUE!</v>
      </c>
      <c r="Z275">
        <f t="shared" si="257"/>
        <v>494</v>
      </c>
      <c r="AA275">
        <f t="shared" si="258"/>
        <v>538</v>
      </c>
      <c r="AB275">
        <f t="shared" si="259"/>
        <v>700</v>
      </c>
      <c r="AC275" s="213" t="e">
        <f t="shared" si="247"/>
        <v>#VALUE!</v>
      </c>
      <c r="AD275" s="213">
        <f t="shared" si="248"/>
        <v>0.93940061871789404</v>
      </c>
      <c r="AE275" s="213">
        <f t="shared" si="249"/>
        <v>1.1131189797379286</v>
      </c>
      <c r="AF275" s="213">
        <f t="shared" si="250"/>
        <v>1.8790415520432036</v>
      </c>
      <c r="AG275" s="167">
        <f t="shared" si="235"/>
        <v>1.2760000000000001E-4</v>
      </c>
      <c r="AH275" s="167">
        <f t="shared" si="236"/>
        <v>1.7219</v>
      </c>
      <c r="AI275" s="167">
        <f t="shared" si="237"/>
        <v>2</v>
      </c>
      <c r="AJ275" s="167">
        <f t="shared" si="238"/>
        <v>3.76611E-4</v>
      </c>
      <c r="AK275" s="115">
        <v>644.46964929787134</v>
      </c>
      <c r="AL275" s="7">
        <v>702.45751547390614</v>
      </c>
      <c r="AM275" s="7">
        <v>913.64</v>
      </c>
      <c r="AN275">
        <v>1</v>
      </c>
      <c r="AO275">
        <v>1</v>
      </c>
      <c r="AP275">
        <v>1</v>
      </c>
      <c r="AQ275">
        <f t="shared" si="239"/>
        <v>726</v>
      </c>
      <c r="AR275">
        <f t="shared" si="239"/>
        <v>791</v>
      </c>
      <c r="AS275">
        <f t="shared" si="240"/>
        <v>1029</v>
      </c>
      <c r="AT275">
        <f t="shared" si="265"/>
        <v>312</v>
      </c>
      <c r="AU275">
        <f t="shared" si="266"/>
        <v>340</v>
      </c>
      <c r="AV275">
        <f t="shared" si="267"/>
        <v>442</v>
      </c>
      <c r="AW275" s="213">
        <f t="shared" si="251"/>
        <v>0.37682460979463789</v>
      </c>
      <c r="AX275" s="213">
        <f t="shared" si="252"/>
        <v>0.44700253378290578</v>
      </c>
      <c r="AY275" s="213">
        <f t="shared" si="253"/>
        <v>0.75301461747826526</v>
      </c>
      <c r="AZ275" s="119">
        <f t="shared" si="264"/>
        <v>0.7</v>
      </c>
      <c r="BA275" s="1">
        <v>13.2</v>
      </c>
      <c r="BB275">
        <v>14.7</v>
      </c>
      <c r="BC275">
        <v>23.5</v>
      </c>
      <c r="BE275" s="7">
        <v>4850</v>
      </c>
      <c r="BG275" s="123">
        <f t="shared" si="241"/>
        <v>0.8</v>
      </c>
      <c r="BJ275">
        <v>0</v>
      </c>
      <c r="BK275">
        <v>10</v>
      </c>
      <c r="BL275">
        <v>11.4</v>
      </c>
      <c r="BM275">
        <v>21.85</v>
      </c>
      <c r="BO275">
        <f t="shared" si="256"/>
        <v>1</v>
      </c>
      <c r="BP275">
        <f t="shared" si="256"/>
        <v>1</v>
      </c>
      <c r="BQ275">
        <f t="shared" si="256"/>
        <v>1</v>
      </c>
      <c r="BR275">
        <f t="shared" si="242"/>
        <v>726</v>
      </c>
      <c r="BS275">
        <f t="shared" si="254"/>
        <v>791</v>
      </c>
      <c r="BT275">
        <f t="shared" si="255"/>
        <v>1029</v>
      </c>
      <c r="BV275">
        <f t="shared" si="243"/>
        <v>0</v>
      </c>
      <c r="BW275">
        <f t="shared" si="244"/>
        <v>0</v>
      </c>
      <c r="BX275">
        <f t="shared" si="245"/>
        <v>0</v>
      </c>
      <c r="BY275">
        <f t="shared" si="268"/>
        <v>1</v>
      </c>
    </row>
    <row r="276" spans="1:77" x14ac:dyDescent="0.25">
      <c r="A276" t="str">
        <f t="shared" si="246"/>
        <v>16520</v>
      </c>
      <c r="D276">
        <v>1</v>
      </c>
      <c r="E276">
        <v>65</v>
      </c>
      <c r="F276">
        <v>40.5</v>
      </c>
      <c r="G276">
        <v>20</v>
      </c>
      <c r="H276">
        <v>21.5</v>
      </c>
      <c r="I276">
        <v>0</v>
      </c>
      <c r="J276">
        <v>26</v>
      </c>
      <c r="K276">
        <v>30</v>
      </c>
      <c r="L276" s="121">
        <v>47.1</v>
      </c>
      <c r="M276" s="115">
        <f t="shared" si="230"/>
        <v>4296</v>
      </c>
      <c r="N276" s="7">
        <v>5214.8121821672385</v>
      </c>
      <c r="O276" s="7">
        <v>5684.028740747025</v>
      </c>
      <c r="P276" s="7">
        <v>7392.84</v>
      </c>
      <c r="Q276" s="121" t="s">
        <v>392</v>
      </c>
      <c r="R276">
        <v>1</v>
      </c>
      <c r="S276">
        <v>1</v>
      </c>
      <c r="T276">
        <v>1</v>
      </c>
      <c r="U276" t="e">
        <f t="shared" si="231"/>
        <v>#VALUE!</v>
      </c>
      <c r="V276">
        <f t="shared" si="232"/>
        <v>2870</v>
      </c>
      <c r="W276">
        <f t="shared" si="233"/>
        <v>3128</v>
      </c>
      <c r="X276">
        <f t="shared" si="234"/>
        <v>4069</v>
      </c>
      <c r="Y276" t="e">
        <f t="shared" si="263"/>
        <v>#VALUE!</v>
      </c>
      <c r="Z276">
        <f t="shared" si="257"/>
        <v>494</v>
      </c>
      <c r="AA276">
        <f t="shared" si="258"/>
        <v>538</v>
      </c>
      <c r="AB276">
        <f t="shared" si="259"/>
        <v>700</v>
      </c>
      <c r="AC276" s="213" t="e">
        <f t="shared" si="247"/>
        <v>#VALUE!</v>
      </c>
      <c r="AD276" s="213">
        <f t="shared" si="248"/>
        <v>0.95571334083464721</v>
      </c>
      <c r="AE276" s="213">
        <f t="shared" si="249"/>
        <v>1.1320133318817749</v>
      </c>
      <c r="AF276" s="213">
        <f t="shared" si="250"/>
        <v>1.9087700057130927</v>
      </c>
      <c r="AG276" s="167">
        <f t="shared" si="235"/>
        <v>1.2760000000000001E-4</v>
      </c>
      <c r="AH276" s="167">
        <f t="shared" si="236"/>
        <v>1.7219</v>
      </c>
      <c r="AI276" s="167">
        <f t="shared" si="237"/>
        <v>2</v>
      </c>
      <c r="AJ276" s="167">
        <f t="shared" si="238"/>
        <v>3.76611E-4</v>
      </c>
      <c r="AK276" s="115">
        <v>644.46964929787134</v>
      </c>
      <c r="AL276" s="7">
        <v>702.45751547390614</v>
      </c>
      <c r="AM276" s="7">
        <v>913.64</v>
      </c>
      <c r="AN276">
        <v>1</v>
      </c>
      <c r="AO276">
        <v>1</v>
      </c>
      <c r="AP276">
        <v>1</v>
      </c>
      <c r="AQ276">
        <f t="shared" si="239"/>
        <v>726</v>
      </c>
      <c r="AR276">
        <f t="shared" si="239"/>
        <v>791</v>
      </c>
      <c r="AS276">
        <f t="shared" si="240"/>
        <v>1029</v>
      </c>
      <c r="AT276">
        <f t="shared" si="265"/>
        <v>312</v>
      </c>
      <c r="AU276">
        <f t="shared" si="266"/>
        <v>340</v>
      </c>
      <c r="AV276">
        <f t="shared" si="267"/>
        <v>442</v>
      </c>
      <c r="AW276" s="213">
        <f t="shared" si="251"/>
        <v>0.38421866689777184</v>
      </c>
      <c r="AX276" s="213">
        <f t="shared" si="252"/>
        <v>0.45557590348918631</v>
      </c>
      <c r="AY276" s="213">
        <f t="shared" si="253"/>
        <v>0.76648409067450052</v>
      </c>
      <c r="AZ276" s="119">
        <f t="shared" si="264"/>
        <v>0.9</v>
      </c>
      <c r="BA276" s="1">
        <v>13.2</v>
      </c>
      <c r="BB276">
        <v>14.7</v>
      </c>
      <c r="BC276">
        <v>23.5</v>
      </c>
      <c r="BE276" s="7">
        <v>5370</v>
      </c>
      <c r="BG276" s="123">
        <f t="shared" si="241"/>
        <v>0.8</v>
      </c>
      <c r="BJ276">
        <v>0</v>
      </c>
      <c r="BK276">
        <v>10</v>
      </c>
      <c r="BL276">
        <v>11.4</v>
      </c>
      <c r="BM276">
        <v>21.85</v>
      </c>
      <c r="BO276">
        <f t="shared" si="256"/>
        <v>1</v>
      </c>
      <c r="BP276">
        <f t="shared" si="256"/>
        <v>1</v>
      </c>
      <c r="BQ276">
        <f t="shared" si="256"/>
        <v>1</v>
      </c>
      <c r="BR276">
        <f t="shared" si="242"/>
        <v>726</v>
      </c>
      <c r="BS276">
        <f t="shared" si="254"/>
        <v>791</v>
      </c>
      <c r="BT276">
        <f t="shared" si="255"/>
        <v>1029</v>
      </c>
      <c r="BV276">
        <f t="shared" si="243"/>
        <v>0</v>
      </c>
      <c r="BW276">
        <f t="shared" si="244"/>
        <v>0</v>
      </c>
      <c r="BX276">
        <f t="shared" si="245"/>
        <v>0</v>
      </c>
      <c r="BY276">
        <f t="shared" si="268"/>
        <v>1</v>
      </c>
    </row>
    <row r="277" spans="1:77" x14ac:dyDescent="0.25">
      <c r="A277" t="str">
        <f t="shared" si="246"/>
        <v>13521</v>
      </c>
      <c r="D277">
        <v>1</v>
      </c>
      <c r="E277">
        <v>35</v>
      </c>
      <c r="F277">
        <v>40.5</v>
      </c>
      <c r="G277">
        <v>21</v>
      </c>
      <c r="H277">
        <v>21.5</v>
      </c>
      <c r="I277">
        <v>0</v>
      </c>
      <c r="J277">
        <v>26</v>
      </c>
      <c r="K277">
        <v>30</v>
      </c>
      <c r="L277" s="121">
        <v>47.1</v>
      </c>
      <c r="M277" s="115">
        <f t="shared" si="230"/>
        <v>3382.4</v>
      </c>
      <c r="N277" s="7">
        <v>7298.5082710627348</v>
      </c>
      <c r="O277" s="7">
        <v>7690.2476078687869</v>
      </c>
      <c r="P277" s="7">
        <v>11098.36</v>
      </c>
      <c r="Q277" s="121" t="s">
        <v>392</v>
      </c>
      <c r="R277">
        <v>1</v>
      </c>
      <c r="S277">
        <v>1</v>
      </c>
      <c r="T277">
        <v>1</v>
      </c>
      <c r="U277" t="e">
        <f t="shared" si="231"/>
        <v>#VALUE!</v>
      </c>
      <c r="V277">
        <f t="shared" si="232"/>
        <v>4017</v>
      </c>
      <c r="W277">
        <f t="shared" si="233"/>
        <v>4232</v>
      </c>
      <c r="X277">
        <f t="shared" si="234"/>
        <v>6108</v>
      </c>
      <c r="Y277" t="e">
        <f t="shared" si="263"/>
        <v>#VALUE!</v>
      </c>
      <c r="Z277">
        <f t="shared" si="257"/>
        <v>691</v>
      </c>
      <c r="AA277">
        <f t="shared" si="258"/>
        <v>728</v>
      </c>
      <c r="AB277">
        <f t="shared" si="259"/>
        <v>1051</v>
      </c>
      <c r="AC277" s="213" t="e">
        <f t="shared" si="247"/>
        <v>#VALUE!</v>
      </c>
      <c r="AD277" s="213">
        <f t="shared" si="248"/>
        <v>2.4859626693342887</v>
      </c>
      <c r="AE277" s="213">
        <f t="shared" si="249"/>
        <v>2.7580384336232586</v>
      </c>
      <c r="AF277" s="213">
        <f t="shared" si="250"/>
        <v>5.7306719492597047</v>
      </c>
      <c r="AG277" s="167">
        <f t="shared" si="235"/>
        <v>1.2760000000000001E-4</v>
      </c>
      <c r="AH277" s="167">
        <f t="shared" si="236"/>
        <v>1.7219</v>
      </c>
      <c r="AI277" s="167">
        <f t="shared" si="237"/>
        <v>4</v>
      </c>
      <c r="AJ277" s="167">
        <f t="shared" si="238"/>
        <v>5.1420100000000005E-4</v>
      </c>
      <c r="AK277" s="115">
        <v>946.7235228616961</v>
      </c>
      <c r="AL277" s="7">
        <v>997.53785795739748</v>
      </c>
      <c r="AM277" s="7">
        <v>1439.62</v>
      </c>
      <c r="AN277">
        <v>1</v>
      </c>
      <c r="AO277">
        <v>1</v>
      </c>
      <c r="AP277">
        <v>1</v>
      </c>
      <c r="AQ277">
        <f t="shared" si="239"/>
        <v>1066</v>
      </c>
      <c r="AR277">
        <f t="shared" si="239"/>
        <v>1123</v>
      </c>
      <c r="AS277">
        <f t="shared" si="240"/>
        <v>1621</v>
      </c>
      <c r="AT277">
        <f t="shared" si="265"/>
        <v>458</v>
      </c>
      <c r="AU277">
        <f t="shared" si="266"/>
        <v>483</v>
      </c>
      <c r="AV277">
        <f t="shared" si="267"/>
        <v>697</v>
      </c>
      <c r="AW277" s="213">
        <f t="shared" si="251"/>
        <v>1.0963686129774604</v>
      </c>
      <c r="AX277" s="213">
        <f t="shared" si="252"/>
        <v>1.218684397531322</v>
      </c>
      <c r="AY277" s="213">
        <f t="shared" si="253"/>
        <v>2.5291265539698817</v>
      </c>
      <c r="AZ277" s="119">
        <f t="shared" si="264"/>
        <v>0.9</v>
      </c>
      <c r="BA277">
        <v>13.2</v>
      </c>
      <c r="BB277">
        <v>14.7</v>
      </c>
      <c r="BC277">
        <v>23.5</v>
      </c>
      <c r="BE277" s="7">
        <v>4228</v>
      </c>
      <c r="BG277" s="123">
        <f t="shared" si="241"/>
        <v>0.8</v>
      </c>
      <c r="BJ277">
        <v>0</v>
      </c>
      <c r="BK277">
        <v>10</v>
      </c>
      <c r="BL277">
        <v>11.4</v>
      </c>
      <c r="BM277">
        <v>21.85</v>
      </c>
      <c r="BO277">
        <f t="shared" si="256"/>
        <v>1</v>
      </c>
      <c r="BP277">
        <f t="shared" si="256"/>
        <v>1</v>
      </c>
      <c r="BQ277">
        <f t="shared" si="256"/>
        <v>1</v>
      </c>
      <c r="BR277">
        <f t="shared" si="242"/>
        <v>1066</v>
      </c>
      <c r="BS277">
        <f t="shared" si="254"/>
        <v>1123</v>
      </c>
      <c r="BT277">
        <f t="shared" si="255"/>
        <v>1621</v>
      </c>
      <c r="BV277">
        <f t="shared" si="243"/>
        <v>0</v>
      </c>
      <c r="BW277">
        <f t="shared" si="244"/>
        <v>0</v>
      </c>
      <c r="BX277">
        <f t="shared" si="245"/>
        <v>0</v>
      </c>
      <c r="BY277">
        <f t="shared" si="268"/>
        <v>1</v>
      </c>
    </row>
    <row r="278" spans="1:77" x14ac:dyDescent="0.25">
      <c r="A278" t="str">
        <f t="shared" si="246"/>
        <v>15021</v>
      </c>
      <c r="D278">
        <v>1</v>
      </c>
      <c r="E278">
        <v>50</v>
      </c>
      <c r="F278">
        <v>40.5</v>
      </c>
      <c r="G278">
        <v>21</v>
      </c>
      <c r="H278">
        <v>21.5</v>
      </c>
      <c r="I278">
        <v>0</v>
      </c>
      <c r="J278">
        <v>26</v>
      </c>
      <c r="K278">
        <v>30</v>
      </c>
      <c r="L278" s="121">
        <v>47.1</v>
      </c>
      <c r="M278" s="115">
        <f t="shared" si="230"/>
        <v>4131.2</v>
      </c>
      <c r="N278" s="7">
        <v>7298.5082710627348</v>
      </c>
      <c r="O278" s="7">
        <v>7690.2476078687869</v>
      </c>
      <c r="P278" s="7">
        <v>11098.36</v>
      </c>
      <c r="Q278" s="121" t="s">
        <v>392</v>
      </c>
      <c r="R278">
        <v>1</v>
      </c>
      <c r="S278">
        <v>1</v>
      </c>
      <c r="T278">
        <v>1</v>
      </c>
      <c r="U278" t="e">
        <f t="shared" si="231"/>
        <v>#VALUE!</v>
      </c>
      <c r="V278">
        <f t="shared" si="232"/>
        <v>4017</v>
      </c>
      <c r="W278">
        <f t="shared" si="233"/>
        <v>4232</v>
      </c>
      <c r="X278">
        <f t="shared" si="234"/>
        <v>6108</v>
      </c>
      <c r="Y278" t="e">
        <f t="shared" si="263"/>
        <v>#VALUE!</v>
      </c>
      <c r="Z278">
        <f t="shared" si="257"/>
        <v>691</v>
      </c>
      <c r="AA278">
        <f t="shared" si="258"/>
        <v>728</v>
      </c>
      <c r="AB278">
        <f t="shared" si="259"/>
        <v>1051</v>
      </c>
      <c r="AC278" s="213" t="e">
        <f t="shared" si="247"/>
        <v>#VALUE!</v>
      </c>
      <c r="AD278" s="213">
        <f t="shared" si="248"/>
        <v>2.5441093931647418</v>
      </c>
      <c r="AE278" s="213">
        <f t="shared" si="249"/>
        <v>2.8216494042592233</v>
      </c>
      <c r="AF278" s="213">
        <f t="shared" si="250"/>
        <v>5.8503806499950723</v>
      </c>
      <c r="AG278" s="167">
        <f t="shared" si="235"/>
        <v>1.2760000000000001E-4</v>
      </c>
      <c r="AH278" s="167">
        <f t="shared" si="236"/>
        <v>1.7219</v>
      </c>
      <c r="AI278" s="167">
        <f t="shared" si="237"/>
        <v>4</v>
      </c>
      <c r="AJ278" s="167">
        <f t="shared" si="238"/>
        <v>5.1420100000000005E-4</v>
      </c>
      <c r="AK278" s="115">
        <v>946.7235228616961</v>
      </c>
      <c r="AL278" s="7">
        <v>997.53785795739748</v>
      </c>
      <c r="AM278" s="7">
        <v>1439.62</v>
      </c>
      <c r="AN278">
        <v>1</v>
      </c>
      <c r="AO278">
        <v>1</v>
      </c>
      <c r="AP278">
        <v>1</v>
      </c>
      <c r="AQ278">
        <f t="shared" si="239"/>
        <v>1066</v>
      </c>
      <c r="AR278">
        <f t="shared" si="239"/>
        <v>1123</v>
      </c>
      <c r="AS278">
        <f t="shared" si="240"/>
        <v>1621</v>
      </c>
      <c r="AT278">
        <f t="shared" si="265"/>
        <v>458</v>
      </c>
      <c r="AU278">
        <f t="shared" si="266"/>
        <v>483</v>
      </c>
      <c r="AV278">
        <f t="shared" si="267"/>
        <v>697</v>
      </c>
      <c r="AW278" s="213">
        <f t="shared" si="251"/>
        <v>1.1250085637422129</v>
      </c>
      <c r="AX278" s="213">
        <f t="shared" si="252"/>
        <v>1.2500689951471875</v>
      </c>
      <c r="AY278" s="213">
        <f t="shared" si="253"/>
        <v>2.5881453738254745</v>
      </c>
      <c r="AZ278" s="119">
        <f t="shared" si="264"/>
        <v>1.3</v>
      </c>
      <c r="BA278">
        <v>13.2</v>
      </c>
      <c r="BB278">
        <v>14.7</v>
      </c>
      <c r="BC278">
        <v>23.5</v>
      </c>
      <c r="BE278" s="7">
        <v>5164</v>
      </c>
      <c r="BG278" s="123">
        <f t="shared" si="241"/>
        <v>0.8</v>
      </c>
      <c r="BJ278">
        <v>0</v>
      </c>
      <c r="BK278">
        <v>10</v>
      </c>
      <c r="BL278">
        <v>11.4</v>
      </c>
      <c r="BM278">
        <v>21.85</v>
      </c>
      <c r="BO278">
        <f t="shared" si="256"/>
        <v>1</v>
      </c>
      <c r="BP278">
        <f t="shared" si="256"/>
        <v>1</v>
      </c>
      <c r="BQ278">
        <f t="shared" si="256"/>
        <v>1</v>
      </c>
      <c r="BR278">
        <f t="shared" si="242"/>
        <v>1066</v>
      </c>
      <c r="BS278">
        <f t="shared" si="254"/>
        <v>1123</v>
      </c>
      <c r="BT278">
        <f t="shared" si="255"/>
        <v>1621</v>
      </c>
      <c r="BV278">
        <f t="shared" si="243"/>
        <v>0</v>
      </c>
      <c r="BW278">
        <f t="shared" si="244"/>
        <v>0</v>
      </c>
      <c r="BX278">
        <f t="shared" si="245"/>
        <v>0</v>
      </c>
      <c r="BY278">
        <f t="shared" si="268"/>
        <v>1</v>
      </c>
    </row>
    <row r="279" spans="1:77" x14ac:dyDescent="0.25">
      <c r="A279" t="str">
        <f t="shared" si="246"/>
        <v>16521</v>
      </c>
      <c r="D279">
        <v>1</v>
      </c>
      <c r="E279">
        <v>65</v>
      </c>
      <c r="F279">
        <v>40.5</v>
      </c>
      <c r="G279">
        <v>21</v>
      </c>
      <c r="H279">
        <v>21.5</v>
      </c>
      <c r="I279">
        <v>0</v>
      </c>
      <c r="J279">
        <v>26</v>
      </c>
      <c r="K279">
        <v>30</v>
      </c>
      <c r="L279" s="121">
        <v>47.1</v>
      </c>
      <c r="M279" s="115">
        <f t="shared" si="230"/>
        <v>4848</v>
      </c>
      <c r="N279" s="7">
        <v>7298.5082710627348</v>
      </c>
      <c r="O279" s="7">
        <v>7690.2476078687869</v>
      </c>
      <c r="P279" s="7">
        <v>11098.36</v>
      </c>
      <c r="Q279" s="121" t="s">
        <v>392</v>
      </c>
      <c r="R279">
        <v>1</v>
      </c>
      <c r="S279">
        <v>1</v>
      </c>
      <c r="T279">
        <v>1</v>
      </c>
      <c r="U279" t="e">
        <f t="shared" si="231"/>
        <v>#VALUE!</v>
      </c>
      <c r="V279">
        <f t="shared" si="232"/>
        <v>4017</v>
      </c>
      <c r="W279">
        <f t="shared" si="233"/>
        <v>4232</v>
      </c>
      <c r="X279">
        <f t="shared" si="234"/>
        <v>6108</v>
      </c>
      <c r="Y279" t="e">
        <f t="shared" si="263"/>
        <v>#VALUE!</v>
      </c>
      <c r="Z279">
        <f t="shared" si="257"/>
        <v>691</v>
      </c>
      <c r="AA279">
        <f t="shared" si="258"/>
        <v>728</v>
      </c>
      <c r="AB279">
        <f t="shared" si="259"/>
        <v>1051</v>
      </c>
      <c r="AC279" s="213" t="e">
        <f t="shared" si="247"/>
        <v>#VALUE!</v>
      </c>
      <c r="AD279" s="213">
        <f t="shared" si="248"/>
        <v>2.6022561169951941</v>
      </c>
      <c r="AE279" s="213">
        <f t="shared" si="249"/>
        <v>2.8852603748951879</v>
      </c>
      <c r="AF279" s="213">
        <f t="shared" si="250"/>
        <v>5.9700893507304391</v>
      </c>
      <c r="AG279" s="167">
        <f t="shared" si="235"/>
        <v>1.2760000000000001E-4</v>
      </c>
      <c r="AH279" s="167">
        <f t="shared" si="236"/>
        <v>1.7219</v>
      </c>
      <c r="AI279" s="167">
        <f t="shared" si="237"/>
        <v>4</v>
      </c>
      <c r="AJ279" s="167">
        <f t="shared" si="238"/>
        <v>5.1420100000000005E-4</v>
      </c>
      <c r="AK279" s="115">
        <f>AK278*(1-(($E279-50)*0.005))</f>
        <v>875.71925864706895</v>
      </c>
      <c r="AL279" s="7">
        <f>AL278*(1-(($E279-50)*0.005))</f>
        <v>922.72251861059272</v>
      </c>
      <c r="AM279" s="7">
        <f>AM278*(1-(($E279-50)*0.005))</f>
        <v>1331.6485</v>
      </c>
      <c r="AN279">
        <v>1</v>
      </c>
      <c r="AO279">
        <v>1</v>
      </c>
      <c r="AP279">
        <v>1</v>
      </c>
      <c r="AQ279">
        <f t="shared" si="239"/>
        <v>986</v>
      </c>
      <c r="AR279">
        <f t="shared" si="239"/>
        <v>1039</v>
      </c>
      <c r="AS279">
        <f t="shared" si="240"/>
        <v>1500</v>
      </c>
      <c r="AT279">
        <f t="shared" si="265"/>
        <v>424</v>
      </c>
      <c r="AU279">
        <f t="shared" si="266"/>
        <v>447</v>
      </c>
      <c r="AV279">
        <f t="shared" si="267"/>
        <v>645</v>
      </c>
      <c r="AW279" s="213">
        <f t="shared" si="251"/>
        <v>0.99051753638372675</v>
      </c>
      <c r="AX279" s="213">
        <f t="shared" si="252"/>
        <v>1.0995228351021635</v>
      </c>
      <c r="AY279" s="213">
        <f t="shared" si="253"/>
        <v>2.270628630495529</v>
      </c>
      <c r="AZ279" s="119">
        <f t="shared" si="264"/>
        <v>1.7</v>
      </c>
      <c r="BA279">
        <v>13.2</v>
      </c>
      <c r="BB279">
        <v>14.7</v>
      </c>
      <c r="BC279">
        <v>23.5</v>
      </c>
      <c r="BE279" s="7">
        <v>6060</v>
      </c>
      <c r="BG279" s="123">
        <f t="shared" si="241"/>
        <v>0.8</v>
      </c>
      <c r="BJ279">
        <v>0</v>
      </c>
      <c r="BK279">
        <v>10</v>
      </c>
      <c r="BL279">
        <v>11.4</v>
      </c>
      <c r="BM279">
        <v>21.85</v>
      </c>
      <c r="BO279">
        <f t="shared" si="256"/>
        <v>1</v>
      </c>
      <c r="BP279">
        <f t="shared" si="256"/>
        <v>1</v>
      </c>
      <c r="BQ279">
        <f t="shared" si="256"/>
        <v>1</v>
      </c>
      <c r="BR279">
        <f t="shared" si="242"/>
        <v>986</v>
      </c>
      <c r="BS279">
        <f t="shared" si="254"/>
        <v>1039</v>
      </c>
      <c r="BT279">
        <f t="shared" si="255"/>
        <v>1500</v>
      </c>
      <c r="BV279">
        <f t="shared" si="243"/>
        <v>0</v>
      </c>
      <c r="BW279">
        <f t="shared" si="244"/>
        <v>0</v>
      </c>
      <c r="BX279">
        <f t="shared" si="245"/>
        <v>0</v>
      </c>
      <c r="BY279">
        <f t="shared" si="268"/>
        <v>1</v>
      </c>
    </row>
    <row r="280" spans="1:77" x14ac:dyDescent="0.25">
      <c r="A280" t="str">
        <f t="shared" si="246"/>
        <v>13510</v>
      </c>
      <c r="D280">
        <v>1</v>
      </c>
      <c r="E280">
        <v>35</v>
      </c>
      <c r="F280">
        <v>40.5</v>
      </c>
      <c r="G280">
        <v>10</v>
      </c>
      <c r="H280">
        <v>11.5</v>
      </c>
      <c r="I280">
        <v>0</v>
      </c>
      <c r="J280">
        <v>26</v>
      </c>
      <c r="K280">
        <v>30</v>
      </c>
      <c r="L280" s="121">
        <v>46.9</v>
      </c>
      <c r="M280" s="115">
        <f t="shared" si="230"/>
        <v>1939.5</v>
      </c>
      <c r="N280" s="7">
        <v>3560.7045070849035</v>
      </c>
      <c r="O280" s="7">
        <v>3890.5075371280445</v>
      </c>
      <c r="P280" s="7">
        <v>5128.78</v>
      </c>
      <c r="Q280" s="121" t="s">
        <v>392</v>
      </c>
      <c r="R280">
        <v>1</v>
      </c>
      <c r="S280">
        <v>1</v>
      </c>
      <c r="T280">
        <v>1</v>
      </c>
      <c r="U280" t="e">
        <f t="shared" si="231"/>
        <v>#VALUE!</v>
      </c>
      <c r="V280">
        <f t="shared" si="232"/>
        <v>1960</v>
      </c>
      <c r="W280">
        <f t="shared" si="233"/>
        <v>2141</v>
      </c>
      <c r="X280">
        <f t="shared" si="234"/>
        <v>2823</v>
      </c>
      <c r="Y280" t="e">
        <f t="shared" si="263"/>
        <v>#VALUE!</v>
      </c>
      <c r="Z280">
        <f t="shared" si="257"/>
        <v>337</v>
      </c>
      <c r="AA280">
        <f t="shared" si="258"/>
        <v>368</v>
      </c>
      <c r="AB280">
        <f t="shared" si="259"/>
        <v>486</v>
      </c>
      <c r="AC280" s="213" t="e">
        <f t="shared" si="247"/>
        <v>#VALUE!</v>
      </c>
      <c r="AD280" s="213">
        <f t="shared" si="248"/>
        <v>0.44768417521614812</v>
      </c>
      <c r="AE280" s="213">
        <f t="shared" si="249"/>
        <v>0.53276662924230811</v>
      </c>
      <c r="AF280" s="213">
        <f t="shared" si="250"/>
        <v>0.92359556310632773</v>
      </c>
      <c r="AG280" s="167">
        <f t="shared" si="235"/>
        <v>3.969E-4</v>
      </c>
      <c r="AH280" s="167">
        <f t="shared" si="236"/>
        <v>1.7345999999999999</v>
      </c>
      <c r="AI280" s="167">
        <f t="shared" si="237"/>
        <v>2</v>
      </c>
      <c r="AJ280" s="167">
        <f t="shared" si="238"/>
        <v>3.6734700000000002E-4</v>
      </c>
      <c r="AK280" s="115">
        <v>493.64631212835212</v>
      </c>
      <c r="AL280" s="7">
        <v>539.36930014536108</v>
      </c>
      <c r="AM280" s="7">
        <v>711.04</v>
      </c>
      <c r="AN280">
        <v>1</v>
      </c>
      <c r="AO280">
        <v>1</v>
      </c>
      <c r="AP280">
        <v>1</v>
      </c>
      <c r="AQ280">
        <f t="shared" si="239"/>
        <v>556</v>
      </c>
      <c r="AR280">
        <f t="shared" si="239"/>
        <v>607</v>
      </c>
      <c r="AS280">
        <f t="shared" si="240"/>
        <v>801</v>
      </c>
      <c r="AT280">
        <f t="shared" si="265"/>
        <v>239</v>
      </c>
      <c r="AU280">
        <f t="shared" si="266"/>
        <v>261</v>
      </c>
      <c r="AV280">
        <f t="shared" si="267"/>
        <v>344</v>
      </c>
      <c r="AW280" s="213">
        <f t="shared" si="251"/>
        <v>0.22703364444377036</v>
      </c>
      <c r="AX280" s="213">
        <f t="shared" si="252"/>
        <v>0.27016487949398399</v>
      </c>
      <c r="AY280" s="213">
        <f t="shared" si="253"/>
        <v>0.4662552949730811</v>
      </c>
      <c r="AZ280" s="119">
        <f t="shared" si="264"/>
        <v>0.2</v>
      </c>
      <c r="BA280" s="122">
        <v>13.4</v>
      </c>
      <c r="BB280" s="122">
        <v>14.8</v>
      </c>
      <c r="BC280" s="122">
        <v>24</v>
      </c>
      <c r="BE280" s="7">
        <f t="shared" ref="BE280:BE297" si="269">(BE298/(F298-102))*(F280-102)</f>
        <v>2155</v>
      </c>
      <c r="BG280" s="123">
        <f t="shared" si="241"/>
        <v>0.9</v>
      </c>
      <c r="BJ280">
        <v>0</v>
      </c>
      <c r="BK280">
        <v>10.5</v>
      </c>
      <c r="BL280">
        <v>12.3</v>
      </c>
      <c r="BM280">
        <v>21.85</v>
      </c>
      <c r="BO280">
        <f t="shared" si="256"/>
        <v>1</v>
      </c>
      <c r="BP280">
        <f t="shared" si="256"/>
        <v>1</v>
      </c>
      <c r="BQ280">
        <f t="shared" si="256"/>
        <v>1</v>
      </c>
      <c r="BR280">
        <f t="shared" si="242"/>
        <v>556</v>
      </c>
      <c r="BS280">
        <f t="shared" si="254"/>
        <v>607</v>
      </c>
      <c r="BT280">
        <f t="shared" si="255"/>
        <v>801</v>
      </c>
      <c r="BV280">
        <f t="shared" si="243"/>
        <v>0</v>
      </c>
      <c r="BW280">
        <f t="shared" si="244"/>
        <v>0</v>
      </c>
      <c r="BX280">
        <f t="shared" si="245"/>
        <v>0</v>
      </c>
      <c r="BY280">
        <f t="shared" si="268"/>
        <v>1</v>
      </c>
    </row>
    <row r="281" spans="1:77" x14ac:dyDescent="0.25">
      <c r="A281" t="str">
        <f t="shared" si="246"/>
        <v>15010</v>
      </c>
      <c r="D281">
        <v>1</v>
      </c>
      <c r="E281">
        <v>50</v>
      </c>
      <c r="F281">
        <v>40.5</v>
      </c>
      <c r="G281">
        <v>10</v>
      </c>
      <c r="H281">
        <v>11.5</v>
      </c>
      <c r="I281">
        <v>0</v>
      </c>
      <c r="J281">
        <v>26</v>
      </c>
      <c r="K281">
        <v>30</v>
      </c>
      <c r="L281" s="121">
        <v>46.9</v>
      </c>
      <c r="M281" s="115">
        <f t="shared" si="230"/>
        <v>2323.8000000000002</v>
      </c>
      <c r="N281" s="7">
        <v>3560.7045070849035</v>
      </c>
      <c r="O281" s="7">
        <v>3890.5075371280445</v>
      </c>
      <c r="P281" s="7">
        <v>5128.78</v>
      </c>
      <c r="Q281" s="121" t="s">
        <v>392</v>
      </c>
      <c r="R281">
        <v>1</v>
      </c>
      <c r="S281">
        <v>1</v>
      </c>
      <c r="T281">
        <v>1</v>
      </c>
      <c r="U281" t="e">
        <f t="shared" si="231"/>
        <v>#VALUE!</v>
      </c>
      <c r="V281">
        <f t="shared" si="232"/>
        <v>1960</v>
      </c>
      <c r="W281">
        <f t="shared" si="233"/>
        <v>2141</v>
      </c>
      <c r="X281">
        <f t="shared" si="234"/>
        <v>2823</v>
      </c>
      <c r="Y281" t="e">
        <f t="shared" si="263"/>
        <v>#VALUE!</v>
      </c>
      <c r="Z281">
        <f t="shared" si="257"/>
        <v>337</v>
      </c>
      <c r="AA281">
        <f t="shared" si="258"/>
        <v>368</v>
      </c>
      <c r="AB281">
        <f t="shared" si="259"/>
        <v>486</v>
      </c>
      <c r="AC281" s="213" t="e">
        <f t="shared" si="247"/>
        <v>#VALUE!</v>
      </c>
      <c r="AD281" s="213">
        <f t="shared" si="248"/>
        <v>0.47596260269776075</v>
      </c>
      <c r="AE281" s="213">
        <f t="shared" si="249"/>
        <v>0.56570848457330913</v>
      </c>
      <c r="AF281" s="213">
        <f t="shared" si="250"/>
        <v>0.97696193790394503</v>
      </c>
      <c r="AG281" s="167">
        <f t="shared" si="235"/>
        <v>3.969E-4</v>
      </c>
      <c r="AH281" s="167">
        <f t="shared" si="236"/>
        <v>1.7345999999999999</v>
      </c>
      <c r="AI281" s="167">
        <f t="shared" si="237"/>
        <v>2</v>
      </c>
      <c r="AJ281" s="167">
        <f t="shared" si="238"/>
        <v>3.6734700000000002E-4</v>
      </c>
      <c r="AK281" s="115">
        <v>493.64631212835212</v>
      </c>
      <c r="AL281" s="7">
        <v>539.36930014536108</v>
      </c>
      <c r="AM281" s="7">
        <v>711.04</v>
      </c>
      <c r="AN281">
        <v>1</v>
      </c>
      <c r="AO281">
        <v>1</v>
      </c>
      <c r="AP281">
        <v>1</v>
      </c>
      <c r="AQ281">
        <f t="shared" si="239"/>
        <v>556</v>
      </c>
      <c r="AR281">
        <f t="shared" si="239"/>
        <v>607</v>
      </c>
      <c r="AS281">
        <f t="shared" si="240"/>
        <v>801</v>
      </c>
      <c r="AT281">
        <f t="shared" si="265"/>
        <v>239</v>
      </c>
      <c r="AU281">
        <f t="shared" si="266"/>
        <v>261</v>
      </c>
      <c r="AV281">
        <f t="shared" si="267"/>
        <v>344</v>
      </c>
      <c r="AW281" s="213">
        <f t="shared" si="251"/>
        <v>0.24261471981112742</v>
      </c>
      <c r="AX281" s="213">
        <f t="shared" si="252"/>
        <v>0.28831723771343831</v>
      </c>
      <c r="AY281" s="213">
        <f t="shared" si="253"/>
        <v>0.49556036097173251</v>
      </c>
      <c r="AZ281" s="119">
        <f t="shared" si="264"/>
        <v>0.3</v>
      </c>
      <c r="BA281" s="122">
        <v>13.4</v>
      </c>
      <c r="BB281" s="122">
        <v>14.8</v>
      </c>
      <c r="BC281" s="122">
        <v>24</v>
      </c>
      <c r="BE281" s="7">
        <f t="shared" si="269"/>
        <v>2582</v>
      </c>
      <c r="BG281" s="123">
        <f t="shared" si="241"/>
        <v>0.9</v>
      </c>
      <c r="BJ281">
        <v>0</v>
      </c>
      <c r="BK281">
        <v>10.5</v>
      </c>
      <c r="BL281">
        <v>12.3</v>
      </c>
      <c r="BM281">
        <v>21.85</v>
      </c>
      <c r="BO281">
        <f t="shared" si="256"/>
        <v>1</v>
      </c>
      <c r="BP281">
        <f t="shared" si="256"/>
        <v>1</v>
      </c>
      <c r="BQ281">
        <f t="shared" si="256"/>
        <v>1</v>
      </c>
      <c r="BR281">
        <f t="shared" si="242"/>
        <v>556</v>
      </c>
      <c r="BS281">
        <f t="shared" si="254"/>
        <v>607</v>
      </c>
      <c r="BT281">
        <f t="shared" si="255"/>
        <v>801</v>
      </c>
      <c r="BV281">
        <f t="shared" si="243"/>
        <v>0</v>
      </c>
      <c r="BW281">
        <f t="shared" si="244"/>
        <v>0</v>
      </c>
      <c r="BX281">
        <f t="shared" si="245"/>
        <v>0</v>
      </c>
      <c r="BY281">
        <f t="shared" si="268"/>
        <v>1</v>
      </c>
    </row>
    <row r="282" spans="1:77" x14ac:dyDescent="0.25">
      <c r="A282" t="str">
        <f t="shared" si="246"/>
        <v>16510</v>
      </c>
      <c r="D282">
        <v>1</v>
      </c>
      <c r="E282">
        <v>65</v>
      </c>
      <c r="F282">
        <v>40.5</v>
      </c>
      <c r="G282">
        <v>10</v>
      </c>
      <c r="H282">
        <v>11.5</v>
      </c>
      <c r="I282">
        <v>0</v>
      </c>
      <c r="J282">
        <v>26</v>
      </c>
      <c r="K282">
        <v>30</v>
      </c>
      <c r="L282" s="121">
        <v>46.9</v>
      </c>
      <c r="M282" s="115">
        <f t="shared" si="230"/>
        <v>2615.4</v>
      </c>
      <c r="N282" s="7">
        <v>3560.7045070849035</v>
      </c>
      <c r="O282" s="7">
        <v>3890.5075371280445</v>
      </c>
      <c r="P282" s="7">
        <v>5128.78</v>
      </c>
      <c r="Q282" s="121" t="s">
        <v>392</v>
      </c>
      <c r="R282">
        <v>1</v>
      </c>
      <c r="S282">
        <v>1</v>
      </c>
      <c r="T282">
        <v>1</v>
      </c>
      <c r="U282" t="e">
        <f t="shared" si="231"/>
        <v>#VALUE!</v>
      </c>
      <c r="V282">
        <f t="shared" si="232"/>
        <v>1960</v>
      </c>
      <c r="W282">
        <f t="shared" si="233"/>
        <v>2141</v>
      </c>
      <c r="X282">
        <f t="shared" si="234"/>
        <v>2823</v>
      </c>
      <c r="Y282" t="e">
        <f t="shared" si="263"/>
        <v>#VALUE!</v>
      </c>
      <c r="Z282">
        <f t="shared" si="257"/>
        <v>337</v>
      </c>
      <c r="AA282">
        <f t="shared" si="258"/>
        <v>368</v>
      </c>
      <c r="AB282">
        <f t="shared" si="259"/>
        <v>486</v>
      </c>
      <c r="AC282" s="213" t="e">
        <f t="shared" si="247"/>
        <v>#VALUE!</v>
      </c>
      <c r="AD282" s="213">
        <f t="shared" si="248"/>
        <v>0.50424103017937338</v>
      </c>
      <c r="AE282" s="213">
        <f t="shared" si="249"/>
        <v>0.59865033990431016</v>
      </c>
      <c r="AF282" s="213">
        <f t="shared" si="250"/>
        <v>1.0303283127015623</v>
      </c>
      <c r="AG282" s="167">
        <f t="shared" si="235"/>
        <v>3.969E-4</v>
      </c>
      <c r="AH282" s="167">
        <f t="shared" si="236"/>
        <v>1.7345999999999999</v>
      </c>
      <c r="AI282" s="167">
        <f t="shared" si="237"/>
        <v>2</v>
      </c>
      <c r="AJ282" s="167">
        <f t="shared" si="238"/>
        <v>3.6734700000000002E-4</v>
      </c>
      <c r="AK282" s="115">
        <v>493.64631212835212</v>
      </c>
      <c r="AL282" s="7">
        <v>539.36930014536108</v>
      </c>
      <c r="AM282" s="7">
        <v>711.04</v>
      </c>
      <c r="AN282">
        <v>1</v>
      </c>
      <c r="AO282">
        <v>1</v>
      </c>
      <c r="AP282">
        <v>1</v>
      </c>
      <c r="AQ282">
        <f t="shared" si="239"/>
        <v>556</v>
      </c>
      <c r="AR282">
        <f t="shared" si="239"/>
        <v>607</v>
      </c>
      <c r="AS282">
        <f t="shared" si="240"/>
        <v>801</v>
      </c>
      <c r="AT282">
        <f t="shared" si="265"/>
        <v>239</v>
      </c>
      <c r="AU282">
        <f t="shared" si="266"/>
        <v>261</v>
      </c>
      <c r="AV282">
        <f t="shared" si="267"/>
        <v>344</v>
      </c>
      <c r="AW282" s="213">
        <f t="shared" si="251"/>
        <v>0.25819579517848446</v>
      </c>
      <c r="AX282" s="213">
        <f t="shared" si="252"/>
        <v>0.30646959593289264</v>
      </c>
      <c r="AY282" s="213">
        <f t="shared" si="253"/>
        <v>0.52486542697038385</v>
      </c>
      <c r="AZ282" s="119">
        <f t="shared" si="264"/>
        <v>0.4</v>
      </c>
      <c r="BA282" s="122">
        <v>13.4</v>
      </c>
      <c r="BB282" s="122">
        <v>14.8</v>
      </c>
      <c r="BC282" s="122">
        <v>24</v>
      </c>
      <c r="BE282" s="7">
        <f t="shared" si="269"/>
        <v>2906</v>
      </c>
      <c r="BG282" s="123">
        <f t="shared" si="241"/>
        <v>0.9</v>
      </c>
      <c r="BJ282">
        <v>0</v>
      </c>
      <c r="BK282">
        <v>10.5</v>
      </c>
      <c r="BL282">
        <v>12.3</v>
      </c>
      <c r="BM282">
        <v>21.85</v>
      </c>
      <c r="BO282">
        <f t="shared" si="256"/>
        <v>1</v>
      </c>
      <c r="BP282">
        <f t="shared" si="256"/>
        <v>1</v>
      </c>
      <c r="BQ282">
        <f t="shared" si="256"/>
        <v>1</v>
      </c>
      <c r="BR282">
        <f t="shared" si="242"/>
        <v>556</v>
      </c>
      <c r="BS282">
        <f t="shared" si="254"/>
        <v>607</v>
      </c>
      <c r="BT282">
        <f t="shared" si="255"/>
        <v>801</v>
      </c>
      <c r="BV282">
        <f t="shared" si="243"/>
        <v>0</v>
      </c>
      <c r="BW282">
        <f t="shared" si="244"/>
        <v>0</v>
      </c>
      <c r="BX282">
        <f t="shared" si="245"/>
        <v>0</v>
      </c>
      <c r="BY282">
        <f t="shared" si="268"/>
        <v>1</v>
      </c>
    </row>
    <row r="283" spans="1:77" x14ac:dyDescent="0.25">
      <c r="A283" t="str">
        <f t="shared" si="246"/>
        <v>13511</v>
      </c>
      <c r="D283">
        <v>1</v>
      </c>
      <c r="E283">
        <v>35</v>
      </c>
      <c r="F283">
        <v>40.5</v>
      </c>
      <c r="G283">
        <v>11</v>
      </c>
      <c r="H283">
        <v>11.5</v>
      </c>
      <c r="I283">
        <v>0</v>
      </c>
      <c r="J283">
        <v>26</v>
      </c>
      <c r="K283">
        <v>30</v>
      </c>
      <c r="L283" s="121">
        <v>46.9</v>
      </c>
      <c r="M283" s="115">
        <f t="shared" si="230"/>
        <v>1951.6000000000001</v>
      </c>
      <c r="N283" s="7">
        <v>4831.2827990970827</v>
      </c>
      <c r="O283" s="7">
        <v>5278.770565343093</v>
      </c>
      <c r="P283" s="7">
        <v>6958.9</v>
      </c>
      <c r="Q283" s="121" t="s">
        <v>392</v>
      </c>
      <c r="R283">
        <v>1</v>
      </c>
      <c r="S283">
        <v>1</v>
      </c>
      <c r="T283">
        <v>1</v>
      </c>
      <c r="U283" t="e">
        <f t="shared" si="231"/>
        <v>#VALUE!</v>
      </c>
      <c r="V283">
        <f t="shared" si="232"/>
        <v>2659</v>
      </c>
      <c r="W283">
        <f t="shared" si="233"/>
        <v>2905</v>
      </c>
      <c r="X283">
        <f t="shared" si="234"/>
        <v>3830</v>
      </c>
      <c r="Y283" t="e">
        <f t="shared" si="263"/>
        <v>#VALUE!</v>
      </c>
      <c r="Z283">
        <f t="shared" si="257"/>
        <v>457</v>
      </c>
      <c r="AA283">
        <f t="shared" si="258"/>
        <v>500</v>
      </c>
      <c r="AB283">
        <f t="shared" si="259"/>
        <v>659</v>
      </c>
      <c r="AC283" s="213" t="e">
        <f t="shared" si="247"/>
        <v>#VALUE!</v>
      </c>
      <c r="AD283" s="213">
        <f t="shared" si="248"/>
        <v>1.3071490852137135</v>
      </c>
      <c r="AE283" s="213">
        <f t="shared" si="249"/>
        <v>1.5609868198500723</v>
      </c>
      <c r="AF283" s="213">
        <f t="shared" si="250"/>
        <v>2.6927271125664731</v>
      </c>
      <c r="AG283" s="167">
        <f t="shared" si="235"/>
        <v>3.969E-4</v>
      </c>
      <c r="AH283" s="167">
        <f t="shared" si="236"/>
        <v>1.7345999999999999</v>
      </c>
      <c r="AI283" s="167">
        <f t="shared" si="237"/>
        <v>4</v>
      </c>
      <c r="AJ283" s="167">
        <f t="shared" si="238"/>
        <v>5.7428799999999995E-4</v>
      </c>
      <c r="AK283" s="115">
        <v>809.18727868766814</v>
      </c>
      <c r="AL283" s="7">
        <v>884.1366084769129</v>
      </c>
      <c r="AM283" s="7">
        <v>1165.54</v>
      </c>
      <c r="AN283">
        <v>1</v>
      </c>
      <c r="AO283">
        <v>1</v>
      </c>
      <c r="AP283">
        <v>1</v>
      </c>
      <c r="AQ283">
        <f t="shared" si="239"/>
        <v>911</v>
      </c>
      <c r="AR283">
        <f t="shared" si="239"/>
        <v>996</v>
      </c>
      <c r="AS283">
        <f t="shared" si="240"/>
        <v>1313</v>
      </c>
      <c r="AT283">
        <f t="shared" si="265"/>
        <v>392</v>
      </c>
      <c r="AU283">
        <f t="shared" si="266"/>
        <v>428</v>
      </c>
      <c r="AV283">
        <f t="shared" si="267"/>
        <v>565</v>
      </c>
      <c r="AW283" s="213">
        <f t="shared" si="251"/>
        <v>0.96578421468132103</v>
      </c>
      <c r="AX283" s="213">
        <f t="shared" si="252"/>
        <v>1.1485445466414241</v>
      </c>
      <c r="AY283" s="213">
        <f t="shared" si="253"/>
        <v>1.9869487635424359</v>
      </c>
      <c r="AZ283" s="119">
        <f t="shared" si="264"/>
        <v>0.5</v>
      </c>
      <c r="BA283" s="122">
        <v>13.4</v>
      </c>
      <c r="BB283" s="122">
        <v>14.8</v>
      </c>
      <c r="BC283" s="122">
        <v>24</v>
      </c>
      <c r="BE283" s="7">
        <f t="shared" si="269"/>
        <v>2870</v>
      </c>
      <c r="BG283" s="123">
        <f t="shared" si="241"/>
        <v>0.68</v>
      </c>
      <c r="BJ283">
        <v>0</v>
      </c>
      <c r="BK283">
        <v>10.5</v>
      </c>
      <c r="BL283">
        <v>12.3</v>
      </c>
      <c r="BM283">
        <v>21.85</v>
      </c>
      <c r="BO283">
        <f t="shared" si="256"/>
        <v>1</v>
      </c>
      <c r="BP283">
        <f t="shared" si="256"/>
        <v>1</v>
      </c>
      <c r="BQ283">
        <f t="shared" si="256"/>
        <v>1</v>
      </c>
      <c r="BR283">
        <f t="shared" si="242"/>
        <v>911</v>
      </c>
      <c r="BS283">
        <f t="shared" si="254"/>
        <v>996</v>
      </c>
      <c r="BT283">
        <f t="shared" si="255"/>
        <v>1313</v>
      </c>
      <c r="BV283">
        <f t="shared" si="243"/>
        <v>0</v>
      </c>
      <c r="BW283">
        <f t="shared" si="244"/>
        <v>0</v>
      </c>
      <c r="BX283">
        <f t="shared" si="245"/>
        <v>0</v>
      </c>
      <c r="BY283">
        <f t="shared" si="268"/>
        <v>1</v>
      </c>
    </row>
    <row r="284" spans="1:77" x14ac:dyDescent="0.25">
      <c r="A284" t="str">
        <f t="shared" si="246"/>
        <v>15011</v>
      </c>
      <c r="D284">
        <v>1</v>
      </c>
      <c r="E284">
        <v>50</v>
      </c>
      <c r="F284">
        <v>40.5</v>
      </c>
      <c r="G284">
        <v>11</v>
      </c>
      <c r="H284">
        <v>11.5</v>
      </c>
      <c r="I284">
        <v>0</v>
      </c>
      <c r="J284">
        <v>26</v>
      </c>
      <c r="K284">
        <v>30</v>
      </c>
      <c r="L284" s="121">
        <v>46.9</v>
      </c>
      <c r="M284" s="115">
        <f t="shared" ref="M284:M347" si="270">IF($N284-($BE284*$BG284)&gt;100,$BE284*$BG284,$N284-95)</f>
        <v>2261.6800000000003</v>
      </c>
      <c r="N284" s="7">
        <v>4831.2827990970827</v>
      </c>
      <c r="O284" s="7">
        <v>5278.770565343093</v>
      </c>
      <c r="P284" s="7">
        <v>6958.9</v>
      </c>
      <c r="Q284" s="121" t="s">
        <v>392</v>
      </c>
      <c r="R284">
        <v>1</v>
      </c>
      <c r="S284">
        <v>1</v>
      </c>
      <c r="T284">
        <v>1</v>
      </c>
      <c r="U284" t="e">
        <f t="shared" ref="U284:U347" si="271">ROUND(M284*POWER(CF_heat,Q284),0)</f>
        <v>#VALUE!</v>
      </c>
      <c r="V284">
        <f t="shared" ref="V284:V347" si="272">ROUND(N284*POWER(CF_heat,R284),0)</f>
        <v>2659</v>
      </c>
      <c r="W284">
        <f t="shared" ref="W284:W347" si="273">ROUND(O284*POWER(CF_heat,S284),0)</f>
        <v>2905</v>
      </c>
      <c r="X284">
        <f t="shared" ref="X284:X347" si="274">ROUND(P284*POWER(CF_heat,T284),0)</f>
        <v>3830</v>
      </c>
      <c r="Y284" t="e">
        <f t="shared" si="263"/>
        <v>#VALUE!</v>
      </c>
      <c r="Z284">
        <f t="shared" si="257"/>
        <v>457</v>
      </c>
      <c r="AA284">
        <f t="shared" si="258"/>
        <v>500</v>
      </c>
      <c r="AB284">
        <f t="shared" si="259"/>
        <v>659</v>
      </c>
      <c r="AC284" s="213" t="e">
        <f t="shared" si="247"/>
        <v>#VALUE!</v>
      </c>
      <c r="AD284" s="213">
        <f t="shared" si="248"/>
        <v>1.4030778971040876</v>
      </c>
      <c r="AE284" s="213">
        <f t="shared" si="249"/>
        <v>1.6731090673137174</v>
      </c>
      <c r="AF284" s="213">
        <f t="shared" si="250"/>
        <v>2.8737348188810903</v>
      </c>
      <c r="AG284" s="167">
        <f t="shared" ref="AG284:AG347" si="275">IF($G284=$CO$103,CP$103,IF($G284=$CO$104,CP$104,IF($G284=$CO$105,CP$105,IF($G284=$CO$107,CP$107,IF($G284=$CO$108,CP$108,IF($G284=$CO$109,CP$109,IF($G284=$CO$111,CP$111,IF($G284=$CO$112,CP$112,IF($G284=$CO$113,CP$113,IF($G284=$CO$115,CP$115,IF($G284=$CO$116,CP$116,IF($G284=$CO$117,CP$117,IF($G284=$CO$119,CP$119,IF($G284=$CO$120,CP$120,))))))))))))))</f>
        <v>3.969E-4</v>
      </c>
      <c r="AH284" s="167">
        <f t="shared" ref="AH284:AH347" si="276">IF($G284=$CO$103,CQ$103,IF($G284=$CO$104,CQ$104,IF($G284=$CO$105,CQ$105,IF($G284=$CO$107,CQ$107,IF($G284=$CO$108,CQ$108,IF($G284=$CO$109,CQ$109,IF($G284=$CO$111,CQ$111,IF($G284=$CO$112,CQ$112,IF($G284=$CO$113,CQ$113,IF($G284=$CO$115,CQ$115,IF($G284=$CO$116,CQ$116,IF($G284=$CO$117,CQ$117,IF($G284=$CO$119,CQ$119,IF($G284=$CO$120,CQ$120,))))))))))))))</f>
        <v>1.7345999999999999</v>
      </c>
      <c r="AI284" s="167">
        <f t="shared" ref="AI284:AI347" si="277">IF($G284=$CO$103,CR$103,IF($G284=$CO$104,CR$104,IF($G284=$CO$105,CR$105,IF($G284=$CO$107,CR$107,IF($G284=$CO$108,CR$108,IF($G284=$CO$109,CR$109,IF($G284=$CO$111,CR$111,IF($G284=$CO$112,CR$112,IF($G284=$CO$113,CR$113,IF($G284=$CO$115,CR$115,IF($G284=$CO$116,CR$116,IF($G284=$CO$117,CR$117,IF($G284=$CO$119,CR$119,IF($G284=$CO$120,CR$120,))))))))))))))</f>
        <v>4</v>
      </c>
      <c r="AJ284" s="167">
        <f t="shared" ref="AJ284:AJ347" si="278">IF($G284=$CO$103,CS$103,IF($G284=$CO$104,CS$104,IF($G284=$CO$105,CS$105,IF($G284=$CO$107,CS$107,IF($G284=$CO$108,CS$108,IF($G284=$CO$109,CS$109,IF($G284=$CO$111,CS$111,IF($G284=$CO$112,CS$112,IF($G284=$CO$113,CS$113,IF($G284=$CO$115,CS$115,IF($G284=$CO$116,CS$116,IF($G284=$CO$117,CS$117,IF($G284=$CO$119,CS$119,IF($G284=$CO$120,CS$120,))))))))))))))</f>
        <v>5.7428799999999995E-4</v>
      </c>
      <c r="AK284" s="115">
        <v>809.18727868766814</v>
      </c>
      <c r="AL284" s="7">
        <v>884.1366084769129</v>
      </c>
      <c r="AM284" s="7">
        <v>1165.54</v>
      </c>
      <c r="AN284">
        <v>1</v>
      </c>
      <c r="AO284">
        <v>1</v>
      </c>
      <c r="AP284">
        <v>1</v>
      </c>
      <c r="AQ284">
        <f t="shared" ref="AQ284:AR347" si="279">ROUND(AK284*POWER(CF_cool,AN284),0)</f>
        <v>911</v>
      </c>
      <c r="AR284">
        <f t="shared" si="279"/>
        <v>996</v>
      </c>
      <c r="AS284">
        <f t="shared" ref="AS284:AS347" si="280">ROUND(AM284*POWER(CF_cool,AP284),0)</f>
        <v>1313</v>
      </c>
      <c r="AT284">
        <f t="shared" si="265"/>
        <v>392</v>
      </c>
      <c r="AU284">
        <f t="shared" si="266"/>
        <v>428</v>
      </c>
      <c r="AV284">
        <f t="shared" si="267"/>
        <v>565</v>
      </c>
      <c r="AW284" s="213">
        <f t="shared" si="251"/>
        <v>1.0392986180364576</v>
      </c>
      <c r="AX284" s="213">
        <f t="shared" si="252"/>
        <v>1.2341617005150827</v>
      </c>
      <c r="AY284" s="213">
        <f t="shared" si="253"/>
        <v>2.125548263228676</v>
      </c>
      <c r="AZ284" s="119">
        <f t="shared" si="264"/>
        <v>0.7</v>
      </c>
      <c r="BA284" s="122">
        <v>13.4</v>
      </c>
      <c r="BB284" s="122">
        <v>14.8</v>
      </c>
      <c r="BC284" s="122">
        <v>24</v>
      </c>
      <c r="BE284" s="7">
        <f t="shared" si="269"/>
        <v>3326</v>
      </c>
      <c r="BG284" s="123">
        <f t="shared" ref="BG284:BG347" si="281">IF(G284=10,0.9,IF(G284=11,0.68,IF(G284=15,0.8,IF(G284=16,0.68,IF(G284=20,0.8,IF(G284=21,0.8))))))</f>
        <v>0.68</v>
      </c>
      <c r="BJ284">
        <v>0</v>
      </c>
      <c r="BK284">
        <v>10.5</v>
      </c>
      <c r="BL284">
        <v>12.3</v>
      </c>
      <c r="BM284">
        <v>21.85</v>
      </c>
      <c r="BO284">
        <f t="shared" si="256"/>
        <v>1</v>
      </c>
      <c r="BP284">
        <f t="shared" si="256"/>
        <v>1</v>
      </c>
      <c r="BQ284">
        <f t="shared" si="256"/>
        <v>1</v>
      </c>
      <c r="BR284">
        <f t="shared" ref="BR284:BR347" si="282">AQ284/BO284</f>
        <v>911</v>
      </c>
      <c r="BS284">
        <f t="shared" si="254"/>
        <v>996</v>
      </c>
      <c r="BT284">
        <f t="shared" si="255"/>
        <v>1313</v>
      </c>
      <c r="BV284">
        <f t="shared" ref="BV284:BV347" si="283">BR284-AQ284</f>
        <v>0</v>
      </c>
      <c r="BW284">
        <f t="shared" ref="BW284:BW347" si="284">BS284-AR284</f>
        <v>0</v>
      </c>
      <c r="BX284">
        <f t="shared" ref="BX284:BX347" si="285">BT284-AS284</f>
        <v>0</v>
      </c>
      <c r="BY284">
        <f t="shared" si="268"/>
        <v>1</v>
      </c>
    </row>
    <row r="285" spans="1:77" x14ac:dyDescent="0.25">
      <c r="A285" t="str">
        <f t="shared" ref="A285:A348" si="286">CONCATENATE(D285,E285,G285)</f>
        <v>16511</v>
      </c>
      <c r="D285">
        <v>1</v>
      </c>
      <c r="E285">
        <v>65</v>
      </c>
      <c r="F285">
        <v>40.5</v>
      </c>
      <c r="G285">
        <v>11</v>
      </c>
      <c r="H285">
        <v>11.5</v>
      </c>
      <c r="I285">
        <v>0</v>
      </c>
      <c r="J285">
        <v>26</v>
      </c>
      <c r="K285">
        <v>30</v>
      </c>
      <c r="L285" s="121">
        <v>46.9</v>
      </c>
      <c r="M285" s="115">
        <f t="shared" si="270"/>
        <v>2518.04</v>
      </c>
      <c r="N285" s="7">
        <v>4831.2827990970827</v>
      </c>
      <c r="O285" s="7">
        <v>5278.770565343093</v>
      </c>
      <c r="P285" s="7">
        <v>6958.9</v>
      </c>
      <c r="Q285" s="121" t="s">
        <v>392</v>
      </c>
      <c r="R285">
        <v>1</v>
      </c>
      <c r="S285">
        <v>1</v>
      </c>
      <c r="T285">
        <v>1</v>
      </c>
      <c r="U285" t="e">
        <f t="shared" si="271"/>
        <v>#VALUE!</v>
      </c>
      <c r="V285">
        <f t="shared" si="272"/>
        <v>2659</v>
      </c>
      <c r="W285">
        <f t="shared" si="273"/>
        <v>2905</v>
      </c>
      <c r="X285">
        <f t="shared" si="274"/>
        <v>3830</v>
      </c>
      <c r="Y285" t="e">
        <f t="shared" si="263"/>
        <v>#VALUE!</v>
      </c>
      <c r="Z285">
        <f t="shared" si="257"/>
        <v>457</v>
      </c>
      <c r="AA285">
        <f t="shared" si="258"/>
        <v>500</v>
      </c>
      <c r="AB285">
        <f t="shared" si="259"/>
        <v>659</v>
      </c>
      <c r="AC285" s="213" t="e">
        <f t="shared" ref="AC285:AC348" si="287">(($AG285*(Y285^$AH285)*((($F285-14.4)*$AI285)/100))+($AJ285*(Y285^2)))*0.0098</f>
        <v>#VALUE!</v>
      </c>
      <c r="AD285" s="213">
        <f t="shared" ref="AD285:AD348" si="288">(($AG285*(Z285^$AH285)*((($E285-14.4)*$AI285)/100))+($AJ285*(Z285^2)))*0.0098</f>
        <v>1.4990067089944621</v>
      </c>
      <c r="AE285" s="213">
        <f t="shared" ref="AE285:AE348" si="289">(($AG285*(AA285^$AH285)*((($E285-14.4)*$AI285)/100))+($AJ285*(AA285^2)))*0.0098</f>
        <v>1.7852313147773624</v>
      </c>
      <c r="AF285" s="213">
        <f t="shared" ref="AF285:AF348" si="290">(($AG285*(AB285^$AH285)*((($E285-14.4)*$AI285)/100))+($AJ285*(AB285^2)))*0.0098</f>
        <v>3.054742525195707</v>
      </c>
      <c r="AG285" s="167">
        <f t="shared" si="275"/>
        <v>3.969E-4</v>
      </c>
      <c r="AH285" s="167">
        <f t="shared" si="276"/>
        <v>1.7345999999999999</v>
      </c>
      <c r="AI285" s="167">
        <f t="shared" si="277"/>
        <v>4</v>
      </c>
      <c r="AJ285" s="167">
        <f t="shared" si="278"/>
        <v>5.7428799999999995E-4</v>
      </c>
      <c r="AK285" s="115">
        <f>AK284*(1-(($E285-50)*0.005))</f>
        <v>748.49823278609301</v>
      </c>
      <c r="AL285" s="7">
        <f>AL284*(1-(($E285-50)*0.005))</f>
        <v>817.82636284114449</v>
      </c>
      <c r="AM285" s="7">
        <f>AM284*(1-(($E285-50)*0.005))</f>
        <v>1078.1245000000001</v>
      </c>
      <c r="AN285">
        <v>1</v>
      </c>
      <c r="AO285">
        <v>1</v>
      </c>
      <c r="AP285">
        <v>1</v>
      </c>
      <c r="AQ285">
        <f t="shared" si="279"/>
        <v>843</v>
      </c>
      <c r="AR285">
        <f t="shared" si="279"/>
        <v>921</v>
      </c>
      <c r="AS285">
        <f t="shared" si="280"/>
        <v>1214</v>
      </c>
      <c r="AT285">
        <f t="shared" si="265"/>
        <v>362</v>
      </c>
      <c r="AU285">
        <f t="shared" si="266"/>
        <v>396</v>
      </c>
      <c r="AV285">
        <f t="shared" si="267"/>
        <v>522</v>
      </c>
      <c r="AW285" s="213">
        <f t="shared" ref="AW285:AW348" si="291">(($AG285*(AT285^$AH285)*((($E285-14.4)*$AI285)/100))+($AJ285*(AT285^2)))*0.0098</f>
        <v>0.95351847689788571</v>
      </c>
      <c r="AX285" s="213">
        <f t="shared" ref="AX285:AX348" si="292">(($AG285*(AU285^$AH285)*((($E285-14.4)*$AI285)/100))+($AJ285*(AU285^2)))*0.0098</f>
        <v>1.134958382473249</v>
      </c>
      <c r="AY285" s="213">
        <f t="shared" ref="AY285:AY348" si="293">(($AG285*(AV285^$AH285)*((($E285-14.4)*$AI285)/100))+($AJ285*(AV285^2)))*0.0098</f>
        <v>1.9411036004104063</v>
      </c>
      <c r="AZ285" s="119">
        <f t="shared" si="264"/>
        <v>0.9</v>
      </c>
      <c r="BA285" s="122">
        <v>13.4</v>
      </c>
      <c r="BB285" s="122">
        <v>14.8</v>
      </c>
      <c r="BC285" s="122">
        <v>24</v>
      </c>
      <c r="BE285" s="7">
        <f t="shared" si="269"/>
        <v>3703</v>
      </c>
      <c r="BG285" s="123">
        <f t="shared" si="281"/>
        <v>0.68</v>
      </c>
      <c r="BJ285">
        <v>0</v>
      </c>
      <c r="BK285">
        <v>10.5</v>
      </c>
      <c r="BL285">
        <v>12.3</v>
      </c>
      <c r="BM285">
        <v>21.85</v>
      </c>
      <c r="BO285">
        <f t="shared" si="256"/>
        <v>1</v>
      </c>
      <c r="BP285">
        <f t="shared" si="256"/>
        <v>1</v>
      </c>
      <c r="BQ285">
        <f t="shared" si="256"/>
        <v>1</v>
      </c>
      <c r="BR285">
        <f t="shared" si="282"/>
        <v>843</v>
      </c>
      <c r="BS285">
        <f t="shared" ref="BS285:BS348" si="294">AR285/BP285</f>
        <v>921</v>
      </c>
      <c r="BT285">
        <f t="shared" ref="BT285:BT348" si="295">AS285/BQ285</f>
        <v>1214</v>
      </c>
      <c r="BV285">
        <f t="shared" si="283"/>
        <v>0</v>
      </c>
      <c r="BW285">
        <f t="shared" si="284"/>
        <v>0</v>
      </c>
      <c r="BX285">
        <f t="shared" si="285"/>
        <v>0</v>
      </c>
      <c r="BY285">
        <f t="shared" si="268"/>
        <v>1</v>
      </c>
    </row>
    <row r="286" spans="1:77" x14ac:dyDescent="0.25">
      <c r="A286" t="str">
        <f t="shared" si="286"/>
        <v>13515</v>
      </c>
      <c r="D286">
        <v>1</v>
      </c>
      <c r="E286">
        <v>35</v>
      </c>
      <c r="F286">
        <v>40.5</v>
      </c>
      <c r="G286">
        <v>15</v>
      </c>
      <c r="H286">
        <v>16.5</v>
      </c>
      <c r="I286">
        <v>0</v>
      </c>
      <c r="J286">
        <v>26</v>
      </c>
      <c r="K286">
        <v>30</v>
      </c>
      <c r="L286" s="121">
        <v>47.8</v>
      </c>
      <c r="M286" s="115">
        <f t="shared" si="270"/>
        <v>2822.4</v>
      </c>
      <c r="N286" s="7">
        <v>4302.5567439745028</v>
      </c>
      <c r="O286" s="7">
        <v>4481.7988603493422</v>
      </c>
      <c r="P286" s="7">
        <v>6540.76</v>
      </c>
      <c r="Q286" s="121" t="s">
        <v>392</v>
      </c>
      <c r="R286">
        <v>1</v>
      </c>
      <c r="S286">
        <v>1</v>
      </c>
      <c r="T286">
        <v>1</v>
      </c>
      <c r="U286" t="e">
        <f t="shared" si="271"/>
        <v>#VALUE!</v>
      </c>
      <c r="V286">
        <f t="shared" si="272"/>
        <v>2368</v>
      </c>
      <c r="W286">
        <f t="shared" si="273"/>
        <v>2467</v>
      </c>
      <c r="X286">
        <f t="shared" si="274"/>
        <v>3600</v>
      </c>
      <c r="Y286" t="e">
        <f t="shared" si="263"/>
        <v>#VALUE!</v>
      </c>
      <c r="Z286">
        <f t="shared" si="257"/>
        <v>407</v>
      </c>
      <c r="AA286">
        <f t="shared" si="258"/>
        <v>424</v>
      </c>
      <c r="AB286">
        <f t="shared" si="259"/>
        <v>619</v>
      </c>
      <c r="AC286" s="213" t="e">
        <f t="shared" si="287"/>
        <v>#VALUE!</v>
      </c>
      <c r="AD286" s="213">
        <f t="shared" si="288"/>
        <v>0.77624579969661556</v>
      </c>
      <c r="AE286" s="213">
        <f t="shared" si="289"/>
        <v>0.84212280013913232</v>
      </c>
      <c r="AF286" s="213">
        <f t="shared" si="290"/>
        <v>1.7888198592296469</v>
      </c>
      <c r="AG286" s="167">
        <f t="shared" si="275"/>
        <v>2.0829999999999999E-4</v>
      </c>
      <c r="AH286" s="167">
        <f t="shared" si="276"/>
        <v>1.724</v>
      </c>
      <c r="AI286" s="167">
        <f t="shared" si="277"/>
        <v>2</v>
      </c>
      <c r="AJ286" s="167">
        <f t="shared" si="278"/>
        <v>4.6182900000000003E-4</v>
      </c>
      <c r="AK286" s="115">
        <v>587.31626956044784</v>
      </c>
      <c r="AL286" s="7">
        <v>611.78353807115786</v>
      </c>
      <c r="AM286" s="7">
        <v>892.84</v>
      </c>
      <c r="AN286">
        <v>1</v>
      </c>
      <c r="AO286">
        <v>1</v>
      </c>
      <c r="AP286">
        <v>1</v>
      </c>
      <c r="AQ286">
        <f t="shared" si="279"/>
        <v>661</v>
      </c>
      <c r="AR286">
        <f t="shared" si="279"/>
        <v>689</v>
      </c>
      <c r="AS286">
        <f t="shared" si="280"/>
        <v>1006</v>
      </c>
      <c r="AT286">
        <f t="shared" si="265"/>
        <v>284</v>
      </c>
      <c r="AU286">
        <f t="shared" si="266"/>
        <v>296</v>
      </c>
      <c r="AV286">
        <f t="shared" si="267"/>
        <v>433</v>
      </c>
      <c r="AW286" s="213">
        <f t="shared" si="291"/>
        <v>0.37930996588430549</v>
      </c>
      <c r="AX286" s="213">
        <f t="shared" si="292"/>
        <v>0.4118655163062187</v>
      </c>
      <c r="AY286" s="213">
        <f t="shared" si="293"/>
        <v>0.87808109354160713</v>
      </c>
      <c r="AZ286" s="119">
        <f t="shared" si="264"/>
        <v>0.4</v>
      </c>
      <c r="BA286" s="122">
        <v>15.5</v>
      </c>
      <c r="BB286" s="122">
        <v>16.8</v>
      </c>
      <c r="BC286" s="122">
        <v>27.5</v>
      </c>
      <c r="BE286" s="7">
        <f t="shared" si="269"/>
        <v>3528</v>
      </c>
      <c r="BG286" s="123">
        <f t="shared" si="281"/>
        <v>0.8</v>
      </c>
      <c r="BJ286">
        <v>0</v>
      </c>
      <c r="BK286">
        <v>10</v>
      </c>
      <c r="BL286">
        <v>11.1</v>
      </c>
      <c r="BM286">
        <v>21.85</v>
      </c>
      <c r="BO286">
        <f t="shared" ref="BO286:BQ349" si="296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286">
        <f t="shared" si="296"/>
        <v>1</v>
      </c>
      <c r="BQ286">
        <f t="shared" si="296"/>
        <v>1</v>
      </c>
      <c r="BR286">
        <f t="shared" si="282"/>
        <v>661</v>
      </c>
      <c r="BS286">
        <f t="shared" si="294"/>
        <v>689</v>
      </c>
      <c r="BT286">
        <f t="shared" si="295"/>
        <v>1006</v>
      </c>
      <c r="BV286">
        <f t="shared" si="283"/>
        <v>0</v>
      </c>
      <c r="BW286">
        <f t="shared" si="284"/>
        <v>0</v>
      </c>
      <c r="BX286">
        <f t="shared" si="285"/>
        <v>0</v>
      </c>
      <c r="BY286">
        <f t="shared" si="268"/>
        <v>1</v>
      </c>
    </row>
    <row r="287" spans="1:77" x14ac:dyDescent="0.25">
      <c r="A287" t="str">
        <f t="shared" si="286"/>
        <v>15015</v>
      </c>
      <c r="D287">
        <v>1</v>
      </c>
      <c r="E287">
        <v>50</v>
      </c>
      <c r="F287">
        <v>40.5</v>
      </c>
      <c r="G287">
        <v>15</v>
      </c>
      <c r="H287">
        <v>16.5</v>
      </c>
      <c r="I287">
        <v>0</v>
      </c>
      <c r="J287">
        <v>26</v>
      </c>
      <c r="K287">
        <v>30</v>
      </c>
      <c r="L287" s="121">
        <v>47.8</v>
      </c>
      <c r="M287" s="115">
        <f t="shared" si="270"/>
        <v>3329.6000000000004</v>
      </c>
      <c r="N287" s="7">
        <v>4302.5567439745028</v>
      </c>
      <c r="O287" s="7">
        <v>4481.7988603493422</v>
      </c>
      <c r="P287" s="7">
        <v>6540.76</v>
      </c>
      <c r="Q287" s="121" t="s">
        <v>392</v>
      </c>
      <c r="R287">
        <v>1</v>
      </c>
      <c r="S287">
        <v>1</v>
      </c>
      <c r="T287">
        <v>1</v>
      </c>
      <c r="U287" t="e">
        <f t="shared" si="271"/>
        <v>#VALUE!</v>
      </c>
      <c r="V287">
        <f t="shared" si="272"/>
        <v>2368</v>
      </c>
      <c r="W287">
        <f t="shared" si="273"/>
        <v>2467</v>
      </c>
      <c r="X287">
        <f t="shared" si="274"/>
        <v>3600</v>
      </c>
      <c r="Y287" t="e">
        <f t="shared" si="263"/>
        <v>#VALUE!</v>
      </c>
      <c r="Z287">
        <f t="shared" si="257"/>
        <v>407</v>
      </c>
      <c r="AA287">
        <f t="shared" si="258"/>
        <v>424</v>
      </c>
      <c r="AB287">
        <f t="shared" si="259"/>
        <v>619</v>
      </c>
      <c r="AC287" s="213" t="e">
        <f t="shared" si="287"/>
        <v>#VALUE!</v>
      </c>
      <c r="AD287" s="213">
        <f t="shared" si="288"/>
        <v>0.79556447583070444</v>
      </c>
      <c r="AE287" s="213">
        <f t="shared" si="289"/>
        <v>0.86285356554685</v>
      </c>
      <c r="AF287" s="213">
        <f t="shared" si="290"/>
        <v>1.8286224443025452</v>
      </c>
      <c r="AG287" s="167">
        <f t="shared" si="275"/>
        <v>2.0829999999999999E-4</v>
      </c>
      <c r="AH287" s="167">
        <f t="shared" si="276"/>
        <v>1.724</v>
      </c>
      <c r="AI287" s="167">
        <f t="shared" si="277"/>
        <v>2</v>
      </c>
      <c r="AJ287" s="167">
        <f t="shared" si="278"/>
        <v>4.6182900000000003E-4</v>
      </c>
      <c r="AK287" s="115">
        <v>587.31626956044784</v>
      </c>
      <c r="AL287" s="7">
        <v>611.78353807115786</v>
      </c>
      <c r="AM287" s="7">
        <v>892.84</v>
      </c>
      <c r="AN287">
        <v>1</v>
      </c>
      <c r="AO287">
        <v>1</v>
      </c>
      <c r="AP287">
        <v>1</v>
      </c>
      <c r="AQ287">
        <f t="shared" si="279"/>
        <v>661</v>
      </c>
      <c r="AR287">
        <f t="shared" si="279"/>
        <v>689</v>
      </c>
      <c r="AS287">
        <f t="shared" si="280"/>
        <v>1006</v>
      </c>
      <c r="AT287">
        <f t="shared" si="265"/>
        <v>284</v>
      </c>
      <c r="AU287">
        <f t="shared" si="266"/>
        <v>296</v>
      </c>
      <c r="AV287">
        <f t="shared" si="267"/>
        <v>433</v>
      </c>
      <c r="AW287" s="213">
        <f t="shared" si="291"/>
        <v>0.38969857530841151</v>
      </c>
      <c r="AX287" s="213">
        <f t="shared" si="292"/>
        <v>0.4230224155288051</v>
      </c>
      <c r="AY287" s="213">
        <f t="shared" si="293"/>
        <v>0.89957630558612678</v>
      </c>
      <c r="AZ287" s="119">
        <f t="shared" si="264"/>
        <v>0.5</v>
      </c>
      <c r="BA287" s="122">
        <v>15.5</v>
      </c>
      <c r="BB287" s="122">
        <v>16.8</v>
      </c>
      <c r="BC287" s="122">
        <v>27.5</v>
      </c>
      <c r="BE287" s="7">
        <f t="shared" si="269"/>
        <v>4162</v>
      </c>
      <c r="BG287" s="123">
        <f t="shared" si="281"/>
        <v>0.8</v>
      </c>
      <c r="BJ287">
        <v>0</v>
      </c>
      <c r="BK287">
        <v>10</v>
      </c>
      <c r="BL287">
        <v>11.1</v>
      </c>
      <c r="BM287">
        <v>21.85</v>
      </c>
      <c r="BO287">
        <f t="shared" si="296"/>
        <v>1</v>
      </c>
      <c r="BP287">
        <f t="shared" si="296"/>
        <v>1</v>
      </c>
      <c r="BQ287">
        <f t="shared" si="296"/>
        <v>1</v>
      </c>
      <c r="BR287">
        <f t="shared" si="282"/>
        <v>661</v>
      </c>
      <c r="BS287">
        <f t="shared" si="294"/>
        <v>689</v>
      </c>
      <c r="BT287">
        <f t="shared" si="295"/>
        <v>1006</v>
      </c>
      <c r="BV287">
        <f t="shared" si="283"/>
        <v>0</v>
      </c>
      <c r="BW287">
        <f t="shared" si="284"/>
        <v>0</v>
      </c>
      <c r="BX287">
        <f t="shared" si="285"/>
        <v>0</v>
      </c>
      <c r="BY287">
        <f t="shared" si="268"/>
        <v>1</v>
      </c>
    </row>
    <row r="288" spans="1:77" x14ac:dyDescent="0.25">
      <c r="A288" t="str">
        <f t="shared" si="286"/>
        <v>16515</v>
      </c>
      <c r="D288">
        <v>1</v>
      </c>
      <c r="E288">
        <v>65</v>
      </c>
      <c r="F288">
        <v>40.5</v>
      </c>
      <c r="G288">
        <v>15</v>
      </c>
      <c r="H288">
        <v>16.5</v>
      </c>
      <c r="I288">
        <v>0</v>
      </c>
      <c r="J288">
        <v>26</v>
      </c>
      <c r="K288">
        <v>30</v>
      </c>
      <c r="L288" s="121">
        <v>47.8</v>
      </c>
      <c r="M288" s="115">
        <f t="shared" si="270"/>
        <v>3690.4</v>
      </c>
      <c r="N288" s="7">
        <v>4302.5567439745028</v>
      </c>
      <c r="O288" s="7">
        <v>4481.7988603493422</v>
      </c>
      <c r="P288" s="7">
        <v>6540.76</v>
      </c>
      <c r="Q288" s="121" t="s">
        <v>392</v>
      </c>
      <c r="R288">
        <v>1</v>
      </c>
      <c r="S288">
        <v>1</v>
      </c>
      <c r="T288">
        <v>1</v>
      </c>
      <c r="U288" t="e">
        <f t="shared" si="271"/>
        <v>#VALUE!</v>
      </c>
      <c r="V288">
        <f t="shared" si="272"/>
        <v>2368</v>
      </c>
      <c r="W288">
        <f t="shared" si="273"/>
        <v>2467</v>
      </c>
      <c r="X288">
        <f t="shared" si="274"/>
        <v>3600</v>
      </c>
      <c r="Y288" t="e">
        <f t="shared" si="263"/>
        <v>#VALUE!</v>
      </c>
      <c r="Z288">
        <f t="shared" si="257"/>
        <v>407</v>
      </c>
      <c r="AA288">
        <f t="shared" si="258"/>
        <v>424</v>
      </c>
      <c r="AB288">
        <f t="shared" si="259"/>
        <v>619</v>
      </c>
      <c r="AC288" s="213" t="e">
        <f t="shared" si="287"/>
        <v>#VALUE!</v>
      </c>
      <c r="AD288" s="213">
        <f t="shared" si="288"/>
        <v>0.81488315196479333</v>
      </c>
      <c r="AE288" s="213">
        <f t="shared" si="289"/>
        <v>0.88358433095456757</v>
      </c>
      <c r="AF288" s="213">
        <f t="shared" si="290"/>
        <v>1.8684250293754432</v>
      </c>
      <c r="AG288" s="167">
        <f t="shared" si="275"/>
        <v>2.0829999999999999E-4</v>
      </c>
      <c r="AH288" s="167">
        <f t="shared" si="276"/>
        <v>1.724</v>
      </c>
      <c r="AI288" s="167">
        <f t="shared" si="277"/>
        <v>2</v>
      </c>
      <c r="AJ288" s="167">
        <f t="shared" si="278"/>
        <v>4.6182900000000003E-4</v>
      </c>
      <c r="AK288" s="115">
        <v>587.31626956044784</v>
      </c>
      <c r="AL288" s="7">
        <v>611.78353807115786</v>
      </c>
      <c r="AM288" s="7">
        <v>892.84</v>
      </c>
      <c r="AN288">
        <v>1</v>
      </c>
      <c r="AO288">
        <v>1</v>
      </c>
      <c r="AP288">
        <v>1</v>
      </c>
      <c r="AQ288">
        <f t="shared" si="279"/>
        <v>661</v>
      </c>
      <c r="AR288">
        <f t="shared" si="279"/>
        <v>689</v>
      </c>
      <c r="AS288">
        <f t="shared" si="280"/>
        <v>1006</v>
      </c>
      <c r="AT288">
        <f t="shared" si="265"/>
        <v>284</v>
      </c>
      <c r="AU288">
        <f t="shared" si="266"/>
        <v>296</v>
      </c>
      <c r="AV288">
        <f t="shared" si="267"/>
        <v>433</v>
      </c>
      <c r="AW288" s="213">
        <f t="shared" si="291"/>
        <v>0.40008718473251742</v>
      </c>
      <c r="AX288" s="213">
        <f t="shared" si="292"/>
        <v>0.43417931475139154</v>
      </c>
      <c r="AY288" s="213">
        <f t="shared" si="293"/>
        <v>0.92107151763064654</v>
      </c>
      <c r="AZ288" s="119">
        <f t="shared" si="264"/>
        <v>0.7</v>
      </c>
      <c r="BA288" s="122">
        <v>15.5</v>
      </c>
      <c r="BB288" s="122">
        <v>16.8</v>
      </c>
      <c r="BC288" s="122">
        <v>27.5</v>
      </c>
      <c r="BE288" s="7">
        <f t="shared" si="269"/>
        <v>4613</v>
      </c>
      <c r="BG288" s="123">
        <f t="shared" si="281"/>
        <v>0.8</v>
      </c>
      <c r="BJ288">
        <v>0</v>
      </c>
      <c r="BK288">
        <v>10</v>
      </c>
      <c r="BL288">
        <v>11.1</v>
      </c>
      <c r="BM288">
        <v>21.85</v>
      </c>
      <c r="BO288">
        <f t="shared" si="296"/>
        <v>1</v>
      </c>
      <c r="BP288">
        <f t="shared" si="296"/>
        <v>1</v>
      </c>
      <c r="BQ288">
        <f t="shared" si="296"/>
        <v>1</v>
      </c>
      <c r="BR288">
        <f t="shared" si="282"/>
        <v>661</v>
      </c>
      <c r="BS288">
        <f t="shared" si="294"/>
        <v>689</v>
      </c>
      <c r="BT288">
        <f t="shared" si="295"/>
        <v>1006</v>
      </c>
      <c r="BV288">
        <f t="shared" si="283"/>
        <v>0</v>
      </c>
      <c r="BW288">
        <f t="shared" si="284"/>
        <v>0</v>
      </c>
      <c r="BX288">
        <f t="shared" si="285"/>
        <v>0</v>
      </c>
      <c r="BY288">
        <f t="shared" si="268"/>
        <v>1</v>
      </c>
    </row>
    <row r="289" spans="1:77" x14ac:dyDescent="0.25">
      <c r="A289" t="str">
        <f t="shared" si="286"/>
        <v>13516</v>
      </c>
      <c r="D289">
        <v>1</v>
      </c>
      <c r="E289">
        <v>35</v>
      </c>
      <c r="F289">
        <v>40.5</v>
      </c>
      <c r="G289">
        <v>16</v>
      </c>
      <c r="H289">
        <v>16.5</v>
      </c>
      <c r="I289">
        <v>0</v>
      </c>
      <c r="J289">
        <v>26</v>
      </c>
      <c r="K289">
        <v>30</v>
      </c>
      <c r="L289" s="121">
        <v>47.8</v>
      </c>
      <c r="M289" s="115">
        <f t="shared" si="270"/>
        <v>2599.6400000000003</v>
      </c>
      <c r="N289" s="7">
        <v>6291.7251954043459</v>
      </c>
      <c r="O289" s="7">
        <v>6553.83496101116</v>
      </c>
      <c r="P289" s="7">
        <v>9564.7000000000007</v>
      </c>
      <c r="Q289" s="121" t="s">
        <v>392</v>
      </c>
      <c r="R289">
        <v>1</v>
      </c>
      <c r="S289">
        <v>1</v>
      </c>
      <c r="T289">
        <v>1</v>
      </c>
      <c r="U289" t="e">
        <f t="shared" si="271"/>
        <v>#VALUE!</v>
      </c>
      <c r="V289">
        <f t="shared" si="272"/>
        <v>3463</v>
      </c>
      <c r="W289">
        <f t="shared" si="273"/>
        <v>3607</v>
      </c>
      <c r="X289">
        <f t="shared" si="274"/>
        <v>5264</v>
      </c>
      <c r="Y289" t="e">
        <f t="shared" si="263"/>
        <v>#VALUE!</v>
      </c>
      <c r="Z289">
        <f t="shared" si="257"/>
        <v>596</v>
      </c>
      <c r="AA289">
        <f t="shared" si="258"/>
        <v>620</v>
      </c>
      <c r="AB289">
        <f t="shared" si="259"/>
        <v>905</v>
      </c>
      <c r="AC289" s="213" t="e">
        <f t="shared" si="287"/>
        <v>#VALUE!</v>
      </c>
      <c r="AD289" s="213">
        <f t="shared" si="288"/>
        <v>4.9509013893275364</v>
      </c>
      <c r="AE289" s="213">
        <f t="shared" si="289"/>
        <v>5.356458762786759</v>
      </c>
      <c r="AF289" s="213">
        <f t="shared" si="290"/>
        <v>11.389629062161569</v>
      </c>
      <c r="AG289" s="167">
        <f t="shared" si="275"/>
        <v>2.0829999999999999E-4</v>
      </c>
      <c r="AH289" s="167">
        <f t="shared" si="276"/>
        <v>1.724</v>
      </c>
      <c r="AI289" s="167">
        <f t="shared" si="277"/>
        <v>4</v>
      </c>
      <c r="AJ289" s="167">
        <f t="shared" si="278"/>
        <v>1.392796E-3</v>
      </c>
      <c r="AK289" s="115">
        <v>963.35813446001066</v>
      </c>
      <c r="AL289" s="7">
        <v>1003.4910975149082</v>
      </c>
      <c r="AM289" s="7">
        <v>1464.5</v>
      </c>
      <c r="AN289">
        <v>1</v>
      </c>
      <c r="AO289">
        <v>1</v>
      </c>
      <c r="AP289">
        <v>1</v>
      </c>
      <c r="AQ289">
        <f t="shared" si="279"/>
        <v>1085</v>
      </c>
      <c r="AR289">
        <f t="shared" si="279"/>
        <v>1130</v>
      </c>
      <c r="AS289">
        <f t="shared" si="280"/>
        <v>1649</v>
      </c>
      <c r="AT289">
        <f t="shared" si="265"/>
        <v>467</v>
      </c>
      <c r="AU289">
        <f t="shared" si="266"/>
        <v>486</v>
      </c>
      <c r="AV289">
        <f t="shared" si="267"/>
        <v>709</v>
      </c>
      <c r="AW289" s="213">
        <f t="shared" si="291"/>
        <v>3.0440423120853457</v>
      </c>
      <c r="AX289" s="213">
        <f t="shared" si="292"/>
        <v>3.2959788116117843</v>
      </c>
      <c r="AY289" s="213">
        <f t="shared" si="293"/>
        <v>6.9994462814049454</v>
      </c>
      <c r="AZ289" s="119">
        <f t="shared" si="264"/>
        <v>0.7</v>
      </c>
      <c r="BA289" s="122">
        <v>15.5</v>
      </c>
      <c r="BB289" s="122">
        <v>16.8</v>
      </c>
      <c r="BC289" s="122">
        <v>27.5</v>
      </c>
      <c r="BE289" s="7">
        <f t="shared" si="269"/>
        <v>3823</v>
      </c>
      <c r="BG289" s="123">
        <f t="shared" si="281"/>
        <v>0.68</v>
      </c>
      <c r="BJ289">
        <v>0</v>
      </c>
      <c r="BK289">
        <v>10</v>
      </c>
      <c r="BL289">
        <v>11.1</v>
      </c>
      <c r="BM289">
        <v>21.85</v>
      </c>
      <c r="BO289">
        <f t="shared" si="296"/>
        <v>1</v>
      </c>
      <c r="BP289">
        <f t="shared" si="296"/>
        <v>1</v>
      </c>
      <c r="BQ289">
        <f t="shared" si="296"/>
        <v>1</v>
      </c>
      <c r="BR289">
        <f t="shared" si="282"/>
        <v>1085</v>
      </c>
      <c r="BS289">
        <f t="shared" si="294"/>
        <v>1130</v>
      </c>
      <c r="BT289">
        <f t="shared" si="295"/>
        <v>1649</v>
      </c>
      <c r="BV289">
        <f t="shared" si="283"/>
        <v>0</v>
      </c>
      <c r="BW289">
        <f t="shared" si="284"/>
        <v>0</v>
      </c>
      <c r="BX289">
        <f t="shared" si="285"/>
        <v>0</v>
      </c>
      <c r="BY289">
        <f t="shared" si="268"/>
        <v>1</v>
      </c>
    </row>
    <row r="290" spans="1:77" x14ac:dyDescent="0.25">
      <c r="A290" t="str">
        <f t="shared" si="286"/>
        <v>15016</v>
      </c>
      <c r="D290">
        <v>1</v>
      </c>
      <c r="E290">
        <v>50</v>
      </c>
      <c r="F290">
        <v>40.5</v>
      </c>
      <c r="G290">
        <v>16</v>
      </c>
      <c r="H290">
        <v>16.5</v>
      </c>
      <c r="I290">
        <v>0</v>
      </c>
      <c r="J290">
        <v>26</v>
      </c>
      <c r="K290">
        <v>30</v>
      </c>
      <c r="L290" s="121">
        <v>47.8</v>
      </c>
      <c r="M290" s="115">
        <f t="shared" si="270"/>
        <v>3097.4</v>
      </c>
      <c r="N290" s="7">
        <v>6291.7251954043459</v>
      </c>
      <c r="O290" s="7">
        <v>6553.83496101116</v>
      </c>
      <c r="P290" s="7">
        <v>9564.7000000000007</v>
      </c>
      <c r="Q290" s="121" t="s">
        <v>392</v>
      </c>
      <c r="R290">
        <v>1</v>
      </c>
      <c r="S290">
        <v>1</v>
      </c>
      <c r="T290">
        <v>1</v>
      </c>
      <c r="U290" t="e">
        <f t="shared" si="271"/>
        <v>#VALUE!</v>
      </c>
      <c r="V290">
        <f t="shared" si="272"/>
        <v>3463</v>
      </c>
      <c r="W290">
        <f t="shared" si="273"/>
        <v>3607</v>
      </c>
      <c r="X290">
        <f t="shared" si="274"/>
        <v>5264</v>
      </c>
      <c r="Y290" t="e">
        <f t="shared" si="263"/>
        <v>#VALUE!</v>
      </c>
      <c r="Z290">
        <f t="shared" si="257"/>
        <v>596</v>
      </c>
      <c r="AA290">
        <f t="shared" si="258"/>
        <v>620</v>
      </c>
      <c r="AB290">
        <f t="shared" si="259"/>
        <v>905</v>
      </c>
      <c r="AC290" s="213" t="e">
        <f t="shared" si="287"/>
        <v>#VALUE!</v>
      </c>
      <c r="AD290" s="213">
        <f t="shared" si="288"/>
        <v>5.0254760262848688</v>
      </c>
      <c r="AE290" s="213">
        <f t="shared" si="289"/>
        <v>5.4362857739033323</v>
      </c>
      <c r="AF290" s="213">
        <f t="shared" si="290"/>
        <v>11.542853750468534</v>
      </c>
      <c r="AG290" s="167">
        <f t="shared" si="275"/>
        <v>2.0829999999999999E-4</v>
      </c>
      <c r="AH290" s="167">
        <f t="shared" si="276"/>
        <v>1.724</v>
      </c>
      <c r="AI290" s="167">
        <f t="shared" si="277"/>
        <v>4</v>
      </c>
      <c r="AJ290" s="167">
        <f t="shared" si="278"/>
        <v>1.392796E-3</v>
      </c>
      <c r="AK290" s="115">
        <v>963.35813446001066</v>
      </c>
      <c r="AL290" s="7">
        <v>1003.4910975149082</v>
      </c>
      <c r="AM290" s="7">
        <v>1464.5</v>
      </c>
      <c r="AN290">
        <v>1</v>
      </c>
      <c r="AO290">
        <v>1</v>
      </c>
      <c r="AP290">
        <v>1</v>
      </c>
      <c r="AQ290">
        <f t="shared" si="279"/>
        <v>1085</v>
      </c>
      <c r="AR290">
        <f t="shared" si="279"/>
        <v>1130</v>
      </c>
      <c r="AS290">
        <f t="shared" si="280"/>
        <v>1649</v>
      </c>
      <c r="AT290">
        <f t="shared" si="265"/>
        <v>467</v>
      </c>
      <c r="AU290">
        <f t="shared" si="266"/>
        <v>486</v>
      </c>
      <c r="AV290">
        <f t="shared" si="267"/>
        <v>709</v>
      </c>
      <c r="AW290" s="213">
        <f t="shared" si="291"/>
        <v>3.0930166866102091</v>
      </c>
      <c r="AX290" s="213">
        <f t="shared" si="292"/>
        <v>3.3484387195644429</v>
      </c>
      <c r="AY290" s="213">
        <f t="shared" si="293"/>
        <v>7.1000422798468001</v>
      </c>
      <c r="AZ290" s="119">
        <f t="shared" si="264"/>
        <v>1</v>
      </c>
      <c r="BA290" s="122">
        <v>15.5</v>
      </c>
      <c r="BB290" s="122">
        <v>16.8</v>
      </c>
      <c r="BC290" s="122">
        <v>27.5</v>
      </c>
      <c r="BE290" s="7">
        <f t="shared" si="269"/>
        <v>4555</v>
      </c>
      <c r="BG290" s="123">
        <f t="shared" si="281"/>
        <v>0.68</v>
      </c>
      <c r="BJ290">
        <v>0</v>
      </c>
      <c r="BK290">
        <v>10</v>
      </c>
      <c r="BL290">
        <v>11.1</v>
      </c>
      <c r="BM290">
        <v>21.85</v>
      </c>
      <c r="BO290">
        <f t="shared" si="296"/>
        <v>1</v>
      </c>
      <c r="BP290">
        <f t="shared" si="296"/>
        <v>1</v>
      </c>
      <c r="BQ290">
        <f t="shared" si="296"/>
        <v>1</v>
      </c>
      <c r="BR290">
        <f t="shared" si="282"/>
        <v>1085</v>
      </c>
      <c r="BS290">
        <f t="shared" si="294"/>
        <v>1130</v>
      </c>
      <c r="BT290">
        <f t="shared" si="295"/>
        <v>1649</v>
      </c>
      <c r="BV290">
        <f t="shared" si="283"/>
        <v>0</v>
      </c>
      <c r="BW290">
        <f t="shared" si="284"/>
        <v>0</v>
      </c>
      <c r="BX290">
        <f t="shared" si="285"/>
        <v>0</v>
      </c>
      <c r="BY290">
        <f t="shared" si="268"/>
        <v>1</v>
      </c>
    </row>
    <row r="291" spans="1:77" x14ac:dyDescent="0.25">
      <c r="A291" t="str">
        <f t="shared" si="286"/>
        <v>16516</v>
      </c>
      <c r="D291">
        <v>1</v>
      </c>
      <c r="E291">
        <v>65</v>
      </c>
      <c r="F291">
        <v>40.5</v>
      </c>
      <c r="G291">
        <v>16</v>
      </c>
      <c r="H291">
        <v>16.5</v>
      </c>
      <c r="I291">
        <v>0</v>
      </c>
      <c r="J291">
        <v>26</v>
      </c>
      <c r="K291">
        <v>30</v>
      </c>
      <c r="L291" s="121">
        <v>47.8</v>
      </c>
      <c r="M291" s="115">
        <f t="shared" si="270"/>
        <v>3546.2000000000003</v>
      </c>
      <c r="N291" s="7">
        <v>6291.7251954043459</v>
      </c>
      <c r="O291" s="7">
        <v>6553.83496101116</v>
      </c>
      <c r="P291" s="7">
        <v>9564.7000000000007</v>
      </c>
      <c r="Q291" s="121" t="s">
        <v>392</v>
      </c>
      <c r="R291">
        <v>1</v>
      </c>
      <c r="S291">
        <v>1</v>
      </c>
      <c r="T291">
        <v>1</v>
      </c>
      <c r="U291" t="e">
        <f t="shared" si="271"/>
        <v>#VALUE!</v>
      </c>
      <c r="V291">
        <f t="shared" si="272"/>
        <v>3463</v>
      </c>
      <c r="W291">
        <f t="shared" si="273"/>
        <v>3607</v>
      </c>
      <c r="X291">
        <f t="shared" si="274"/>
        <v>5264</v>
      </c>
      <c r="Y291" t="e">
        <f t="shared" si="263"/>
        <v>#VALUE!</v>
      </c>
      <c r="Z291">
        <f t="shared" si="257"/>
        <v>596</v>
      </c>
      <c r="AA291">
        <f t="shared" si="258"/>
        <v>620</v>
      </c>
      <c r="AB291">
        <f t="shared" si="259"/>
        <v>905</v>
      </c>
      <c r="AC291" s="213" t="e">
        <f t="shared" si="287"/>
        <v>#VALUE!</v>
      </c>
      <c r="AD291" s="213">
        <f t="shared" si="288"/>
        <v>5.100050663242202</v>
      </c>
      <c r="AE291" s="213">
        <f t="shared" si="289"/>
        <v>5.5161127850199039</v>
      </c>
      <c r="AF291" s="213">
        <f t="shared" si="290"/>
        <v>11.696078438775503</v>
      </c>
      <c r="AG291" s="167">
        <f t="shared" si="275"/>
        <v>2.0829999999999999E-4</v>
      </c>
      <c r="AH291" s="167">
        <f t="shared" si="276"/>
        <v>1.724</v>
      </c>
      <c r="AI291" s="167">
        <f t="shared" si="277"/>
        <v>4</v>
      </c>
      <c r="AJ291" s="167">
        <f t="shared" si="278"/>
        <v>1.392796E-3</v>
      </c>
      <c r="AK291" s="115">
        <f>AK290*(1-(($E291-50)*0.005))</f>
        <v>891.10627437550988</v>
      </c>
      <c r="AL291" s="7">
        <f>AL290*(1-(($E291-50)*0.005))</f>
        <v>928.2292652012901</v>
      </c>
      <c r="AM291" s="7">
        <f>AM290*(1-(($E291-50)*0.005))</f>
        <v>1354.6625000000001</v>
      </c>
      <c r="AN291">
        <v>1</v>
      </c>
      <c r="AO291">
        <v>1</v>
      </c>
      <c r="AP291">
        <v>1</v>
      </c>
      <c r="AQ291">
        <f t="shared" si="279"/>
        <v>1004</v>
      </c>
      <c r="AR291">
        <f t="shared" si="279"/>
        <v>1045</v>
      </c>
      <c r="AS291">
        <f t="shared" si="280"/>
        <v>1526</v>
      </c>
      <c r="AT291">
        <f t="shared" si="265"/>
        <v>432</v>
      </c>
      <c r="AU291">
        <f t="shared" si="266"/>
        <v>449</v>
      </c>
      <c r="AV291">
        <f t="shared" si="267"/>
        <v>656</v>
      </c>
      <c r="AW291" s="213">
        <f t="shared" si="291"/>
        <v>2.6917498835719216</v>
      </c>
      <c r="AX291" s="213">
        <f t="shared" si="292"/>
        <v>2.9061155199881616</v>
      </c>
      <c r="AY291" s="213">
        <f t="shared" si="293"/>
        <v>6.1706313967857547</v>
      </c>
      <c r="AZ291" s="119">
        <f t="shared" si="264"/>
        <v>1.3</v>
      </c>
      <c r="BA291" s="122">
        <v>15.5</v>
      </c>
      <c r="BB291" s="122">
        <v>16.8</v>
      </c>
      <c r="BC291" s="122">
        <v>27.5</v>
      </c>
      <c r="BE291" s="7">
        <f t="shared" si="269"/>
        <v>5215</v>
      </c>
      <c r="BG291" s="123">
        <f t="shared" si="281"/>
        <v>0.68</v>
      </c>
      <c r="BJ291">
        <v>0</v>
      </c>
      <c r="BK291">
        <v>10</v>
      </c>
      <c r="BL291">
        <v>11.1</v>
      </c>
      <c r="BM291">
        <v>21.85</v>
      </c>
      <c r="BO291">
        <f t="shared" si="296"/>
        <v>1</v>
      </c>
      <c r="BP291">
        <f t="shared" si="296"/>
        <v>1</v>
      </c>
      <c r="BQ291">
        <f t="shared" si="296"/>
        <v>1</v>
      </c>
      <c r="BR291">
        <f t="shared" si="282"/>
        <v>1004</v>
      </c>
      <c r="BS291">
        <f t="shared" si="294"/>
        <v>1045</v>
      </c>
      <c r="BT291">
        <f t="shared" si="295"/>
        <v>1526</v>
      </c>
      <c r="BV291">
        <f t="shared" si="283"/>
        <v>0</v>
      </c>
      <c r="BW291">
        <f t="shared" si="284"/>
        <v>0</v>
      </c>
      <c r="BX291">
        <f t="shared" si="285"/>
        <v>0</v>
      </c>
      <c r="BY291">
        <f t="shared" si="268"/>
        <v>1</v>
      </c>
    </row>
    <row r="292" spans="1:77" x14ac:dyDescent="0.25">
      <c r="A292" t="str">
        <f t="shared" si="286"/>
        <v>13520</v>
      </c>
      <c r="D292">
        <v>1</v>
      </c>
      <c r="E292">
        <v>35</v>
      </c>
      <c r="F292">
        <v>40.5</v>
      </c>
      <c r="G292">
        <v>20</v>
      </c>
      <c r="H292">
        <v>21.5</v>
      </c>
      <c r="I292">
        <v>0</v>
      </c>
      <c r="J292">
        <v>26</v>
      </c>
      <c r="K292">
        <v>30</v>
      </c>
      <c r="L292" s="121">
        <v>47.8</v>
      </c>
      <c r="M292" s="115">
        <f t="shared" si="270"/>
        <v>3955.2000000000003</v>
      </c>
      <c r="N292" s="7">
        <v>5696.5662496175182</v>
      </c>
      <c r="O292" s="7">
        <v>6224.1991397456159</v>
      </c>
      <c r="P292" s="7">
        <v>8205.24</v>
      </c>
      <c r="Q292" s="121" t="s">
        <v>392</v>
      </c>
      <c r="R292">
        <v>1</v>
      </c>
      <c r="S292">
        <v>1</v>
      </c>
      <c r="T292">
        <v>1</v>
      </c>
      <c r="U292" t="e">
        <f t="shared" si="271"/>
        <v>#VALUE!</v>
      </c>
      <c r="V292">
        <f t="shared" si="272"/>
        <v>3135</v>
      </c>
      <c r="W292">
        <f t="shared" si="273"/>
        <v>3425</v>
      </c>
      <c r="X292">
        <f t="shared" si="274"/>
        <v>4516</v>
      </c>
      <c r="Y292" t="e">
        <f t="shared" si="263"/>
        <v>#VALUE!</v>
      </c>
      <c r="Z292">
        <f t="shared" ref="Z292:Z350" si="297">ROUND(V292*3600/(4186*ABS($O$1-$O$2)),0)</f>
        <v>539</v>
      </c>
      <c r="AA292">
        <f t="shared" ref="AA292:AA350" si="298">ROUND(W292*3600/(4186*ABS($O$1-$O$2)),0)</f>
        <v>589</v>
      </c>
      <c r="AB292">
        <f t="shared" ref="AB292:AB350" si="299">ROUND(X292*3600/(4186*ABS($O$1-$O$2)),0)</f>
        <v>777</v>
      </c>
      <c r="AC292" s="213" t="e">
        <f t="shared" si="287"/>
        <v>#VALUE!</v>
      </c>
      <c r="AD292" s="213">
        <f t="shared" si="288"/>
        <v>1.098282710612291</v>
      </c>
      <c r="AE292" s="213">
        <f t="shared" si="289"/>
        <v>1.3107392162086311</v>
      </c>
      <c r="AF292" s="213">
        <f t="shared" si="290"/>
        <v>2.2770997293068831</v>
      </c>
      <c r="AG292" s="167">
        <f t="shared" si="275"/>
        <v>1.2760000000000001E-4</v>
      </c>
      <c r="AH292" s="167">
        <f t="shared" si="276"/>
        <v>1.7219</v>
      </c>
      <c r="AI292" s="167">
        <f t="shared" si="277"/>
        <v>2</v>
      </c>
      <c r="AJ292" s="167">
        <f t="shared" si="278"/>
        <v>3.76611E-4</v>
      </c>
      <c r="AK292" s="115">
        <v>704.00695650122941</v>
      </c>
      <c r="AL292" s="7">
        <v>769.21417236639559</v>
      </c>
      <c r="AM292" s="7">
        <v>1014.04</v>
      </c>
      <c r="AN292">
        <v>1</v>
      </c>
      <c r="AO292">
        <v>1</v>
      </c>
      <c r="AP292">
        <v>1</v>
      </c>
      <c r="AQ292">
        <f t="shared" si="279"/>
        <v>793</v>
      </c>
      <c r="AR292">
        <f t="shared" si="279"/>
        <v>866</v>
      </c>
      <c r="AS292">
        <f t="shared" si="280"/>
        <v>1142</v>
      </c>
      <c r="AT292">
        <f t="shared" si="265"/>
        <v>341</v>
      </c>
      <c r="AU292">
        <f t="shared" si="266"/>
        <v>372</v>
      </c>
      <c r="AV292">
        <f t="shared" si="267"/>
        <v>491</v>
      </c>
      <c r="AW292" s="213">
        <f t="shared" si="291"/>
        <v>0.44100228271641545</v>
      </c>
      <c r="AX292" s="213">
        <f t="shared" si="292"/>
        <v>0.52449246998557841</v>
      </c>
      <c r="AY292" s="213">
        <f t="shared" si="293"/>
        <v>0.91194786894631152</v>
      </c>
      <c r="AZ292" s="119">
        <f t="shared" si="264"/>
        <v>0.5</v>
      </c>
      <c r="BA292" s="122">
        <v>15.5</v>
      </c>
      <c r="BB292" s="122">
        <v>16.8</v>
      </c>
      <c r="BC292" s="122">
        <v>27.5</v>
      </c>
      <c r="BE292" s="7">
        <f t="shared" si="269"/>
        <v>4944</v>
      </c>
      <c r="BG292" s="123">
        <f t="shared" si="281"/>
        <v>0.8</v>
      </c>
      <c r="BJ292">
        <v>0</v>
      </c>
      <c r="BK292">
        <v>10</v>
      </c>
      <c r="BL292">
        <v>11.1</v>
      </c>
      <c r="BM292">
        <v>21.85</v>
      </c>
      <c r="BO292">
        <f t="shared" si="296"/>
        <v>1</v>
      </c>
      <c r="BP292">
        <f t="shared" si="296"/>
        <v>1</v>
      </c>
      <c r="BQ292">
        <f t="shared" si="296"/>
        <v>1</v>
      </c>
      <c r="BR292">
        <f t="shared" si="282"/>
        <v>793</v>
      </c>
      <c r="BS292">
        <f t="shared" si="294"/>
        <v>866</v>
      </c>
      <c r="BT292">
        <f t="shared" si="295"/>
        <v>1142</v>
      </c>
      <c r="BV292">
        <f t="shared" si="283"/>
        <v>0</v>
      </c>
      <c r="BW292">
        <f t="shared" si="284"/>
        <v>0</v>
      </c>
      <c r="BX292">
        <f t="shared" si="285"/>
        <v>0</v>
      </c>
      <c r="BY292">
        <f t="shared" si="268"/>
        <v>1</v>
      </c>
    </row>
    <row r="293" spans="1:77" x14ac:dyDescent="0.25">
      <c r="A293" t="str">
        <f t="shared" si="286"/>
        <v>15020</v>
      </c>
      <c r="D293">
        <v>1</v>
      </c>
      <c r="E293">
        <v>50</v>
      </c>
      <c r="F293">
        <v>40.5</v>
      </c>
      <c r="G293">
        <v>20</v>
      </c>
      <c r="H293">
        <v>21.5</v>
      </c>
      <c r="I293">
        <v>0</v>
      </c>
      <c r="J293">
        <v>26</v>
      </c>
      <c r="K293">
        <v>30</v>
      </c>
      <c r="L293" s="121">
        <v>47.8</v>
      </c>
      <c r="M293" s="115">
        <f t="shared" si="270"/>
        <v>4656</v>
      </c>
      <c r="N293" s="7">
        <v>5696.5662496175182</v>
      </c>
      <c r="O293" s="7">
        <v>6224.1991397456159</v>
      </c>
      <c r="P293" s="7">
        <v>8205.24</v>
      </c>
      <c r="Q293" s="121" t="s">
        <v>392</v>
      </c>
      <c r="R293">
        <v>1</v>
      </c>
      <c r="S293">
        <v>1</v>
      </c>
      <c r="T293">
        <v>1</v>
      </c>
      <c r="U293" t="e">
        <f t="shared" si="271"/>
        <v>#VALUE!</v>
      </c>
      <c r="V293">
        <f t="shared" si="272"/>
        <v>3135</v>
      </c>
      <c r="W293">
        <f t="shared" si="273"/>
        <v>3425</v>
      </c>
      <c r="X293">
        <f t="shared" si="274"/>
        <v>4516</v>
      </c>
      <c r="Y293" t="e">
        <f t="shared" ref="Y293:Y349" si="300">ROUND(U293*3600/(4186*ABS($O$1-$O$2)),0)</f>
        <v>#VALUE!</v>
      </c>
      <c r="Z293">
        <f t="shared" si="297"/>
        <v>539</v>
      </c>
      <c r="AA293">
        <f t="shared" si="298"/>
        <v>589</v>
      </c>
      <c r="AB293">
        <f t="shared" si="299"/>
        <v>777</v>
      </c>
      <c r="AC293" s="213" t="e">
        <f t="shared" si="287"/>
        <v>#VALUE!</v>
      </c>
      <c r="AD293" s="213">
        <f t="shared" si="288"/>
        <v>1.1172375757835222</v>
      </c>
      <c r="AE293" s="213">
        <f t="shared" si="289"/>
        <v>1.3328222903674887</v>
      </c>
      <c r="AF293" s="213">
        <f t="shared" si="290"/>
        <v>2.3126803858122349</v>
      </c>
      <c r="AG293" s="167">
        <f t="shared" si="275"/>
        <v>1.2760000000000001E-4</v>
      </c>
      <c r="AH293" s="167">
        <f t="shared" si="276"/>
        <v>1.7219</v>
      </c>
      <c r="AI293" s="167">
        <f t="shared" si="277"/>
        <v>2</v>
      </c>
      <c r="AJ293" s="167">
        <f t="shared" si="278"/>
        <v>3.76611E-4</v>
      </c>
      <c r="AK293" s="115">
        <v>704.00695650122941</v>
      </c>
      <c r="AL293" s="7">
        <v>769.21417236639559</v>
      </c>
      <c r="AM293" s="7">
        <v>1014.04</v>
      </c>
      <c r="AN293">
        <v>1</v>
      </c>
      <c r="AO293">
        <v>1</v>
      </c>
      <c r="AP293">
        <v>1</v>
      </c>
      <c r="AQ293">
        <f t="shared" si="279"/>
        <v>793</v>
      </c>
      <c r="AR293">
        <f t="shared" si="279"/>
        <v>866</v>
      </c>
      <c r="AS293">
        <f t="shared" si="280"/>
        <v>1142</v>
      </c>
      <c r="AT293">
        <f t="shared" si="265"/>
        <v>341</v>
      </c>
      <c r="AU293">
        <f t="shared" si="266"/>
        <v>372</v>
      </c>
      <c r="AV293">
        <f t="shared" si="267"/>
        <v>491</v>
      </c>
      <c r="AW293" s="213">
        <f t="shared" si="291"/>
        <v>0.44961911757899953</v>
      </c>
      <c r="AX293" s="213">
        <f t="shared" si="292"/>
        <v>0.53450205086206759</v>
      </c>
      <c r="AY293" s="213">
        <f t="shared" si="293"/>
        <v>0.92809038496658691</v>
      </c>
      <c r="AZ293" s="119">
        <f t="shared" si="264"/>
        <v>0.7</v>
      </c>
      <c r="BA293" s="122">
        <v>15.5</v>
      </c>
      <c r="BB293" s="122">
        <v>16.8</v>
      </c>
      <c r="BC293" s="122">
        <v>27.5</v>
      </c>
      <c r="BE293" s="7">
        <f t="shared" si="269"/>
        <v>5820</v>
      </c>
      <c r="BG293" s="123">
        <f t="shared" si="281"/>
        <v>0.8</v>
      </c>
      <c r="BJ293">
        <v>0</v>
      </c>
      <c r="BK293">
        <v>10</v>
      </c>
      <c r="BL293">
        <v>11.1</v>
      </c>
      <c r="BM293">
        <v>21.85</v>
      </c>
      <c r="BO293">
        <f t="shared" si="296"/>
        <v>1</v>
      </c>
      <c r="BP293">
        <f t="shared" si="296"/>
        <v>1</v>
      </c>
      <c r="BQ293">
        <f t="shared" si="296"/>
        <v>1</v>
      </c>
      <c r="BR293">
        <f t="shared" si="282"/>
        <v>793</v>
      </c>
      <c r="BS293">
        <f t="shared" si="294"/>
        <v>866</v>
      </c>
      <c r="BT293">
        <f t="shared" si="295"/>
        <v>1142</v>
      </c>
      <c r="BV293">
        <f t="shared" si="283"/>
        <v>0</v>
      </c>
      <c r="BW293">
        <f t="shared" si="284"/>
        <v>0</v>
      </c>
      <c r="BX293">
        <f t="shared" si="285"/>
        <v>0</v>
      </c>
      <c r="BY293">
        <f t="shared" si="268"/>
        <v>1</v>
      </c>
    </row>
    <row r="294" spans="1:77" x14ac:dyDescent="0.25">
      <c r="A294" t="str">
        <f t="shared" si="286"/>
        <v>16520</v>
      </c>
      <c r="D294">
        <v>1</v>
      </c>
      <c r="E294">
        <v>65</v>
      </c>
      <c r="F294">
        <v>40.5</v>
      </c>
      <c r="G294">
        <v>20</v>
      </c>
      <c r="H294">
        <v>21.5</v>
      </c>
      <c r="I294">
        <v>0</v>
      </c>
      <c r="J294">
        <v>26</v>
      </c>
      <c r="K294">
        <v>30</v>
      </c>
      <c r="L294" s="121">
        <v>47.8</v>
      </c>
      <c r="M294" s="115">
        <f t="shared" si="270"/>
        <v>5155.2000000000007</v>
      </c>
      <c r="N294" s="7">
        <v>5696.5662496175182</v>
      </c>
      <c r="O294" s="7">
        <v>6224.1991397456159</v>
      </c>
      <c r="P294" s="7">
        <v>8205.24</v>
      </c>
      <c r="Q294" s="121" t="s">
        <v>392</v>
      </c>
      <c r="R294">
        <v>1</v>
      </c>
      <c r="S294">
        <v>1</v>
      </c>
      <c r="T294">
        <v>1</v>
      </c>
      <c r="U294" t="e">
        <f t="shared" si="271"/>
        <v>#VALUE!</v>
      </c>
      <c r="V294">
        <f t="shared" si="272"/>
        <v>3135</v>
      </c>
      <c r="W294">
        <f t="shared" si="273"/>
        <v>3425</v>
      </c>
      <c r="X294">
        <f t="shared" si="274"/>
        <v>4516</v>
      </c>
      <c r="Y294" t="e">
        <f t="shared" si="300"/>
        <v>#VALUE!</v>
      </c>
      <c r="Z294">
        <f t="shared" si="297"/>
        <v>539</v>
      </c>
      <c r="AA294">
        <f t="shared" si="298"/>
        <v>589</v>
      </c>
      <c r="AB294">
        <f t="shared" si="299"/>
        <v>777</v>
      </c>
      <c r="AC294" s="213" t="e">
        <f t="shared" si="287"/>
        <v>#VALUE!</v>
      </c>
      <c r="AD294" s="213">
        <f t="shared" si="288"/>
        <v>1.1361924409547537</v>
      </c>
      <c r="AE294" s="213">
        <f t="shared" si="289"/>
        <v>1.3549053645263462</v>
      </c>
      <c r="AF294" s="213">
        <f t="shared" si="290"/>
        <v>2.3482610423175871</v>
      </c>
      <c r="AG294" s="167">
        <f t="shared" si="275"/>
        <v>1.2760000000000001E-4</v>
      </c>
      <c r="AH294" s="167">
        <f t="shared" si="276"/>
        <v>1.7219</v>
      </c>
      <c r="AI294" s="167">
        <f t="shared" si="277"/>
        <v>2</v>
      </c>
      <c r="AJ294" s="167">
        <f t="shared" si="278"/>
        <v>3.76611E-4</v>
      </c>
      <c r="AK294" s="115">
        <v>704.00695650122941</v>
      </c>
      <c r="AL294" s="7">
        <v>769.21417236639559</v>
      </c>
      <c r="AM294" s="7">
        <v>1014.04</v>
      </c>
      <c r="AN294">
        <v>1</v>
      </c>
      <c r="AO294">
        <v>1</v>
      </c>
      <c r="AP294">
        <v>1</v>
      </c>
      <c r="AQ294">
        <f t="shared" si="279"/>
        <v>793</v>
      </c>
      <c r="AR294">
        <f t="shared" si="279"/>
        <v>866</v>
      </c>
      <c r="AS294">
        <f t="shared" si="280"/>
        <v>1142</v>
      </c>
      <c r="AT294">
        <f t="shared" si="265"/>
        <v>341</v>
      </c>
      <c r="AU294">
        <f t="shared" si="266"/>
        <v>372</v>
      </c>
      <c r="AV294">
        <f t="shared" si="267"/>
        <v>491</v>
      </c>
      <c r="AW294" s="213">
        <f t="shared" si="291"/>
        <v>0.45823595244158355</v>
      </c>
      <c r="AX294" s="213">
        <f t="shared" si="292"/>
        <v>0.54451163173855688</v>
      </c>
      <c r="AY294" s="213">
        <f t="shared" si="293"/>
        <v>0.9442329009868623</v>
      </c>
      <c r="AZ294" s="119">
        <f t="shared" si="264"/>
        <v>0.9</v>
      </c>
      <c r="BA294" s="122">
        <v>15.5</v>
      </c>
      <c r="BB294" s="122">
        <v>16.8</v>
      </c>
      <c r="BC294" s="122">
        <v>27.5</v>
      </c>
      <c r="BE294" s="7">
        <f t="shared" si="269"/>
        <v>6444</v>
      </c>
      <c r="BG294" s="123">
        <f t="shared" si="281"/>
        <v>0.8</v>
      </c>
      <c r="BJ294">
        <v>0</v>
      </c>
      <c r="BK294">
        <v>10</v>
      </c>
      <c r="BL294">
        <v>11.1</v>
      </c>
      <c r="BM294">
        <v>21.85</v>
      </c>
      <c r="BO294">
        <f t="shared" si="296"/>
        <v>1</v>
      </c>
      <c r="BP294">
        <f t="shared" si="296"/>
        <v>1</v>
      </c>
      <c r="BQ294">
        <f t="shared" si="296"/>
        <v>1</v>
      </c>
      <c r="BR294">
        <f t="shared" si="282"/>
        <v>793</v>
      </c>
      <c r="BS294">
        <f t="shared" si="294"/>
        <v>866</v>
      </c>
      <c r="BT294">
        <f t="shared" si="295"/>
        <v>1142</v>
      </c>
      <c r="BV294">
        <f t="shared" si="283"/>
        <v>0</v>
      </c>
      <c r="BW294">
        <f t="shared" si="284"/>
        <v>0</v>
      </c>
      <c r="BX294">
        <f t="shared" si="285"/>
        <v>0</v>
      </c>
      <c r="BY294">
        <f t="shared" si="268"/>
        <v>1</v>
      </c>
    </row>
    <row r="295" spans="1:77" x14ac:dyDescent="0.25">
      <c r="A295" t="str">
        <f t="shared" si="286"/>
        <v>13521</v>
      </c>
      <c r="D295">
        <v>1</v>
      </c>
      <c r="E295">
        <v>35</v>
      </c>
      <c r="F295">
        <v>40.5</v>
      </c>
      <c r="G295">
        <v>21</v>
      </c>
      <c r="H295">
        <v>21.5</v>
      </c>
      <c r="I295">
        <v>0</v>
      </c>
      <c r="J295">
        <v>26</v>
      </c>
      <c r="K295">
        <v>30</v>
      </c>
      <c r="L295" s="121">
        <v>47.8</v>
      </c>
      <c r="M295" s="115">
        <f t="shared" si="270"/>
        <v>4059.2000000000003</v>
      </c>
      <c r="N295" s="7">
        <v>8102.8384881891643</v>
      </c>
      <c r="O295" s="7">
        <v>8440.3982243391856</v>
      </c>
      <c r="P295" s="7">
        <v>12317.96</v>
      </c>
      <c r="Q295" s="121" t="s">
        <v>392</v>
      </c>
      <c r="R295">
        <v>1</v>
      </c>
      <c r="S295">
        <v>1</v>
      </c>
      <c r="T295">
        <v>1</v>
      </c>
      <c r="U295" t="e">
        <f t="shared" si="271"/>
        <v>#VALUE!</v>
      </c>
      <c r="V295">
        <f t="shared" si="272"/>
        <v>4459</v>
      </c>
      <c r="W295">
        <f t="shared" si="273"/>
        <v>4645</v>
      </c>
      <c r="X295">
        <f t="shared" si="274"/>
        <v>6779</v>
      </c>
      <c r="Y295" t="e">
        <f t="shared" si="300"/>
        <v>#VALUE!</v>
      </c>
      <c r="Z295">
        <f t="shared" si="297"/>
        <v>767</v>
      </c>
      <c r="AA295">
        <f t="shared" si="298"/>
        <v>799</v>
      </c>
      <c r="AB295">
        <f t="shared" si="299"/>
        <v>1166</v>
      </c>
      <c r="AC295" s="213" t="e">
        <f t="shared" si="287"/>
        <v>#VALUE!</v>
      </c>
      <c r="AD295" s="213">
        <f t="shared" si="288"/>
        <v>3.0600606960231373</v>
      </c>
      <c r="AE295" s="213">
        <f t="shared" si="289"/>
        <v>3.3195524438574866</v>
      </c>
      <c r="AF295" s="213">
        <f t="shared" si="290"/>
        <v>7.0476193599440684</v>
      </c>
      <c r="AG295" s="167">
        <f t="shared" si="275"/>
        <v>1.2760000000000001E-4</v>
      </c>
      <c r="AH295" s="167">
        <f t="shared" si="276"/>
        <v>1.7219</v>
      </c>
      <c r="AI295" s="167">
        <f t="shared" si="277"/>
        <v>4</v>
      </c>
      <c r="AJ295" s="167">
        <f t="shared" si="278"/>
        <v>5.1420100000000005E-4</v>
      </c>
      <c r="AK295" s="115">
        <v>1051.0569439418873</v>
      </c>
      <c r="AL295" s="7">
        <v>1094.8433905300585</v>
      </c>
      <c r="AM295" s="7">
        <v>1597.82</v>
      </c>
      <c r="AN295">
        <v>1</v>
      </c>
      <c r="AO295">
        <v>1</v>
      </c>
      <c r="AP295">
        <v>1</v>
      </c>
      <c r="AQ295">
        <f t="shared" si="279"/>
        <v>1184</v>
      </c>
      <c r="AR295">
        <f t="shared" si="279"/>
        <v>1233</v>
      </c>
      <c r="AS295">
        <f t="shared" si="280"/>
        <v>1799</v>
      </c>
      <c r="AT295">
        <f t="shared" si="265"/>
        <v>509</v>
      </c>
      <c r="AU295">
        <f t="shared" si="266"/>
        <v>530</v>
      </c>
      <c r="AV295">
        <f t="shared" si="267"/>
        <v>774</v>
      </c>
      <c r="AW295" s="213">
        <f t="shared" si="291"/>
        <v>1.3527269998032128</v>
      </c>
      <c r="AX295" s="213">
        <f t="shared" si="292"/>
        <v>1.4660776442894849</v>
      </c>
      <c r="AY295" s="213">
        <f t="shared" si="293"/>
        <v>3.1159250733500912</v>
      </c>
      <c r="AZ295" s="119">
        <f t="shared" ref="AZ295:AZ358" si="301">ROUND(IF(G295=10,$CO$92*E295,IF(G295=11,$CO$93*E295,IF(G295=15,$CO$94*E295,IF(G295=16,$CO$95*E295,IF(G295=20,$CO$96*E295,IF(G295=21,$CO$97*E295,)))))),1)</f>
        <v>0.9</v>
      </c>
      <c r="BA295" s="122">
        <v>15.5</v>
      </c>
      <c r="BB295" s="122">
        <v>16.8</v>
      </c>
      <c r="BC295" s="122">
        <v>27.5</v>
      </c>
      <c r="BE295" s="7">
        <f t="shared" si="269"/>
        <v>5074</v>
      </c>
      <c r="BG295" s="123">
        <f t="shared" si="281"/>
        <v>0.8</v>
      </c>
      <c r="BJ295">
        <v>0</v>
      </c>
      <c r="BK295">
        <v>10</v>
      </c>
      <c r="BL295">
        <v>11.1</v>
      </c>
      <c r="BM295">
        <v>21.85</v>
      </c>
      <c r="BO295">
        <f t="shared" si="296"/>
        <v>1</v>
      </c>
      <c r="BP295">
        <f t="shared" si="296"/>
        <v>1</v>
      </c>
      <c r="BQ295">
        <f t="shared" si="296"/>
        <v>1</v>
      </c>
      <c r="BR295">
        <f t="shared" si="282"/>
        <v>1184</v>
      </c>
      <c r="BS295">
        <f t="shared" si="294"/>
        <v>1233</v>
      </c>
      <c r="BT295">
        <f t="shared" si="295"/>
        <v>1799</v>
      </c>
      <c r="BV295">
        <f t="shared" si="283"/>
        <v>0</v>
      </c>
      <c r="BW295">
        <f t="shared" si="284"/>
        <v>0</v>
      </c>
      <c r="BX295">
        <f t="shared" si="285"/>
        <v>0</v>
      </c>
      <c r="BY295">
        <f t="shared" si="268"/>
        <v>1</v>
      </c>
    </row>
    <row r="296" spans="1:77" x14ac:dyDescent="0.25">
      <c r="A296" t="str">
        <f t="shared" si="286"/>
        <v>15021</v>
      </c>
      <c r="D296">
        <v>1</v>
      </c>
      <c r="E296">
        <v>50</v>
      </c>
      <c r="F296">
        <v>40.5</v>
      </c>
      <c r="G296">
        <v>21</v>
      </c>
      <c r="H296">
        <v>21.5</v>
      </c>
      <c r="I296">
        <v>0</v>
      </c>
      <c r="J296">
        <v>26</v>
      </c>
      <c r="K296">
        <v>30</v>
      </c>
      <c r="L296" s="121">
        <v>47.8</v>
      </c>
      <c r="M296" s="115">
        <f t="shared" si="270"/>
        <v>4957.6000000000004</v>
      </c>
      <c r="N296" s="7">
        <v>8102.8384881891643</v>
      </c>
      <c r="O296" s="7">
        <v>8440.3982243391856</v>
      </c>
      <c r="P296" s="7">
        <v>12317.96</v>
      </c>
      <c r="Q296" s="121" t="s">
        <v>392</v>
      </c>
      <c r="R296">
        <v>1</v>
      </c>
      <c r="S296">
        <v>1</v>
      </c>
      <c r="T296">
        <v>1</v>
      </c>
      <c r="U296" t="e">
        <f t="shared" si="271"/>
        <v>#VALUE!</v>
      </c>
      <c r="V296">
        <f t="shared" si="272"/>
        <v>4459</v>
      </c>
      <c r="W296">
        <f t="shared" si="273"/>
        <v>4645</v>
      </c>
      <c r="X296">
        <f t="shared" si="274"/>
        <v>6779</v>
      </c>
      <c r="Y296" t="e">
        <f t="shared" si="300"/>
        <v>#VALUE!</v>
      </c>
      <c r="Z296">
        <f t="shared" si="297"/>
        <v>767</v>
      </c>
      <c r="AA296">
        <f t="shared" si="298"/>
        <v>799</v>
      </c>
      <c r="AB296">
        <f t="shared" si="299"/>
        <v>1166</v>
      </c>
      <c r="AC296" s="213" t="e">
        <f t="shared" si="287"/>
        <v>#VALUE!</v>
      </c>
      <c r="AD296" s="213">
        <f t="shared" si="288"/>
        <v>3.1296523466670236</v>
      </c>
      <c r="AE296" s="213">
        <f t="shared" si="289"/>
        <v>3.3942185149990061</v>
      </c>
      <c r="AF296" s="213">
        <f t="shared" si="290"/>
        <v>7.1907643769357685</v>
      </c>
      <c r="AG296" s="167">
        <f t="shared" si="275"/>
        <v>1.2760000000000001E-4</v>
      </c>
      <c r="AH296" s="167">
        <f t="shared" si="276"/>
        <v>1.7219</v>
      </c>
      <c r="AI296" s="167">
        <f t="shared" si="277"/>
        <v>4</v>
      </c>
      <c r="AJ296" s="167">
        <f t="shared" si="278"/>
        <v>5.1420100000000005E-4</v>
      </c>
      <c r="AK296" s="115">
        <v>1051.0569439418873</v>
      </c>
      <c r="AL296" s="7">
        <v>1094.8433905300585</v>
      </c>
      <c r="AM296" s="7">
        <v>1597.82</v>
      </c>
      <c r="AN296">
        <v>1</v>
      </c>
      <c r="AO296">
        <v>1</v>
      </c>
      <c r="AP296">
        <v>1</v>
      </c>
      <c r="AQ296">
        <f t="shared" si="279"/>
        <v>1184</v>
      </c>
      <c r="AR296">
        <f t="shared" si="279"/>
        <v>1233</v>
      </c>
      <c r="AS296">
        <f t="shared" si="280"/>
        <v>1799</v>
      </c>
      <c r="AT296">
        <f t="shared" si="265"/>
        <v>509</v>
      </c>
      <c r="AU296">
        <f t="shared" si="266"/>
        <v>530</v>
      </c>
      <c r="AV296">
        <f t="shared" si="267"/>
        <v>774</v>
      </c>
      <c r="AW296" s="213">
        <f t="shared" si="291"/>
        <v>1.3870768897421053</v>
      </c>
      <c r="AX296" s="213">
        <f t="shared" si="292"/>
        <v>1.5029039895342555</v>
      </c>
      <c r="AY296" s="213">
        <f t="shared" si="293"/>
        <v>3.1866139468296719</v>
      </c>
      <c r="AZ296" s="119">
        <f t="shared" si="301"/>
        <v>1.3</v>
      </c>
      <c r="BA296" s="122">
        <v>15.5</v>
      </c>
      <c r="BB296" s="122">
        <v>16.8</v>
      </c>
      <c r="BC296" s="122">
        <v>27.5</v>
      </c>
      <c r="BE296" s="7">
        <f t="shared" si="269"/>
        <v>6197</v>
      </c>
      <c r="BG296" s="123">
        <f t="shared" si="281"/>
        <v>0.8</v>
      </c>
      <c r="BJ296">
        <v>0</v>
      </c>
      <c r="BK296">
        <v>10</v>
      </c>
      <c r="BL296">
        <v>11.1</v>
      </c>
      <c r="BM296">
        <v>21.85</v>
      </c>
      <c r="BO296">
        <f t="shared" si="296"/>
        <v>1</v>
      </c>
      <c r="BP296">
        <f t="shared" si="296"/>
        <v>1</v>
      </c>
      <c r="BQ296">
        <f t="shared" si="296"/>
        <v>1</v>
      </c>
      <c r="BR296">
        <f t="shared" si="282"/>
        <v>1184</v>
      </c>
      <c r="BS296">
        <f t="shared" si="294"/>
        <v>1233</v>
      </c>
      <c r="BT296">
        <f t="shared" si="295"/>
        <v>1799</v>
      </c>
      <c r="BV296">
        <f t="shared" si="283"/>
        <v>0</v>
      </c>
      <c r="BW296">
        <f t="shared" si="284"/>
        <v>0</v>
      </c>
      <c r="BX296">
        <f t="shared" si="285"/>
        <v>0</v>
      </c>
      <c r="BY296">
        <f t="shared" si="268"/>
        <v>1</v>
      </c>
    </row>
    <row r="297" spans="1:77" x14ac:dyDescent="0.25">
      <c r="A297" t="str">
        <f t="shared" si="286"/>
        <v>16521</v>
      </c>
      <c r="D297">
        <v>1</v>
      </c>
      <c r="E297">
        <v>65</v>
      </c>
      <c r="F297">
        <v>40.5</v>
      </c>
      <c r="G297">
        <v>21</v>
      </c>
      <c r="H297">
        <v>21.5</v>
      </c>
      <c r="I297">
        <v>0</v>
      </c>
      <c r="J297">
        <v>26</v>
      </c>
      <c r="K297">
        <v>30</v>
      </c>
      <c r="L297" s="121">
        <v>47.8</v>
      </c>
      <c r="M297" s="115">
        <f t="shared" si="270"/>
        <v>5817.6</v>
      </c>
      <c r="N297" s="7">
        <v>8102.8384881891643</v>
      </c>
      <c r="O297" s="7">
        <v>8440.3982243391856</v>
      </c>
      <c r="P297" s="7">
        <v>12317.96</v>
      </c>
      <c r="Q297" s="121" t="s">
        <v>392</v>
      </c>
      <c r="R297">
        <v>1</v>
      </c>
      <c r="S297">
        <v>1</v>
      </c>
      <c r="T297">
        <v>1</v>
      </c>
      <c r="U297" t="e">
        <f t="shared" si="271"/>
        <v>#VALUE!</v>
      </c>
      <c r="V297">
        <f t="shared" si="272"/>
        <v>4459</v>
      </c>
      <c r="W297">
        <f t="shared" si="273"/>
        <v>4645</v>
      </c>
      <c r="X297">
        <f t="shared" si="274"/>
        <v>6779</v>
      </c>
      <c r="Y297" t="e">
        <f t="shared" si="300"/>
        <v>#VALUE!</v>
      </c>
      <c r="Z297">
        <f t="shared" si="297"/>
        <v>767</v>
      </c>
      <c r="AA297">
        <f t="shared" si="298"/>
        <v>799</v>
      </c>
      <c r="AB297">
        <f t="shared" si="299"/>
        <v>1166</v>
      </c>
      <c r="AC297" s="213" t="e">
        <f t="shared" si="287"/>
        <v>#VALUE!</v>
      </c>
      <c r="AD297" s="213">
        <f t="shared" si="288"/>
        <v>3.1992439973109099</v>
      </c>
      <c r="AE297" s="213">
        <f t="shared" si="289"/>
        <v>3.4688845861405251</v>
      </c>
      <c r="AF297" s="213">
        <f t="shared" si="290"/>
        <v>7.3339093939274678</v>
      </c>
      <c r="AG297" s="167">
        <f t="shared" si="275"/>
        <v>1.2760000000000001E-4</v>
      </c>
      <c r="AH297" s="167">
        <f t="shared" si="276"/>
        <v>1.7219</v>
      </c>
      <c r="AI297" s="167">
        <f t="shared" si="277"/>
        <v>4</v>
      </c>
      <c r="AJ297" s="167">
        <f t="shared" si="278"/>
        <v>5.1420100000000005E-4</v>
      </c>
      <c r="AK297" s="115">
        <f>AK296*(1-(($E297-50)*0.005))</f>
        <v>972.22767314624582</v>
      </c>
      <c r="AL297" s="7">
        <f>AL296*(1-(($E297-50)*0.005))</f>
        <v>1012.7301362403042</v>
      </c>
      <c r="AM297" s="7">
        <f>AM296*(1-(($E297-50)*0.005))</f>
        <v>1477.9835</v>
      </c>
      <c r="AN297">
        <v>1</v>
      </c>
      <c r="AO297">
        <v>1</v>
      </c>
      <c r="AP297">
        <v>1</v>
      </c>
      <c r="AQ297">
        <f t="shared" si="279"/>
        <v>1095</v>
      </c>
      <c r="AR297">
        <f t="shared" si="279"/>
        <v>1141</v>
      </c>
      <c r="AS297">
        <f t="shared" si="280"/>
        <v>1664</v>
      </c>
      <c r="AT297">
        <f t="shared" si="265"/>
        <v>471</v>
      </c>
      <c r="AU297">
        <f t="shared" si="266"/>
        <v>491</v>
      </c>
      <c r="AV297">
        <f t="shared" si="267"/>
        <v>716</v>
      </c>
      <c r="AW297" s="213">
        <f t="shared" si="291"/>
        <v>1.2192767252673662</v>
      </c>
      <c r="AX297" s="213">
        <f t="shared" si="292"/>
        <v>1.3237562693039249</v>
      </c>
      <c r="AY297" s="213">
        <f t="shared" si="293"/>
        <v>2.7918874870783177</v>
      </c>
      <c r="AZ297" s="119">
        <f t="shared" si="301"/>
        <v>1.7</v>
      </c>
      <c r="BA297" s="122">
        <v>15.5</v>
      </c>
      <c r="BB297" s="122">
        <v>16.8</v>
      </c>
      <c r="BC297" s="122">
        <v>27.5</v>
      </c>
      <c r="BE297" s="7">
        <f t="shared" si="269"/>
        <v>7272</v>
      </c>
      <c r="BG297" s="123">
        <f t="shared" si="281"/>
        <v>0.8</v>
      </c>
      <c r="BJ297">
        <v>0</v>
      </c>
      <c r="BK297">
        <v>10</v>
      </c>
      <c r="BL297">
        <v>11.1</v>
      </c>
      <c r="BM297">
        <v>21.85</v>
      </c>
      <c r="BO297">
        <f t="shared" si="296"/>
        <v>1</v>
      </c>
      <c r="BP297">
        <f t="shared" si="296"/>
        <v>1</v>
      </c>
      <c r="BQ297">
        <f t="shared" si="296"/>
        <v>1</v>
      </c>
      <c r="BR297">
        <f t="shared" si="282"/>
        <v>1095</v>
      </c>
      <c r="BS297">
        <f t="shared" si="294"/>
        <v>1141</v>
      </c>
      <c r="BT297">
        <f t="shared" si="295"/>
        <v>1664</v>
      </c>
      <c r="BV297">
        <f t="shared" si="283"/>
        <v>0</v>
      </c>
      <c r="BW297">
        <f t="shared" si="284"/>
        <v>0</v>
      </c>
      <c r="BX297">
        <f t="shared" si="285"/>
        <v>0</v>
      </c>
      <c r="BY297">
        <f t="shared" si="268"/>
        <v>1</v>
      </c>
    </row>
    <row r="298" spans="1:77" x14ac:dyDescent="0.25">
      <c r="A298" t="str">
        <f t="shared" si="286"/>
        <v>13510</v>
      </c>
      <c r="D298">
        <v>1</v>
      </c>
      <c r="E298">
        <v>35</v>
      </c>
      <c r="F298">
        <v>40.5</v>
      </c>
      <c r="G298">
        <v>10</v>
      </c>
      <c r="H298">
        <v>11.5</v>
      </c>
      <c r="I298">
        <v>0</v>
      </c>
      <c r="J298">
        <v>26</v>
      </c>
      <c r="K298">
        <v>30</v>
      </c>
      <c r="L298" s="121">
        <v>47.2</v>
      </c>
      <c r="M298" s="115">
        <f t="shared" si="270"/>
        <v>1939.5</v>
      </c>
      <c r="N298" s="7">
        <v>3860.4188735925432</v>
      </c>
      <c r="O298" s="7">
        <v>4228.9855673527691</v>
      </c>
      <c r="P298" s="7">
        <v>5636.58</v>
      </c>
      <c r="Q298" s="121" t="s">
        <v>392</v>
      </c>
      <c r="R298">
        <v>1</v>
      </c>
      <c r="S298">
        <v>1</v>
      </c>
      <c r="T298">
        <v>1</v>
      </c>
      <c r="U298" t="e">
        <f t="shared" si="271"/>
        <v>#VALUE!</v>
      </c>
      <c r="V298">
        <f t="shared" si="272"/>
        <v>2125</v>
      </c>
      <c r="W298">
        <f t="shared" si="273"/>
        <v>2327</v>
      </c>
      <c r="X298">
        <f t="shared" si="274"/>
        <v>3102</v>
      </c>
      <c r="Y298" t="e">
        <f t="shared" si="300"/>
        <v>#VALUE!</v>
      </c>
      <c r="Z298">
        <f t="shared" si="297"/>
        <v>366</v>
      </c>
      <c r="AA298">
        <f t="shared" si="298"/>
        <v>400</v>
      </c>
      <c r="AB298">
        <f t="shared" si="299"/>
        <v>534</v>
      </c>
      <c r="AC298" s="213" t="e">
        <f t="shared" si="287"/>
        <v>#VALUE!</v>
      </c>
      <c r="AD298" s="213">
        <f t="shared" si="288"/>
        <v>0.52705619337958887</v>
      </c>
      <c r="AE298" s="213">
        <f t="shared" si="289"/>
        <v>0.62828034550826228</v>
      </c>
      <c r="AF298" s="213">
        <f t="shared" si="290"/>
        <v>1.1128591201743359</v>
      </c>
      <c r="AG298" s="167">
        <f t="shared" si="275"/>
        <v>3.969E-4</v>
      </c>
      <c r="AH298" s="167">
        <f t="shared" si="276"/>
        <v>1.7345999999999999</v>
      </c>
      <c r="AI298" s="167">
        <f t="shared" si="277"/>
        <v>2</v>
      </c>
      <c r="AJ298" s="167">
        <f t="shared" si="278"/>
        <v>3.6734700000000002E-4</v>
      </c>
      <c r="AK298" s="115">
        <v>535.19789031294818</v>
      </c>
      <c r="AL298" s="7">
        <v>586.29496640731588</v>
      </c>
      <c r="AM298" s="7">
        <v>781.44</v>
      </c>
      <c r="AN298">
        <v>1</v>
      </c>
      <c r="AO298">
        <v>1</v>
      </c>
      <c r="AP298">
        <v>1</v>
      </c>
      <c r="AQ298">
        <f t="shared" si="279"/>
        <v>603</v>
      </c>
      <c r="AR298">
        <f t="shared" si="279"/>
        <v>660</v>
      </c>
      <c r="AS298">
        <f t="shared" si="280"/>
        <v>880</v>
      </c>
      <c r="AT298">
        <f t="shared" si="265"/>
        <v>259</v>
      </c>
      <c r="AU298">
        <f t="shared" si="266"/>
        <v>284</v>
      </c>
      <c r="AV298">
        <f t="shared" si="267"/>
        <v>378</v>
      </c>
      <c r="AW298" s="213">
        <f t="shared" si="291"/>
        <v>0.26609045383776742</v>
      </c>
      <c r="AX298" s="213">
        <f t="shared" si="292"/>
        <v>0.31922391162689634</v>
      </c>
      <c r="AY298" s="213">
        <f t="shared" si="293"/>
        <v>0.5617763004761499</v>
      </c>
      <c r="AZ298" s="119">
        <f t="shared" si="301"/>
        <v>0.2</v>
      </c>
      <c r="BA298">
        <v>14.8</v>
      </c>
      <c r="BB298">
        <v>16.600000000000001</v>
      </c>
      <c r="BC298">
        <v>28</v>
      </c>
      <c r="BE298" s="7">
        <v>2155</v>
      </c>
      <c r="BG298" s="123">
        <f t="shared" si="281"/>
        <v>0.9</v>
      </c>
      <c r="BJ298">
        <v>0</v>
      </c>
      <c r="BK298">
        <v>10.4</v>
      </c>
      <c r="BL298">
        <v>12.2</v>
      </c>
      <c r="BM298">
        <v>21.85</v>
      </c>
      <c r="BO298">
        <f t="shared" si="296"/>
        <v>1</v>
      </c>
      <c r="BP298">
        <f t="shared" si="296"/>
        <v>1</v>
      </c>
      <c r="BQ298">
        <f t="shared" si="296"/>
        <v>1</v>
      </c>
      <c r="BR298">
        <f t="shared" si="282"/>
        <v>603</v>
      </c>
      <c r="BS298">
        <f t="shared" si="294"/>
        <v>660</v>
      </c>
      <c r="BT298">
        <f t="shared" si="295"/>
        <v>880</v>
      </c>
      <c r="BV298">
        <f t="shared" si="283"/>
        <v>0</v>
      </c>
      <c r="BW298">
        <f t="shared" si="284"/>
        <v>0</v>
      </c>
      <c r="BX298">
        <f t="shared" si="285"/>
        <v>0</v>
      </c>
      <c r="BY298">
        <f t="shared" si="268"/>
        <v>1</v>
      </c>
    </row>
    <row r="299" spans="1:77" x14ac:dyDescent="0.25">
      <c r="A299" t="str">
        <f t="shared" si="286"/>
        <v>15010</v>
      </c>
      <c r="D299">
        <v>1</v>
      </c>
      <c r="E299">
        <v>50</v>
      </c>
      <c r="F299">
        <v>40.5</v>
      </c>
      <c r="G299">
        <v>10</v>
      </c>
      <c r="H299">
        <v>11.5</v>
      </c>
      <c r="I299">
        <v>0</v>
      </c>
      <c r="J299">
        <v>26</v>
      </c>
      <c r="K299">
        <v>30</v>
      </c>
      <c r="L299" s="121">
        <v>47.2</v>
      </c>
      <c r="M299" s="115">
        <f t="shared" si="270"/>
        <v>2323.8000000000002</v>
      </c>
      <c r="N299" s="7">
        <v>3860.4188735925432</v>
      </c>
      <c r="O299" s="7">
        <v>4228.9855673527691</v>
      </c>
      <c r="P299" s="7">
        <v>5636.58</v>
      </c>
      <c r="Q299" s="121" t="s">
        <v>392</v>
      </c>
      <c r="R299">
        <v>1</v>
      </c>
      <c r="S299">
        <v>1</v>
      </c>
      <c r="T299">
        <v>1</v>
      </c>
      <c r="U299" t="e">
        <f t="shared" si="271"/>
        <v>#VALUE!</v>
      </c>
      <c r="V299">
        <f t="shared" si="272"/>
        <v>2125</v>
      </c>
      <c r="W299">
        <f t="shared" si="273"/>
        <v>2327</v>
      </c>
      <c r="X299">
        <f t="shared" si="274"/>
        <v>3102</v>
      </c>
      <c r="Y299" t="e">
        <f t="shared" si="300"/>
        <v>#VALUE!</v>
      </c>
      <c r="Z299">
        <f t="shared" si="297"/>
        <v>366</v>
      </c>
      <c r="AA299">
        <f t="shared" si="298"/>
        <v>400</v>
      </c>
      <c r="AB299">
        <f t="shared" si="299"/>
        <v>534</v>
      </c>
      <c r="AC299" s="213" t="e">
        <f t="shared" si="287"/>
        <v>#VALUE!</v>
      </c>
      <c r="AD299" s="213">
        <f t="shared" si="288"/>
        <v>0.55968812032569715</v>
      </c>
      <c r="AE299" s="213">
        <f t="shared" si="289"/>
        <v>0.66634848835408422</v>
      </c>
      <c r="AF299" s="213">
        <f t="shared" si="290"/>
        <v>1.175696995718561</v>
      </c>
      <c r="AG299" s="167">
        <f t="shared" si="275"/>
        <v>3.969E-4</v>
      </c>
      <c r="AH299" s="167">
        <f t="shared" si="276"/>
        <v>1.7345999999999999</v>
      </c>
      <c r="AI299" s="167">
        <f t="shared" si="277"/>
        <v>2</v>
      </c>
      <c r="AJ299" s="167">
        <f t="shared" si="278"/>
        <v>3.6734700000000002E-4</v>
      </c>
      <c r="AK299" s="115">
        <v>535.19789031294818</v>
      </c>
      <c r="AL299" s="7">
        <v>586.29496640731588</v>
      </c>
      <c r="AM299" s="7">
        <v>781.44</v>
      </c>
      <c r="AN299">
        <v>1</v>
      </c>
      <c r="AO299">
        <v>1</v>
      </c>
      <c r="AP299">
        <v>1</v>
      </c>
      <c r="AQ299">
        <f t="shared" si="279"/>
        <v>603</v>
      </c>
      <c r="AR299">
        <f t="shared" si="279"/>
        <v>660</v>
      </c>
      <c r="AS299">
        <f t="shared" si="280"/>
        <v>880</v>
      </c>
      <c r="AT299">
        <f t="shared" si="265"/>
        <v>259</v>
      </c>
      <c r="AU299">
        <f t="shared" si="266"/>
        <v>284</v>
      </c>
      <c r="AV299">
        <f t="shared" si="267"/>
        <v>378</v>
      </c>
      <c r="AW299" s="213">
        <f t="shared" si="291"/>
        <v>0.28400221130560771</v>
      </c>
      <c r="AX299" s="213">
        <f t="shared" si="292"/>
        <v>0.34024012271910242</v>
      </c>
      <c r="AY299" s="213">
        <f t="shared" si="293"/>
        <v>0.59628635975703581</v>
      </c>
      <c r="AZ299" s="119">
        <f t="shared" si="301"/>
        <v>0.3</v>
      </c>
      <c r="BA299">
        <v>14.8</v>
      </c>
      <c r="BB299">
        <v>16.600000000000001</v>
      </c>
      <c r="BC299">
        <v>28</v>
      </c>
      <c r="BE299" s="7">
        <v>2582</v>
      </c>
      <c r="BG299" s="123">
        <f t="shared" si="281"/>
        <v>0.9</v>
      </c>
      <c r="BJ299">
        <v>0</v>
      </c>
      <c r="BK299">
        <v>10.4</v>
      </c>
      <c r="BL299">
        <v>12.2</v>
      </c>
      <c r="BM299">
        <v>21.85</v>
      </c>
      <c r="BO299">
        <f t="shared" si="296"/>
        <v>1</v>
      </c>
      <c r="BP299">
        <f t="shared" si="296"/>
        <v>1</v>
      </c>
      <c r="BQ299">
        <f t="shared" si="296"/>
        <v>1</v>
      </c>
      <c r="BR299">
        <f t="shared" si="282"/>
        <v>603</v>
      </c>
      <c r="BS299">
        <f t="shared" si="294"/>
        <v>660</v>
      </c>
      <c r="BT299">
        <f t="shared" si="295"/>
        <v>880</v>
      </c>
      <c r="BV299">
        <f t="shared" si="283"/>
        <v>0</v>
      </c>
      <c r="BW299">
        <f t="shared" si="284"/>
        <v>0</v>
      </c>
      <c r="BX299">
        <f t="shared" si="285"/>
        <v>0</v>
      </c>
      <c r="BY299">
        <f t="shared" si="268"/>
        <v>1</v>
      </c>
    </row>
    <row r="300" spans="1:77" x14ac:dyDescent="0.25">
      <c r="A300" t="str">
        <f t="shared" si="286"/>
        <v>16510</v>
      </c>
      <c r="D300">
        <v>1</v>
      </c>
      <c r="E300">
        <v>65</v>
      </c>
      <c r="F300">
        <v>40.5</v>
      </c>
      <c r="G300">
        <v>10</v>
      </c>
      <c r="H300">
        <v>11.5</v>
      </c>
      <c r="I300">
        <v>0</v>
      </c>
      <c r="J300">
        <v>26</v>
      </c>
      <c r="K300">
        <v>30</v>
      </c>
      <c r="L300" s="121">
        <v>47.2</v>
      </c>
      <c r="M300" s="115">
        <f t="shared" si="270"/>
        <v>2615.4</v>
      </c>
      <c r="N300" s="7">
        <v>3860.4188735925432</v>
      </c>
      <c r="O300" s="7">
        <v>4228.9855673527691</v>
      </c>
      <c r="P300" s="7">
        <v>5636.58</v>
      </c>
      <c r="Q300" s="121" t="s">
        <v>392</v>
      </c>
      <c r="R300">
        <v>1</v>
      </c>
      <c r="S300">
        <v>1</v>
      </c>
      <c r="T300">
        <v>1</v>
      </c>
      <c r="U300" t="e">
        <f t="shared" si="271"/>
        <v>#VALUE!</v>
      </c>
      <c r="V300">
        <f t="shared" si="272"/>
        <v>2125</v>
      </c>
      <c r="W300">
        <f t="shared" si="273"/>
        <v>2327</v>
      </c>
      <c r="X300">
        <f t="shared" si="274"/>
        <v>3102</v>
      </c>
      <c r="Y300" t="e">
        <f t="shared" si="300"/>
        <v>#VALUE!</v>
      </c>
      <c r="Z300">
        <f t="shared" si="297"/>
        <v>366</v>
      </c>
      <c r="AA300">
        <f t="shared" si="298"/>
        <v>400</v>
      </c>
      <c r="AB300">
        <f t="shared" si="299"/>
        <v>534</v>
      </c>
      <c r="AC300" s="213" t="e">
        <f t="shared" si="287"/>
        <v>#VALUE!</v>
      </c>
      <c r="AD300" s="213">
        <f t="shared" si="288"/>
        <v>0.59232004727180543</v>
      </c>
      <c r="AE300" s="213">
        <f t="shared" si="289"/>
        <v>0.70441663119990616</v>
      </c>
      <c r="AF300" s="213">
        <f t="shared" si="290"/>
        <v>1.2385348712627864</v>
      </c>
      <c r="AG300" s="167">
        <f t="shared" si="275"/>
        <v>3.969E-4</v>
      </c>
      <c r="AH300" s="167">
        <f t="shared" si="276"/>
        <v>1.7345999999999999</v>
      </c>
      <c r="AI300" s="167">
        <f t="shared" si="277"/>
        <v>2</v>
      </c>
      <c r="AJ300" s="167">
        <f t="shared" si="278"/>
        <v>3.6734700000000002E-4</v>
      </c>
      <c r="AK300" s="115">
        <v>535.19789031294818</v>
      </c>
      <c r="AL300" s="7">
        <v>586.29496640731588</v>
      </c>
      <c r="AM300" s="7">
        <v>781.44</v>
      </c>
      <c r="AN300">
        <v>1</v>
      </c>
      <c r="AO300">
        <v>1</v>
      </c>
      <c r="AP300">
        <v>1</v>
      </c>
      <c r="AQ300">
        <f t="shared" si="279"/>
        <v>603</v>
      </c>
      <c r="AR300">
        <f t="shared" si="279"/>
        <v>660</v>
      </c>
      <c r="AS300">
        <f t="shared" si="280"/>
        <v>880</v>
      </c>
      <c r="AT300">
        <f t="shared" si="265"/>
        <v>259</v>
      </c>
      <c r="AU300">
        <f t="shared" si="266"/>
        <v>284</v>
      </c>
      <c r="AV300">
        <f t="shared" si="267"/>
        <v>378</v>
      </c>
      <c r="AW300" s="213">
        <f t="shared" si="291"/>
        <v>0.30191396877344806</v>
      </c>
      <c r="AX300" s="213">
        <f t="shared" si="292"/>
        <v>0.36125633381130845</v>
      </c>
      <c r="AY300" s="213">
        <f t="shared" si="293"/>
        <v>0.63079641903792172</v>
      </c>
      <c r="AZ300" s="119">
        <f t="shared" si="301"/>
        <v>0.4</v>
      </c>
      <c r="BA300">
        <v>14.8</v>
      </c>
      <c r="BB300">
        <v>16.600000000000001</v>
      </c>
      <c r="BC300">
        <v>28</v>
      </c>
      <c r="BE300" s="7">
        <v>2906</v>
      </c>
      <c r="BG300" s="123">
        <f t="shared" si="281"/>
        <v>0.9</v>
      </c>
      <c r="BJ300">
        <v>0</v>
      </c>
      <c r="BK300">
        <v>10.4</v>
      </c>
      <c r="BL300">
        <v>12.2</v>
      </c>
      <c r="BM300">
        <v>21.85</v>
      </c>
      <c r="BO300">
        <f t="shared" si="296"/>
        <v>1</v>
      </c>
      <c r="BP300">
        <f t="shared" si="296"/>
        <v>1</v>
      </c>
      <c r="BQ300">
        <f t="shared" si="296"/>
        <v>1</v>
      </c>
      <c r="BR300">
        <f t="shared" si="282"/>
        <v>603</v>
      </c>
      <c r="BS300">
        <f t="shared" si="294"/>
        <v>660</v>
      </c>
      <c r="BT300">
        <f t="shared" si="295"/>
        <v>880</v>
      </c>
      <c r="BV300">
        <f t="shared" si="283"/>
        <v>0</v>
      </c>
      <c r="BW300">
        <f t="shared" si="284"/>
        <v>0</v>
      </c>
      <c r="BX300">
        <f t="shared" si="285"/>
        <v>0</v>
      </c>
      <c r="BY300">
        <f t="shared" si="268"/>
        <v>1</v>
      </c>
    </row>
    <row r="301" spans="1:77" x14ac:dyDescent="0.25">
      <c r="A301" t="str">
        <f t="shared" si="286"/>
        <v>13511</v>
      </c>
      <c r="D301">
        <v>1</v>
      </c>
      <c r="E301">
        <v>35</v>
      </c>
      <c r="F301">
        <v>40.5</v>
      </c>
      <c r="G301">
        <v>11</v>
      </c>
      <c r="H301">
        <v>11.5</v>
      </c>
      <c r="I301">
        <v>0</v>
      </c>
      <c r="J301">
        <v>26</v>
      </c>
      <c r="K301">
        <v>30</v>
      </c>
      <c r="L301" s="121">
        <v>47.2</v>
      </c>
      <c r="M301" s="115">
        <f t="shared" si="270"/>
        <v>1951.6000000000001</v>
      </c>
      <c r="N301" s="7">
        <v>5237.9452617275747</v>
      </c>
      <c r="O301" s="7">
        <v>5738.028861571599</v>
      </c>
      <c r="P301" s="7">
        <v>7647.9</v>
      </c>
      <c r="Q301" s="121" t="s">
        <v>392</v>
      </c>
      <c r="R301">
        <v>1</v>
      </c>
      <c r="S301">
        <v>1</v>
      </c>
      <c r="T301">
        <v>1</v>
      </c>
      <c r="U301" t="e">
        <f t="shared" si="271"/>
        <v>#VALUE!</v>
      </c>
      <c r="V301">
        <f t="shared" si="272"/>
        <v>2883</v>
      </c>
      <c r="W301">
        <f t="shared" si="273"/>
        <v>3158</v>
      </c>
      <c r="X301">
        <f t="shared" si="274"/>
        <v>4209</v>
      </c>
      <c r="Y301" t="e">
        <f t="shared" si="300"/>
        <v>#VALUE!</v>
      </c>
      <c r="Z301">
        <f t="shared" si="297"/>
        <v>496</v>
      </c>
      <c r="AA301">
        <f t="shared" si="298"/>
        <v>543</v>
      </c>
      <c r="AB301">
        <f t="shared" si="299"/>
        <v>724</v>
      </c>
      <c r="AC301" s="213" t="e">
        <f t="shared" si="287"/>
        <v>#VALUE!</v>
      </c>
      <c r="AD301" s="213">
        <f t="shared" si="288"/>
        <v>1.536434295146724</v>
      </c>
      <c r="AE301" s="213">
        <f t="shared" si="289"/>
        <v>1.8370884409914405</v>
      </c>
      <c r="AF301" s="213">
        <f t="shared" si="290"/>
        <v>3.2427164359696983</v>
      </c>
      <c r="AG301" s="167">
        <f t="shared" si="275"/>
        <v>3.969E-4</v>
      </c>
      <c r="AH301" s="167">
        <f t="shared" si="276"/>
        <v>1.7345999999999999</v>
      </c>
      <c r="AI301" s="167">
        <f t="shared" si="277"/>
        <v>4</v>
      </c>
      <c r="AJ301" s="167">
        <f t="shared" si="278"/>
        <v>5.7428799999999995E-4</v>
      </c>
      <c r="AK301" s="115">
        <v>877</v>
      </c>
      <c r="AL301" s="7">
        <v>961</v>
      </c>
      <c r="AM301" s="7">
        <v>1281</v>
      </c>
      <c r="AN301">
        <v>1</v>
      </c>
      <c r="AO301">
        <v>1</v>
      </c>
      <c r="AP301">
        <v>1</v>
      </c>
      <c r="AQ301">
        <f t="shared" si="279"/>
        <v>988</v>
      </c>
      <c r="AR301">
        <f t="shared" si="279"/>
        <v>1082</v>
      </c>
      <c r="AS301">
        <f t="shared" si="280"/>
        <v>1443</v>
      </c>
      <c r="AT301">
        <f t="shared" si="265"/>
        <v>425</v>
      </c>
      <c r="AU301">
        <f t="shared" si="266"/>
        <v>465</v>
      </c>
      <c r="AV301">
        <f t="shared" si="267"/>
        <v>620</v>
      </c>
      <c r="AW301" s="213">
        <f t="shared" si="291"/>
        <v>1.1327165233232905</v>
      </c>
      <c r="AX301" s="213">
        <f t="shared" si="292"/>
        <v>1.3526874116433598</v>
      </c>
      <c r="AY301" s="213">
        <f t="shared" si="293"/>
        <v>2.3870350893711576</v>
      </c>
      <c r="AZ301" s="119">
        <f t="shared" si="301"/>
        <v>0.5</v>
      </c>
      <c r="BA301">
        <v>14.8</v>
      </c>
      <c r="BB301">
        <v>16.600000000000001</v>
      </c>
      <c r="BC301">
        <v>28</v>
      </c>
      <c r="BE301" s="7">
        <v>2870</v>
      </c>
      <c r="BG301" s="123">
        <f t="shared" si="281"/>
        <v>0.68</v>
      </c>
      <c r="BJ301">
        <v>0</v>
      </c>
      <c r="BK301">
        <v>10.4</v>
      </c>
      <c r="BL301">
        <v>12.2</v>
      </c>
      <c r="BM301">
        <v>21.85</v>
      </c>
      <c r="BO301">
        <f t="shared" si="296"/>
        <v>1</v>
      </c>
      <c r="BP301">
        <f t="shared" si="296"/>
        <v>1</v>
      </c>
      <c r="BQ301">
        <f t="shared" si="296"/>
        <v>1</v>
      </c>
      <c r="BR301">
        <f t="shared" si="282"/>
        <v>988</v>
      </c>
      <c r="BS301">
        <f t="shared" si="294"/>
        <v>1082</v>
      </c>
      <c r="BT301">
        <f t="shared" si="295"/>
        <v>1443</v>
      </c>
      <c r="BV301">
        <f t="shared" si="283"/>
        <v>0</v>
      </c>
      <c r="BW301">
        <f t="shared" si="284"/>
        <v>0</v>
      </c>
      <c r="BX301">
        <f t="shared" si="285"/>
        <v>0</v>
      </c>
      <c r="BY301">
        <f t="shared" si="268"/>
        <v>1</v>
      </c>
    </row>
    <row r="302" spans="1:77" x14ac:dyDescent="0.25">
      <c r="A302" t="str">
        <f t="shared" si="286"/>
        <v>15011</v>
      </c>
      <c r="D302">
        <v>1</v>
      </c>
      <c r="E302">
        <v>50</v>
      </c>
      <c r="F302">
        <v>40.5</v>
      </c>
      <c r="G302">
        <v>11</v>
      </c>
      <c r="H302">
        <v>11.5</v>
      </c>
      <c r="I302">
        <v>0</v>
      </c>
      <c r="J302">
        <v>26</v>
      </c>
      <c r="K302">
        <v>30</v>
      </c>
      <c r="L302" s="121">
        <v>47.2</v>
      </c>
      <c r="M302" s="115">
        <f t="shared" si="270"/>
        <v>2261.6800000000003</v>
      </c>
      <c r="N302" s="7">
        <v>5237.9452617275747</v>
      </c>
      <c r="O302" s="7">
        <v>5738.028861571599</v>
      </c>
      <c r="P302" s="7">
        <v>7647.9</v>
      </c>
      <c r="Q302" s="121" t="s">
        <v>392</v>
      </c>
      <c r="R302">
        <v>1</v>
      </c>
      <c r="S302">
        <v>1</v>
      </c>
      <c r="T302">
        <v>1</v>
      </c>
      <c r="U302" t="e">
        <f t="shared" si="271"/>
        <v>#VALUE!</v>
      </c>
      <c r="V302">
        <f t="shared" si="272"/>
        <v>2883</v>
      </c>
      <c r="W302">
        <f t="shared" si="273"/>
        <v>3158</v>
      </c>
      <c r="X302">
        <f t="shared" si="274"/>
        <v>4209</v>
      </c>
      <c r="Y302" t="e">
        <f t="shared" si="300"/>
        <v>#VALUE!</v>
      </c>
      <c r="Z302">
        <f t="shared" si="297"/>
        <v>496</v>
      </c>
      <c r="AA302">
        <f t="shared" si="298"/>
        <v>543</v>
      </c>
      <c r="AB302">
        <f t="shared" si="299"/>
        <v>724</v>
      </c>
      <c r="AC302" s="213" t="e">
        <f t="shared" si="287"/>
        <v>#VALUE!</v>
      </c>
      <c r="AD302" s="213">
        <f t="shared" si="288"/>
        <v>1.6470052197013294</v>
      </c>
      <c r="AE302" s="213">
        <f t="shared" si="289"/>
        <v>1.9664610121374413</v>
      </c>
      <c r="AF302" s="213">
        <f t="shared" si="290"/>
        <v>3.4558053921060803</v>
      </c>
      <c r="AG302" s="167">
        <f t="shared" si="275"/>
        <v>3.969E-4</v>
      </c>
      <c r="AH302" s="167">
        <f t="shared" si="276"/>
        <v>1.7345999999999999</v>
      </c>
      <c r="AI302" s="167">
        <f t="shared" si="277"/>
        <v>4</v>
      </c>
      <c r="AJ302" s="167">
        <f t="shared" si="278"/>
        <v>5.7428799999999995E-4</v>
      </c>
      <c r="AK302" s="115">
        <v>877</v>
      </c>
      <c r="AL302" s="7">
        <v>961</v>
      </c>
      <c r="AM302" s="7">
        <v>1281</v>
      </c>
      <c r="AN302">
        <v>1</v>
      </c>
      <c r="AO302">
        <v>1</v>
      </c>
      <c r="AP302">
        <v>1</v>
      </c>
      <c r="AQ302">
        <f t="shared" si="279"/>
        <v>988</v>
      </c>
      <c r="AR302">
        <f t="shared" si="279"/>
        <v>1082</v>
      </c>
      <c r="AS302">
        <f t="shared" si="280"/>
        <v>1443</v>
      </c>
      <c r="AT302">
        <f t="shared" si="265"/>
        <v>425</v>
      </c>
      <c r="AU302">
        <f t="shared" si="266"/>
        <v>465</v>
      </c>
      <c r="AV302">
        <f t="shared" si="267"/>
        <v>620</v>
      </c>
      <c r="AW302" s="213">
        <f t="shared" si="291"/>
        <v>1.2172953903062689</v>
      </c>
      <c r="AX302" s="213">
        <f t="shared" si="292"/>
        <v>1.4515478011118261</v>
      </c>
      <c r="AY302" s="213">
        <f t="shared" si="293"/>
        <v>2.5498675739423886</v>
      </c>
      <c r="AZ302" s="119">
        <f t="shared" si="301"/>
        <v>0.7</v>
      </c>
      <c r="BA302">
        <v>14.8</v>
      </c>
      <c r="BB302">
        <v>16.600000000000001</v>
      </c>
      <c r="BC302">
        <v>28</v>
      </c>
      <c r="BE302" s="7">
        <v>3326</v>
      </c>
      <c r="BG302" s="123">
        <f t="shared" si="281"/>
        <v>0.68</v>
      </c>
      <c r="BJ302">
        <v>0</v>
      </c>
      <c r="BK302">
        <v>10.4</v>
      </c>
      <c r="BL302">
        <v>12.2</v>
      </c>
      <c r="BM302">
        <v>21.85</v>
      </c>
      <c r="BO302">
        <f t="shared" si="296"/>
        <v>1</v>
      </c>
      <c r="BP302">
        <f t="shared" si="296"/>
        <v>1</v>
      </c>
      <c r="BQ302">
        <f t="shared" si="296"/>
        <v>1</v>
      </c>
      <c r="BR302">
        <f t="shared" si="282"/>
        <v>988</v>
      </c>
      <c r="BS302">
        <f t="shared" si="294"/>
        <v>1082</v>
      </c>
      <c r="BT302">
        <f t="shared" si="295"/>
        <v>1443</v>
      </c>
      <c r="BV302">
        <f t="shared" si="283"/>
        <v>0</v>
      </c>
      <c r="BW302">
        <f t="shared" si="284"/>
        <v>0</v>
      </c>
      <c r="BX302">
        <f t="shared" si="285"/>
        <v>0</v>
      </c>
      <c r="BY302">
        <f t="shared" si="268"/>
        <v>1</v>
      </c>
    </row>
    <row r="303" spans="1:77" x14ac:dyDescent="0.25">
      <c r="A303" t="str">
        <f t="shared" si="286"/>
        <v>16511</v>
      </c>
      <c r="D303">
        <v>1</v>
      </c>
      <c r="E303">
        <v>65</v>
      </c>
      <c r="F303">
        <v>40.5</v>
      </c>
      <c r="G303">
        <v>11</v>
      </c>
      <c r="H303">
        <v>11.5</v>
      </c>
      <c r="I303">
        <v>0</v>
      </c>
      <c r="J303">
        <v>26</v>
      </c>
      <c r="K303">
        <v>30</v>
      </c>
      <c r="L303" s="121">
        <v>47.2</v>
      </c>
      <c r="M303" s="115">
        <f t="shared" si="270"/>
        <v>2518.04</v>
      </c>
      <c r="N303" s="7">
        <v>5237.9452617275747</v>
      </c>
      <c r="O303" s="7">
        <v>5738.028861571599</v>
      </c>
      <c r="P303" s="7">
        <v>7647.9</v>
      </c>
      <c r="Q303" s="121" t="s">
        <v>392</v>
      </c>
      <c r="R303">
        <v>1</v>
      </c>
      <c r="S303">
        <v>1</v>
      </c>
      <c r="T303">
        <v>1</v>
      </c>
      <c r="U303" t="e">
        <f t="shared" si="271"/>
        <v>#VALUE!</v>
      </c>
      <c r="V303">
        <f t="shared" si="272"/>
        <v>2883</v>
      </c>
      <c r="W303">
        <f t="shared" si="273"/>
        <v>3158</v>
      </c>
      <c r="X303">
        <f t="shared" si="274"/>
        <v>4209</v>
      </c>
      <c r="Y303" t="e">
        <f t="shared" si="300"/>
        <v>#VALUE!</v>
      </c>
      <c r="Z303">
        <f t="shared" si="297"/>
        <v>496</v>
      </c>
      <c r="AA303">
        <f t="shared" si="298"/>
        <v>543</v>
      </c>
      <c r="AB303">
        <f t="shared" si="299"/>
        <v>724</v>
      </c>
      <c r="AC303" s="213" t="e">
        <f t="shared" si="287"/>
        <v>#VALUE!</v>
      </c>
      <c r="AD303" s="213">
        <f t="shared" si="288"/>
        <v>1.7575761442559346</v>
      </c>
      <c r="AE303" s="213">
        <f t="shared" si="289"/>
        <v>2.0958335832834418</v>
      </c>
      <c r="AF303" s="213">
        <f t="shared" si="290"/>
        <v>3.6688943482424623</v>
      </c>
      <c r="AG303" s="167">
        <f t="shared" si="275"/>
        <v>3.969E-4</v>
      </c>
      <c r="AH303" s="167">
        <f t="shared" si="276"/>
        <v>1.7345999999999999</v>
      </c>
      <c r="AI303" s="167">
        <f t="shared" si="277"/>
        <v>4</v>
      </c>
      <c r="AJ303" s="167">
        <f t="shared" si="278"/>
        <v>5.7428799999999995E-4</v>
      </c>
      <c r="AK303" s="115">
        <f>AK302*(1-(($E303-50)*0.005))</f>
        <v>811.22500000000002</v>
      </c>
      <c r="AL303" s="7">
        <f>AL302*(1-(($E303-50)*0.005))</f>
        <v>888.92500000000007</v>
      </c>
      <c r="AM303" s="7">
        <f>AM302*(1-(($E303-50)*0.005))</f>
        <v>1184.925</v>
      </c>
      <c r="AN303">
        <v>1</v>
      </c>
      <c r="AO303">
        <v>1</v>
      </c>
      <c r="AP303">
        <v>1</v>
      </c>
      <c r="AQ303">
        <f t="shared" si="279"/>
        <v>914</v>
      </c>
      <c r="AR303">
        <f t="shared" si="279"/>
        <v>1001</v>
      </c>
      <c r="AS303">
        <f t="shared" si="280"/>
        <v>1334</v>
      </c>
      <c r="AT303">
        <f t="shared" si="265"/>
        <v>393</v>
      </c>
      <c r="AU303">
        <f t="shared" si="266"/>
        <v>430</v>
      </c>
      <c r="AV303">
        <f t="shared" si="267"/>
        <v>574</v>
      </c>
      <c r="AW303" s="213">
        <f t="shared" si="291"/>
        <v>1.1183293964479009</v>
      </c>
      <c r="AX303" s="213">
        <f t="shared" si="292"/>
        <v>1.3317815798317174</v>
      </c>
      <c r="AY303" s="213">
        <f t="shared" si="293"/>
        <v>2.3348346649270568</v>
      </c>
      <c r="AZ303" s="119">
        <f t="shared" si="301"/>
        <v>0.9</v>
      </c>
      <c r="BA303">
        <v>14.8</v>
      </c>
      <c r="BB303">
        <v>16.600000000000001</v>
      </c>
      <c r="BC303">
        <v>28</v>
      </c>
      <c r="BE303" s="7">
        <v>3703</v>
      </c>
      <c r="BG303" s="123">
        <f t="shared" si="281"/>
        <v>0.68</v>
      </c>
      <c r="BJ303">
        <v>0</v>
      </c>
      <c r="BK303">
        <v>10.4</v>
      </c>
      <c r="BL303">
        <v>12.2</v>
      </c>
      <c r="BM303">
        <v>21.85</v>
      </c>
      <c r="BO303">
        <f t="shared" si="296"/>
        <v>1</v>
      </c>
      <c r="BP303">
        <f t="shared" si="296"/>
        <v>1</v>
      </c>
      <c r="BQ303">
        <f t="shared" si="296"/>
        <v>1</v>
      </c>
      <c r="BR303">
        <f t="shared" si="282"/>
        <v>914</v>
      </c>
      <c r="BS303">
        <f t="shared" si="294"/>
        <v>1001</v>
      </c>
      <c r="BT303">
        <f t="shared" si="295"/>
        <v>1334</v>
      </c>
      <c r="BV303">
        <f t="shared" si="283"/>
        <v>0</v>
      </c>
      <c r="BW303">
        <f t="shared" si="284"/>
        <v>0</v>
      </c>
      <c r="BX303">
        <f t="shared" si="285"/>
        <v>0</v>
      </c>
      <c r="BY303">
        <f t="shared" si="268"/>
        <v>1</v>
      </c>
    </row>
    <row r="304" spans="1:77" x14ac:dyDescent="0.25">
      <c r="A304" t="str">
        <f t="shared" si="286"/>
        <v>13515</v>
      </c>
      <c r="D304">
        <v>1</v>
      </c>
      <c r="E304">
        <v>35</v>
      </c>
      <c r="F304">
        <v>40.5</v>
      </c>
      <c r="G304">
        <v>15</v>
      </c>
      <c r="H304">
        <v>16.5</v>
      </c>
      <c r="I304">
        <v>0</v>
      </c>
      <c r="J304">
        <v>26</v>
      </c>
      <c r="K304">
        <v>30</v>
      </c>
      <c r="L304" s="121">
        <v>48.1</v>
      </c>
      <c r="M304" s="115">
        <f t="shared" si="270"/>
        <v>2822.4</v>
      </c>
      <c r="N304" s="7">
        <v>4729.715265656896</v>
      </c>
      <c r="O304" s="7">
        <v>4901.7743245246338</v>
      </c>
      <c r="P304" s="7">
        <v>7188.36</v>
      </c>
      <c r="Q304" s="121" t="s">
        <v>392</v>
      </c>
      <c r="R304">
        <v>1</v>
      </c>
      <c r="S304">
        <v>1</v>
      </c>
      <c r="T304">
        <v>1</v>
      </c>
      <c r="U304" t="e">
        <f t="shared" si="271"/>
        <v>#VALUE!</v>
      </c>
      <c r="V304">
        <f t="shared" si="272"/>
        <v>2603</v>
      </c>
      <c r="W304">
        <f t="shared" si="273"/>
        <v>2698</v>
      </c>
      <c r="X304">
        <f t="shared" si="274"/>
        <v>3956</v>
      </c>
      <c r="Y304" t="e">
        <f t="shared" si="300"/>
        <v>#VALUE!</v>
      </c>
      <c r="Z304">
        <f t="shared" si="297"/>
        <v>448</v>
      </c>
      <c r="AA304">
        <f t="shared" si="298"/>
        <v>464</v>
      </c>
      <c r="AB304">
        <f t="shared" si="299"/>
        <v>680</v>
      </c>
      <c r="AC304" s="213" t="e">
        <f t="shared" si="287"/>
        <v>#VALUE!</v>
      </c>
      <c r="AD304" s="213">
        <f t="shared" si="288"/>
        <v>0.93967624559169705</v>
      </c>
      <c r="AE304" s="213">
        <f t="shared" si="289"/>
        <v>1.0076708735304059</v>
      </c>
      <c r="AF304" s="213">
        <f t="shared" si="290"/>
        <v>2.1570646946973606</v>
      </c>
      <c r="AG304" s="167">
        <f t="shared" si="275"/>
        <v>2.0829999999999999E-4</v>
      </c>
      <c r="AH304" s="167">
        <f t="shared" si="276"/>
        <v>1.724</v>
      </c>
      <c r="AI304" s="167">
        <f t="shared" si="277"/>
        <v>2</v>
      </c>
      <c r="AJ304" s="167">
        <f t="shared" si="278"/>
        <v>4.6182900000000003E-4</v>
      </c>
      <c r="AK304" s="115">
        <v>645.62512273636446</v>
      </c>
      <c r="AL304" s="7">
        <v>669.11187505864359</v>
      </c>
      <c r="AM304" s="7">
        <v>981.24</v>
      </c>
      <c r="AN304">
        <v>1</v>
      </c>
      <c r="AO304">
        <v>1</v>
      </c>
      <c r="AP304">
        <v>1</v>
      </c>
      <c r="AQ304">
        <f t="shared" si="279"/>
        <v>727</v>
      </c>
      <c r="AR304">
        <f t="shared" si="279"/>
        <v>754</v>
      </c>
      <c r="AS304">
        <f t="shared" si="280"/>
        <v>1105</v>
      </c>
      <c r="AT304">
        <f t="shared" si="265"/>
        <v>313</v>
      </c>
      <c r="AU304">
        <f t="shared" si="266"/>
        <v>324</v>
      </c>
      <c r="AV304">
        <f t="shared" si="267"/>
        <v>475</v>
      </c>
      <c r="AW304" s="213">
        <f t="shared" si="291"/>
        <v>0.46027088625135254</v>
      </c>
      <c r="AX304" s="213">
        <f t="shared" si="292"/>
        <v>0.49301915408740354</v>
      </c>
      <c r="AY304" s="213">
        <f t="shared" si="293"/>
        <v>1.0557900411796077</v>
      </c>
      <c r="AZ304" s="119">
        <f t="shared" si="301"/>
        <v>0.4</v>
      </c>
      <c r="BA304">
        <v>16.399999999999999</v>
      </c>
      <c r="BB304">
        <v>17.7</v>
      </c>
      <c r="BC304">
        <v>29.7</v>
      </c>
      <c r="BE304" s="7">
        <v>3528</v>
      </c>
      <c r="BG304" s="123">
        <f t="shared" si="281"/>
        <v>0.8</v>
      </c>
      <c r="BJ304">
        <v>0</v>
      </c>
      <c r="BK304">
        <v>10</v>
      </c>
      <c r="BL304">
        <v>10.9</v>
      </c>
      <c r="BM304">
        <v>21.85</v>
      </c>
      <c r="BO304">
        <f t="shared" si="296"/>
        <v>1</v>
      </c>
      <c r="BP304">
        <f t="shared" si="296"/>
        <v>1</v>
      </c>
      <c r="BQ304">
        <f t="shared" si="296"/>
        <v>1</v>
      </c>
      <c r="BR304">
        <f t="shared" si="282"/>
        <v>727</v>
      </c>
      <c r="BS304">
        <f t="shared" si="294"/>
        <v>754</v>
      </c>
      <c r="BT304">
        <f t="shared" si="295"/>
        <v>1105</v>
      </c>
      <c r="BV304">
        <f t="shared" si="283"/>
        <v>0</v>
      </c>
      <c r="BW304">
        <f t="shared" si="284"/>
        <v>0</v>
      </c>
      <c r="BX304">
        <f t="shared" si="285"/>
        <v>0</v>
      </c>
      <c r="BY304">
        <f t="shared" si="268"/>
        <v>1</v>
      </c>
    </row>
    <row r="305" spans="1:77" x14ac:dyDescent="0.25">
      <c r="A305" t="str">
        <f t="shared" si="286"/>
        <v>15015</v>
      </c>
      <c r="D305">
        <v>1</v>
      </c>
      <c r="E305">
        <v>50</v>
      </c>
      <c r="F305">
        <v>40.5</v>
      </c>
      <c r="G305">
        <v>15</v>
      </c>
      <c r="H305">
        <v>16.5</v>
      </c>
      <c r="I305">
        <v>0</v>
      </c>
      <c r="J305">
        <v>26</v>
      </c>
      <c r="K305">
        <v>30</v>
      </c>
      <c r="L305" s="121">
        <v>48.1</v>
      </c>
      <c r="M305" s="115">
        <f t="shared" si="270"/>
        <v>3329.6000000000004</v>
      </c>
      <c r="N305" s="7">
        <v>4729.715265656896</v>
      </c>
      <c r="O305" s="7">
        <v>4901.7743245246338</v>
      </c>
      <c r="P305" s="7">
        <v>7188.36</v>
      </c>
      <c r="Q305" s="121" t="s">
        <v>392</v>
      </c>
      <c r="R305">
        <v>1</v>
      </c>
      <c r="S305">
        <v>1</v>
      </c>
      <c r="T305">
        <v>1</v>
      </c>
      <c r="U305" t="e">
        <f t="shared" si="271"/>
        <v>#VALUE!</v>
      </c>
      <c r="V305">
        <f t="shared" si="272"/>
        <v>2603</v>
      </c>
      <c r="W305">
        <f t="shared" si="273"/>
        <v>2698</v>
      </c>
      <c r="X305">
        <f t="shared" si="274"/>
        <v>3956</v>
      </c>
      <c r="Y305" t="e">
        <f t="shared" si="300"/>
        <v>#VALUE!</v>
      </c>
      <c r="Z305">
        <f t="shared" si="297"/>
        <v>448</v>
      </c>
      <c r="AA305">
        <f t="shared" si="298"/>
        <v>464</v>
      </c>
      <c r="AB305">
        <f t="shared" si="299"/>
        <v>680</v>
      </c>
      <c r="AC305" s="213" t="e">
        <f t="shared" si="287"/>
        <v>#VALUE!</v>
      </c>
      <c r="AD305" s="213">
        <f t="shared" si="288"/>
        <v>0.96247126133555416</v>
      </c>
      <c r="AE305" s="213">
        <f t="shared" si="289"/>
        <v>1.0318874975356527</v>
      </c>
      <c r="AF305" s="213">
        <f t="shared" si="290"/>
        <v>2.2038685864090306</v>
      </c>
      <c r="AG305" s="167">
        <f t="shared" si="275"/>
        <v>2.0829999999999999E-4</v>
      </c>
      <c r="AH305" s="167">
        <f t="shared" si="276"/>
        <v>1.724</v>
      </c>
      <c r="AI305" s="167">
        <f t="shared" si="277"/>
        <v>2</v>
      </c>
      <c r="AJ305" s="167">
        <f t="shared" si="278"/>
        <v>4.6182900000000003E-4</v>
      </c>
      <c r="AK305" s="115">
        <v>645.62512273636446</v>
      </c>
      <c r="AL305" s="7">
        <v>669.11187505864359</v>
      </c>
      <c r="AM305" s="7">
        <v>981.24</v>
      </c>
      <c r="AN305">
        <v>1</v>
      </c>
      <c r="AO305">
        <v>1</v>
      </c>
      <c r="AP305">
        <v>1</v>
      </c>
      <c r="AQ305">
        <f t="shared" si="279"/>
        <v>727</v>
      </c>
      <c r="AR305">
        <f t="shared" si="279"/>
        <v>754</v>
      </c>
      <c r="AS305">
        <f t="shared" si="280"/>
        <v>1105</v>
      </c>
      <c r="AT305">
        <f t="shared" si="265"/>
        <v>313</v>
      </c>
      <c r="AU305">
        <f t="shared" si="266"/>
        <v>324</v>
      </c>
      <c r="AV305">
        <f t="shared" si="267"/>
        <v>475</v>
      </c>
      <c r="AW305" s="213">
        <f t="shared" si="291"/>
        <v>0.47255531705345388</v>
      </c>
      <c r="AX305" s="213">
        <f t="shared" si="292"/>
        <v>0.5060573108360954</v>
      </c>
      <c r="AY305" s="213">
        <f t="shared" si="293"/>
        <v>1.0810048908552929</v>
      </c>
      <c r="AZ305" s="119">
        <f t="shared" si="301"/>
        <v>0.5</v>
      </c>
      <c r="BA305">
        <v>16.399999999999999</v>
      </c>
      <c r="BB305">
        <v>17.7</v>
      </c>
      <c r="BC305">
        <v>29.7</v>
      </c>
      <c r="BE305" s="7">
        <v>4162</v>
      </c>
      <c r="BG305" s="123">
        <f t="shared" si="281"/>
        <v>0.8</v>
      </c>
      <c r="BJ305">
        <v>0</v>
      </c>
      <c r="BK305">
        <v>10</v>
      </c>
      <c r="BL305">
        <v>10.9</v>
      </c>
      <c r="BM305">
        <v>21.85</v>
      </c>
      <c r="BO305">
        <f t="shared" si="296"/>
        <v>1</v>
      </c>
      <c r="BP305">
        <f t="shared" si="296"/>
        <v>1</v>
      </c>
      <c r="BQ305">
        <f t="shared" si="296"/>
        <v>1</v>
      </c>
      <c r="BR305">
        <f t="shared" si="282"/>
        <v>727</v>
      </c>
      <c r="BS305">
        <f t="shared" si="294"/>
        <v>754</v>
      </c>
      <c r="BT305">
        <f t="shared" si="295"/>
        <v>1105</v>
      </c>
      <c r="BV305">
        <f t="shared" si="283"/>
        <v>0</v>
      </c>
      <c r="BW305">
        <f t="shared" si="284"/>
        <v>0</v>
      </c>
      <c r="BX305">
        <f t="shared" si="285"/>
        <v>0</v>
      </c>
      <c r="BY305">
        <f t="shared" si="268"/>
        <v>1</v>
      </c>
    </row>
    <row r="306" spans="1:77" x14ac:dyDescent="0.25">
      <c r="A306" t="str">
        <f t="shared" si="286"/>
        <v>16515</v>
      </c>
      <c r="D306">
        <v>1</v>
      </c>
      <c r="E306">
        <v>65</v>
      </c>
      <c r="F306">
        <v>40.5</v>
      </c>
      <c r="G306">
        <v>15</v>
      </c>
      <c r="H306">
        <v>16.5</v>
      </c>
      <c r="I306">
        <v>0</v>
      </c>
      <c r="J306">
        <v>26</v>
      </c>
      <c r="K306">
        <v>30</v>
      </c>
      <c r="L306" s="121">
        <v>48.1</v>
      </c>
      <c r="M306" s="115">
        <f t="shared" si="270"/>
        <v>3690.4</v>
      </c>
      <c r="N306" s="7">
        <v>4729.715265656896</v>
      </c>
      <c r="O306" s="7">
        <v>4901.7743245246338</v>
      </c>
      <c r="P306" s="7">
        <v>7188.36</v>
      </c>
      <c r="Q306" s="121" t="s">
        <v>392</v>
      </c>
      <c r="R306">
        <v>1</v>
      </c>
      <c r="S306">
        <v>1</v>
      </c>
      <c r="T306">
        <v>1</v>
      </c>
      <c r="U306" t="e">
        <f t="shared" si="271"/>
        <v>#VALUE!</v>
      </c>
      <c r="V306">
        <f t="shared" si="272"/>
        <v>2603</v>
      </c>
      <c r="W306">
        <f t="shared" si="273"/>
        <v>2698</v>
      </c>
      <c r="X306">
        <f t="shared" si="274"/>
        <v>3956</v>
      </c>
      <c r="Y306" t="e">
        <f t="shared" si="300"/>
        <v>#VALUE!</v>
      </c>
      <c r="Z306">
        <f t="shared" si="297"/>
        <v>448</v>
      </c>
      <c r="AA306">
        <f t="shared" si="298"/>
        <v>464</v>
      </c>
      <c r="AB306">
        <f t="shared" si="299"/>
        <v>680</v>
      </c>
      <c r="AC306" s="213" t="e">
        <f t="shared" si="287"/>
        <v>#VALUE!</v>
      </c>
      <c r="AD306" s="213">
        <f t="shared" si="288"/>
        <v>0.98526627707941128</v>
      </c>
      <c r="AE306" s="213">
        <f t="shared" si="289"/>
        <v>1.0561041215408995</v>
      </c>
      <c r="AF306" s="213">
        <f t="shared" si="290"/>
        <v>2.250672478120701</v>
      </c>
      <c r="AG306" s="167">
        <f t="shared" si="275"/>
        <v>2.0829999999999999E-4</v>
      </c>
      <c r="AH306" s="167">
        <f t="shared" si="276"/>
        <v>1.724</v>
      </c>
      <c r="AI306" s="167">
        <f t="shared" si="277"/>
        <v>2</v>
      </c>
      <c r="AJ306" s="167">
        <f t="shared" si="278"/>
        <v>4.6182900000000003E-4</v>
      </c>
      <c r="AK306" s="115">
        <v>645.62512273636446</v>
      </c>
      <c r="AL306" s="7">
        <v>669.11187505864359</v>
      </c>
      <c r="AM306" s="7">
        <v>981.24</v>
      </c>
      <c r="AN306">
        <v>1</v>
      </c>
      <c r="AO306">
        <v>1</v>
      </c>
      <c r="AP306">
        <v>1</v>
      </c>
      <c r="AQ306">
        <f t="shared" si="279"/>
        <v>727</v>
      </c>
      <c r="AR306">
        <f t="shared" si="279"/>
        <v>754</v>
      </c>
      <c r="AS306">
        <f t="shared" si="280"/>
        <v>1105</v>
      </c>
      <c r="AT306">
        <f t="shared" si="265"/>
        <v>313</v>
      </c>
      <c r="AU306">
        <f t="shared" si="266"/>
        <v>324</v>
      </c>
      <c r="AV306">
        <f t="shared" si="267"/>
        <v>475</v>
      </c>
      <c r="AW306" s="213">
        <f t="shared" si="291"/>
        <v>0.48483974785555528</v>
      </c>
      <c r="AX306" s="213">
        <f t="shared" si="292"/>
        <v>0.51909546758478731</v>
      </c>
      <c r="AY306" s="213">
        <f t="shared" si="293"/>
        <v>1.1062197405309782</v>
      </c>
      <c r="AZ306" s="119">
        <f t="shared" si="301"/>
        <v>0.7</v>
      </c>
      <c r="BA306">
        <v>16.399999999999999</v>
      </c>
      <c r="BB306">
        <v>17.7</v>
      </c>
      <c r="BC306">
        <v>29.7</v>
      </c>
      <c r="BE306" s="7">
        <v>4613</v>
      </c>
      <c r="BG306" s="123">
        <f t="shared" si="281"/>
        <v>0.8</v>
      </c>
      <c r="BJ306">
        <v>0</v>
      </c>
      <c r="BK306">
        <v>10</v>
      </c>
      <c r="BL306">
        <v>10.9</v>
      </c>
      <c r="BM306">
        <v>21.85</v>
      </c>
      <c r="BO306">
        <f t="shared" si="296"/>
        <v>1</v>
      </c>
      <c r="BP306">
        <f t="shared" si="296"/>
        <v>1</v>
      </c>
      <c r="BQ306">
        <f t="shared" si="296"/>
        <v>1</v>
      </c>
      <c r="BR306">
        <f t="shared" si="282"/>
        <v>727</v>
      </c>
      <c r="BS306">
        <f t="shared" si="294"/>
        <v>754</v>
      </c>
      <c r="BT306">
        <f t="shared" si="295"/>
        <v>1105</v>
      </c>
      <c r="BV306">
        <f t="shared" si="283"/>
        <v>0</v>
      </c>
      <c r="BW306">
        <f t="shared" si="284"/>
        <v>0</v>
      </c>
      <c r="BX306">
        <f t="shared" si="285"/>
        <v>0</v>
      </c>
      <c r="BY306">
        <f t="shared" si="268"/>
        <v>1</v>
      </c>
    </row>
    <row r="307" spans="1:77" x14ac:dyDescent="0.25">
      <c r="A307" t="str">
        <f t="shared" si="286"/>
        <v>13516</v>
      </c>
      <c r="D307">
        <v>1</v>
      </c>
      <c r="E307">
        <v>35</v>
      </c>
      <c r="F307">
        <v>40.5</v>
      </c>
      <c r="G307">
        <v>16</v>
      </c>
      <c r="H307">
        <v>16.5</v>
      </c>
      <c r="I307">
        <v>0</v>
      </c>
      <c r="J307">
        <v>26</v>
      </c>
      <c r="K307">
        <v>30</v>
      </c>
      <c r="L307" s="121">
        <v>48.1</v>
      </c>
      <c r="M307" s="115">
        <f t="shared" si="270"/>
        <v>2599.6400000000003</v>
      </c>
      <c r="N307" s="7">
        <v>6916.3686790875245</v>
      </c>
      <c r="O307" s="7">
        <v>7167.9744986485921</v>
      </c>
      <c r="P307" s="7">
        <v>10511.7</v>
      </c>
      <c r="Q307" s="121" t="s">
        <v>392</v>
      </c>
      <c r="R307">
        <v>1</v>
      </c>
      <c r="S307">
        <v>1</v>
      </c>
      <c r="T307">
        <v>1</v>
      </c>
      <c r="U307" t="e">
        <f t="shared" si="271"/>
        <v>#VALUE!</v>
      </c>
      <c r="V307">
        <f t="shared" si="272"/>
        <v>3806</v>
      </c>
      <c r="W307">
        <f t="shared" si="273"/>
        <v>3945</v>
      </c>
      <c r="X307">
        <f t="shared" si="274"/>
        <v>5785</v>
      </c>
      <c r="Y307" t="e">
        <f t="shared" si="300"/>
        <v>#VALUE!</v>
      </c>
      <c r="Z307">
        <f t="shared" si="297"/>
        <v>655</v>
      </c>
      <c r="AA307">
        <f t="shared" si="298"/>
        <v>679</v>
      </c>
      <c r="AB307">
        <f t="shared" si="299"/>
        <v>995</v>
      </c>
      <c r="AC307" s="213" t="e">
        <f t="shared" si="287"/>
        <v>#VALUE!</v>
      </c>
      <c r="AD307" s="213">
        <f t="shared" si="288"/>
        <v>5.9764495815398293</v>
      </c>
      <c r="AE307" s="213">
        <f t="shared" si="289"/>
        <v>6.4211623330501659</v>
      </c>
      <c r="AF307" s="213">
        <f t="shared" si="290"/>
        <v>13.761041320793508</v>
      </c>
      <c r="AG307" s="167">
        <f t="shared" si="275"/>
        <v>2.0829999999999999E-4</v>
      </c>
      <c r="AH307" s="167">
        <f t="shared" si="276"/>
        <v>1.724</v>
      </c>
      <c r="AI307" s="167">
        <f t="shared" si="277"/>
        <v>4</v>
      </c>
      <c r="AJ307" s="167">
        <f t="shared" si="278"/>
        <v>1.392796E-3</v>
      </c>
      <c r="AK307" s="115">
        <v>1059</v>
      </c>
      <c r="AL307" s="7">
        <v>1098</v>
      </c>
      <c r="AM307" s="7">
        <v>1610</v>
      </c>
      <c r="AN307">
        <v>1</v>
      </c>
      <c r="AO307">
        <v>1</v>
      </c>
      <c r="AP307">
        <v>1</v>
      </c>
      <c r="AQ307">
        <f t="shared" si="279"/>
        <v>1193</v>
      </c>
      <c r="AR307">
        <f t="shared" si="279"/>
        <v>1237</v>
      </c>
      <c r="AS307">
        <f t="shared" si="280"/>
        <v>1813</v>
      </c>
      <c r="AT307">
        <f t="shared" si="265"/>
        <v>513</v>
      </c>
      <c r="AU307">
        <f t="shared" si="266"/>
        <v>532</v>
      </c>
      <c r="AV307">
        <f t="shared" si="267"/>
        <v>780</v>
      </c>
      <c r="AW307" s="213">
        <f t="shared" si="291"/>
        <v>3.6711824794323578</v>
      </c>
      <c r="AX307" s="213">
        <f t="shared" si="292"/>
        <v>3.9473084230242503</v>
      </c>
      <c r="AY307" s="213">
        <f t="shared" si="293"/>
        <v>8.4671551549406292</v>
      </c>
      <c r="AZ307" s="119">
        <f t="shared" si="301"/>
        <v>0.7</v>
      </c>
      <c r="BA307">
        <v>16.399999999999999</v>
      </c>
      <c r="BB307">
        <v>17.7</v>
      </c>
      <c r="BC307">
        <v>29.7</v>
      </c>
      <c r="BE307" s="7">
        <v>3823</v>
      </c>
      <c r="BG307" s="123">
        <f t="shared" si="281"/>
        <v>0.68</v>
      </c>
      <c r="BJ307">
        <v>0</v>
      </c>
      <c r="BK307">
        <v>10</v>
      </c>
      <c r="BL307">
        <v>10.9</v>
      </c>
      <c r="BM307">
        <v>21.85</v>
      </c>
      <c r="BO307">
        <f t="shared" si="296"/>
        <v>1</v>
      </c>
      <c r="BP307">
        <f t="shared" si="296"/>
        <v>1</v>
      </c>
      <c r="BQ307">
        <f t="shared" si="296"/>
        <v>1</v>
      </c>
      <c r="BR307">
        <f t="shared" si="282"/>
        <v>1193</v>
      </c>
      <c r="BS307">
        <f t="shared" si="294"/>
        <v>1237</v>
      </c>
      <c r="BT307">
        <f t="shared" si="295"/>
        <v>1813</v>
      </c>
      <c r="BV307">
        <f t="shared" si="283"/>
        <v>0</v>
      </c>
      <c r="BW307">
        <f t="shared" si="284"/>
        <v>0</v>
      </c>
      <c r="BX307">
        <f t="shared" si="285"/>
        <v>0</v>
      </c>
      <c r="BY307">
        <f t="shared" si="268"/>
        <v>1</v>
      </c>
    </row>
    <row r="308" spans="1:77" x14ac:dyDescent="0.25">
      <c r="A308" t="str">
        <f t="shared" si="286"/>
        <v>15016</v>
      </c>
      <c r="D308">
        <v>1</v>
      </c>
      <c r="E308">
        <v>50</v>
      </c>
      <c r="F308">
        <v>40.5</v>
      </c>
      <c r="G308">
        <v>16</v>
      </c>
      <c r="H308">
        <v>16.5</v>
      </c>
      <c r="I308">
        <v>0</v>
      </c>
      <c r="J308">
        <v>26</v>
      </c>
      <c r="K308">
        <v>30</v>
      </c>
      <c r="L308" s="121">
        <v>48.1</v>
      </c>
      <c r="M308" s="115">
        <f t="shared" si="270"/>
        <v>3097.4</v>
      </c>
      <c r="N308" s="7">
        <v>6916.3686790875245</v>
      </c>
      <c r="O308" s="7">
        <v>7167.9744986485921</v>
      </c>
      <c r="P308" s="7">
        <v>10511.7</v>
      </c>
      <c r="Q308" s="121" t="s">
        <v>392</v>
      </c>
      <c r="R308">
        <v>1</v>
      </c>
      <c r="S308">
        <v>1</v>
      </c>
      <c r="T308">
        <v>1</v>
      </c>
      <c r="U308" t="e">
        <f t="shared" si="271"/>
        <v>#VALUE!</v>
      </c>
      <c r="V308">
        <f t="shared" si="272"/>
        <v>3806</v>
      </c>
      <c r="W308">
        <f t="shared" si="273"/>
        <v>3945</v>
      </c>
      <c r="X308">
        <f t="shared" si="274"/>
        <v>5785</v>
      </c>
      <c r="Y308" t="e">
        <f t="shared" si="300"/>
        <v>#VALUE!</v>
      </c>
      <c r="Z308">
        <f t="shared" si="297"/>
        <v>655</v>
      </c>
      <c r="AA308">
        <f t="shared" si="298"/>
        <v>679</v>
      </c>
      <c r="AB308">
        <f t="shared" si="299"/>
        <v>995</v>
      </c>
      <c r="AC308" s="213" t="e">
        <f t="shared" si="287"/>
        <v>#VALUE!</v>
      </c>
      <c r="AD308" s="213">
        <f t="shared" si="288"/>
        <v>6.0642035159960148</v>
      </c>
      <c r="AE308" s="213">
        <f t="shared" si="289"/>
        <v>6.5145329195676656</v>
      </c>
      <c r="AF308" s="213">
        <f t="shared" si="290"/>
        <v>13.941473330822763</v>
      </c>
      <c r="AG308" s="167">
        <f t="shared" si="275"/>
        <v>2.0829999999999999E-4</v>
      </c>
      <c r="AH308" s="167">
        <f t="shared" si="276"/>
        <v>1.724</v>
      </c>
      <c r="AI308" s="167">
        <f t="shared" si="277"/>
        <v>4</v>
      </c>
      <c r="AJ308" s="167">
        <f t="shared" si="278"/>
        <v>1.392796E-3</v>
      </c>
      <c r="AK308" s="115">
        <v>1059</v>
      </c>
      <c r="AL308" s="7">
        <v>1098</v>
      </c>
      <c r="AM308" s="7">
        <v>1610</v>
      </c>
      <c r="AN308">
        <v>1</v>
      </c>
      <c r="AO308">
        <v>1</v>
      </c>
      <c r="AP308">
        <v>1</v>
      </c>
      <c r="AQ308">
        <f t="shared" si="279"/>
        <v>1193</v>
      </c>
      <c r="AR308">
        <f t="shared" si="279"/>
        <v>1237</v>
      </c>
      <c r="AS308">
        <f t="shared" si="280"/>
        <v>1813</v>
      </c>
      <c r="AT308">
        <f t="shared" ref="AT308:AT333" si="302">ROUND(AQ308*3600/(4186*ABS($AM$1-$AM$2)),0)</f>
        <v>513</v>
      </c>
      <c r="AU308">
        <f t="shared" ref="AU308:AU333" si="303">ROUND(AR308*3600/(4186*ABS($AM$1-$AM$2)),0)</f>
        <v>532</v>
      </c>
      <c r="AV308">
        <f t="shared" ref="AV308:AV333" si="304">ROUND(AS308*3600/(4186*ABS($AM$1-$AM$2)),0)</f>
        <v>780</v>
      </c>
      <c r="AW308" s="213">
        <f t="shared" si="291"/>
        <v>3.7287674213963076</v>
      </c>
      <c r="AX308" s="213">
        <f t="shared" si="292"/>
        <v>4.0086194019114236</v>
      </c>
      <c r="AY308" s="213">
        <f t="shared" si="293"/>
        <v>8.5857423211206996</v>
      </c>
      <c r="AZ308" s="119">
        <f t="shared" si="301"/>
        <v>1</v>
      </c>
      <c r="BA308">
        <v>16.399999999999999</v>
      </c>
      <c r="BB308">
        <v>17.7</v>
      </c>
      <c r="BC308">
        <v>29.7</v>
      </c>
      <c r="BE308" s="7">
        <v>4555</v>
      </c>
      <c r="BG308" s="123">
        <f t="shared" si="281"/>
        <v>0.68</v>
      </c>
      <c r="BJ308">
        <v>0</v>
      </c>
      <c r="BK308">
        <v>10</v>
      </c>
      <c r="BL308">
        <v>10.9</v>
      </c>
      <c r="BM308">
        <v>21.85</v>
      </c>
      <c r="BO308">
        <f t="shared" si="296"/>
        <v>1</v>
      </c>
      <c r="BP308">
        <f t="shared" si="296"/>
        <v>1</v>
      </c>
      <c r="BQ308">
        <f t="shared" si="296"/>
        <v>1</v>
      </c>
      <c r="BR308">
        <f t="shared" si="282"/>
        <v>1193</v>
      </c>
      <c r="BS308">
        <f t="shared" si="294"/>
        <v>1237</v>
      </c>
      <c r="BT308">
        <f t="shared" si="295"/>
        <v>1813</v>
      </c>
      <c r="BV308">
        <f t="shared" si="283"/>
        <v>0</v>
      </c>
      <c r="BW308">
        <f t="shared" si="284"/>
        <v>0</v>
      </c>
      <c r="BX308">
        <f t="shared" si="285"/>
        <v>0</v>
      </c>
      <c r="BY308">
        <f t="shared" si="268"/>
        <v>1</v>
      </c>
    </row>
    <row r="309" spans="1:77" x14ac:dyDescent="0.25">
      <c r="A309" t="str">
        <f t="shared" si="286"/>
        <v>16516</v>
      </c>
      <c r="D309">
        <v>1</v>
      </c>
      <c r="E309">
        <v>65</v>
      </c>
      <c r="F309">
        <v>40.5</v>
      </c>
      <c r="G309">
        <v>16</v>
      </c>
      <c r="H309">
        <v>16.5</v>
      </c>
      <c r="I309">
        <v>0</v>
      </c>
      <c r="J309">
        <v>26</v>
      </c>
      <c r="K309">
        <v>30</v>
      </c>
      <c r="L309" s="121">
        <v>48.1</v>
      </c>
      <c r="M309" s="115">
        <f t="shared" si="270"/>
        <v>3546.2000000000003</v>
      </c>
      <c r="N309" s="7">
        <v>6916.3686790875245</v>
      </c>
      <c r="O309" s="7">
        <v>7167.9744986485921</v>
      </c>
      <c r="P309" s="7">
        <v>10511.7</v>
      </c>
      <c r="Q309" s="121" t="s">
        <v>392</v>
      </c>
      <c r="R309">
        <v>1</v>
      </c>
      <c r="S309">
        <v>1</v>
      </c>
      <c r="T309">
        <v>1</v>
      </c>
      <c r="U309" t="e">
        <f t="shared" si="271"/>
        <v>#VALUE!</v>
      </c>
      <c r="V309">
        <f t="shared" si="272"/>
        <v>3806</v>
      </c>
      <c r="W309">
        <f t="shared" si="273"/>
        <v>3945</v>
      </c>
      <c r="X309">
        <f t="shared" si="274"/>
        <v>5785</v>
      </c>
      <c r="Y309" t="e">
        <f t="shared" si="300"/>
        <v>#VALUE!</v>
      </c>
      <c r="Z309">
        <f t="shared" si="297"/>
        <v>655</v>
      </c>
      <c r="AA309">
        <f t="shared" si="298"/>
        <v>679</v>
      </c>
      <c r="AB309">
        <f t="shared" si="299"/>
        <v>995</v>
      </c>
      <c r="AC309" s="213" t="e">
        <f t="shared" si="287"/>
        <v>#VALUE!</v>
      </c>
      <c r="AD309" s="213">
        <f t="shared" si="288"/>
        <v>6.1519574504522012</v>
      </c>
      <c r="AE309" s="213">
        <f t="shared" si="289"/>
        <v>6.6079035060851652</v>
      </c>
      <c r="AF309" s="213">
        <f t="shared" si="290"/>
        <v>14.121905340852017</v>
      </c>
      <c r="AG309" s="167">
        <f t="shared" si="275"/>
        <v>2.0829999999999999E-4</v>
      </c>
      <c r="AH309" s="167">
        <f t="shared" si="276"/>
        <v>1.724</v>
      </c>
      <c r="AI309" s="167">
        <f t="shared" si="277"/>
        <v>4</v>
      </c>
      <c r="AJ309" s="167">
        <f t="shared" si="278"/>
        <v>1.392796E-3</v>
      </c>
      <c r="AK309" s="115">
        <f>AK308*(1-(($E309-50)*0.005))</f>
        <v>979.57500000000005</v>
      </c>
      <c r="AL309" s="7">
        <f>AL308*(1-(($E309-50)*0.005))</f>
        <v>1015.6500000000001</v>
      </c>
      <c r="AM309" s="7">
        <f>AM308*(1-(($E309-50)*0.005))</f>
        <v>1489.25</v>
      </c>
      <c r="AN309">
        <v>1</v>
      </c>
      <c r="AO309">
        <v>1</v>
      </c>
      <c r="AP309">
        <v>1</v>
      </c>
      <c r="AQ309">
        <f t="shared" si="279"/>
        <v>1103</v>
      </c>
      <c r="AR309">
        <f t="shared" si="279"/>
        <v>1144</v>
      </c>
      <c r="AS309">
        <f t="shared" si="280"/>
        <v>1677</v>
      </c>
      <c r="AT309">
        <f t="shared" si="302"/>
        <v>474</v>
      </c>
      <c r="AU309">
        <f t="shared" si="303"/>
        <v>492</v>
      </c>
      <c r="AV309">
        <f t="shared" si="304"/>
        <v>721</v>
      </c>
      <c r="AW309" s="213">
        <f t="shared" si="291"/>
        <v>3.2361919983726364</v>
      </c>
      <c r="AX309" s="213">
        <f t="shared" si="292"/>
        <v>3.484776634539291</v>
      </c>
      <c r="AY309" s="213">
        <f t="shared" si="293"/>
        <v>7.4448243258682085</v>
      </c>
      <c r="AZ309" s="119">
        <f t="shared" si="301"/>
        <v>1.3</v>
      </c>
      <c r="BA309">
        <v>16.399999999999999</v>
      </c>
      <c r="BB309">
        <v>17.7</v>
      </c>
      <c r="BC309">
        <v>29.7</v>
      </c>
      <c r="BE309" s="7">
        <v>5215</v>
      </c>
      <c r="BG309" s="123">
        <f t="shared" si="281"/>
        <v>0.68</v>
      </c>
      <c r="BJ309">
        <v>0</v>
      </c>
      <c r="BK309">
        <v>10</v>
      </c>
      <c r="BL309">
        <v>10.9</v>
      </c>
      <c r="BM309">
        <v>21.85</v>
      </c>
      <c r="BO309">
        <f t="shared" si="296"/>
        <v>1</v>
      </c>
      <c r="BP309">
        <f t="shared" si="296"/>
        <v>1</v>
      </c>
      <c r="BQ309">
        <f t="shared" si="296"/>
        <v>1</v>
      </c>
      <c r="BR309">
        <f t="shared" si="282"/>
        <v>1103</v>
      </c>
      <c r="BS309">
        <f t="shared" si="294"/>
        <v>1144</v>
      </c>
      <c r="BT309">
        <f t="shared" si="295"/>
        <v>1677</v>
      </c>
      <c r="BV309">
        <f t="shared" si="283"/>
        <v>0</v>
      </c>
      <c r="BW309">
        <f t="shared" si="284"/>
        <v>0</v>
      </c>
      <c r="BX309">
        <f t="shared" si="285"/>
        <v>0</v>
      </c>
      <c r="BY309">
        <f t="shared" si="268"/>
        <v>1</v>
      </c>
    </row>
    <row r="310" spans="1:77" x14ac:dyDescent="0.25">
      <c r="A310" t="str">
        <f t="shared" si="286"/>
        <v>13520</v>
      </c>
      <c r="D310">
        <v>1</v>
      </c>
      <c r="E310">
        <v>35</v>
      </c>
      <c r="F310">
        <v>40.5</v>
      </c>
      <c r="G310">
        <v>20</v>
      </c>
      <c r="H310">
        <v>21.5</v>
      </c>
      <c r="I310">
        <v>0</v>
      </c>
      <c r="J310">
        <v>26</v>
      </c>
      <c r="K310">
        <v>30</v>
      </c>
      <c r="L310" s="121">
        <v>48.1</v>
      </c>
      <c r="M310" s="115">
        <f t="shared" si="270"/>
        <v>3955.2000000000003</v>
      </c>
      <c r="N310" s="7">
        <v>6176.0620183272586</v>
      </c>
      <c r="O310" s="7">
        <v>6765.7106634844222</v>
      </c>
      <c r="P310" s="7">
        <v>9017.64</v>
      </c>
      <c r="Q310" s="121" t="s">
        <v>392</v>
      </c>
      <c r="R310">
        <v>1</v>
      </c>
      <c r="S310">
        <v>1</v>
      </c>
      <c r="T310">
        <v>1</v>
      </c>
      <c r="U310" t="e">
        <f t="shared" si="271"/>
        <v>#VALUE!</v>
      </c>
      <c r="V310">
        <f t="shared" si="272"/>
        <v>3399</v>
      </c>
      <c r="W310">
        <f t="shared" si="273"/>
        <v>3723</v>
      </c>
      <c r="X310">
        <f t="shared" si="274"/>
        <v>4963</v>
      </c>
      <c r="Y310" t="e">
        <f t="shared" si="300"/>
        <v>#VALUE!</v>
      </c>
      <c r="Z310">
        <f t="shared" si="297"/>
        <v>585</v>
      </c>
      <c r="AA310">
        <f t="shared" si="298"/>
        <v>640</v>
      </c>
      <c r="AB310">
        <f t="shared" si="299"/>
        <v>854</v>
      </c>
      <c r="AC310" s="213" t="e">
        <f t="shared" si="287"/>
        <v>#VALUE!</v>
      </c>
      <c r="AD310" s="213">
        <f t="shared" si="288"/>
        <v>1.2930535062449018</v>
      </c>
      <c r="AE310" s="213">
        <f t="shared" si="289"/>
        <v>1.5467359836284296</v>
      </c>
      <c r="AF310" s="213">
        <f t="shared" si="290"/>
        <v>2.7492484012035212</v>
      </c>
      <c r="AG310" s="167">
        <f t="shared" si="275"/>
        <v>1.2760000000000001E-4</v>
      </c>
      <c r="AH310" s="167">
        <f t="shared" si="276"/>
        <v>1.7219</v>
      </c>
      <c r="AI310" s="167">
        <f t="shared" si="277"/>
        <v>2</v>
      </c>
      <c r="AJ310" s="167">
        <f t="shared" si="278"/>
        <v>3.76611E-4</v>
      </c>
      <c r="AK310" s="115">
        <v>763.26517311676128</v>
      </c>
      <c r="AL310" s="7">
        <v>836.13657141043336</v>
      </c>
      <c r="AM310" s="7">
        <v>1114.44</v>
      </c>
      <c r="AN310">
        <v>1</v>
      </c>
      <c r="AO310">
        <v>1</v>
      </c>
      <c r="AP310">
        <v>1</v>
      </c>
      <c r="AQ310">
        <f t="shared" si="279"/>
        <v>860</v>
      </c>
      <c r="AR310">
        <f t="shared" si="279"/>
        <v>942</v>
      </c>
      <c r="AS310">
        <f t="shared" si="280"/>
        <v>1255</v>
      </c>
      <c r="AT310">
        <f t="shared" si="302"/>
        <v>370</v>
      </c>
      <c r="AU310">
        <f t="shared" si="303"/>
        <v>405</v>
      </c>
      <c r="AV310">
        <f t="shared" si="304"/>
        <v>540</v>
      </c>
      <c r="AW310" s="213">
        <f t="shared" si="291"/>
        <v>0.51888832945982821</v>
      </c>
      <c r="AX310" s="213">
        <f t="shared" si="292"/>
        <v>0.62129442154773762</v>
      </c>
      <c r="AY310" s="213">
        <f t="shared" si="293"/>
        <v>1.1023482865853123</v>
      </c>
      <c r="AZ310" s="119">
        <f t="shared" si="301"/>
        <v>0.5</v>
      </c>
      <c r="BA310">
        <v>16.399999999999999</v>
      </c>
      <c r="BB310">
        <v>17.7</v>
      </c>
      <c r="BC310">
        <v>29.7</v>
      </c>
      <c r="BE310" s="7">
        <v>4944</v>
      </c>
      <c r="BG310" s="123">
        <f t="shared" si="281"/>
        <v>0.8</v>
      </c>
      <c r="BJ310">
        <v>0</v>
      </c>
      <c r="BK310">
        <v>10</v>
      </c>
      <c r="BL310">
        <v>10.9</v>
      </c>
      <c r="BM310">
        <v>21.85</v>
      </c>
      <c r="BO310">
        <f t="shared" si="296"/>
        <v>1</v>
      </c>
      <c r="BP310">
        <f t="shared" si="296"/>
        <v>1</v>
      </c>
      <c r="BQ310">
        <f t="shared" si="296"/>
        <v>1</v>
      </c>
      <c r="BR310">
        <f t="shared" si="282"/>
        <v>860</v>
      </c>
      <c r="BS310">
        <f t="shared" si="294"/>
        <v>942</v>
      </c>
      <c r="BT310">
        <f t="shared" si="295"/>
        <v>1255</v>
      </c>
      <c r="BV310">
        <f t="shared" si="283"/>
        <v>0</v>
      </c>
      <c r="BW310">
        <f t="shared" si="284"/>
        <v>0</v>
      </c>
      <c r="BX310">
        <f t="shared" si="285"/>
        <v>0</v>
      </c>
      <c r="BY310">
        <f t="shared" si="268"/>
        <v>1</v>
      </c>
    </row>
    <row r="311" spans="1:77" x14ac:dyDescent="0.25">
      <c r="A311" t="str">
        <f t="shared" si="286"/>
        <v>15020</v>
      </c>
      <c r="D311">
        <v>1</v>
      </c>
      <c r="E311">
        <v>50</v>
      </c>
      <c r="F311">
        <v>40.5</v>
      </c>
      <c r="G311">
        <v>20</v>
      </c>
      <c r="H311">
        <v>21.5</v>
      </c>
      <c r="I311">
        <v>0</v>
      </c>
      <c r="J311">
        <v>26</v>
      </c>
      <c r="K311">
        <v>30</v>
      </c>
      <c r="L311" s="121">
        <v>48.1</v>
      </c>
      <c r="M311" s="115">
        <f t="shared" si="270"/>
        <v>4656</v>
      </c>
      <c r="N311" s="7">
        <v>6176.0620183272586</v>
      </c>
      <c r="O311" s="7">
        <v>6765.7106634844222</v>
      </c>
      <c r="P311" s="7">
        <v>9017.64</v>
      </c>
      <c r="Q311" s="121" t="s">
        <v>392</v>
      </c>
      <c r="R311">
        <v>1</v>
      </c>
      <c r="S311">
        <v>1</v>
      </c>
      <c r="T311">
        <v>1</v>
      </c>
      <c r="U311" t="e">
        <f t="shared" si="271"/>
        <v>#VALUE!</v>
      </c>
      <c r="V311">
        <f t="shared" si="272"/>
        <v>3399</v>
      </c>
      <c r="W311">
        <f t="shared" si="273"/>
        <v>3723</v>
      </c>
      <c r="X311">
        <f t="shared" si="274"/>
        <v>4963</v>
      </c>
      <c r="Y311" t="e">
        <f t="shared" si="300"/>
        <v>#VALUE!</v>
      </c>
      <c r="Z311">
        <f t="shared" si="297"/>
        <v>585</v>
      </c>
      <c r="AA311">
        <f t="shared" si="298"/>
        <v>640</v>
      </c>
      <c r="AB311">
        <f t="shared" si="299"/>
        <v>854</v>
      </c>
      <c r="AC311" s="213" t="e">
        <f t="shared" si="287"/>
        <v>#VALUE!</v>
      </c>
      <c r="AD311" s="213">
        <f t="shared" si="288"/>
        <v>1.3148789805579368</v>
      </c>
      <c r="AE311" s="213">
        <f t="shared" si="289"/>
        <v>1.5722136298044704</v>
      </c>
      <c r="AF311" s="213">
        <f t="shared" si="290"/>
        <v>2.7911157357122991</v>
      </c>
      <c r="AG311" s="167">
        <f t="shared" si="275"/>
        <v>1.2760000000000001E-4</v>
      </c>
      <c r="AH311" s="167">
        <f t="shared" si="276"/>
        <v>1.7219</v>
      </c>
      <c r="AI311" s="167">
        <f t="shared" si="277"/>
        <v>2</v>
      </c>
      <c r="AJ311" s="167">
        <f t="shared" si="278"/>
        <v>3.76611E-4</v>
      </c>
      <c r="AK311" s="115">
        <v>763.26517311676128</v>
      </c>
      <c r="AL311" s="7">
        <v>836.13657141043336</v>
      </c>
      <c r="AM311" s="7">
        <v>1114.44</v>
      </c>
      <c r="AN311">
        <v>1</v>
      </c>
      <c r="AO311">
        <v>1</v>
      </c>
      <c r="AP311">
        <v>1</v>
      </c>
      <c r="AQ311">
        <f t="shared" si="279"/>
        <v>860</v>
      </c>
      <c r="AR311">
        <f t="shared" si="279"/>
        <v>942</v>
      </c>
      <c r="AS311">
        <f t="shared" si="280"/>
        <v>1255</v>
      </c>
      <c r="AT311">
        <f t="shared" si="302"/>
        <v>370</v>
      </c>
      <c r="AU311">
        <f t="shared" si="303"/>
        <v>405</v>
      </c>
      <c r="AV311">
        <f t="shared" si="304"/>
        <v>540</v>
      </c>
      <c r="AW311" s="213">
        <f t="shared" si="291"/>
        <v>0.52880542628494576</v>
      </c>
      <c r="AX311" s="213">
        <f t="shared" si="292"/>
        <v>0.63288152299390588</v>
      </c>
      <c r="AY311" s="213">
        <f t="shared" si="293"/>
        <v>1.1213637458852972</v>
      </c>
      <c r="AZ311" s="119">
        <f t="shared" si="301"/>
        <v>0.7</v>
      </c>
      <c r="BA311">
        <v>16.399999999999999</v>
      </c>
      <c r="BB311">
        <v>17.7</v>
      </c>
      <c r="BC311">
        <v>29.7</v>
      </c>
      <c r="BE311" s="7">
        <v>5820</v>
      </c>
      <c r="BG311" s="123">
        <f t="shared" si="281"/>
        <v>0.8</v>
      </c>
      <c r="BJ311">
        <v>0</v>
      </c>
      <c r="BK311">
        <v>10</v>
      </c>
      <c r="BL311">
        <v>10.9</v>
      </c>
      <c r="BM311">
        <v>21.85</v>
      </c>
      <c r="BO311">
        <f t="shared" si="296"/>
        <v>1</v>
      </c>
      <c r="BP311">
        <f t="shared" si="296"/>
        <v>1</v>
      </c>
      <c r="BQ311">
        <f t="shared" si="296"/>
        <v>1</v>
      </c>
      <c r="BR311">
        <f t="shared" si="282"/>
        <v>860</v>
      </c>
      <c r="BS311">
        <f t="shared" si="294"/>
        <v>942</v>
      </c>
      <c r="BT311">
        <f t="shared" si="295"/>
        <v>1255</v>
      </c>
      <c r="BV311">
        <f t="shared" si="283"/>
        <v>0</v>
      </c>
      <c r="BW311">
        <f t="shared" si="284"/>
        <v>0</v>
      </c>
      <c r="BX311">
        <f t="shared" si="285"/>
        <v>0</v>
      </c>
      <c r="BY311">
        <f t="shared" ref="BY311:BY351" si="305">IF(SUM(BV311:BX311)=0,1,0)</f>
        <v>1</v>
      </c>
    </row>
    <row r="312" spans="1:77" x14ac:dyDescent="0.25">
      <c r="A312" t="str">
        <f t="shared" si="286"/>
        <v>16520</v>
      </c>
      <c r="D312">
        <v>1</v>
      </c>
      <c r="E312">
        <v>65</v>
      </c>
      <c r="F312">
        <v>40.5</v>
      </c>
      <c r="G312">
        <v>20</v>
      </c>
      <c r="H312">
        <v>21.5</v>
      </c>
      <c r="I312">
        <v>0</v>
      </c>
      <c r="J312">
        <v>26</v>
      </c>
      <c r="K312">
        <v>30</v>
      </c>
      <c r="L312" s="121">
        <v>48.1</v>
      </c>
      <c r="M312" s="115">
        <f t="shared" si="270"/>
        <v>5155.2000000000007</v>
      </c>
      <c r="N312" s="7">
        <v>6176.0620183272586</v>
      </c>
      <c r="O312" s="7">
        <v>6765.7106634844222</v>
      </c>
      <c r="P312" s="7">
        <v>9017.64</v>
      </c>
      <c r="Q312" s="121" t="s">
        <v>392</v>
      </c>
      <c r="R312">
        <v>1</v>
      </c>
      <c r="S312">
        <v>1</v>
      </c>
      <c r="T312">
        <v>1</v>
      </c>
      <c r="U312" t="e">
        <f t="shared" si="271"/>
        <v>#VALUE!</v>
      </c>
      <c r="V312">
        <f t="shared" si="272"/>
        <v>3399</v>
      </c>
      <c r="W312">
        <f t="shared" si="273"/>
        <v>3723</v>
      </c>
      <c r="X312">
        <f t="shared" si="274"/>
        <v>4963</v>
      </c>
      <c r="Y312" t="e">
        <f t="shared" si="300"/>
        <v>#VALUE!</v>
      </c>
      <c r="Z312">
        <f t="shared" si="297"/>
        <v>585</v>
      </c>
      <c r="AA312">
        <f t="shared" si="298"/>
        <v>640</v>
      </c>
      <c r="AB312">
        <f t="shared" si="299"/>
        <v>854</v>
      </c>
      <c r="AC312" s="213" t="e">
        <f t="shared" si="287"/>
        <v>#VALUE!</v>
      </c>
      <c r="AD312" s="213">
        <f t="shared" si="288"/>
        <v>1.3367044548709721</v>
      </c>
      <c r="AE312" s="213">
        <f t="shared" si="289"/>
        <v>1.5976912759805113</v>
      </c>
      <c r="AF312" s="213">
        <f t="shared" si="290"/>
        <v>2.832983070221077</v>
      </c>
      <c r="AG312" s="167">
        <f t="shared" si="275"/>
        <v>1.2760000000000001E-4</v>
      </c>
      <c r="AH312" s="167">
        <f t="shared" si="276"/>
        <v>1.7219</v>
      </c>
      <c r="AI312" s="167">
        <f t="shared" si="277"/>
        <v>2</v>
      </c>
      <c r="AJ312" s="167">
        <f t="shared" si="278"/>
        <v>3.76611E-4</v>
      </c>
      <c r="AK312" s="115">
        <v>763.26517311676128</v>
      </c>
      <c r="AL312" s="7">
        <v>836.13657141043336</v>
      </c>
      <c r="AM312" s="7">
        <v>1114.44</v>
      </c>
      <c r="AN312">
        <v>1</v>
      </c>
      <c r="AO312">
        <v>1</v>
      </c>
      <c r="AP312">
        <v>1</v>
      </c>
      <c r="AQ312">
        <f t="shared" si="279"/>
        <v>860</v>
      </c>
      <c r="AR312">
        <f t="shared" si="279"/>
        <v>942</v>
      </c>
      <c r="AS312">
        <f t="shared" si="280"/>
        <v>1255</v>
      </c>
      <c r="AT312">
        <f t="shared" si="302"/>
        <v>370</v>
      </c>
      <c r="AU312">
        <f t="shared" si="303"/>
        <v>405</v>
      </c>
      <c r="AV312">
        <f t="shared" si="304"/>
        <v>540</v>
      </c>
      <c r="AW312" s="213">
        <f t="shared" si="291"/>
        <v>0.53872252311006341</v>
      </c>
      <c r="AX312" s="213">
        <f t="shared" si="292"/>
        <v>0.64446862444007391</v>
      </c>
      <c r="AY312" s="213">
        <f t="shared" si="293"/>
        <v>1.1403792051852817</v>
      </c>
      <c r="AZ312" s="119">
        <f t="shared" si="301"/>
        <v>0.9</v>
      </c>
      <c r="BA312">
        <v>16.399999999999999</v>
      </c>
      <c r="BB312">
        <v>17.7</v>
      </c>
      <c r="BC312">
        <v>29.7</v>
      </c>
      <c r="BE312" s="7">
        <v>6444</v>
      </c>
      <c r="BG312" s="123">
        <f t="shared" si="281"/>
        <v>0.8</v>
      </c>
      <c r="BJ312">
        <v>0</v>
      </c>
      <c r="BK312">
        <v>10</v>
      </c>
      <c r="BL312">
        <v>10.9</v>
      </c>
      <c r="BM312">
        <v>21.85</v>
      </c>
      <c r="BO312">
        <f t="shared" si="296"/>
        <v>1</v>
      </c>
      <c r="BP312">
        <f t="shared" si="296"/>
        <v>1</v>
      </c>
      <c r="BQ312">
        <f t="shared" si="296"/>
        <v>1</v>
      </c>
      <c r="BR312">
        <f t="shared" si="282"/>
        <v>860</v>
      </c>
      <c r="BS312">
        <f t="shared" si="294"/>
        <v>942</v>
      </c>
      <c r="BT312">
        <f t="shared" si="295"/>
        <v>1255</v>
      </c>
      <c r="BV312">
        <f t="shared" si="283"/>
        <v>0</v>
      </c>
      <c r="BW312">
        <f t="shared" si="284"/>
        <v>0</v>
      </c>
      <c r="BX312">
        <f t="shared" si="285"/>
        <v>0</v>
      </c>
      <c r="BY312">
        <f t="shared" si="305"/>
        <v>1</v>
      </c>
    </row>
    <row r="313" spans="1:77" x14ac:dyDescent="0.25">
      <c r="A313" t="str">
        <f t="shared" si="286"/>
        <v>13521</v>
      </c>
      <c r="D313">
        <v>1</v>
      </c>
      <c r="E313">
        <v>35</v>
      </c>
      <c r="F313">
        <v>40.5</v>
      </c>
      <c r="G313">
        <v>21</v>
      </c>
      <c r="H313">
        <v>21.5</v>
      </c>
      <c r="I313">
        <v>0</v>
      </c>
      <c r="J313">
        <v>26</v>
      </c>
      <c r="K313">
        <v>30</v>
      </c>
      <c r="L313" s="121">
        <v>48.1</v>
      </c>
      <c r="M313" s="115">
        <f t="shared" si="270"/>
        <v>4059.2000000000003</v>
      </c>
      <c r="N313" s="7">
        <v>8907.2895892451361</v>
      </c>
      <c r="O313" s="7">
        <v>9231.3217513746804</v>
      </c>
      <c r="P313" s="7">
        <v>13537.56</v>
      </c>
      <c r="Q313" s="121" t="s">
        <v>392</v>
      </c>
      <c r="R313">
        <v>1</v>
      </c>
      <c r="S313">
        <v>1</v>
      </c>
      <c r="T313">
        <v>1</v>
      </c>
      <c r="U313" t="e">
        <f t="shared" si="271"/>
        <v>#VALUE!</v>
      </c>
      <c r="V313">
        <f t="shared" si="272"/>
        <v>4902</v>
      </c>
      <c r="W313">
        <f t="shared" si="273"/>
        <v>5080</v>
      </c>
      <c r="X313">
        <f t="shared" si="274"/>
        <v>7450</v>
      </c>
      <c r="Y313" t="e">
        <f t="shared" si="300"/>
        <v>#VALUE!</v>
      </c>
      <c r="Z313">
        <f t="shared" si="297"/>
        <v>843</v>
      </c>
      <c r="AA313">
        <f t="shared" si="298"/>
        <v>874</v>
      </c>
      <c r="AB313">
        <f t="shared" si="299"/>
        <v>1281</v>
      </c>
      <c r="AC313" s="213" t="e">
        <f t="shared" si="287"/>
        <v>#VALUE!</v>
      </c>
      <c r="AD313" s="213">
        <f t="shared" si="288"/>
        <v>3.6935379711231957</v>
      </c>
      <c r="AE313" s="213">
        <f t="shared" si="289"/>
        <v>3.9689728559420545</v>
      </c>
      <c r="AF313" s="213">
        <f t="shared" si="290"/>
        <v>8.5002305343045492</v>
      </c>
      <c r="AG313" s="167">
        <f t="shared" si="275"/>
        <v>1.2760000000000001E-4</v>
      </c>
      <c r="AH313" s="167">
        <f t="shared" si="276"/>
        <v>1.7219</v>
      </c>
      <c r="AI313" s="167">
        <f t="shared" si="277"/>
        <v>4</v>
      </c>
      <c r="AJ313" s="167">
        <f t="shared" si="278"/>
        <v>5.1420100000000005E-4</v>
      </c>
      <c r="AK313" s="115">
        <v>1155.4060454399644</v>
      </c>
      <c r="AL313" s="7">
        <v>1197.4377673560793</v>
      </c>
      <c r="AM313" s="7">
        <v>1756.02</v>
      </c>
      <c r="AN313">
        <v>1</v>
      </c>
      <c r="AO313">
        <v>1</v>
      </c>
      <c r="AP313">
        <v>1</v>
      </c>
      <c r="AQ313">
        <f t="shared" si="279"/>
        <v>1301</v>
      </c>
      <c r="AR313">
        <f t="shared" si="279"/>
        <v>1349</v>
      </c>
      <c r="AS313">
        <f t="shared" si="280"/>
        <v>1978</v>
      </c>
      <c r="AT313">
        <f t="shared" si="302"/>
        <v>559</v>
      </c>
      <c r="AU313">
        <f t="shared" si="303"/>
        <v>580</v>
      </c>
      <c r="AV313">
        <f t="shared" si="304"/>
        <v>851</v>
      </c>
      <c r="AW313" s="213">
        <f t="shared" si="291"/>
        <v>1.6300783251051609</v>
      </c>
      <c r="AX313" s="213">
        <f t="shared" si="292"/>
        <v>1.7542444973503548</v>
      </c>
      <c r="AY313" s="213">
        <f t="shared" si="293"/>
        <v>3.76367271392543</v>
      </c>
      <c r="AZ313" s="119">
        <f t="shared" si="301"/>
        <v>0.9</v>
      </c>
      <c r="BA313">
        <v>16.399999999999999</v>
      </c>
      <c r="BB313">
        <v>17.7</v>
      </c>
      <c r="BC313">
        <v>29.7</v>
      </c>
      <c r="BE313" s="7">
        <v>5074</v>
      </c>
      <c r="BG313" s="123">
        <f t="shared" si="281"/>
        <v>0.8</v>
      </c>
      <c r="BJ313">
        <v>0</v>
      </c>
      <c r="BK313">
        <v>10</v>
      </c>
      <c r="BL313">
        <v>10.9</v>
      </c>
      <c r="BM313">
        <v>21.85</v>
      </c>
      <c r="BO313">
        <f t="shared" si="296"/>
        <v>1</v>
      </c>
      <c r="BP313">
        <f t="shared" si="296"/>
        <v>1</v>
      </c>
      <c r="BQ313">
        <f t="shared" si="296"/>
        <v>1</v>
      </c>
      <c r="BR313">
        <f t="shared" si="282"/>
        <v>1301</v>
      </c>
      <c r="BS313">
        <f t="shared" si="294"/>
        <v>1349</v>
      </c>
      <c r="BT313">
        <f t="shared" si="295"/>
        <v>1978</v>
      </c>
      <c r="BV313">
        <f t="shared" si="283"/>
        <v>0</v>
      </c>
      <c r="BW313">
        <f t="shared" si="284"/>
        <v>0</v>
      </c>
      <c r="BX313">
        <f t="shared" si="285"/>
        <v>0</v>
      </c>
      <c r="BY313">
        <f t="shared" si="305"/>
        <v>1</v>
      </c>
    </row>
    <row r="314" spans="1:77" x14ac:dyDescent="0.25">
      <c r="A314" t="str">
        <f t="shared" si="286"/>
        <v>15021</v>
      </c>
      <c r="D314">
        <v>1</v>
      </c>
      <c r="E314">
        <v>50</v>
      </c>
      <c r="F314">
        <v>40.5</v>
      </c>
      <c r="G314">
        <v>21</v>
      </c>
      <c r="H314">
        <v>21.5</v>
      </c>
      <c r="I314">
        <v>0</v>
      </c>
      <c r="J314">
        <v>26</v>
      </c>
      <c r="K314">
        <v>30</v>
      </c>
      <c r="L314" s="121">
        <v>48.1</v>
      </c>
      <c r="M314" s="115">
        <f t="shared" si="270"/>
        <v>4957.6000000000004</v>
      </c>
      <c r="N314" s="7">
        <v>8907.2895892451361</v>
      </c>
      <c r="O314" s="7">
        <v>9231.3217513746804</v>
      </c>
      <c r="P314" s="7">
        <v>13537.56</v>
      </c>
      <c r="Q314" s="121" t="s">
        <v>392</v>
      </c>
      <c r="R314">
        <v>1</v>
      </c>
      <c r="S314">
        <v>1</v>
      </c>
      <c r="T314">
        <v>1</v>
      </c>
      <c r="U314" t="e">
        <f t="shared" si="271"/>
        <v>#VALUE!</v>
      </c>
      <c r="V314">
        <f t="shared" si="272"/>
        <v>4902</v>
      </c>
      <c r="W314">
        <f t="shared" si="273"/>
        <v>5080</v>
      </c>
      <c r="X314">
        <f t="shared" si="274"/>
        <v>7450</v>
      </c>
      <c r="Y314" t="e">
        <f t="shared" si="300"/>
        <v>#VALUE!</v>
      </c>
      <c r="Z314">
        <f t="shared" si="297"/>
        <v>843</v>
      </c>
      <c r="AA314">
        <f t="shared" si="298"/>
        <v>874</v>
      </c>
      <c r="AB314">
        <f t="shared" si="299"/>
        <v>1281</v>
      </c>
      <c r="AC314" s="213" t="e">
        <f t="shared" si="287"/>
        <v>#VALUE!</v>
      </c>
      <c r="AD314" s="213">
        <f t="shared" si="288"/>
        <v>3.7754241302904257</v>
      </c>
      <c r="AE314" s="213">
        <f t="shared" si="289"/>
        <v>4.0561126514254919</v>
      </c>
      <c r="AF314" s="213">
        <f t="shared" si="290"/>
        <v>8.6685432188628617</v>
      </c>
      <c r="AG314" s="167">
        <f t="shared" si="275"/>
        <v>1.2760000000000001E-4</v>
      </c>
      <c r="AH314" s="167">
        <f t="shared" si="276"/>
        <v>1.7219</v>
      </c>
      <c r="AI314" s="167">
        <f t="shared" si="277"/>
        <v>4</v>
      </c>
      <c r="AJ314" s="167">
        <f t="shared" si="278"/>
        <v>5.1420100000000005E-4</v>
      </c>
      <c r="AK314" s="115">
        <v>1155.4060454399644</v>
      </c>
      <c r="AL314" s="7">
        <v>1197.4377673560793</v>
      </c>
      <c r="AM314" s="7">
        <v>1756.02</v>
      </c>
      <c r="AN314">
        <v>1</v>
      </c>
      <c r="AO314">
        <v>1</v>
      </c>
      <c r="AP314">
        <v>1</v>
      </c>
      <c r="AQ314">
        <f t="shared" si="279"/>
        <v>1301</v>
      </c>
      <c r="AR314">
        <f t="shared" si="279"/>
        <v>1349</v>
      </c>
      <c r="AS314">
        <f t="shared" si="280"/>
        <v>1978</v>
      </c>
      <c r="AT314">
        <f t="shared" si="302"/>
        <v>559</v>
      </c>
      <c r="AU314">
        <f t="shared" si="303"/>
        <v>580</v>
      </c>
      <c r="AV314">
        <f t="shared" si="304"/>
        <v>851</v>
      </c>
      <c r="AW314" s="213">
        <f t="shared" si="291"/>
        <v>1.6704425291085792</v>
      </c>
      <c r="AX314" s="213">
        <f t="shared" si="292"/>
        <v>1.7972550143142052</v>
      </c>
      <c r="AY314" s="213">
        <f t="shared" si="293"/>
        <v>3.8469015286795298</v>
      </c>
      <c r="AZ314" s="119">
        <f t="shared" si="301"/>
        <v>1.3</v>
      </c>
      <c r="BA314">
        <v>16.399999999999999</v>
      </c>
      <c r="BB314">
        <v>17.7</v>
      </c>
      <c r="BC314">
        <v>29.7</v>
      </c>
      <c r="BE314" s="7">
        <v>6197</v>
      </c>
      <c r="BG314" s="123">
        <f t="shared" si="281"/>
        <v>0.8</v>
      </c>
      <c r="BJ314">
        <v>0</v>
      </c>
      <c r="BK314">
        <v>10</v>
      </c>
      <c r="BL314">
        <v>10.9</v>
      </c>
      <c r="BM314">
        <v>21.85</v>
      </c>
      <c r="BO314">
        <f t="shared" si="296"/>
        <v>1</v>
      </c>
      <c r="BP314">
        <f t="shared" si="296"/>
        <v>1</v>
      </c>
      <c r="BQ314">
        <f t="shared" si="296"/>
        <v>1</v>
      </c>
      <c r="BR314">
        <f t="shared" si="282"/>
        <v>1301</v>
      </c>
      <c r="BS314">
        <f t="shared" si="294"/>
        <v>1349</v>
      </c>
      <c r="BT314">
        <f t="shared" si="295"/>
        <v>1978</v>
      </c>
      <c r="BV314">
        <f t="shared" si="283"/>
        <v>0</v>
      </c>
      <c r="BW314">
        <f t="shared" si="284"/>
        <v>0</v>
      </c>
      <c r="BX314">
        <f t="shared" si="285"/>
        <v>0</v>
      </c>
      <c r="BY314">
        <f t="shared" si="305"/>
        <v>1</v>
      </c>
    </row>
    <row r="315" spans="1:77" x14ac:dyDescent="0.25">
      <c r="A315" t="str">
        <f t="shared" si="286"/>
        <v>16521</v>
      </c>
      <c r="D315">
        <v>1</v>
      </c>
      <c r="E315">
        <v>65</v>
      </c>
      <c r="F315">
        <v>40.5</v>
      </c>
      <c r="G315">
        <v>21</v>
      </c>
      <c r="H315">
        <v>21.5</v>
      </c>
      <c r="I315">
        <v>0</v>
      </c>
      <c r="J315">
        <v>26</v>
      </c>
      <c r="K315">
        <v>30</v>
      </c>
      <c r="L315" s="121">
        <v>48.1</v>
      </c>
      <c r="M315" s="115">
        <f t="shared" si="270"/>
        <v>5817.6</v>
      </c>
      <c r="N315" s="7">
        <v>8907.2895892451361</v>
      </c>
      <c r="O315" s="7">
        <v>9231.3217513746804</v>
      </c>
      <c r="P315" s="7">
        <v>13537.56</v>
      </c>
      <c r="Q315" s="121" t="s">
        <v>392</v>
      </c>
      <c r="R315">
        <v>1</v>
      </c>
      <c r="S315">
        <v>1</v>
      </c>
      <c r="T315">
        <v>1</v>
      </c>
      <c r="U315" t="e">
        <f t="shared" si="271"/>
        <v>#VALUE!</v>
      </c>
      <c r="V315">
        <f t="shared" si="272"/>
        <v>4902</v>
      </c>
      <c r="W315">
        <f t="shared" si="273"/>
        <v>5080</v>
      </c>
      <c r="X315">
        <f t="shared" si="274"/>
        <v>7450</v>
      </c>
      <c r="Y315" t="e">
        <f t="shared" si="300"/>
        <v>#VALUE!</v>
      </c>
      <c r="Z315">
        <f t="shared" si="297"/>
        <v>843</v>
      </c>
      <c r="AA315">
        <f t="shared" si="298"/>
        <v>874</v>
      </c>
      <c r="AB315">
        <f t="shared" si="299"/>
        <v>1281</v>
      </c>
      <c r="AC315" s="213" t="e">
        <f t="shared" si="287"/>
        <v>#VALUE!</v>
      </c>
      <c r="AD315" s="213">
        <f t="shared" si="288"/>
        <v>3.8573102894576552</v>
      </c>
      <c r="AE315" s="213">
        <f t="shared" si="289"/>
        <v>4.1432524469089289</v>
      </c>
      <c r="AF315" s="213">
        <f t="shared" si="290"/>
        <v>8.8368559034211742</v>
      </c>
      <c r="AG315" s="167">
        <f t="shared" si="275"/>
        <v>1.2760000000000001E-4</v>
      </c>
      <c r="AH315" s="167">
        <f t="shared" si="276"/>
        <v>1.7219</v>
      </c>
      <c r="AI315" s="167">
        <f t="shared" si="277"/>
        <v>4</v>
      </c>
      <c r="AJ315" s="167">
        <f t="shared" si="278"/>
        <v>5.1420100000000005E-4</v>
      </c>
      <c r="AK315" s="115">
        <f>AK314*(1-(($E315-50)*0.005))</f>
        <v>1068.750592031967</v>
      </c>
      <c r="AL315" s="7">
        <f>AL314*(1-(($E315-50)*0.005))</f>
        <v>1107.6299348043735</v>
      </c>
      <c r="AM315" s="7">
        <f>AM314*(1-(($E315-50)*0.005))</f>
        <v>1624.3185000000001</v>
      </c>
      <c r="AN315">
        <v>1</v>
      </c>
      <c r="AO315">
        <v>1</v>
      </c>
      <c r="AP315">
        <v>1</v>
      </c>
      <c r="AQ315">
        <f t="shared" si="279"/>
        <v>1204</v>
      </c>
      <c r="AR315">
        <f t="shared" si="279"/>
        <v>1247</v>
      </c>
      <c r="AS315">
        <f t="shared" si="280"/>
        <v>1829</v>
      </c>
      <c r="AT315">
        <f t="shared" si="302"/>
        <v>518</v>
      </c>
      <c r="AU315">
        <f t="shared" si="303"/>
        <v>536</v>
      </c>
      <c r="AV315">
        <f t="shared" si="304"/>
        <v>786</v>
      </c>
      <c r="AW315" s="213">
        <f t="shared" si="291"/>
        <v>1.4715542134072619</v>
      </c>
      <c r="AX315" s="213">
        <f t="shared" si="292"/>
        <v>1.5743923428313906</v>
      </c>
      <c r="AY315" s="213">
        <f t="shared" si="293"/>
        <v>3.3580375334824821</v>
      </c>
      <c r="AZ315" s="119">
        <f t="shared" si="301"/>
        <v>1.7</v>
      </c>
      <c r="BA315">
        <v>16.399999999999999</v>
      </c>
      <c r="BB315">
        <v>17.7</v>
      </c>
      <c r="BC315">
        <v>29.7</v>
      </c>
      <c r="BE315" s="7">
        <v>7272</v>
      </c>
      <c r="BG315" s="123">
        <f t="shared" si="281"/>
        <v>0.8</v>
      </c>
      <c r="BJ315">
        <v>0</v>
      </c>
      <c r="BK315">
        <v>10</v>
      </c>
      <c r="BL315">
        <v>10.9</v>
      </c>
      <c r="BM315">
        <v>21.85</v>
      </c>
      <c r="BO315">
        <f t="shared" si="296"/>
        <v>1</v>
      </c>
      <c r="BP315">
        <f t="shared" si="296"/>
        <v>1</v>
      </c>
      <c r="BQ315">
        <f t="shared" si="296"/>
        <v>1</v>
      </c>
      <c r="BR315">
        <f t="shared" si="282"/>
        <v>1204</v>
      </c>
      <c r="BS315">
        <f t="shared" si="294"/>
        <v>1247</v>
      </c>
      <c r="BT315">
        <f t="shared" si="295"/>
        <v>1829</v>
      </c>
      <c r="BV315">
        <f t="shared" si="283"/>
        <v>0</v>
      </c>
      <c r="BW315">
        <f t="shared" si="284"/>
        <v>0</v>
      </c>
      <c r="BX315">
        <f t="shared" si="285"/>
        <v>0</v>
      </c>
      <c r="BY315">
        <f t="shared" si="305"/>
        <v>1</v>
      </c>
    </row>
    <row r="316" spans="1:77" x14ac:dyDescent="0.25">
      <c r="A316" t="str">
        <f t="shared" si="286"/>
        <v>13510</v>
      </c>
      <c r="D316">
        <v>1</v>
      </c>
      <c r="E316">
        <v>35</v>
      </c>
      <c r="F316">
        <v>40.5</v>
      </c>
      <c r="G316">
        <v>10</v>
      </c>
      <c r="H316">
        <v>11.5</v>
      </c>
      <c r="I316">
        <v>0</v>
      </c>
      <c r="J316">
        <v>26</v>
      </c>
      <c r="K316">
        <v>30</v>
      </c>
      <c r="L316" s="121">
        <v>47.8</v>
      </c>
      <c r="M316" s="115">
        <f t="shared" si="270"/>
        <v>2262.6</v>
      </c>
      <c r="N316" s="7">
        <v>4178.1784000000007</v>
      </c>
      <c r="O316" s="7">
        <v>4608.2849999999999</v>
      </c>
      <c r="P316" s="7">
        <v>6144.38</v>
      </c>
      <c r="Q316" s="121" t="s">
        <v>392</v>
      </c>
      <c r="R316">
        <v>1</v>
      </c>
      <c r="S316">
        <v>1</v>
      </c>
      <c r="T316">
        <v>1</v>
      </c>
      <c r="U316" t="e">
        <f t="shared" si="271"/>
        <v>#VALUE!</v>
      </c>
      <c r="V316">
        <f t="shared" si="272"/>
        <v>2299</v>
      </c>
      <c r="W316">
        <f t="shared" si="273"/>
        <v>2536</v>
      </c>
      <c r="X316">
        <f t="shared" si="274"/>
        <v>3381</v>
      </c>
      <c r="Y316" t="e">
        <f t="shared" si="300"/>
        <v>#VALUE!</v>
      </c>
      <c r="Z316">
        <f t="shared" si="297"/>
        <v>395</v>
      </c>
      <c r="AA316">
        <f t="shared" si="298"/>
        <v>436</v>
      </c>
      <c r="AB316">
        <f t="shared" si="299"/>
        <v>582</v>
      </c>
      <c r="AC316" s="213" t="e">
        <f t="shared" si="287"/>
        <v>#VALUE!</v>
      </c>
      <c r="AD316" s="213">
        <f t="shared" si="288"/>
        <v>0.61284198687872204</v>
      </c>
      <c r="AE316" s="213">
        <f t="shared" si="289"/>
        <v>0.74505535368651088</v>
      </c>
      <c r="AF316" s="213">
        <f t="shared" si="290"/>
        <v>1.3196001613683386</v>
      </c>
      <c r="AG316" s="167">
        <f t="shared" si="275"/>
        <v>3.969E-4</v>
      </c>
      <c r="AH316" s="167">
        <f t="shared" si="276"/>
        <v>1.7345999999999999</v>
      </c>
      <c r="AI316" s="167">
        <f t="shared" si="277"/>
        <v>2</v>
      </c>
      <c r="AJ316" s="167">
        <f t="shared" si="278"/>
        <v>3.6734700000000002E-4</v>
      </c>
      <c r="AK316" s="115">
        <v>579.25120000000004</v>
      </c>
      <c r="AL316" s="7">
        <v>638.88</v>
      </c>
      <c r="AM316" s="7">
        <v>851.84</v>
      </c>
      <c r="AN316">
        <v>1</v>
      </c>
      <c r="AO316">
        <v>1</v>
      </c>
      <c r="AP316">
        <v>1</v>
      </c>
      <c r="AQ316">
        <f t="shared" si="279"/>
        <v>652</v>
      </c>
      <c r="AR316">
        <f t="shared" si="279"/>
        <v>719</v>
      </c>
      <c r="AS316">
        <f t="shared" si="280"/>
        <v>959</v>
      </c>
      <c r="AT316">
        <f t="shared" si="302"/>
        <v>280</v>
      </c>
      <c r="AU316">
        <f t="shared" si="303"/>
        <v>309</v>
      </c>
      <c r="AV316">
        <f t="shared" si="304"/>
        <v>412</v>
      </c>
      <c r="AW316" s="213">
        <f t="shared" si="291"/>
        <v>0.31040082911703132</v>
      </c>
      <c r="AX316" s="213">
        <f t="shared" si="292"/>
        <v>0.37714241839066115</v>
      </c>
      <c r="AY316" s="213">
        <f t="shared" si="293"/>
        <v>0.66610921000884138</v>
      </c>
      <c r="AZ316" s="119">
        <f t="shared" si="301"/>
        <v>0.2</v>
      </c>
      <c r="BA316" s="122">
        <v>16.2</v>
      </c>
      <c r="BB316" s="122">
        <v>18.600000000000001</v>
      </c>
      <c r="BC316" s="122">
        <v>31.4</v>
      </c>
      <c r="BE316" s="7">
        <f t="shared" ref="BE316:BE333" si="306">(BE334/(F334-102))*(F316-102)</f>
        <v>2514</v>
      </c>
      <c r="BG316" s="123">
        <f t="shared" si="281"/>
        <v>0.9</v>
      </c>
      <c r="BJ316">
        <v>0</v>
      </c>
      <c r="BK316">
        <v>10.199999999999999</v>
      </c>
      <c r="BL316">
        <v>11.9</v>
      </c>
      <c r="BM316">
        <v>21.85</v>
      </c>
      <c r="BO316">
        <f t="shared" si="296"/>
        <v>1</v>
      </c>
      <c r="BP316">
        <f t="shared" si="296"/>
        <v>1</v>
      </c>
      <c r="BQ316">
        <f t="shared" si="296"/>
        <v>1</v>
      </c>
      <c r="BR316">
        <f t="shared" si="282"/>
        <v>652</v>
      </c>
      <c r="BS316">
        <f t="shared" si="294"/>
        <v>719</v>
      </c>
      <c r="BT316">
        <f t="shared" si="295"/>
        <v>959</v>
      </c>
      <c r="BV316">
        <f t="shared" si="283"/>
        <v>0</v>
      </c>
      <c r="BW316">
        <f t="shared" si="284"/>
        <v>0</v>
      </c>
      <c r="BX316">
        <f t="shared" si="285"/>
        <v>0</v>
      </c>
      <c r="BY316">
        <f t="shared" si="305"/>
        <v>1</v>
      </c>
    </row>
    <row r="317" spans="1:77" x14ac:dyDescent="0.25">
      <c r="A317" t="str">
        <f t="shared" si="286"/>
        <v>15010</v>
      </c>
      <c r="D317">
        <v>1</v>
      </c>
      <c r="E317">
        <v>50</v>
      </c>
      <c r="F317">
        <v>40.5</v>
      </c>
      <c r="G317">
        <v>10</v>
      </c>
      <c r="H317">
        <v>11.5</v>
      </c>
      <c r="I317">
        <v>0</v>
      </c>
      <c r="J317">
        <v>26</v>
      </c>
      <c r="K317">
        <v>30</v>
      </c>
      <c r="L317" s="121">
        <v>47.8</v>
      </c>
      <c r="M317" s="115">
        <f t="shared" si="270"/>
        <v>2711.7000000000003</v>
      </c>
      <c r="N317" s="7">
        <v>4178.1784000000007</v>
      </c>
      <c r="O317" s="7">
        <v>4608.2849999999999</v>
      </c>
      <c r="P317" s="7">
        <v>6144.38</v>
      </c>
      <c r="Q317" s="121" t="s">
        <v>392</v>
      </c>
      <c r="R317">
        <v>1</v>
      </c>
      <c r="S317">
        <v>1</v>
      </c>
      <c r="T317">
        <v>1</v>
      </c>
      <c r="U317" t="e">
        <f t="shared" si="271"/>
        <v>#VALUE!</v>
      </c>
      <c r="V317">
        <f t="shared" si="272"/>
        <v>2299</v>
      </c>
      <c r="W317">
        <f t="shared" si="273"/>
        <v>2536</v>
      </c>
      <c r="X317">
        <f t="shared" si="274"/>
        <v>3381</v>
      </c>
      <c r="Y317" t="e">
        <f t="shared" si="300"/>
        <v>#VALUE!</v>
      </c>
      <c r="Z317">
        <f t="shared" si="297"/>
        <v>395</v>
      </c>
      <c r="AA317">
        <f t="shared" si="298"/>
        <v>436</v>
      </c>
      <c r="AB317">
        <f t="shared" si="299"/>
        <v>582</v>
      </c>
      <c r="AC317" s="213" t="e">
        <f t="shared" si="287"/>
        <v>#VALUE!</v>
      </c>
      <c r="AD317" s="213">
        <f t="shared" si="288"/>
        <v>0.65008851109987886</v>
      </c>
      <c r="AE317" s="213">
        <f t="shared" si="289"/>
        <v>0.78926140195998973</v>
      </c>
      <c r="AF317" s="213">
        <f t="shared" si="290"/>
        <v>1.392556635737711</v>
      </c>
      <c r="AG317" s="167">
        <f t="shared" si="275"/>
        <v>3.969E-4</v>
      </c>
      <c r="AH317" s="167">
        <f t="shared" si="276"/>
        <v>1.7345999999999999</v>
      </c>
      <c r="AI317" s="167">
        <f t="shared" si="277"/>
        <v>2</v>
      </c>
      <c r="AJ317" s="167">
        <f t="shared" si="278"/>
        <v>3.6734700000000002E-4</v>
      </c>
      <c r="AK317" s="115">
        <v>579.25120000000004</v>
      </c>
      <c r="AL317" s="7">
        <v>638.88</v>
      </c>
      <c r="AM317" s="7">
        <v>851.84</v>
      </c>
      <c r="AN317">
        <v>1</v>
      </c>
      <c r="AO317">
        <v>1</v>
      </c>
      <c r="AP317">
        <v>1</v>
      </c>
      <c r="AQ317">
        <f t="shared" si="279"/>
        <v>652</v>
      </c>
      <c r="AR317">
        <f t="shared" si="279"/>
        <v>719</v>
      </c>
      <c r="AS317">
        <f t="shared" si="280"/>
        <v>959</v>
      </c>
      <c r="AT317">
        <f t="shared" si="302"/>
        <v>280</v>
      </c>
      <c r="AU317">
        <f t="shared" si="303"/>
        <v>309</v>
      </c>
      <c r="AV317">
        <f t="shared" si="304"/>
        <v>412</v>
      </c>
      <c r="AW317" s="213">
        <f t="shared" si="291"/>
        <v>0.33090625295952986</v>
      </c>
      <c r="AX317" s="213">
        <f t="shared" si="292"/>
        <v>0.40147064249410369</v>
      </c>
      <c r="AY317" s="213">
        <f t="shared" si="293"/>
        <v>0.7061801140106192</v>
      </c>
      <c r="AZ317" s="119">
        <f t="shared" si="301"/>
        <v>0.3</v>
      </c>
      <c r="BA317" s="122">
        <v>16.2</v>
      </c>
      <c r="BB317" s="122">
        <v>18.600000000000001</v>
      </c>
      <c r="BC317" s="122">
        <v>31.4</v>
      </c>
      <c r="BE317" s="7">
        <f t="shared" si="306"/>
        <v>3013</v>
      </c>
      <c r="BG317" s="123">
        <f t="shared" si="281"/>
        <v>0.9</v>
      </c>
      <c r="BJ317">
        <v>0</v>
      </c>
      <c r="BK317">
        <v>10.199999999999999</v>
      </c>
      <c r="BL317">
        <v>11.9</v>
      </c>
      <c r="BM317">
        <v>21.85</v>
      </c>
      <c r="BO317">
        <f t="shared" si="296"/>
        <v>1</v>
      </c>
      <c r="BP317">
        <f t="shared" si="296"/>
        <v>1</v>
      </c>
      <c r="BQ317">
        <f t="shared" si="296"/>
        <v>1</v>
      </c>
      <c r="BR317">
        <f t="shared" si="282"/>
        <v>652</v>
      </c>
      <c r="BS317">
        <f t="shared" si="294"/>
        <v>719</v>
      </c>
      <c r="BT317">
        <f t="shared" si="295"/>
        <v>959</v>
      </c>
      <c r="BV317">
        <f t="shared" si="283"/>
        <v>0</v>
      </c>
      <c r="BW317">
        <f t="shared" si="284"/>
        <v>0</v>
      </c>
      <c r="BX317">
        <f t="shared" si="285"/>
        <v>0</v>
      </c>
      <c r="BY317">
        <f t="shared" si="305"/>
        <v>1</v>
      </c>
    </row>
    <row r="318" spans="1:77" x14ac:dyDescent="0.25">
      <c r="A318" t="str">
        <f t="shared" si="286"/>
        <v>16510</v>
      </c>
      <c r="D318">
        <v>1</v>
      </c>
      <c r="E318">
        <v>65</v>
      </c>
      <c r="F318">
        <v>40.5</v>
      </c>
      <c r="G318">
        <v>10</v>
      </c>
      <c r="H318">
        <v>11.5</v>
      </c>
      <c r="I318">
        <v>0</v>
      </c>
      <c r="J318">
        <v>26</v>
      </c>
      <c r="K318">
        <v>30</v>
      </c>
      <c r="L318" s="121">
        <v>47.8</v>
      </c>
      <c r="M318" s="115">
        <f t="shared" si="270"/>
        <v>3051.9</v>
      </c>
      <c r="N318" s="7">
        <v>4178.1784000000007</v>
      </c>
      <c r="O318" s="7">
        <v>4608.2849999999999</v>
      </c>
      <c r="P318" s="7">
        <v>6144.38</v>
      </c>
      <c r="Q318" s="121" t="s">
        <v>392</v>
      </c>
      <c r="R318">
        <v>1</v>
      </c>
      <c r="S318">
        <v>1</v>
      </c>
      <c r="T318">
        <v>1</v>
      </c>
      <c r="U318" t="e">
        <f t="shared" si="271"/>
        <v>#VALUE!</v>
      </c>
      <c r="V318">
        <f t="shared" si="272"/>
        <v>2299</v>
      </c>
      <c r="W318">
        <f t="shared" si="273"/>
        <v>2536</v>
      </c>
      <c r="X318">
        <f t="shared" si="274"/>
        <v>3381</v>
      </c>
      <c r="Y318" t="e">
        <f t="shared" si="300"/>
        <v>#VALUE!</v>
      </c>
      <c r="Z318">
        <f t="shared" si="297"/>
        <v>395</v>
      </c>
      <c r="AA318">
        <f t="shared" si="298"/>
        <v>436</v>
      </c>
      <c r="AB318">
        <f t="shared" si="299"/>
        <v>582</v>
      </c>
      <c r="AC318" s="213" t="e">
        <f t="shared" si="287"/>
        <v>#VALUE!</v>
      </c>
      <c r="AD318" s="213">
        <f t="shared" si="288"/>
        <v>0.68733503532103568</v>
      </c>
      <c r="AE318" s="213">
        <f t="shared" si="289"/>
        <v>0.83346745023346858</v>
      </c>
      <c r="AF318" s="213">
        <f t="shared" si="290"/>
        <v>1.4655131101070837</v>
      </c>
      <c r="AG318" s="167">
        <f t="shared" si="275"/>
        <v>3.969E-4</v>
      </c>
      <c r="AH318" s="167">
        <f t="shared" si="276"/>
        <v>1.7345999999999999</v>
      </c>
      <c r="AI318" s="167">
        <f t="shared" si="277"/>
        <v>2</v>
      </c>
      <c r="AJ318" s="167">
        <f t="shared" si="278"/>
        <v>3.6734700000000002E-4</v>
      </c>
      <c r="AK318" s="115">
        <v>579.25120000000004</v>
      </c>
      <c r="AL318" s="7">
        <v>638.88</v>
      </c>
      <c r="AM318" s="7">
        <v>851.84</v>
      </c>
      <c r="AN318">
        <v>1</v>
      </c>
      <c r="AO318">
        <v>1</v>
      </c>
      <c r="AP318">
        <v>1</v>
      </c>
      <c r="AQ318">
        <f t="shared" si="279"/>
        <v>652</v>
      </c>
      <c r="AR318">
        <f t="shared" si="279"/>
        <v>719</v>
      </c>
      <c r="AS318">
        <f t="shared" si="280"/>
        <v>959</v>
      </c>
      <c r="AT318">
        <f t="shared" si="302"/>
        <v>280</v>
      </c>
      <c r="AU318">
        <f t="shared" si="303"/>
        <v>309</v>
      </c>
      <c r="AV318">
        <f t="shared" si="304"/>
        <v>412</v>
      </c>
      <c r="AW318" s="213">
        <f t="shared" si="291"/>
        <v>0.35141167680202845</v>
      </c>
      <c r="AX318" s="213">
        <f t="shared" si="292"/>
        <v>0.42579886659754623</v>
      </c>
      <c r="AY318" s="213">
        <f t="shared" si="293"/>
        <v>0.74625101801239691</v>
      </c>
      <c r="AZ318" s="119">
        <f t="shared" si="301"/>
        <v>0.4</v>
      </c>
      <c r="BA318" s="122">
        <v>16.2</v>
      </c>
      <c r="BB318" s="122">
        <v>18.600000000000001</v>
      </c>
      <c r="BC318" s="122">
        <v>31.4</v>
      </c>
      <c r="BE318" s="7">
        <f t="shared" si="306"/>
        <v>3391</v>
      </c>
      <c r="BG318" s="123">
        <f t="shared" si="281"/>
        <v>0.9</v>
      </c>
      <c r="BJ318">
        <v>0</v>
      </c>
      <c r="BK318">
        <v>10.199999999999999</v>
      </c>
      <c r="BL318">
        <v>11.9</v>
      </c>
      <c r="BM318">
        <v>21.85</v>
      </c>
      <c r="BO318">
        <f t="shared" si="296"/>
        <v>1</v>
      </c>
      <c r="BP318">
        <f t="shared" si="296"/>
        <v>1</v>
      </c>
      <c r="BQ318">
        <f t="shared" si="296"/>
        <v>1</v>
      </c>
      <c r="BR318">
        <f t="shared" si="282"/>
        <v>652</v>
      </c>
      <c r="BS318">
        <f t="shared" si="294"/>
        <v>719</v>
      </c>
      <c r="BT318">
        <f t="shared" si="295"/>
        <v>959</v>
      </c>
      <c r="BV318">
        <f t="shared" si="283"/>
        <v>0</v>
      </c>
      <c r="BW318">
        <f t="shared" si="284"/>
        <v>0</v>
      </c>
      <c r="BX318">
        <f t="shared" si="285"/>
        <v>0</v>
      </c>
      <c r="BY318">
        <f t="shared" si="305"/>
        <v>1</v>
      </c>
    </row>
    <row r="319" spans="1:77" x14ac:dyDescent="0.25">
      <c r="A319" t="str">
        <f t="shared" si="286"/>
        <v>13511</v>
      </c>
      <c r="D319">
        <v>1</v>
      </c>
      <c r="E319">
        <v>35</v>
      </c>
      <c r="F319">
        <v>40.5</v>
      </c>
      <c r="G319">
        <v>11</v>
      </c>
      <c r="H319">
        <v>11.5</v>
      </c>
      <c r="I319">
        <v>0</v>
      </c>
      <c r="J319">
        <v>26</v>
      </c>
      <c r="K319">
        <v>30</v>
      </c>
      <c r="L319" s="121">
        <v>47.8</v>
      </c>
      <c r="M319" s="115">
        <f t="shared" si="270"/>
        <v>2277.3200000000002</v>
      </c>
      <c r="N319" s="7">
        <v>5669.0920000000006</v>
      </c>
      <c r="O319" s="7">
        <v>6252.6749999999993</v>
      </c>
      <c r="P319" s="7">
        <v>8336.9</v>
      </c>
      <c r="Q319" s="121" t="s">
        <v>392</v>
      </c>
      <c r="R319">
        <v>1</v>
      </c>
      <c r="S319">
        <v>1</v>
      </c>
      <c r="T319">
        <v>1</v>
      </c>
      <c r="U319" t="e">
        <f t="shared" si="271"/>
        <v>#VALUE!</v>
      </c>
      <c r="V319">
        <f t="shared" si="272"/>
        <v>3120</v>
      </c>
      <c r="W319">
        <f t="shared" si="273"/>
        <v>3441</v>
      </c>
      <c r="X319">
        <f t="shared" si="274"/>
        <v>4588</v>
      </c>
      <c r="Y319" t="e">
        <f t="shared" si="300"/>
        <v>#VALUE!</v>
      </c>
      <c r="Z319">
        <f t="shared" si="297"/>
        <v>537</v>
      </c>
      <c r="AA319">
        <f t="shared" si="298"/>
        <v>592</v>
      </c>
      <c r="AB319">
        <f t="shared" si="299"/>
        <v>789</v>
      </c>
      <c r="AC319" s="213" t="e">
        <f t="shared" si="287"/>
        <v>#VALUE!</v>
      </c>
      <c r="AD319" s="213">
        <f t="shared" si="288"/>
        <v>1.7972272841676733</v>
      </c>
      <c r="AE319" s="213">
        <f t="shared" si="289"/>
        <v>2.1788163556396083</v>
      </c>
      <c r="AF319" s="213">
        <f t="shared" si="290"/>
        <v>3.8432688665465742</v>
      </c>
      <c r="AG319" s="167">
        <f t="shared" si="275"/>
        <v>3.969E-4</v>
      </c>
      <c r="AH319" s="167">
        <f t="shared" si="276"/>
        <v>1.7345999999999999</v>
      </c>
      <c r="AI319" s="167">
        <f t="shared" si="277"/>
        <v>4</v>
      </c>
      <c r="AJ319" s="167">
        <f t="shared" si="278"/>
        <v>5.7428799999999995E-4</v>
      </c>
      <c r="AK319" s="115">
        <v>949.51120000000003</v>
      </c>
      <c r="AL319" s="7">
        <v>1047.2549999999999</v>
      </c>
      <c r="AM319" s="7">
        <v>1396.34</v>
      </c>
      <c r="AN319">
        <v>1</v>
      </c>
      <c r="AO319">
        <v>1</v>
      </c>
      <c r="AP319">
        <v>1</v>
      </c>
      <c r="AQ319">
        <f t="shared" si="279"/>
        <v>1069</v>
      </c>
      <c r="AR319">
        <f t="shared" si="279"/>
        <v>1179</v>
      </c>
      <c r="AS319">
        <f t="shared" si="280"/>
        <v>1573</v>
      </c>
      <c r="AT319">
        <f t="shared" si="302"/>
        <v>460</v>
      </c>
      <c r="AU319">
        <f t="shared" si="303"/>
        <v>507</v>
      </c>
      <c r="AV319">
        <f t="shared" si="304"/>
        <v>676</v>
      </c>
      <c r="AW319" s="213">
        <f t="shared" si="291"/>
        <v>1.3241355216189312</v>
      </c>
      <c r="AX319" s="213">
        <f t="shared" si="292"/>
        <v>1.6044172960147869</v>
      </c>
      <c r="AY319" s="213">
        <f t="shared" si="293"/>
        <v>2.8316835944039918</v>
      </c>
      <c r="AZ319" s="119">
        <f t="shared" si="301"/>
        <v>0.5</v>
      </c>
      <c r="BA319" s="122">
        <v>16.2</v>
      </c>
      <c r="BB319" s="122">
        <v>18.600000000000001</v>
      </c>
      <c r="BC319" s="122">
        <v>31.4</v>
      </c>
      <c r="BE319" s="7">
        <f t="shared" si="306"/>
        <v>3349</v>
      </c>
      <c r="BG319" s="123">
        <f t="shared" si="281"/>
        <v>0.68</v>
      </c>
      <c r="BJ319">
        <v>0</v>
      </c>
      <c r="BK319">
        <v>10.199999999999999</v>
      </c>
      <c r="BL319">
        <v>11.9</v>
      </c>
      <c r="BM319">
        <v>21.85</v>
      </c>
      <c r="BO319">
        <f t="shared" si="296"/>
        <v>1</v>
      </c>
      <c r="BP319">
        <f t="shared" si="296"/>
        <v>1</v>
      </c>
      <c r="BQ319">
        <f t="shared" si="296"/>
        <v>1</v>
      </c>
      <c r="BR319">
        <f t="shared" si="282"/>
        <v>1069</v>
      </c>
      <c r="BS319">
        <f t="shared" si="294"/>
        <v>1179</v>
      </c>
      <c r="BT319">
        <f t="shared" si="295"/>
        <v>1573</v>
      </c>
      <c r="BV319">
        <f t="shared" si="283"/>
        <v>0</v>
      </c>
      <c r="BW319">
        <f t="shared" si="284"/>
        <v>0</v>
      </c>
      <c r="BX319">
        <f t="shared" si="285"/>
        <v>0</v>
      </c>
      <c r="BY319">
        <f t="shared" si="305"/>
        <v>1</v>
      </c>
    </row>
    <row r="320" spans="1:77" x14ac:dyDescent="0.25">
      <c r="A320" t="str">
        <f t="shared" si="286"/>
        <v>15011</v>
      </c>
      <c r="D320">
        <v>1</v>
      </c>
      <c r="E320">
        <v>50</v>
      </c>
      <c r="F320">
        <v>40.5</v>
      </c>
      <c r="G320">
        <v>11</v>
      </c>
      <c r="H320">
        <v>11.5</v>
      </c>
      <c r="I320">
        <v>0</v>
      </c>
      <c r="J320">
        <v>26</v>
      </c>
      <c r="K320">
        <v>30</v>
      </c>
      <c r="L320" s="121">
        <v>47.8</v>
      </c>
      <c r="M320" s="115">
        <f t="shared" si="270"/>
        <v>2639.0800000000004</v>
      </c>
      <c r="N320" s="7">
        <v>5669.0920000000006</v>
      </c>
      <c r="O320" s="7">
        <v>6252.6749999999993</v>
      </c>
      <c r="P320" s="7">
        <v>8336.9</v>
      </c>
      <c r="Q320" s="121" t="s">
        <v>392</v>
      </c>
      <c r="R320">
        <v>1</v>
      </c>
      <c r="S320">
        <v>1</v>
      </c>
      <c r="T320">
        <v>1</v>
      </c>
      <c r="U320" t="e">
        <f t="shared" si="271"/>
        <v>#VALUE!</v>
      </c>
      <c r="V320">
        <f t="shared" si="272"/>
        <v>3120</v>
      </c>
      <c r="W320">
        <f t="shared" si="273"/>
        <v>3441</v>
      </c>
      <c r="X320">
        <f t="shared" si="274"/>
        <v>4588</v>
      </c>
      <c r="Y320" t="e">
        <f t="shared" si="300"/>
        <v>#VALUE!</v>
      </c>
      <c r="Z320">
        <f t="shared" si="297"/>
        <v>537</v>
      </c>
      <c r="AA320">
        <f t="shared" si="298"/>
        <v>592</v>
      </c>
      <c r="AB320">
        <f t="shared" si="299"/>
        <v>789</v>
      </c>
      <c r="AC320" s="213" t="e">
        <f t="shared" si="287"/>
        <v>#VALUE!</v>
      </c>
      <c r="AD320" s="213">
        <f t="shared" si="288"/>
        <v>1.9241302642905427</v>
      </c>
      <c r="AE320" s="213">
        <f t="shared" si="289"/>
        <v>2.3291055157701974</v>
      </c>
      <c r="AF320" s="213">
        <f t="shared" si="290"/>
        <v>4.0906281389321384</v>
      </c>
      <c r="AG320" s="167">
        <f t="shared" si="275"/>
        <v>3.969E-4</v>
      </c>
      <c r="AH320" s="167">
        <f t="shared" si="276"/>
        <v>1.7345999999999999</v>
      </c>
      <c r="AI320" s="167">
        <f t="shared" si="277"/>
        <v>4</v>
      </c>
      <c r="AJ320" s="167">
        <f t="shared" si="278"/>
        <v>5.7428799999999995E-4</v>
      </c>
      <c r="AK320" s="115">
        <v>949.51120000000003</v>
      </c>
      <c r="AL320" s="7">
        <v>1047.2549999999999</v>
      </c>
      <c r="AM320" s="7">
        <v>1396.34</v>
      </c>
      <c r="AN320">
        <v>1</v>
      </c>
      <c r="AO320">
        <v>1</v>
      </c>
      <c r="AP320">
        <v>1</v>
      </c>
      <c r="AQ320">
        <f t="shared" si="279"/>
        <v>1069</v>
      </c>
      <c r="AR320">
        <f t="shared" si="279"/>
        <v>1179</v>
      </c>
      <c r="AS320">
        <f t="shared" si="280"/>
        <v>1573</v>
      </c>
      <c r="AT320">
        <f t="shared" si="302"/>
        <v>460</v>
      </c>
      <c r="AU320">
        <f t="shared" si="303"/>
        <v>507</v>
      </c>
      <c r="AV320">
        <f t="shared" si="304"/>
        <v>676</v>
      </c>
      <c r="AW320" s="213">
        <f t="shared" si="291"/>
        <v>1.42115929475893</v>
      </c>
      <c r="AX320" s="213">
        <f t="shared" si="292"/>
        <v>1.7192763490127385</v>
      </c>
      <c r="AY320" s="213">
        <f t="shared" si="293"/>
        <v>3.0208674027595199</v>
      </c>
      <c r="AZ320" s="119">
        <f t="shared" si="301"/>
        <v>0.7</v>
      </c>
      <c r="BA320" s="122">
        <v>16.2</v>
      </c>
      <c r="BB320" s="122">
        <v>18.600000000000001</v>
      </c>
      <c r="BC320" s="122">
        <v>31.4</v>
      </c>
      <c r="BE320" s="7">
        <f t="shared" si="306"/>
        <v>3881</v>
      </c>
      <c r="BG320" s="123">
        <f t="shared" si="281"/>
        <v>0.68</v>
      </c>
      <c r="BJ320">
        <v>0</v>
      </c>
      <c r="BK320">
        <v>10.199999999999999</v>
      </c>
      <c r="BL320">
        <v>11.9</v>
      </c>
      <c r="BM320">
        <v>21.85</v>
      </c>
      <c r="BO320">
        <f t="shared" si="296"/>
        <v>1</v>
      </c>
      <c r="BP320">
        <f t="shared" si="296"/>
        <v>1</v>
      </c>
      <c r="BQ320">
        <f t="shared" si="296"/>
        <v>1</v>
      </c>
      <c r="BR320">
        <f t="shared" si="282"/>
        <v>1069</v>
      </c>
      <c r="BS320">
        <f t="shared" si="294"/>
        <v>1179</v>
      </c>
      <c r="BT320">
        <f t="shared" si="295"/>
        <v>1573</v>
      </c>
      <c r="BV320">
        <f t="shared" si="283"/>
        <v>0</v>
      </c>
      <c r="BW320">
        <f t="shared" si="284"/>
        <v>0</v>
      </c>
      <c r="BX320">
        <f t="shared" si="285"/>
        <v>0</v>
      </c>
      <c r="BY320">
        <f t="shared" si="305"/>
        <v>1</v>
      </c>
    </row>
    <row r="321" spans="1:77" x14ac:dyDescent="0.25">
      <c r="A321" t="str">
        <f t="shared" si="286"/>
        <v>16511</v>
      </c>
      <c r="D321">
        <v>1</v>
      </c>
      <c r="E321">
        <v>65</v>
      </c>
      <c r="F321">
        <v>40.5</v>
      </c>
      <c r="G321">
        <v>11</v>
      </c>
      <c r="H321">
        <v>11.5</v>
      </c>
      <c r="I321">
        <v>0</v>
      </c>
      <c r="J321">
        <v>26</v>
      </c>
      <c r="K321">
        <v>30</v>
      </c>
      <c r="L321" s="121">
        <v>47.8</v>
      </c>
      <c r="M321" s="115">
        <f t="shared" si="270"/>
        <v>2937.6000000000004</v>
      </c>
      <c r="N321" s="7">
        <v>5669.0920000000006</v>
      </c>
      <c r="O321" s="7">
        <v>6252.6749999999993</v>
      </c>
      <c r="P321" s="7">
        <v>8336.9</v>
      </c>
      <c r="Q321" s="121" t="s">
        <v>392</v>
      </c>
      <c r="R321">
        <v>1</v>
      </c>
      <c r="S321">
        <v>1</v>
      </c>
      <c r="T321">
        <v>1</v>
      </c>
      <c r="U321" t="e">
        <f t="shared" si="271"/>
        <v>#VALUE!</v>
      </c>
      <c r="V321">
        <f t="shared" si="272"/>
        <v>3120</v>
      </c>
      <c r="W321">
        <f t="shared" si="273"/>
        <v>3441</v>
      </c>
      <c r="X321">
        <f t="shared" si="274"/>
        <v>4588</v>
      </c>
      <c r="Y321" t="e">
        <f t="shared" si="300"/>
        <v>#VALUE!</v>
      </c>
      <c r="Z321">
        <f t="shared" si="297"/>
        <v>537</v>
      </c>
      <c r="AA321">
        <f t="shared" si="298"/>
        <v>592</v>
      </c>
      <c r="AB321">
        <f t="shared" si="299"/>
        <v>789</v>
      </c>
      <c r="AC321" s="213" t="e">
        <f t="shared" si="287"/>
        <v>#VALUE!</v>
      </c>
      <c r="AD321" s="213">
        <f t="shared" si="288"/>
        <v>2.0510332444134116</v>
      </c>
      <c r="AE321" s="213">
        <f t="shared" si="289"/>
        <v>2.4793946759007865</v>
      </c>
      <c r="AF321" s="213">
        <f t="shared" si="290"/>
        <v>4.3379874113177026</v>
      </c>
      <c r="AG321" s="167">
        <f t="shared" si="275"/>
        <v>3.969E-4</v>
      </c>
      <c r="AH321" s="167">
        <f t="shared" si="276"/>
        <v>1.7345999999999999</v>
      </c>
      <c r="AI321" s="167">
        <f t="shared" si="277"/>
        <v>4</v>
      </c>
      <c r="AJ321" s="167">
        <f t="shared" si="278"/>
        <v>5.7428799999999995E-4</v>
      </c>
      <c r="AK321" s="115">
        <f>AK320*(1-(($E321-50)*0.005))</f>
        <v>878.29786000000001</v>
      </c>
      <c r="AL321" s="7">
        <f>AL320*(1-(($E321-50)*0.005))</f>
        <v>968.71087499999999</v>
      </c>
      <c r="AM321" s="7">
        <f>AM320*(1-(($E321-50)*0.005))</f>
        <v>1291.6144999999999</v>
      </c>
      <c r="AN321">
        <v>1</v>
      </c>
      <c r="AO321">
        <v>1</v>
      </c>
      <c r="AP321">
        <v>1</v>
      </c>
      <c r="AQ321">
        <f t="shared" si="279"/>
        <v>989</v>
      </c>
      <c r="AR321">
        <f t="shared" si="279"/>
        <v>1091</v>
      </c>
      <c r="AS321">
        <f t="shared" si="280"/>
        <v>1455</v>
      </c>
      <c r="AT321">
        <f t="shared" si="302"/>
        <v>425</v>
      </c>
      <c r="AU321">
        <f t="shared" si="303"/>
        <v>469</v>
      </c>
      <c r="AV321">
        <f t="shared" si="304"/>
        <v>626</v>
      </c>
      <c r="AW321" s="213">
        <f t="shared" si="291"/>
        <v>1.3018742572892474</v>
      </c>
      <c r="AX321" s="213">
        <f t="shared" si="292"/>
        <v>1.5764262795205095</v>
      </c>
      <c r="AY321" s="213">
        <f t="shared" si="293"/>
        <v>2.7640285013714583</v>
      </c>
      <c r="AZ321" s="119">
        <f t="shared" si="301"/>
        <v>0.9</v>
      </c>
      <c r="BA321" s="122">
        <v>16.2</v>
      </c>
      <c r="BB321" s="122">
        <v>18.600000000000001</v>
      </c>
      <c r="BC321" s="122">
        <v>31.4</v>
      </c>
      <c r="BE321" s="7">
        <f t="shared" si="306"/>
        <v>4320</v>
      </c>
      <c r="BG321" s="123">
        <f t="shared" si="281"/>
        <v>0.68</v>
      </c>
      <c r="BJ321">
        <v>0</v>
      </c>
      <c r="BK321">
        <v>10.199999999999999</v>
      </c>
      <c r="BL321">
        <v>11.9</v>
      </c>
      <c r="BM321">
        <v>21.85</v>
      </c>
      <c r="BO321">
        <f t="shared" si="296"/>
        <v>1</v>
      </c>
      <c r="BP321">
        <f t="shared" si="296"/>
        <v>1</v>
      </c>
      <c r="BQ321">
        <f t="shared" si="296"/>
        <v>1</v>
      </c>
      <c r="BR321">
        <f t="shared" si="282"/>
        <v>989</v>
      </c>
      <c r="BS321">
        <f t="shared" si="294"/>
        <v>1091</v>
      </c>
      <c r="BT321">
        <f t="shared" si="295"/>
        <v>1455</v>
      </c>
      <c r="BV321">
        <f t="shared" si="283"/>
        <v>0</v>
      </c>
      <c r="BW321">
        <f t="shared" si="284"/>
        <v>0</v>
      </c>
      <c r="BX321">
        <f t="shared" si="285"/>
        <v>0</v>
      </c>
      <c r="BY321">
        <f t="shared" si="305"/>
        <v>1</v>
      </c>
    </row>
    <row r="322" spans="1:77" x14ac:dyDescent="0.25">
      <c r="A322" t="str">
        <f t="shared" si="286"/>
        <v>13515</v>
      </c>
      <c r="D322">
        <v>1</v>
      </c>
      <c r="E322">
        <v>35</v>
      </c>
      <c r="F322">
        <v>40.5</v>
      </c>
      <c r="G322">
        <v>15</v>
      </c>
      <c r="H322">
        <v>16.5</v>
      </c>
      <c r="I322">
        <v>0</v>
      </c>
      <c r="J322">
        <v>26</v>
      </c>
      <c r="K322">
        <v>30</v>
      </c>
      <c r="L322" s="121">
        <v>48.1</v>
      </c>
      <c r="M322" s="115">
        <f t="shared" si="270"/>
        <v>3292.8</v>
      </c>
      <c r="N322" s="7">
        <v>4942.1733310961072</v>
      </c>
      <c r="O322" s="7">
        <v>5121.9619484404784</v>
      </c>
      <c r="P322" s="7">
        <v>7511.2599999999993</v>
      </c>
      <c r="Q322" s="121" t="s">
        <v>392</v>
      </c>
      <c r="R322">
        <v>1</v>
      </c>
      <c r="S322">
        <v>1</v>
      </c>
      <c r="T322">
        <v>1</v>
      </c>
      <c r="U322" t="e">
        <f t="shared" si="271"/>
        <v>#VALUE!</v>
      </c>
      <c r="V322">
        <f t="shared" si="272"/>
        <v>2720</v>
      </c>
      <c r="W322">
        <f t="shared" si="273"/>
        <v>2819</v>
      </c>
      <c r="X322">
        <f t="shared" si="274"/>
        <v>4134</v>
      </c>
      <c r="Y322" t="e">
        <f t="shared" si="300"/>
        <v>#VALUE!</v>
      </c>
      <c r="Z322">
        <f t="shared" si="297"/>
        <v>468</v>
      </c>
      <c r="AA322">
        <f t="shared" si="298"/>
        <v>485</v>
      </c>
      <c r="AB322">
        <f t="shared" si="299"/>
        <v>711</v>
      </c>
      <c r="AC322" s="213" t="e">
        <f t="shared" si="287"/>
        <v>#VALUE!</v>
      </c>
      <c r="AD322" s="213">
        <f t="shared" si="288"/>
        <v>1.0250393354211038</v>
      </c>
      <c r="AE322" s="213">
        <f t="shared" si="289"/>
        <v>1.1005053018582078</v>
      </c>
      <c r="AF322" s="213">
        <f t="shared" si="290"/>
        <v>2.3573619185371655</v>
      </c>
      <c r="AG322" s="167">
        <f t="shared" si="275"/>
        <v>2.0829999999999999E-4</v>
      </c>
      <c r="AH322" s="167">
        <f t="shared" si="276"/>
        <v>1.724</v>
      </c>
      <c r="AI322" s="167">
        <f t="shared" si="277"/>
        <v>2</v>
      </c>
      <c r="AJ322" s="167">
        <f t="shared" si="278"/>
        <v>4.6182900000000003E-4</v>
      </c>
      <c r="AK322" s="115">
        <v>653.91552727192982</v>
      </c>
      <c r="AL322" s="7">
        <v>677.70396216321694</v>
      </c>
      <c r="AM322" s="7">
        <v>993.84</v>
      </c>
      <c r="AN322">
        <v>1</v>
      </c>
      <c r="AO322">
        <v>1</v>
      </c>
      <c r="AP322">
        <v>1</v>
      </c>
      <c r="AQ322">
        <f t="shared" si="279"/>
        <v>736</v>
      </c>
      <c r="AR322">
        <f t="shared" si="279"/>
        <v>763</v>
      </c>
      <c r="AS322">
        <f t="shared" si="280"/>
        <v>1119</v>
      </c>
      <c r="AT322">
        <f t="shared" si="302"/>
        <v>316</v>
      </c>
      <c r="AU322">
        <f t="shared" si="303"/>
        <v>328</v>
      </c>
      <c r="AV322">
        <f t="shared" si="304"/>
        <v>481</v>
      </c>
      <c r="AW322" s="213">
        <f t="shared" si="291"/>
        <v>0.46909104104849375</v>
      </c>
      <c r="AX322" s="213">
        <f t="shared" si="292"/>
        <v>0.50520557046832537</v>
      </c>
      <c r="AY322" s="213">
        <f t="shared" si="293"/>
        <v>1.0825082836665039</v>
      </c>
      <c r="AZ322" s="119">
        <f t="shared" si="301"/>
        <v>0.4</v>
      </c>
      <c r="BA322" s="122">
        <v>16.399999999999999</v>
      </c>
      <c r="BB322" s="122">
        <v>17.7</v>
      </c>
      <c r="BC322" s="122">
        <v>29.7</v>
      </c>
      <c r="BE322" s="7">
        <f t="shared" si="306"/>
        <v>4116</v>
      </c>
      <c r="BG322" s="123">
        <f t="shared" si="281"/>
        <v>0.8</v>
      </c>
      <c r="BJ322">
        <v>0</v>
      </c>
      <c r="BK322">
        <v>10</v>
      </c>
      <c r="BL322">
        <v>10.9</v>
      </c>
      <c r="BM322">
        <v>21.85</v>
      </c>
      <c r="BO322">
        <f t="shared" si="296"/>
        <v>1</v>
      </c>
      <c r="BP322">
        <f t="shared" si="296"/>
        <v>1</v>
      </c>
      <c r="BQ322">
        <f t="shared" si="296"/>
        <v>1</v>
      </c>
      <c r="BR322">
        <f t="shared" si="282"/>
        <v>736</v>
      </c>
      <c r="BS322">
        <f t="shared" si="294"/>
        <v>763</v>
      </c>
      <c r="BT322">
        <f t="shared" si="295"/>
        <v>1119</v>
      </c>
      <c r="BV322">
        <f t="shared" si="283"/>
        <v>0</v>
      </c>
      <c r="BW322">
        <f t="shared" si="284"/>
        <v>0</v>
      </c>
      <c r="BX322">
        <f t="shared" si="285"/>
        <v>0</v>
      </c>
      <c r="BY322">
        <f t="shared" si="305"/>
        <v>1</v>
      </c>
    </row>
    <row r="323" spans="1:77" x14ac:dyDescent="0.25">
      <c r="A323" t="str">
        <f t="shared" si="286"/>
        <v>15015</v>
      </c>
      <c r="D323">
        <v>1</v>
      </c>
      <c r="E323">
        <v>50</v>
      </c>
      <c r="F323">
        <v>40.5</v>
      </c>
      <c r="G323">
        <v>15</v>
      </c>
      <c r="H323">
        <v>16.5</v>
      </c>
      <c r="I323">
        <v>0</v>
      </c>
      <c r="J323">
        <v>26</v>
      </c>
      <c r="K323">
        <v>30</v>
      </c>
      <c r="L323" s="121">
        <v>48.1</v>
      </c>
      <c r="M323" s="115">
        <f t="shared" si="270"/>
        <v>3884</v>
      </c>
      <c r="N323" s="7">
        <v>4942.1733310961072</v>
      </c>
      <c r="O323" s="7">
        <v>5121.9619484404784</v>
      </c>
      <c r="P323" s="7">
        <v>7511.2599999999993</v>
      </c>
      <c r="Q323" s="121" t="s">
        <v>392</v>
      </c>
      <c r="R323">
        <v>1</v>
      </c>
      <c r="S323">
        <v>1</v>
      </c>
      <c r="T323">
        <v>1</v>
      </c>
      <c r="U323" t="e">
        <f t="shared" si="271"/>
        <v>#VALUE!</v>
      </c>
      <c r="V323">
        <f t="shared" si="272"/>
        <v>2720</v>
      </c>
      <c r="W323">
        <f t="shared" si="273"/>
        <v>2819</v>
      </c>
      <c r="X323">
        <f t="shared" si="274"/>
        <v>4134</v>
      </c>
      <c r="Y323" t="e">
        <f t="shared" si="300"/>
        <v>#VALUE!</v>
      </c>
      <c r="Z323">
        <f t="shared" si="297"/>
        <v>468</v>
      </c>
      <c r="AA323">
        <f t="shared" si="298"/>
        <v>485</v>
      </c>
      <c r="AB323">
        <f t="shared" si="299"/>
        <v>711</v>
      </c>
      <c r="AC323" s="213" t="e">
        <f t="shared" si="287"/>
        <v>#VALUE!</v>
      </c>
      <c r="AD323" s="213">
        <f t="shared" si="288"/>
        <v>1.0496169908388007</v>
      </c>
      <c r="AE323" s="213">
        <f t="shared" si="289"/>
        <v>1.1266422789794759</v>
      </c>
      <c r="AF323" s="213">
        <f t="shared" si="290"/>
        <v>2.4079047760825287</v>
      </c>
      <c r="AG323" s="167">
        <f t="shared" si="275"/>
        <v>2.0829999999999999E-4</v>
      </c>
      <c r="AH323" s="167">
        <f t="shared" si="276"/>
        <v>1.724</v>
      </c>
      <c r="AI323" s="167">
        <f t="shared" si="277"/>
        <v>2</v>
      </c>
      <c r="AJ323" s="167">
        <f t="shared" si="278"/>
        <v>4.6182900000000003E-4</v>
      </c>
      <c r="AK323" s="115">
        <v>653.91552727192982</v>
      </c>
      <c r="AL323" s="7">
        <v>677.70396216321694</v>
      </c>
      <c r="AM323" s="7">
        <v>993.84</v>
      </c>
      <c r="AN323">
        <v>1</v>
      </c>
      <c r="AO323">
        <v>1</v>
      </c>
      <c r="AP323">
        <v>1</v>
      </c>
      <c r="AQ323">
        <f t="shared" si="279"/>
        <v>736</v>
      </c>
      <c r="AR323">
        <f t="shared" si="279"/>
        <v>763</v>
      </c>
      <c r="AS323">
        <f t="shared" si="280"/>
        <v>1119</v>
      </c>
      <c r="AT323">
        <f t="shared" si="302"/>
        <v>316</v>
      </c>
      <c r="AU323">
        <f t="shared" si="303"/>
        <v>328</v>
      </c>
      <c r="AV323">
        <f t="shared" si="304"/>
        <v>481</v>
      </c>
      <c r="AW323" s="213">
        <f t="shared" si="291"/>
        <v>0.48157916299021247</v>
      </c>
      <c r="AX323" s="213">
        <f t="shared" si="292"/>
        <v>0.51852246949904768</v>
      </c>
      <c r="AY323" s="213">
        <f t="shared" si="293"/>
        <v>1.1082747410672107</v>
      </c>
      <c r="AZ323" s="119">
        <f t="shared" si="301"/>
        <v>0.5</v>
      </c>
      <c r="BA323" s="122">
        <v>16.399999999999999</v>
      </c>
      <c r="BB323" s="122">
        <v>17.7</v>
      </c>
      <c r="BC323" s="122">
        <v>29.7</v>
      </c>
      <c r="BE323" s="7">
        <f t="shared" si="306"/>
        <v>4855</v>
      </c>
      <c r="BG323" s="123">
        <f t="shared" si="281"/>
        <v>0.8</v>
      </c>
      <c r="BJ323">
        <v>0</v>
      </c>
      <c r="BK323">
        <v>10</v>
      </c>
      <c r="BL323">
        <v>10.9</v>
      </c>
      <c r="BM323">
        <v>21.85</v>
      </c>
      <c r="BO323">
        <f t="shared" si="296"/>
        <v>1</v>
      </c>
      <c r="BP323">
        <f t="shared" si="296"/>
        <v>1</v>
      </c>
      <c r="BQ323">
        <f t="shared" si="296"/>
        <v>1</v>
      </c>
      <c r="BR323">
        <f t="shared" si="282"/>
        <v>736</v>
      </c>
      <c r="BS323">
        <f t="shared" si="294"/>
        <v>763</v>
      </c>
      <c r="BT323">
        <f t="shared" si="295"/>
        <v>1119</v>
      </c>
      <c r="BV323">
        <f t="shared" si="283"/>
        <v>0</v>
      </c>
      <c r="BW323">
        <f t="shared" si="284"/>
        <v>0</v>
      </c>
      <c r="BX323">
        <f t="shared" si="285"/>
        <v>0</v>
      </c>
      <c r="BY323">
        <f t="shared" si="305"/>
        <v>1</v>
      </c>
    </row>
    <row r="324" spans="1:77" x14ac:dyDescent="0.25">
      <c r="A324" t="str">
        <f t="shared" si="286"/>
        <v>16515</v>
      </c>
      <c r="D324">
        <v>1</v>
      </c>
      <c r="E324">
        <v>65</v>
      </c>
      <c r="F324">
        <v>40.5</v>
      </c>
      <c r="G324">
        <v>15</v>
      </c>
      <c r="H324">
        <v>16.5</v>
      </c>
      <c r="I324">
        <v>0</v>
      </c>
      <c r="J324">
        <v>26</v>
      </c>
      <c r="K324">
        <v>30</v>
      </c>
      <c r="L324" s="121">
        <v>48.1</v>
      </c>
      <c r="M324" s="115">
        <f t="shared" si="270"/>
        <v>4305.6000000000004</v>
      </c>
      <c r="N324" s="7">
        <v>4942.1733310961072</v>
      </c>
      <c r="O324" s="7">
        <v>5121.9619484404784</v>
      </c>
      <c r="P324" s="7">
        <v>7511.2599999999993</v>
      </c>
      <c r="Q324" s="121" t="s">
        <v>392</v>
      </c>
      <c r="R324">
        <v>1</v>
      </c>
      <c r="S324">
        <v>1</v>
      </c>
      <c r="T324">
        <v>1</v>
      </c>
      <c r="U324" t="e">
        <f t="shared" si="271"/>
        <v>#VALUE!</v>
      </c>
      <c r="V324">
        <f t="shared" si="272"/>
        <v>2720</v>
      </c>
      <c r="W324">
        <f t="shared" si="273"/>
        <v>2819</v>
      </c>
      <c r="X324">
        <f t="shared" si="274"/>
        <v>4134</v>
      </c>
      <c r="Y324" t="e">
        <f t="shared" si="300"/>
        <v>#VALUE!</v>
      </c>
      <c r="Z324">
        <f t="shared" si="297"/>
        <v>468</v>
      </c>
      <c r="AA324">
        <f t="shared" si="298"/>
        <v>485</v>
      </c>
      <c r="AB324">
        <f t="shared" si="299"/>
        <v>711</v>
      </c>
      <c r="AC324" s="213" t="e">
        <f t="shared" si="287"/>
        <v>#VALUE!</v>
      </c>
      <c r="AD324" s="213">
        <f t="shared" si="288"/>
        <v>1.0741946462564975</v>
      </c>
      <c r="AE324" s="213">
        <f t="shared" si="289"/>
        <v>1.1527792561007437</v>
      </c>
      <c r="AF324" s="213">
        <f t="shared" si="290"/>
        <v>2.4584476336278915</v>
      </c>
      <c r="AG324" s="167">
        <f t="shared" si="275"/>
        <v>2.0829999999999999E-4</v>
      </c>
      <c r="AH324" s="167">
        <f t="shared" si="276"/>
        <v>1.724</v>
      </c>
      <c r="AI324" s="167">
        <f t="shared" si="277"/>
        <v>2</v>
      </c>
      <c r="AJ324" s="167">
        <f t="shared" si="278"/>
        <v>4.6182900000000003E-4</v>
      </c>
      <c r="AK324" s="115">
        <v>653.91552727192982</v>
      </c>
      <c r="AL324" s="7">
        <v>677.70396216321694</v>
      </c>
      <c r="AM324" s="7">
        <v>993.84</v>
      </c>
      <c r="AN324">
        <v>1</v>
      </c>
      <c r="AO324">
        <v>1</v>
      </c>
      <c r="AP324">
        <v>1</v>
      </c>
      <c r="AQ324">
        <f t="shared" si="279"/>
        <v>736</v>
      </c>
      <c r="AR324">
        <f t="shared" si="279"/>
        <v>763</v>
      </c>
      <c r="AS324">
        <f t="shared" si="280"/>
        <v>1119</v>
      </c>
      <c r="AT324">
        <f t="shared" si="302"/>
        <v>316</v>
      </c>
      <c r="AU324">
        <f t="shared" si="303"/>
        <v>328</v>
      </c>
      <c r="AV324">
        <f t="shared" si="304"/>
        <v>481</v>
      </c>
      <c r="AW324" s="213">
        <f t="shared" si="291"/>
        <v>0.49406728493193125</v>
      </c>
      <c r="AX324" s="213">
        <f t="shared" si="292"/>
        <v>0.53183936852976998</v>
      </c>
      <c r="AY324" s="213">
        <f t="shared" si="293"/>
        <v>1.1340411984679173</v>
      </c>
      <c r="AZ324" s="119">
        <f t="shared" si="301"/>
        <v>0.7</v>
      </c>
      <c r="BA324" s="122">
        <v>16.399999999999999</v>
      </c>
      <c r="BB324" s="122">
        <v>17.7</v>
      </c>
      <c r="BC324" s="122">
        <v>29.7</v>
      </c>
      <c r="BE324" s="7">
        <f t="shared" si="306"/>
        <v>5382</v>
      </c>
      <c r="BG324" s="123">
        <f t="shared" si="281"/>
        <v>0.8</v>
      </c>
      <c r="BJ324">
        <v>0</v>
      </c>
      <c r="BK324">
        <v>10</v>
      </c>
      <c r="BL324">
        <v>10.9</v>
      </c>
      <c r="BM324">
        <v>21.85</v>
      </c>
      <c r="BO324">
        <f t="shared" si="296"/>
        <v>1</v>
      </c>
      <c r="BP324">
        <f t="shared" si="296"/>
        <v>1</v>
      </c>
      <c r="BQ324">
        <f t="shared" si="296"/>
        <v>1</v>
      </c>
      <c r="BR324">
        <f t="shared" si="282"/>
        <v>736</v>
      </c>
      <c r="BS324">
        <f t="shared" si="294"/>
        <v>763</v>
      </c>
      <c r="BT324">
        <f t="shared" si="295"/>
        <v>1119</v>
      </c>
      <c r="BV324">
        <f t="shared" si="283"/>
        <v>0</v>
      </c>
      <c r="BW324">
        <f t="shared" si="284"/>
        <v>0</v>
      </c>
      <c r="BX324">
        <f t="shared" si="285"/>
        <v>0</v>
      </c>
      <c r="BY324">
        <f t="shared" si="305"/>
        <v>1</v>
      </c>
    </row>
    <row r="325" spans="1:77" x14ac:dyDescent="0.25">
      <c r="A325" t="str">
        <f t="shared" si="286"/>
        <v>13516</v>
      </c>
      <c r="D325">
        <v>1</v>
      </c>
      <c r="E325">
        <v>35</v>
      </c>
      <c r="F325">
        <v>40.5</v>
      </c>
      <c r="G325">
        <v>16</v>
      </c>
      <c r="H325">
        <v>16.5</v>
      </c>
      <c r="I325">
        <v>0</v>
      </c>
      <c r="J325">
        <v>26</v>
      </c>
      <c r="K325">
        <v>30</v>
      </c>
      <c r="L325" s="121">
        <v>48.1</v>
      </c>
      <c r="M325" s="115">
        <f t="shared" si="270"/>
        <v>3032.8</v>
      </c>
      <c r="N325" s="7">
        <v>7342.4691534710291</v>
      </c>
      <c r="O325" s="7">
        <v>7609.5768181679023</v>
      </c>
      <c r="P325" s="7">
        <v>11159.300000000001</v>
      </c>
      <c r="Q325" s="121" t="s">
        <v>392</v>
      </c>
      <c r="R325">
        <v>1</v>
      </c>
      <c r="S325">
        <v>1</v>
      </c>
      <c r="T325">
        <v>1</v>
      </c>
      <c r="U325" t="e">
        <f t="shared" si="271"/>
        <v>#VALUE!</v>
      </c>
      <c r="V325">
        <f t="shared" si="272"/>
        <v>4041</v>
      </c>
      <c r="W325">
        <f t="shared" si="273"/>
        <v>4188</v>
      </c>
      <c r="X325">
        <f t="shared" si="274"/>
        <v>6141</v>
      </c>
      <c r="Y325" t="e">
        <f t="shared" si="300"/>
        <v>#VALUE!</v>
      </c>
      <c r="Z325">
        <f t="shared" si="297"/>
        <v>695</v>
      </c>
      <c r="AA325">
        <f t="shared" si="298"/>
        <v>720</v>
      </c>
      <c r="AB325">
        <f t="shared" si="299"/>
        <v>1056</v>
      </c>
      <c r="AC325" s="213" t="e">
        <f t="shared" si="287"/>
        <v>#VALUE!</v>
      </c>
      <c r="AD325" s="213">
        <f t="shared" si="288"/>
        <v>6.7264843301704147</v>
      </c>
      <c r="AE325" s="213">
        <f t="shared" si="289"/>
        <v>7.2177171574635857</v>
      </c>
      <c r="AF325" s="213">
        <f t="shared" si="290"/>
        <v>15.495499402925979</v>
      </c>
      <c r="AG325" s="167">
        <f t="shared" si="275"/>
        <v>2.0829999999999999E-4</v>
      </c>
      <c r="AH325" s="167">
        <f t="shared" si="276"/>
        <v>1.724</v>
      </c>
      <c r="AI325" s="167">
        <f t="shared" si="277"/>
        <v>4</v>
      </c>
      <c r="AJ325" s="167">
        <f t="shared" si="278"/>
        <v>1.392796E-3</v>
      </c>
      <c r="AK325" s="115">
        <v>1068.8700133353962</v>
      </c>
      <c r="AL325" s="7">
        <v>1107.7538502516963</v>
      </c>
      <c r="AM325" s="7">
        <v>1624.5</v>
      </c>
      <c r="AN325">
        <v>1</v>
      </c>
      <c r="AO325">
        <v>1</v>
      </c>
      <c r="AP325">
        <v>1</v>
      </c>
      <c r="AQ325">
        <f t="shared" si="279"/>
        <v>1204</v>
      </c>
      <c r="AR325">
        <f t="shared" si="279"/>
        <v>1248</v>
      </c>
      <c r="AS325">
        <f t="shared" si="280"/>
        <v>1829</v>
      </c>
      <c r="AT325">
        <f t="shared" si="302"/>
        <v>518</v>
      </c>
      <c r="AU325">
        <f t="shared" si="303"/>
        <v>537</v>
      </c>
      <c r="AV325">
        <f t="shared" si="304"/>
        <v>786</v>
      </c>
      <c r="AW325" s="213">
        <f t="shared" si="291"/>
        <v>3.7428786713223694</v>
      </c>
      <c r="AX325" s="213">
        <f t="shared" si="292"/>
        <v>4.0216334078883387</v>
      </c>
      <c r="AY325" s="213">
        <f t="shared" si="293"/>
        <v>8.5975707050256478</v>
      </c>
      <c r="AZ325" s="119">
        <f t="shared" si="301"/>
        <v>0.7</v>
      </c>
      <c r="BA325" s="122">
        <v>16.399999999999999</v>
      </c>
      <c r="BB325" s="122">
        <v>17.7</v>
      </c>
      <c r="BC325" s="122">
        <v>29.7</v>
      </c>
      <c r="BE325" s="7">
        <f t="shared" si="306"/>
        <v>4460</v>
      </c>
      <c r="BG325" s="123">
        <f t="shared" si="281"/>
        <v>0.68</v>
      </c>
      <c r="BJ325">
        <v>0</v>
      </c>
      <c r="BK325">
        <v>10</v>
      </c>
      <c r="BL325">
        <v>10.9</v>
      </c>
      <c r="BM325">
        <v>21.85</v>
      </c>
      <c r="BO325">
        <f t="shared" si="296"/>
        <v>1</v>
      </c>
      <c r="BP325">
        <f t="shared" si="296"/>
        <v>1</v>
      </c>
      <c r="BQ325">
        <f t="shared" si="296"/>
        <v>1</v>
      </c>
      <c r="BR325">
        <f t="shared" si="282"/>
        <v>1204</v>
      </c>
      <c r="BS325">
        <f t="shared" si="294"/>
        <v>1248</v>
      </c>
      <c r="BT325">
        <f t="shared" si="295"/>
        <v>1829</v>
      </c>
      <c r="BV325">
        <f t="shared" si="283"/>
        <v>0</v>
      </c>
      <c r="BW325">
        <f t="shared" si="284"/>
        <v>0</v>
      </c>
      <c r="BX325">
        <f t="shared" si="285"/>
        <v>0</v>
      </c>
      <c r="BY325">
        <f t="shared" si="305"/>
        <v>1</v>
      </c>
    </row>
    <row r="326" spans="1:77" x14ac:dyDescent="0.25">
      <c r="A326" t="str">
        <f t="shared" si="286"/>
        <v>15016</v>
      </c>
      <c r="D326">
        <v>1</v>
      </c>
      <c r="E326">
        <v>50</v>
      </c>
      <c r="F326">
        <v>40.5</v>
      </c>
      <c r="G326">
        <v>16</v>
      </c>
      <c r="H326">
        <v>16.5</v>
      </c>
      <c r="I326">
        <v>0</v>
      </c>
      <c r="J326">
        <v>26</v>
      </c>
      <c r="K326">
        <v>30</v>
      </c>
      <c r="L326" s="121">
        <v>48.1</v>
      </c>
      <c r="M326" s="115">
        <f t="shared" si="270"/>
        <v>3613.5200000000004</v>
      </c>
      <c r="N326" s="7">
        <v>7342.4691534710291</v>
      </c>
      <c r="O326" s="7">
        <v>7609.5768181679023</v>
      </c>
      <c r="P326" s="7">
        <v>11159.300000000001</v>
      </c>
      <c r="Q326" s="121" t="s">
        <v>392</v>
      </c>
      <c r="R326">
        <v>1</v>
      </c>
      <c r="S326">
        <v>1</v>
      </c>
      <c r="T326">
        <v>1</v>
      </c>
      <c r="U326" t="e">
        <f t="shared" si="271"/>
        <v>#VALUE!</v>
      </c>
      <c r="V326">
        <f t="shared" si="272"/>
        <v>4041</v>
      </c>
      <c r="W326">
        <f t="shared" si="273"/>
        <v>4188</v>
      </c>
      <c r="X326">
        <f t="shared" si="274"/>
        <v>6141</v>
      </c>
      <c r="Y326" t="e">
        <f t="shared" si="300"/>
        <v>#VALUE!</v>
      </c>
      <c r="Z326">
        <f t="shared" si="297"/>
        <v>695</v>
      </c>
      <c r="AA326">
        <f t="shared" si="298"/>
        <v>720</v>
      </c>
      <c r="AB326">
        <f t="shared" si="299"/>
        <v>1056</v>
      </c>
      <c r="AC326" s="213" t="e">
        <f t="shared" si="287"/>
        <v>#VALUE!</v>
      </c>
      <c r="AD326" s="213">
        <f t="shared" si="288"/>
        <v>6.823680331687707</v>
      </c>
      <c r="AE326" s="213">
        <f t="shared" si="289"/>
        <v>7.3210189410147404</v>
      </c>
      <c r="AF326" s="213">
        <f t="shared" si="290"/>
        <v>15.695422601288003</v>
      </c>
      <c r="AG326" s="167">
        <f t="shared" si="275"/>
        <v>2.0829999999999999E-4</v>
      </c>
      <c r="AH326" s="167">
        <f t="shared" si="276"/>
        <v>1.724</v>
      </c>
      <c r="AI326" s="167">
        <f t="shared" si="277"/>
        <v>4</v>
      </c>
      <c r="AJ326" s="167">
        <f t="shared" si="278"/>
        <v>1.392796E-3</v>
      </c>
      <c r="AK326" s="115">
        <v>1068.8700133353962</v>
      </c>
      <c r="AL326" s="7">
        <v>1107.7538502516963</v>
      </c>
      <c r="AM326" s="7">
        <v>1624.5</v>
      </c>
      <c r="AN326">
        <v>1</v>
      </c>
      <c r="AO326">
        <v>1</v>
      </c>
      <c r="AP326">
        <v>1</v>
      </c>
      <c r="AQ326">
        <f t="shared" si="279"/>
        <v>1204</v>
      </c>
      <c r="AR326">
        <f t="shared" si="279"/>
        <v>1248</v>
      </c>
      <c r="AS326">
        <f t="shared" si="280"/>
        <v>1829</v>
      </c>
      <c r="AT326">
        <f t="shared" si="302"/>
        <v>518</v>
      </c>
      <c r="AU326">
        <f t="shared" si="303"/>
        <v>537</v>
      </c>
      <c r="AV326">
        <f t="shared" si="304"/>
        <v>786</v>
      </c>
      <c r="AW326" s="213">
        <f t="shared" si="291"/>
        <v>3.8014346308343856</v>
      </c>
      <c r="AX326" s="213">
        <f t="shared" si="292"/>
        <v>4.0839411859901391</v>
      </c>
      <c r="AY326" s="213">
        <f t="shared" si="293"/>
        <v>8.7177348956000529</v>
      </c>
      <c r="AZ326" s="119">
        <f t="shared" si="301"/>
        <v>1</v>
      </c>
      <c r="BA326" s="122">
        <v>16.399999999999999</v>
      </c>
      <c r="BB326" s="122">
        <v>17.7</v>
      </c>
      <c r="BC326" s="122">
        <v>29.7</v>
      </c>
      <c r="BE326" s="7">
        <f t="shared" si="306"/>
        <v>5314</v>
      </c>
      <c r="BG326" s="123">
        <f t="shared" si="281"/>
        <v>0.68</v>
      </c>
      <c r="BJ326">
        <v>0</v>
      </c>
      <c r="BK326">
        <v>10</v>
      </c>
      <c r="BL326">
        <v>10.9</v>
      </c>
      <c r="BM326">
        <v>21.85</v>
      </c>
      <c r="BO326">
        <f t="shared" si="296"/>
        <v>1</v>
      </c>
      <c r="BP326">
        <f t="shared" si="296"/>
        <v>1</v>
      </c>
      <c r="BQ326">
        <f t="shared" si="296"/>
        <v>1</v>
      </c>
      <c r="BR326">
        <f t="shared" si="282"/>
        <v>1204</v>
      </c>
      <c r="BS326">
        <f t="shared" si="294"/>
        <v>1248</v>
      </c>
      <c r="BT326">
        <f t="shared" si="295"/>
        <v>1829</v>
      </c>
      <c r="BV326">
        <f t="shared" si="283"/>
        <v>0</v>
      </c>
      <c r="BW326">
        <f t="shared" si="284"/>
        <v>0</v>
      </c>
      <c r="BX326">
        <f t="shared" si="285"/>
        <v>0</v>
      </c>
      <c r="BY326">
        <f t="shared" si="305"/>
        <v>1</v>
      </c>
    </row>
    <row r="327" spans="1:77" x14ac:dyDescent="0.25">
      <c r="A327" t="str">
        <f t="shared" si="286"/>
        <v>16516</v>
      </c>
      <c r="D327">
        <v>1</v>
      </c>
      <c r="E327">
        <v>65</v>
      </c>
      <c r="F327">
        <v>40.5</v>
      </c>
      <c r="G327">
        <v>16</v>
      </c>
      <c r="H327">
        <v>16.5</v>
      </c>
      <c r="I327">
        <v>0</v>
      </c>
      <c r="J327">
        <v>26</v>
      </c>
      <c r="K327">
        <v>30</v>
      </c>
      <c r="L327" s="121">
        <v>48.1</v>
      </c>
      <c r="M327" s="115">
        <f t="shared" si="270"/>
        <v>4137.12</v>
      </c>
      <c r="N327" s="7">
        <v>7342.4691534710291</v>
      </c>
      <c r="O327" s="7">
        <v>7609.5768181679023</v>
      </c>
      <c r="P327" s="7">
        <v>11159.300000000001</v>
      </c>
      <c r="Q327" s="121" t="s">
        <v>392</v>
      </c>
      <c r="R327">
        <v>1</v>
      </c>
      <c r="S327">
        <v>1</v>
      </c>
      <c r="T327">
        <v>1</v>
      </c>
      <c r="U327" t="e">
        <f t="shared" si="271"/>
        <v>#VALUE!</v>
      </c>
      <c r="V327">
        <f t="shared" si="272"/>
        <v>4041</v>
      </c>
      <c r="W327">
        <f t="shared" si="273"/>
        <v>4188</v>
      </c>
      <c r="X327">
        <f t="shared" si="274"/>
        <v>6141</v>
      </c>
      <c r="Y327" t="e">
        <f t="shared" si="300"/>
        <v>#VALUE!</v>
      </c>
      <c r="Z327">
        <f t="shared" si="297"/>
        <v>695</v>
      </c>
      <c r="AA327">
        <f t="shared" si="298"/>
        <v>720</v>
      </c>
      <c r="AB327">
        <f t="shared" si="299"/>
        <v>1056</v>
      </c>
      <c r="AC327" s="213" t="e">
        <f t="shared" si="287"/>
        <v>#VALUE!</v>
      </c>
      <c r="AD327" s="213">
        <f t="shared" si="288"/>
        <v>6.9208763332049994</v>
      </c>
      <c r="AE327" s="213">
        <f t="shared" si="289"/>
        <v>7.4243207245658951</v>
      </c>
      <c r="AF327" s="213">
        <f t="shared" si="290"/>
        <v>15.895345799650027</v>
      </c>
      <c r="AG327" s="167">
        <f t="shared" si="275"/>
        <v>2.0829999999999999E-4</v>
      </c>
      <c r="AH327" s="167">
        <f t="shared" si="276"/>
        <v>1.724</v>
      </c>
      <c r="AI327" s="167">
        <f t="shared" si="277"/>
        <v>4</v>
      </c>
      <c r="AJ327" s="167">
        <f t="shared" si="278"/>
        <v>1.392796E-3</v>
      </c>
      <c r="AK327" s="115">
        <f>AK326*(1-(($E327-50)*0.005))</f>
        <v>988.70476233524153</v>
      </c>
      <c r="AL327" s="7">
        <f>AL326*(1-(($E327-50)*0.005))</f>
        <v>1024.6723114828192</v>
      </c>
      <c r="AM327" s="7">
        <f>AM326*(1-(($E327-50)*0.005))</f>
        <v>1502.6625000000001</v>
      </c>
      <c r="AN327">
        <v>1</v>
      </c>
      <c r="AO327">
        <v>1</v>
      </c>
      <c r="AP327">
        <v>1</v>
      </c>
      <c r="AQ327">
        <f t="shared" si="279"/>
        <v>1113</v>
      </c>
      <c r="AR327">
        <f t="shared" si="279"/>
        <v>1154</v>
      </c>
      <c r="AS327">
        <f t="shared" si="280"/>
        <v>1692</v>
      </c>
      <c r="AT327">
        <f t="shared" si="302"/>
        <v>479</v>
      </c>
      <c r="AU327">
        <f t="shared" si="303"/>
        <v>496</v>
      </c>
      <c r="AV327">
        <f t="shared" si="304"/>
        <v>728</v>
      </c>
      <c r="AW327" s="213">
        <f t="shared" si="291"/>
        <v>3.3043256065997064</v>
      </c>
      <c r="AX327" s="213">
        <f t="shared" si="292"/>
        <v>3.54125992909999</v>
      </c>
      <c r="AY327" s="213">
        <f t="shared" si="293"/>
        <v>7.5891373673718938</v>
      </c>
      <c r="AZ327" s="119">
        <f t="shared" si="301"/>
        <v>1.3</v>
      </c>
      <c r="BA327" s="122">
        <v>16.399999999999999</v>
      </c>
      <c r="BB327" s="122">
        <v>17.7</v>
      </c>
      <c r="BC327" s="122">
        <v>29.7</v>
      </c>
      <c r="BE327" s="7">
        <f t="shared" si="306"/>
        <v>6084</v>
      </c>
      <c r="BG327" s="123">
        <f t="shared" si="281"/>
        <v>0.68</v>
      </c>
      <c r="BJ327">
        <v>0</v>
      </c>
      <c r="BK327">
        <v>10</v>
      </c>
      <c r="BL327">
        <v>10.9</v>
      </c>
      <c r="BM327">
        <v>21.85</v>
      </c>
      <c r="BO327">
        <f t="shared" si="296"/>
        <v>1</v>
      </c>
      <c r="BP327">
        <f t="shared" si="296"/>
        <v>1</v>
      </c>
      <c r="BQ327">
        <f t="shared" si="296"/>
        <v>1</v>
      </c>
      <c r="BR327">
        <f t="shared" si="282"/>
        <v>1113</v>
      </c>
      <c r="BS327">
        <f t="shared" si="294"/>
        <v>1154</v>
      </c>
      <c r="BT327">
        <f t="shared" si="295"/>
        <v>1692</v>
      </c>
      <c r="BV327">
        <f t="shared" si="283"/>
        <v>0</v>
      </c>
      <c r="BW327">
        <f t="shared" si="284"/>
        <v>0</v>
      </c>
      <c r="BX327">
        <f t="shared" si="285"/>
        <v>0</v>
      </c>
      <c r="BY327">
        <f t="shared" si="305"/>
        <v>1</v>
      </c>
    </row>
    <row r="328" spans="1:77" x14ac:dyDescent="0.25">
      <c r="A328" t="str">
        <f t="shared" si="286"/>
        <v>13520</v>
      </c>
      <c r="D328">
        <v>1</v>
      </c>
      <c r="E328">
        <v>35</v>
      </c>
      <c r="F328">
        <v>40.5</v>
      </c>
      <c r="G328">
        <v>20</v>
      </c>
      <c r="H328">
        <v>21.5</v>
      </c>
      <c r="I328">
        <v>0</v>
      </c>
      <c r="J328">
        <v>26</v>
      </c>
      <c r="K328">
        <v>30</v>
      </c>
      <c r="L328" s="121">
        <v>48.1</v>
      </c>
      <c r="M328" s="115">
        <f t="shared" si="270"/>
        <v>4614.4000000000005</v>
      </c>
      <c r="N328" s="7">
        <v>6444.5232000000005</v>
      </c>
      <c r="O328" s="7">
        <v>7107.93</v>
      </c>
      <c r="P328" s="7">
        <v>9477.24</v>
      </c>
      <c r="Q328" s="121" t="s">
        <v>392</v>
      </c>
      <c r="R328">
        <v>1</v>
      </c>
      <c r="S328">
        <v>1</v>
      </c>
      <c r="T328">
        <v>1</v>
      </c>
      <c r="U328" t="e">
        <f t="shared" si="271"/>
        <v>#VALUE!</v>
      </c>
      <c r="V328">
        <f t="shared" si="272"/>
        <v>3547</v>
      </c>
      <c r="W328">
        <f t="shared" si="273"/>
        <v>3912</v>
      </c>
      <c r="X328">
        <f t="shared" si="274"/>
        <v>5216</v>
      </c>
      <c r="Y328" t="e">
        <f t="shared" si="300"/>
        <v>#VALUE!</v>
      </c>
      <c r="Z328">
        <f t="shared" si="297"/>
        <v>610</v>
      </c>
      <c r="AA328">
        <f t="shared" si="298"/>
        <v>673</v>
      </c>
      <c r="AB328">
        <f t="shared" si="299"/>
        <v>897</v>
      </c>
      <c r="AC328" s="213" t="e">
        <f t="shared" si="287"/>
        <v>#VALUE!</v>
      </c>
      <c r="AD328" s="213">
        <f t="shared" si="288"/>
        <v>1.4055553062630124</v>
      </c>
      <c r="AE328" s="213">
        <f t="shared" si="289"/>
        <v>1.7098182151220112</v>
      </c>
      <c r="AF328" s="213">
        <f t="shared" si="290"/>
        <v>3.0322141236893234</v>
      </c>
      <c r="AG328" s="167">
        <f t="shared" si="275"/>
        <v>1.2760000000000001E-4</v>
      </c>
      <c r="AH328" s="167">
        <f t="shared" si="276"/>
        <v>1.7219</v>
      </c>
      <c r="AI328" s="167">
        <f t="shared" si="277"/>
        <v>2</v>
      </c>
      <c r="AJ328" s="167">
        <f t="shared" si="278"/>
        <v>3.76611E-4</v>
      </c>
      <c r="AK328" s="115">
        <v>768.42720000000008</v>
      </c>
      <c r="AL328" s="7">
        <v>847.53</v>
      </c>
      <c r="AM328" s="7">
        <v>1130.04</v>
      </c>
      <c r="AN328">
        <v>1</v>
      </c>
      <c r="AO328">
        <v>1</v>
      </c>
      <c r="AP328">
        <v>1</v>
      </c>
      <c r="AQ328">
        <f t="shared" si="279"/>
        <v>865</v>
      </c>
      <c r="AR328">
        <f t="shared" si="279"/>
        <v>954</v>
      </c>
      <c r="AS328">
        <f t="shared" si="280"/>
        <v>1273</v>
      </c>
      <c r="AT328">
        <f t="shared" si="302"/>
        <v>372</v>
      </c>
      <c r="AU328">
        <f t="shared" si="303"/>
        <v>410</v>
      </c>
      <c r="AV328">
        <f t="shared" si="304"/>
        <v>547</v>
      </c>
      <c r="AW328" s="213">
        <f t="shared" si="291"/>
        <v>0.52449246998557841</v>
      </c>
      <c r="AX328" s="213">
        <f t="shared" si="292"/>
        <v>0.63667416547971534</v>
      </c>
      <c r="AY328" s="213">
        <f t="shared" si="293"/>
        <v>1.1310171163267424</v>
      </c>
      <c r="AZ328" s="119">
        <f t="shared" si="301"/>
        <v>0.5</v>
      </c>
      <c r="BA328" s="122">
        <v>16.399999999999999</v>
      </c>
      <c r="BB328" s="122">
        <v>17.7</v>
      </c>
      <c r="BC328" s="122">
        <v>29.7</v>
      </c>
      <c r="BE328" s="7">
        <f t="shared" si="306"/>
        <v>5768</v>
      </c>
      <c r="BG328" s="123">
        <f t="shared" si="281"/>
        <v>0.8</v>
      </c>
      <c r="BJ328">
        <v>0</v>
      </c>
      <c r="BK328">
        <v>10</v>
      </c>
      <c r="BL328">
        <v>10.9</v>
      </c>
      <c r="BM328">
        <v>21.85</v>
      </c>
      <c r="BO328">
        <f t="shared" si="296"/>
        <v>1</v>
      </c>
      <c r="BP328">
        <f t="shared" si="296"/>
        <v>1</v>
      </c>
      <c r="BQ328">
        <f t="shared" si="296"/>
        <v>1</v>
      </c>
      <c r="BR328">
        <f t="shared" si="282"/>
        <v>865</v>
      </c>
      <c r="BS328">
        <f t="shared" si="294"/>
        <v>954</v>
      </c>
      <c r="BT328">
        <f t="shared" si="295"/>
        <v>1273</v>
      </c>
      <c r="BV328">
        <f t="shared" si="283"/>
        <v>0</v>
      </c>
      <c r="BW328">
        <f t="shared" si="284"/>
        <v>0</v>
      </c>
      <c r="BX328">
        <f t="shared" si="285"/>
        <v>0</v>
      </c>
      <c r="BY328">
        <f t="shared" si="305"/>
        <v>1</v>
      </c>
    </row>
    <row r="329" spans="1:77" x14ac:dyDescent="0.25">
      <c r="A329" t="str">
        <f t="shared" si="286"/>
        <v>15020</v>
      </c>
      <c r="D329">
        <v>1</v>
      </c>
      <c r="E329">
        <v>50</v>
      </c>
      <c r="F329">
        <v>40.5</v>
      </c>
      <c r="G329">
        <v>20</v>
      </c>
      <c r="H329">
        <v>21.5</v>
      </c>
      <c r="I329">
        <v>0</v>
      </c>
      <c r="J329">
        <v>26</v>
      </c>
      <c r="K329">
        <v>30</v>
      </c>
      <c r="L329" s="121">
        <v>48.1</v>
      </c>
      <c r="M329" s="115">
        <f t="shared" si="270"/>
        <v>5432</v>
      </c>
      <c r="N329" s="7">
        <v>6444.5232000000005</v>
      </c>
      <c r="O329" s="7">
        <v>7107.93</v>
      </c>
      <c r="P329" s="7">
        <v>9477.24</v>
      </c>
      <c r="Q329" s="121" t="s">
        <v>392</v>
      </c>
      <c r="R329">
        <v>1</v>
      </c>
      <c r="S329">
        <v>1</v>
      </c>
      <c r="T329">
        <v>1</v>
      </c>
      <c r="U329" t="e">
        <f t="shared" si="271"/>
        <v>#VALUE!</v>
      </c>
      <c r="V329">
        <f t="shared" si="272"/>
        <v>3547</v>
      </c>
      <c r="W329">
        <f t="shared" si="273"/>
        <v>3912</v>
      </c>
      <c r="X329">
        <f t="shared" si="274"/>
        <v>5216</v>
      </c>
      <c r="Y329" t="e">
        <f t="shared" si="300"/>
        <v>#VALUE!</v>
      </c>
      <c r="Z329">
        <f t="shared" si="297"/>
        <v>610</v>
      </c>
      <c r="AA329">
        <f t="shared" si="298"/>
        <v>673</v>
      </c>
      <c r="AB329">
        <f t="shared" si="299"/>
        <v>897</v>
      </c>
      <c r="AC329" s="213" t="e">
        <f t="shared" si="287"/>
        <v>#VALUE!</v>
      </c>
      <c r="AD329" s="213">
        <f t="shared" si="288"/>
        <v>1.4290114950127781</v>
      </c>
      <c r="AE329" s="213">
        <f t="shared" si="289"/>
        <v>1.7375998080752715</v>
      </c>
      <c r="AF329" s="213">
        <f t="shared" si="290"/>
        <v>3.0777770188731517</v>
      </c>
      <c r="AG329" s="167">
        <f t="shared" si="275"/>
        <v>1.2760000000000001E-4</v>
      </c>
      <c r="AH329" s="167">
        <f t="shared" si="276"/>
        <v>1.7219</v>
      </c>
      <c r="AI329" s="167">
        <f t="shared" si="277"/>
        <v>2</v>
      </c>
      <c r="AJ329" s="167">
        <f t="shared" si="278"/>
        <v>3.76611E-4</v>
      </c>
      <c r="AK329" s="115">
        <v>768.42720000000008</v>
      </c>
      <c r="AL329" s="7">
        <v>847.53</v>
      </c>
      <c r="AM329" s="7">
        <v>1130.04</v>
      </c>
      <c r="AN329">
        <v>1</v>
      </c>
      <c r="AO329">
        <v>1</v>
      </c>
      <c r="AP329">
        <v>1</v>
      </c>
      <c r="AQ329">
        <f t="shared" si="279"/>
        <v>865</v>
      </c>
      <c r="AR329">
        <f t="shared" si="279"/>
        <v>954</v>
      </c>
      <c r="AS329">
        <f t="shared" si="280"/>
        <v>1273</v>
      </c>
      <c r="AT329">
        <f t="shared" si="302"/>
        <v>372</v>
      </c>
      <c r="AU329">
        <f t="shared" si="303"/>
        <v>410</v>
      </c>
      <c r="AV329">
        <f t="shared" si="304"/>
        <v>547</v>
      </c>
      <c r="AW329" s="213">
        <f t="shared" si="291"/>
        <v>0.53450205086206759</v>
      </c>
      <c r="AX329" s="213">
        <f t="shared" si="292"/>
        <v>0.64850868220280911</v>
      </c>
      <c r="AY329" s="213">
        <f t="shared" si="293"/>
        <v>1.1504590018679142</v>
      </c>
      <c r="AZ329" s="119">
        <f t="shared" si="301"/>
        <v>0.7</v>
      </c>
      <c r="BA329" s="122">
        <v>16.399999999999999</v>
      </c>
      <c r="BB329" s="122">
        <v>17.7</v>
      </c>
      <c r="BC329" s="122">
        <v>29.7</v>
      </c>
      <c r="BE329" s="7">
        <f t="shared" si="306"/>
        <v>6790</v>
      </c>
      <c r="BG329" s="123">
        <f t="shared" si="281"/>
        <v>0.8</v>
      </c>
      <c r="BJ329">
        <v>0</v>
      </c>
      <c r="BK329">
        <v>10</v>
      </c>
      <c r="BL329">
        <v>10.9</v>
      </c>
      <c r="BM329">
        <v>21.85</v>
      </c>
      <c r="BO329">
        <f t="shared" si="296"/>
        <v>1</v>
      </c>
      <c r="BP329">
        <f t="shared" si="296"/>
        <v>1</v>
      </c>
      <c r="BQ329">
        <f t="shared" si="296"/>
        <v>1</v>
      </c>
      <c r="BR329">
        <f t="shared" si="282"/>
        <v>865</v>
      </c>
      <c r="BS329">
        <f t="shared" si="294"/>
        <v>954</v>
      </c>
      <c r="BT329">
        <f t="shared" si="295"/>
        <v>1273</v>
      </c>
      <c r="BV329">
        <f t="shared" si="283"/>
        <v>0</v>
      </c>
      <c r="BW329">
        <f t="shared" si="284"/>
        <v>0</v>
      </c>
      <c r="BX329">
        <f t="shared" si="285"/>
        <v>0</v>
      </c>
      <c r="BY329">
        <f t="shared" si="305"/>
        <v>1</v>
      </c>
    </row>
    <row r="330" spans="1:77" x14ac:dyDescent="0.25">
      <c r="A330" t="str">
        <f t="shared" si="286"/>
        <v>16520</v>
      </c>
      <c r="D330">
        <v>1</v>
      </c>
      <c r="E330">
        <v>65</v>
      </c>
      <c r="F330">
        <v>40.5</v>
      </c>
      <c r="G330">
        <v>20</v>
      </c>
      <c r="H330">
        <v>21.5</v>
      </c>
      <c r="I330">
        <v>0</v>
      </c>
      <c r="J330">
        <v>26</v>
      </c>
      <c r="K330">
        <v>30</v>
      </c>
      <c r="L330" s="121">
        <v>48.1</v>
      </c>
      <c r="M330" s="115">
        <f t="shared" si="270"/>
        <v>6014.4000000000005</v>
      </c>
      <c r="N330" s="7">
        <v>6444.5232000000005</v>
      </c>
      <c r="O330" s="7">
        <v>7107.93</v>
      </c>
      <c r="P330" s="7">
        <v>9477.24</v>
      </c>
      <c r="Q330" s="121" t="s">
        <v>392</v>
      </c>
      <c r="R330">
        <v>1</v>
      </c>
      <c r="S330">
        <v>1</v>
      </c>
      <c r="T330">
        <v>1</v>
      </c>
      <c r="U330" t="e">
        <f t="shared" si="271"/>
        <v>#VALUE!</v>
      </c>
      <c r="V330">
        <f t="shared" si="272"/>
        <v>3547</v>
      </c>
      <c r="W330">
        <f t="shared" si="273"/>
        <v>3912</v>
      </c>
      <c r="X330">
        <f t="shared" si="274"/>
        <v>5216</v>
      </c>
      <c r="Y330" t="e">
        <f t="shared" si="300"/>
        <v>#VALUE!</v>
      </c>
      <c r="Z330">
        <f t="shared" si="297"/>
        <v>610</v>
      </c>
      <c r="AA330">
        <f t="shared" si="298"/>
        <v>673</v>
      </c>
      <c r="AB330">
        <f t="shared" si="299"/>
        <v>897</v>
      </c>
      <c r="AC330" s="213" t="e">
        <f t="shared" si="287"/>
        <v>#VALUE!</v>
      </c>
      <c r="AD330" s="213">
        <f t="shared" si="288"/>
        <v>1.4524676837625445</v>
      </c>
      <c r="AE330" s="213">
        <f t="shared" si="289"/>
        <v>1.7653814010285318</v>
      </c>
      <c r="AF330" s="213">
        <f t="shared" si="290"/>
        <v>3.1233399140569795</v>
      </c>
      <c r="AG330" s="167">
        <f t="shared" si="275"/>
        <v>1.2760000000000001E-4</v>
      </c>
      <c r="AH330" s="167">
        <f t="shared" si="276"/>
        <v>1.7219</v>
      </c>
      <c r="AI330" s="167">
        <f t="shared" si="277"/>
        <v>2</v>
      </c>
      <c r="AJ330" s="167">
        <f t="shared" si="278"/>
        <v>3.76611E-4</v>
      </c>
      <c r="AK330" s="115">
        <v>768.42720000000008</v>
      </c>
      <c r="AL330" s="7">
        <v>847.53</v>
      </c>
      <c r="AM330" s="7">
        <v>1130.04</v>
      </c>
      <c r="AN330">
        <v>1</v>
      </c>
      <c r="AO330">
        <v>1</v>
      </c>
      <c r="AP330">
        <v>1</v>
      </c>
      <c r="AQ330">
        <f t="shared" si="279"/>
        <v>865</v>
      </c>
      <c r="AR330">
        <f t="shared" si="279"/>
        <v>954</v>
      </c>
      <c r="AS330">
        <f t="shared" si="280"/>
        <v>1273</v>
      </c>
      <c r="AT330">
        <f t="shared" si="302"/>
        <v>372</v>
      </c>
      <c r="AU330">
        <f t="shared" si="303"/>
        <v>410</v>
      </c>
      <c r="AV330">
        <f t="shared" si="304"/>
        <v>547</v>
      </c>
      <c r="AW330" s="213">
        <f t="shared" si="291"/>
        <v>0.54451163173855688</v>
      </c>
      <c r="AX330" s="213">
        <f t="shared" si="292"/>
        <v>0.66034319892590276</v>
      </c>
      <c r="AY330" s="213">
        <f t="shared" si="293"/>
        <v>1.1699008874090857</v>
      </c>
      <c r="AZ330" s="119">
        <f t="shared" si="301"/>
        <v>0.9</v>
      </c>
      <c r="BA330" s="122">
        <v>16.399999999999999</v>
      </c>
      <c r="BB330" s="122">
        <v>17.7</v>
      </c>
      <c r="BC330" s="122">
        <v>29.7</v>
      </c>
      <c r="BE330" s="7">
        <f t="shared" si="306"/>
        <v>7518</v>
      </c>
      <c r="BG330" s="123">
        <f t="shared" si="281"/>
        <v>0.8</v>
      </c>
      <c r="BJ330">
        <v>0</v>
      </c>
      <c r="BK330">
        <v>10</v>
      </c>
      <c r="BL330">
        <v>10.9</v>
      </c>
      <c r="BM330">
        <v>21.85</v>
      </c>
      <c r="BO330">
        <f t="shared" si="296"/>
        <v>1</v>
      </c>
      <c r="BP330">
        <f t="shared" si="296"/>
        <v>1</v>
      </c>
      <c r="BQ330">
        <f t="shared" si="296"/>
        <v>1</v>
      </c>
      <c r="BR330">
        <f t="shared" si="282"/>
        <v>865</v>
      </c>
      <c r="BS330">
        <f t="shared" si="294"/>
        <v>954</v>
      </c>
      <c r="BT330">
        <f t="shared" si="295"/>
        <v>1273</v>
      </c>
      <c r="BV330">
        <f t="shared" si="283"/>
        <v>0</v>
      </c>
      <c r="BW330">
        <f t="shared" si="284"/>
        <v>0</v>
      </c>
      <c r="BX330">
        <f t="shared" si="285"/>
        <v>0</v>
      </c>
      <c r="BY330">
        <f t="shared" si="305"/>
        <v>1</v>
      </c>
    </row>
    <row r="331" spans="1:77" x14ac:dyDescent="0.25">
      <c r="A331" t="str">
        <f t="shared" si="286"/>
        <v>13521</v>
      </c>
      <c r="D331">
        <v>1</v>
      </c>
      <c r="E331">
        <v>35</v>
      </c>
      <c r="F331">
        <v>40.5</v>
      </c>
      <c r="G331">
        <v>21</v>
      </c>
      <c r="H331">
        <v>21.5</v>
      </c>
      <c r="I331">
        <v>0</v>
      </c>
      <c r="J331">
        <v>26</v>
      </c>
      <c r="K331">
        <v>30</v>
      </c>
      <c r="L331" s="121">
        <v>48.1</v>
      </c>
      <c r="M331" s="115">
        <f t="shared" si="270"/>
        <v>4735.2</v>
      </c>
      <c r="N331" s="7">
        <v>9234.8263652613623</v>
      </c>
      <c r="O331" s="7">
        <v>9570.7750567366256</v>
      </c>
      <c r="P331" s="7">
        <v>14035.359999999999</v>
      </c>
      <c r="Q331" s="121" t="s">
        <v>392</v>
      </c>
      <c r="R331">
        <v>1</v>
      </c>
      <c r="S331">
        <v>1</v>
      </c>
      <c r="T331">
        <v>1</v>
      </c>
      <c r="U331" t="e">
        <f t="shared" si="271"/>
        <v>#VALUE!</v>
      </c>
      <c r="V331">
        <f t="shared" si="272"/>
        <v>5082</v>
      </c>
      <c r="W331">
        <f t="shared" si="273"/>
        <v>5267</v>
      </c>
      <c r="X331">
        <f t="shared" si="274"/>
        <v>7724</v>
      </c>
      <c r="Y331" t="e">
        <f t="shared" si="300"/>
        <v>#VALUE!</v>
      </c>
      <c r="Z331">
        <f t="shared" si="297"/>
        <v>874</v>
      </c>
      <c r="AA331">
        <f t="shared" si="298"/>
        <v>906</v>
      </c>
      <c r="AB331">
        <f t="shared" si="299"/>
        <v>1329</v>
      </c>
      <c r="AC331" s="213" t="e">
        <f t="shared" si="287"/>
        <v>#VALUE!</v>
      </c>
      <c r="AD331" s="213">
        <f t="shared" si="288"/>
        <v>3.9689728559420545</v>
      </c>
      <c r="AE331" s="213">
        <f t="shared" si="289"/>
        <v>4.263647987759378</v>
      </c>
      <c r="AF331" s="213">
        <f t="shared" si="290"/>
        <v>9.1466527020301616</v>
      </c>
      <c r="AG331" s="167">
        <f t="shared" si="275"/>
        <v>1.2760000000000001E-4</v>
      </c>
      <c r="AH331" s="167">
        <f t="shared" si="276"/>
        <v>1.7219</v>
      </c>
      <c r="AI331" s="167">
        <f t="shared" si="277"/>
        <v>4</v>
      </c>
      <c r="AJ331" s="167">
        <f t="shared" si="278"/>
        <v>5.1420100000000005E-4</v>
      </c>
      <c r="AK331" s="115">
        <v>1167.5126679363457</v>
      </c>
      <c r="AL331" s="7">
        <v>1209.9849719689844</v>
      </c>
      <c r="AM331" s="7">
        <v>1774.42</v>
      </c>
      <c r="AN331">
        <v>1</v>
      </c>
      <c r="AO331">
        <v>1</v>
      </c>
      <c r="AP331">
        <v>1</v>
      </c>
      <c r="AQ331">
        <f t="shared" si="279"/>
        <v>1315</v>
      </c>
      <c r="AR331">
        <f t="shared" si="279"/>
        <v>1363</v>
      </c>
      <c r="AS331">
        <f t="shared" si="280"/>
        <v>1998</v>
      </c>
      <c r="AT331">
        <f t="shared" si="302"/>
        <v>565</v>
      </c>
      <c r="AU331">
        <f t="shared" si="303"/>
        <v>586</v>
      </c>
      <c r="AV331">
        <f t="shared" si="304"/>
        <v>859</v>
      </c>
      <c r="AW331" s="213">
        <f t="shared" si="291"/>
        <v>1.6650909698349654</v>
      </c>
      <c r="AX331" s="213">
        <f t="shared" si="292"/>
        <v>1.7905546142927466</v>
      </c>
      <c r="AY331" s="213">
        <f t="shared" si="293"/>
        <v>3.8344650266159528</v>
      </c>
      <c r="AZ331" s="119">
        <f t="shared" si="301"/>
        <v>0.9</v>
      </c>
      <c r="BA331" s="122">
        <v>16.399999999999999</v>
      </c>
      <c r="BB331" s="122">
        <v>17.7</v>
      </c>
      <c r="BC331" s="122">
        <v>29.7</v>
      </c>
      <c r="BE331" s="7">
        <f t="shared" si="306"/>
        <v>5919</v>
      </c>
      <c r="BG331" s="123">
        <f t="shared" si="281"/>
        <v>0.8</v>
      </c>
      <c r="BJ331">
        <v>0</v>
      </c>
      <c r="BK331">
        <v>10</v>
      </c>
      <c r="BL331">
        <v>10.9</v>
      </c>
      <c r="BM331">
        <v>21.85</v>
      </c>
      <c r="BO331">
        <f t="shared" si="296"/>
        <v>1</v>
      </c>
      <c r="BP331">
        <f t="shared" si="296"/>
        <v>1</v>
      </c>
      <c r="BQ331">
        <f t="shared" si="296"/>
        <v>1</v>
      </c>
      <c r="BR331">
        <f t="shared" si="282"/>
        <v>1315</v>
      </c>
      <c r="BS331">
        <f t="shared" si="294"/>
        <v>1363</v>
      </c>
      <c r="BT331">
        <f t="shared" si="295"/>
        <v>1998</v>
      </c>
      <c r="BV331">
        <f t="shared" si="283"/>
        <v>0</v>
      </c>
      <c r="BW331">
        <f t="shared" si="284"/>
        <v>0</v>
      </c>
      <c r="BX331">
        <f t="shared" si="285"/>
        <v>0</v>
      </c>
      <c r="BY331">
        <f t="shared" si="305"/>
        <v>1</v>
      </c>
    </row>
    <row r="332" spans="1:77" x14ac:dyDescent="0.25">
      <c r="A332" t="str">
        <f t="shared" si="286"/>
        <v>15021</v>
      </c>
      <c r="D332">
        <v>1</v>
      </c>
      <c r="E332">
        <v>50</v>
      </c>
      <c r="F332">
        <v>40.5</v>
      </c>
      <c r="G332">
        <v>21</v>
      </c>
      <c r="H332">
        <v>21.5</v>
      </c>
      <c r="I332">
        <v>0</v>
      </c>
      <c r="J332">
        <v>26</v>
      </c>
      <c r="K332">
        <v>30</v>
      </c>
      <c r="L332" s="121">
        <v>48.1</v>
      </c>
      <c r="M332" s="115">
        <f t="shared" si="270"/>
        <v>5784</v>
      </c>
      <c r="N332" s="7">
        <v>9234.8263652613623</v>
      </c>
      <c r="O332" s="7">
        <v>9570.7750567366256</v>
      </c>
      <c r="P332" s="7">
        <v>14035.359999999999</v>
      </c>
      <c r="Q332" s="121" t="s">
        <v>392</v>
      </c>
      <c r="R332">
        <v>1</v>
      </c>
      <c r="S332">
        <v>1</v>
      </c>
      <c r="T332">
        <v>1</v>
      </c>
      <c r="U332" t="e">
        <f t="shared" si="271"/>
        <v>#VALUE!</v>
      </c>
      <c r="V332">
        <f t="shared" si="272"/>
        <v>5082</v>
      </c>
      <c r="W332">
        <f t="shared" si="273"/>
        <v>5267</v>
      </c>
      <c r="X332">
        <f t="shared" si="274"/>
        <v>7724</v>
      </c>
      <c r="Y332" t="e">
        <f t="shared" si="300"/>
        <v>#VALUE!</v>
      </c>
      <c r="Z332">
        <f t="shared" si="297"/>
        <v>874</v>
      </c>
      <c r="AA332">
        <f t="shared" si="298"/>
        <v>906</v>
      </c>
      <c r="AB332">
        <f t="shared" si="299"/>
        <v>1329</v>
      </c>
      <c r="AC332" s="213" t="e">
        <f t="shared" si="287"/>
        <v>#VALUE!</v>
      </c>
      <c r="AD332" s="213">
        <f t="shared" si="288"/>
        <v>4.0561126514254919</v>
      </c>
      <c r="AE332" s="213">
        <f t="shared" si="289"/>
        <v>4.3563538172301879</v>
      </c>
      <c r="AF332" s="213">
        <f t="shared" si="290"/>
        <v>9.3259714364779978</v>
      </c>
      <c r="AG332" s="167">
        <f t="shared" si="275"/>
        <v>1.2760000000000001E-4</v>
      </c>
      <c r="AH332" s="167">
        <f t="shared" si="276"/>
        <v>1.7219</v>
      </c>
      <c r="AI332" s="167">
        <f t="shared" si="277"/>
        <v>4</v>
      </c>
      <c r="AJ332" s="167">
        <f t="shared" si="278"/>
        <v>5.1420100000000005E-4</v>
      </c>
      <c r="AK332" s="115">
        <v>1167.5126679363457</v>
      </c>
      <c r="AL332" s="7">
        <v>1209.9849719689844</v>
      </c>
      <c r="AM332" s="7">
        <v>1774.42</v>
      </c>
      <c r="AN332">
        <v>1</v>
      </c>
      <c r="AO332">
        <v>1</v>
      </c>
      <c r="AP332">
        <v>1</v>
      </c>
      <c r="AQ332">
        <f t="shared" si="279"/>
        <v>1315</v>
      </c>
      <c r="AR332">
        <f t="shared" si="279"/>
        <v>1363</v>
      </c>
      <c r="AS332">
        <f t="shared" si="280"/>
        <v>1998</v>
      </c>
      <c r="AT332">
        <f t="shared" si="302"/>
        <v>565</v>
      </c>
      <c r="AU332">
        <f t="shared" si="303"/>
        <v>586</v>
      </c>
      <c r="AV332">
        <f t="shared" si="304"/>
        <v>859</v>
      </c>
      <c r="AW332" s="213">
        <f t="shared" si="291"/>
        <v>1.70620406966261</v>
      </c>
      <c r="AX332" s="213">
        <f t="shared" si="292"/>
        <v>1.8343341252043579</v>
      </c>
      <c r="AY332" s="213">
        <f t="shared" si="293"/>
        <v>3.9190456397874232</v>
      </c>
      <c r="AZ332" s="119">
        <f t="shared" si="301"/>
        <v>1.3</v>
      </c>
      <c r="BA332" s="122">
        <v>16.399999999999999</v>
      </c>
      <c r="BB332" s="122">
        <v>17.7</v>
      </c>
      <c r="BC332" s="122">
        <v>29.7</v>
      </c>
      <c r="BE332" s="7">
        <f t="shared" si="306"/>
        <v>7230</v>
      </c>
      <c r="BG332" s="123">
        <f t="shared" si="281"/>
        <v>0.8</v>
      </c>
      <c r="BJ332">
        <v>0</v>
      </c>
      <c r="BK332">
        <v>10</v>
      </c>
      <c r="BL332">
        <v>10.9</v>
      </c>
      <c r="BM332">
        <v>21.85</v>
      </c>
      <c r="BO332">
        <f t="shared" si="296"/>
        <v>1</v>
      </c>
      <c r="BP332">
        <f t="shared" si="296"/>
        <v>1</v>
      </c>
      <c r="BQ332">
        <f t="shared" si="296"/>
        <v>1</v>
      </c>
      <c r="BR332">
        <f t="shared" si="282"/>
        <v>1315</v>
      </c>
      <c r="BS332">
        <f t="shared" si="294"/>
        <v>1363</v>
      </c>
      <c r="BT332">
        <f t="shared" si="295"/>
        <v>1998</v>
      </c>
      <c r="BV332">
        <f t="shared" si="283"/>
        <v>0</v>
      </c>
      <c r="BW332">
        <f t="shared" si="284"/>
        <v>0</v>
      </c>
      <c r="BX332">
        <f t="shared" si="285"/>
        <v>0</v>
      </c>
      <c r="BY332">
        <f t="shared" si="305"/>
        <v>1</v>
      </c>
    </row>
    <row r="333" spans="1:77" x14ac:dyDescent="0.25">
      <c r="A333" t="str">
        <f t="shared" si="286"/>
        <v>16521</v>
      </c>
      <c r="D333">
        <v>1</v>
      </c>
      <c r="E333">
        <v>65</v>
      </c>
      <c r="F333">
        <v>40.5</v>
      </c>
      <c r="G333">
        <v>21</v>
      </c>
      <c r="H333">
        <v>21.5</v>
      </c>
      <c r="I333">
        <v>0</v>
      </c>
      <c r="J333">
        <v>26</v>
      </c>
      <c r="K333">
        <v>30</v>
      </c>
      <c r="L333" s="121">
        <v>48.1</v>
      </c>
      <c r="M333" s="115">
        <f t="shared" si="270"/>
        <v>6787.2000000000007</v>
      </c>
      <c r="N333" s="7">
        <v>9234.8263652613623</v>
      </c>
      <c r="O333" s="7">
        <v>9570.7750567366256</v>
      </c>
      <c r="P333" s="7">
        <v>14035.359999999999</v>
      </c>
      <c r="Q333" s="121" t="s">
        <v>392</v>
      </c>
      <c r="R333">
        <v>1</v>
      </c>
      <c r="S333">
        <v>1</v>
      </c>
      <c r="T333">
        <v>1</v>
      </c>
      <c r="U333" t="e">
        <f t="shared" si="271"/>
        <v>#VALUE!</v>
      </c>
      <c r="V333">
        <f t="shared" si="272"/>
        <v>5082</v>
      </c>
      <c r="W333">
        <f t="shared" si="273"/>
        <v>5267</v>
      </c>
      <c r="X333">
        <f t="shared" si="274"/>
        <v>7724</v>
      </c>
      <c r="Y333" t="e">
        <f t="shared" si="300"/>
        <v>#VALUE!</v>
      </c>
      <c r="Z333">
        <f t="shared" si="297"/>
        <v>874</v>
      </c>
      <c r="AA333">
        <f t="shared" si="298"/>
        <v>906</v>
      </c>
      <c r="AB333">
        <f t="shared" si="299"/>
        <v>1329</v>
      </c>
      <c r="AC333" s="213" t="e">
        <f t="shared" si="287"/>
        <v>#VALUE!</v>
      </c>
      <c r="AD333" s="213">
        <f t="shared" si="288"/>
        <v>4.1432524469089289</v>
      </c>
      <c r="AE333" s="213">
        <f t="shared" si="289"/>
        <v>4.4490596467009969</v>
      </c>
      <c r="AF333" s="213">
        <f t="shared" si="290"/>
        <v>9.5052901709258339</v>
      </c>
      <c r="AG333" s="167">
        <f t="shared" si="275"/>
        <v>1.2760000000000001E-4</v>
      </c>
      <c r="AH333" s="167">
        <f t="shared" si="276"/>
        <v>1.7219</v>
      </c>
      <c r="AI333" s="167">
        <f t="shared" si="277"/>
        <v>4</v>
      </c>
      <c r="AJ333" s="167">
        <f t="shared" si="278"/>
        <v>5.1420100000000005E-4</v>
      </c>
      <c r="AK333" s="115">
        <f>AK332*(1-(($E333-50)*0.005))</f>
        <v>1079.9492178411199</v>
      </c>
      <c r="AL333" s="7">
        <f>AL332*(1-(($E333-50)*0.005))</f>
        <v>1119.2360990713107</v>
      </c>
      <c r="AM333" s="7">
        <f>AM332*(1-(($E333-50)*0.005))</f>
        <v>1641.3385000000001</v>
      </c>
      <c r="AN333">
        <v>1</v>
      </c>
      <c r="AO333">
        <v>1</v>
      </c>
      <c r="AP333">
        <v>1</v>
      </c>
      <c r="AQ333">
        <f t="shared" si="279"/>
        <v>1216</v>
      </c>
      <c r="AR333">
        <f t="shared" si="279"/>
        <v>1260</v>
      </c>
      <c r="AS333">
        <f t="shared" si="280"/>
        <v>1848</v>
      </c>
      <c r="AT333">
        <f t="shared" si="302"/>
        <v>523</v>
      </c>
      <c r="AU333">
        <f t="shared" si="303"/>
        <v>542</v>
      </c>
      <c r="AV333">
        <f t="shared" si="304"/>
        <v>795</v>
      </c>
      <c r="AW333" s="213">
        <f t="shared" si="291"/>
        <v>1.4997749071360018</v>
      </c>
      <c r="AX333" s="213">
        <f t="shared" si="292"/>
        <v>1.6094368996795227</v>
      </c>
      <c r="AY333" s="213">
        <f t="shared" si="293"/>
        <v>3.4345875454077182</v>
      </c>
      <c r="AZ333" s="119">
        <f t="shared" si="301"/>
        <v>1.7</v>
      </c>
      <c r="BA333" s="122">
        <v>16.399999999999999</v>
      </c>
      <c r="BB333" s="122">
        <v>17.7</v>
      </c>
      <c r="BC333" s="122">
        <v>29.7</v>
      </c>
      <c r="BE333" s="7">
        <f t="shared" si="306"/>
        <v>8484</v>
      </c>
      <c r="BG333" s="123">
        <f t="shared" si="281"/>
        <v>0.8</v>
      </c>
      <c r="BJ333">
        <v>0</v>
      </c>
      <c r="BK333">
        <v>10</v>
      </c>
      <c r="BL333">
        <v>10.9</v>
      </c>
      <c r="BM333">
        <v>21.85</v>
      </c>
      <c r="BO333">
        <f t="shared" si="296"/>
        <v>1</v>
      </c>
      <c r="BP333">
        <f t="shared" si="296"/>
        <v>1</v>
      </c>
      <c r="BQ333">
        <f t="shared" si="296"/>
        <v>1</v>
      </c>
      <c r="BR333">
        <f t="shared" si="282"/>
        <v>1216</v>
      </c>
      <c r="BS333">
        <f t="shared" si="294"/>
        <v>1260</v>
      </c>
      <c r="BT333">
        <f t="shared" si="295"/>
        <v>1848</v>
      </c>
      <c r="BV333">
        <f t="shared" si="283"/>
        <v>0</v>
      </c>
      <c r="BW333">
        <f t="shared" si="284"/>
        <v>0</v>
      </c>
      <c r="BX333">
        <f t="shared" si="285"/>
        <v>0</v>
      </c>
      <c r="BY333">
        <f t="shared" si="305"/>
        <v>1</v>
      </c>
    </row>
    <row r="334" spans="1:77" x14ac:dyDescent="0.25">
      <c r="A334" t="str">
        <f t="shared" si="286"/>
        <v>13510</v>
      </c>
      <c r="D334">
        <v>1</v>
      </c>
      <c r="E334">
        <v>35</v>
      </c>
      <c r="F334">
        <v>40.5</v>
      </c>
      <c r="G334">
        <v>10</v>
      </c>
      <c r="H334">
        <v>11.5</v>
      </c>
      <c r="I334">
        <v>0</v>
      </c>
      <c r="J334">
        <v>26</v>
      </c>
      <c r="K334">
        <v>30</v>
      </c>
      <c r="L334" s="121">
        <v>47.8</v>
      </c>
      <c r="M334" s="115">
        <f t="shared" si="270"/>
        <v>2262.6</v>
      </c>
      <c r="N334" s="7">
        <v>4331.3824000000004</v>
      </c>
      <c r="O334" s="7">
        <v>4782.2249168521384</v>
      </c>
      <c r="P334" s="7">
        <v>6369.68</v>
      </c>
      <c r="Q334" s="121" t="s">
        <v>392</v>
      </c>
      <c r="R334">
        <v>1</v>
      </c>
      <c r="S334">
        <v>1</v>
      </c>
      <c r="T334">
        <v>1</v>
      </c>
      <c r="U334" t="e">
        <f t="shared" si="271"/>
        <v>#VALUE!</v>
      </c>
      <c r="V334">
        <f t="shared" si="272"/>
        <v>2384</v>
      </c>
      <c r="W334">
        <f t="shared" si="273"/>
        <v>2632</v>
      </c>
      <c r="X334">
        <f t="shared" si="274"/>
        <v>3505</v>
      </c>
      <c r="Y334" t="e">
        <f t="shared" si="300"/>
        <v>#VALUE!</v>
      </c>
      <c r="Z334">
        <f t="shared" si="297"/>
        <v>410</v>
      </c>
      <c r="AA334">
        <f t="shared" si="298"/>
        <v>453</v>
      </c>
      <c r="AB334">
        <f t="shared" si="299"/>
        <v>603</v>
      </c>
      <c r="AC334" s="213" t="e">
        <f t="shared" si="287"/>
        <v>#VALUE!</v>
      </c>
      <c r="AD334" s="213">
        <f t="shared" si="288"/>
        <v>0.65972825565484805</v>
      </c>
      <c r="AE334" s="213">
        <f t="shared" si="289"/>
        <v>0.80362677040106723</v>
      </c>
      <c r="AF334" s="213">
        <f t="shared" si="290"/>
        <v>1.4155400043945847</v>
      </c>
      <c r="AG334" s="167">
        <f t="shared" si="275"/>
        <v>3.969E-4</v>
      </c>
      <c r="AH334" s="167">
        <f t="shared" si="276"/>
        <v>1.7345999999999999</v>
      </c>
      <c r="AI334" s="167">
        <f t="shared" si="277"/>
        <v>2</v>
      </c>
      <c r="AJ334" s="167">
        <f t="shared" si="278"/>
        <v>3.6734700000000002E-4</v>
      </c>
      <c r="AK334" s="115">
        <v>587.68320000000006</v>
      </c>
      <c r="AL334" s="7">
        <v>648.85364133524638</v>
      </c>
      <c r="AM334" s="7">
        <v>864.24</v>
      </c>
      <c r="AN334">
        <v>1</v>
      </c>
      <c r="AO334">
        <v>1</v>
      </c>
      <c r="AP334">
        <v>1</v>
      </c>
      <c r="AQ334">
        <f t="shared" si="279"/>
        <v>662</v>
      </c>
      <c r="AR334">
        <f t="shared" si="279"/>
        <v>731</v>
      </c>
      <c r="AS334">
        <f t="shared" si="280"/>
        <v>973</v>
      </c>
      <c r="AT334">
        <f t="shared" ref="AT334:AT350" si="307">ROUND(AQ334*3600/(4186*ABS($AM$1-$AM$2)),0)</f>
        <v>285</v>
      </c>
      <c r="AU334">
        <f t="shared" ref="AU334:AU350" si="308">ROUND(AR334*3600/(4186*ABS($AM$1-$AM$2)),0)</f>
        <v>314</v>
      </c>
      <c r="AV334">
        <f t="shared" ref="AV334:AV350" si="309">ROUND(AS334*3600/(4186*ABS($AM$1-$AM$2)),0)</f>
        <v>418</v>
      </c>
      <c r="AW334" s="213">
        <f t="shared" si="291"/>
        <v>0.32144882327303359</v>
      </c>
      <c r="AX334" s="213">
        <f t="shared" si="292"/>
        <v>0.38929975778842879</v>
      </c>
      <c r="AY334" s="213">
        <f t="shared" si="293"/>
        <v>0.68543477916057016</v>
      </c>
      <c r="AZ334" s="119">
        <f t="shared" si="301"/>
        <v>0.2</v>
      </c>
      <c r="BA334">
        <v>16.2</v>
      </c>
      <c r="BB334">
        <v>18.600000000000001</v>
      </c>
      <c r="BC334">
        <v>31.4</v>
      </c>
      <c r="BE334" s="7">
        <v>2514</v>
      </c>
      <c r="BG334" s="123">
        <f t="shared" si="281"/>
        <v>0.9</v>
      </c>
      <c r="BJ334">
        <v>0</v>
      </c>
      <c r="BK334">
        <v>10.199999999999999</v>
      </c>
      <c r="BL334">
        <v>11.9</v>
      </c>
      <c r="BM334">
        <v>21.85</v>
      </c>
      <c r="BO334">
        <f t="shared" si="296"/>
        <v>1</v>
      </c>
      <c r="BP334">
        <f t="shared" si="296"/>
        <v>1</v>
      </c>
      <c r="BQ334">
        <f t="shared" si="296"/>
        <v>1</v>
      </c>
      <c r="BR334">
        <f t="shared" si="282"/>
        <v>662</v>
      </c>
      <c r="BS334">
        <f t="shared" si="294"/>
        <v>731</v>
      </c>
      <c r="BT334">
        <f t="shared" si="295"/>
        <v>973</v>
      </c>
      <c r="BV334">
        <f t="shared" si="283"/>
        <v>0</v>
      </c>
      <c r="BW334">
        <f t="shared" si="284"/>
        <v>0</v>
      </c>
      <c r="BX334">
        <f t="shared" si="285"/>
        <v>0</v>
      </c>
      <c r="BY334">
        <f t="shared" si="305"/>
        <v>1</v>
      </c>
    </row>
    <row r="335" spans="1:77" x14ac:dyDescent="0.25">
      <c r="A335" t="str">
        <f t="shared" si="286"/>
        <v>15010</v>
      </c>
      <c r="D335">
        <v>1</v>
      </c>
      <c r="E335">
        <v>50</v>
      </c>
      <c r="F335">
        <v>40.5</v>
      </c>
      <c r="G335">
        <v>10</v>
      </c>
      <c r="H335">
        <v>11.5</v>
      </c>
      <c r="I335">
        <v>0</v>
      </c>
      <c r="J335">
        <v>26</v>
      </c>
      <c r="K335">
        <v>30</v>
      </c>
      <c r="L335" s="121">
        <v>47.8</v>
      </c>
      <c r="M335" s="115">
        <f t="shared" si="270"/>
        <v>2711.7000000000003</v>
      </c>
      <c r="N335" s="7">
        <v>4331.3824000000004</v>
      </c>
      <c r="O335" s="7">
        <v>4782.2249168521384</v>
      </c>
      <c r="P335" s="7">
        <v>6369.68</v>
      </c>
      <c r="Q335" s="121" t="s">
        <v>392</v>
      </c>
      <c r="R335">
        <v>1</v>
      </c>
      <c r="S335">
        <v>1</v>
      </c>
      <c r="T335">
        <v>1</v>
      </c>
      <c r="U335" t="e">
        <f t="shared" si="271"/>
        <v>#VALUE!</v>
      </c>
      <c r="V335">
        <f t="shared" si="272"/>
        <v>2384</v>
      </c>
      <c r="W335">
        <f t="shared" si="273"/>
        <v>2632</v>
      </c>
      <c r="X335">
        <f t="shared" si="274"/>
        <v>3505</v>
      </c>
      <c r="Y335" t="e">
        <f t="shared" si="300"/>
        <v>#VALUE!</v>
      </c>
      <c r="Z335">
        <f t="shared" si="297"/>
        <v>410</v>
      </c>
      <c r="AA335">
        <f t="shared" si="298"/>
        <v>453</v>
      </c>
      <c r="AB335">
        <f t="shared" si="299"/>
        <v>603</v>
      </c>
      <c r="AC335" s="213" t="e">
        <f t="shared" si="287"/>
        <v>#VALUE!</v>
      </c>
      <c r="AD335" s="213">
        <f t="shared" si="288"/>
        <v>0.69946234895206738</v>
      </c>
      <c r="AE335" s="213">
        <f t="shared" si="289"/>
        <v>0.85086529997072791</v>
      </c>
      <c r="AF335" s="213">
        <f t="shared" si="290"/>
        <v>1.493123052619719</v>
      </c>
      <c r="AG335" s="167">
        <f t="shared" si="275"/>
        <v>3.969E-4</v>
      </c>
      <c r="AH335" s="167">
        <f t="shared" si="276"/>
        <v>1.7345999999999999</v>
      </c>
      <c r="AI335" s="167">
        <f t="shared" si="277"/>
        <v>2</v>
      </c>
      <c r="AJ335" s="167">
        <f t="shared" si="278"/>
        <v>3.6734700000000002E-4</v>
      </c>
      <c r="AK335" s="115">
        <v>587.68320000000006</v>
      </c>
      <c r="AL335" s="7">
        <v>648.85364133524638</v>
      </c>
      <c r="AM335" s="7">
        <v>864.24</v>
      </c>
      <c r="AN335">
        <v>1</v>
      </c>
      <c r="AO335">
        <v>1</v>
      </c>
      <c r="AP335">
        <v>1</v>
      </c>
      <c r="AQ335">
        <f t="shared" si="279"/>
        <v>662</v>
      </c>
      <c r="AR335">
        <f t="shared" si="279"/>
        <v>731</v>
      </c>
      <c r="AS335">
        <f t="shared" si="280"/>
        <v>973</v>
      </c>
      <c r="AT335">
        <f t="shared" si="307"/>
        <v>285</v>
      </c>
      <c r="AU335">
        <f t="shared" si="308"/>
        <v>314</v>
      </c>
      <c r="AV335">
        <f t="shared" si="309"/>
        <v>418</v>
      </c>
      <c r="AW335" s="213">
        <f t="shared" si="291"/>
        <v>0.34259356201432023</v>
      </c>
      <c r="AX335" s="213">
        <f t="shared" si="292"/>
        <v>0.41431487815068285</v>
      </c>
      <c r="AY335" s="213">
        <f t="shared" si="293"/>
        <v>0.72652332842719902</v>
      </c>
      <c r="AZ335" s="119">
        <f t="shared" si="301"/>
        <v>0.3</v>
      </c>
      <c r="BA335">
        <v>16.2</v>
      </c>
      <c r="BB335">
        <v>18.600000000000001</v>
      </c>
      <c r="BC335">
        <v>31.4</v>
      </c>
      <c r="BE335" s="7">
        <v>3013</v>
      </c>
      <c r="BG335" s="123">
        <f t="shared" si="281"/>
        <v>0.9</v>
      </c>
      <c r="BJ335">
        <v>0</v>
      </c>
      <c r="BK335">
        <v>10.199999999999999</v>
      </c>
      <c r="BL335">
        <v>11.9</v>
      </c>
      <c r="BM335">
        <v>21.85</v>
      </c>
      <c r="BO335">
        <f t="shared" si="296"/>
        <v>1</v>
      </c>
      <c r="BP335">
        <f t="shared" si="296"/>
        <v>1</v>
      </c>
      <c r="BQ335">
        <f t="shared" si="296"/>
        <v>1</v>
      </c>
      <c r="BR335">
        <f t="shared" si="282"/>
        <v>662</v>
      </c>
      <c r="BS335">
        <f t="shared" si="294"/>
        <v>731</v>
      </c>
      <c r="BT335">
        <f t="shared" si="295"/>
        <v>973</v>
      </c>
      <c r="BV335">
        <f t="shared" si="283"/>
        <v>0</v>
      </c>
      <c r="BW335">
        <f t="shared" si="284"/>
        <v>0</v>
      </c>
      <c r="BX335">
        <f t="shared" si="285"/>
        <v>0</v>
      </c>
      <c r="BY335">
        <f t="shared" si="305"/>
        <v>1</v>
      </c>
    </row>
    <row r="336" spans="1:77" x14ac:dyDescent="0.25">
      <c r="A336" t="str">
        <f t="shared" si="286"/>
        <v>16510</v>
      </c>
      <c r="D336">
        <v>1</v>
      </c>
      <c r="E336">
        <v>65</v>
      </c>
      <c r="F336">
        <v>40.5</v>
      </c>
      <c r="G336">
        <v>10</v>
      </c>
      <c r="H336">
        <v>11.5</v>
      </c>
      <c r="I336">
        <v>0</v>
      </c>
      <c r="J336">
        <v>26</v>
      </c>
      <c r="K336">
        <v>30</v>
      </c>
      <c r="L336" s="121">
        <v>47.8</v>
      </c>
      <c r="M336" s="115">
        <f t="shared" si="270"/>
        <v>3051.9</v>
      </c>
      <c r="N336" s="7">
        <v>4331.3824000000004</v>
      </c>
      <c r="O336" s="7">
        <v>4782.2249168521384</v>
      </c>
      <c r="P336" s="7">
        <v>6369.68</v>
      </c>
      <c r="Q336" s="121" t="s">
        <v>392</v>
      </c>
      <c r="R336">
        <v>1</v>
      </c>
      <c r="S336">
        <v>1</v>
      </c>
      <c r="T336">
        <v>1</v>
      </c>
      <c r="U336" t="e">
        <f t="shared" si="271"/>
        <v>#VALUE!</v>
      </c>
      <c r="V336">
        <f t="shared" si="272"/>
        <v>2384</v>
      </c>
      <c r="W336">
        <f t="shared" si="273"/>
        <v>2632</v>
      </c>
      <c r="X336">
        <f t="shared" si="274"/>
        <v>3505</v>
      </c>
      <c r="Y336" t="e">
        <f t="shared" si="300"/>
        <v>#VALUE!</v>
      </c>
      <c r="Z336">
        <f t="shared" si="297"/>
        <v>410</v>
      </c>
      <c r="AA336">
        <f t="shared" si="298"/>
        <v>453</v>
      </c>
      <c r="AB336">
        <f t="shared" si="299"/>
        <v>603</v>
      </c>
      <c r="AC336" s="213" t="e">
        <f t="shared" si="287"/>
        <v>#VALUE!</v>
      </c>
      <c r="AD336" s="213">
        <f t="shared" si="288"/>
        <v>0.73919644224928682</v>
      </c>
      <c r="AE336" s="213">
        <f t="shared" si="289"/>
        <v>0.89810382954038859</v>
      </c>
      <c r="AF336" s="213">
        <f t="shared" si="290"/>
        <v>1.5707061008448535</v>
      </c>
      <c r="AG336" s="167">
        <f t="shared" si="275"/>
        <v>3.969E-4</v>
      </c>
      <c r="AH336" s="167">
        <f t="shared" si="276"/>
        <v>1.7345999999999999</v>
      </c>
      <c r="AI336" s="167">
        <f t="shared" si="277"/>
        <v>2</v>
      </c>
      <c r="AJ336" s="167">
        <f t="shared" si="278"/>
        <v>3.6734700000000002E-4</v>
      </c>
      <c r="AK336" s="115">
        <v>587.68320000000006</v>
      </c>
      <c r="AL336" s="7">
        <v>648.85364133524638</v>
      </c>
      <c r="AM336" s="7">
        <v>864.24</v>
      </c>
      <c r="AN336">
        <v>1</v>
      </c>
      <c r="AO336">
        <v>1</v>
      </c>
      <c r="AP336">
        <v>1</v>
      </c>
      <c r="AQ336">
        <f t="shared" si="279"/>
        <v>662</v>
      </c>
      <c r="AR336">
        <f t="shared" si="279"/>
        <v>731</v>
      </c>
      <c r="AS336">
        <f t="shared" si="280"/>
        <v>973</v>
      </c>
      <c r="AT336">
        <f t="shared" si="307"/>
        <v>285</v>
      </c>
      <c r="AU336">
        <f t="shared" si="308"/>
        <v>314</v>
      </c>
      <c r="AV336">
        <f t="shared" si="309"/>
        <v>418</v>
      </c>
      <c r="AW336" s="213">
        <f t="shared" si="291"/>
        <v>0.36373830075560687</v>
      </c>
      <c r="AX336" s="213">
        <f t="shared" si="292"/>
        <v>0.43932999851293686</v>
      </c>
      <c r="AY336" s="213">
        <f t="shared" si="293"/>
        <v>0.76761187769382766</v>
      </c>
      <c r="AZ336" s="119">
        <f t="shared" si="301"/>
        <v>0.4</v>
      </c>
      <c r="BA336">
        <v>16.2</v>
      </c>
      <c r="BB336">
        <v>18.600000000000001</v>
      </c>
      <c r="BC336">
        <v>31.4</v>
      </c>
      <c r="BE336" s="7">
        <v>3391</v>
      </c>
      <c r="BG336" s="123">
        <f t="shared" si="281"/>
        <v>0.9</v>
      </c>
      <c r="BJ336">
        <v>0</v>
      </c>
      <c r="BK336">
        <v>10.199999999999999</v>
      </c>
      <c r="BL336">
        <v>11.9</v>
      </c>
      <c r="BM336">
        <v>21.85</v>
      </c>
      <c r="BO336">
        <f t="shared" si="296"/>
        <v>1</v>
      </c>
      <c r="BP336">
        <f t="shared" si="296"/>
        <v>1</v>
      </c>
      <c r="BQ336">
        <f t="shared" si="296"/>
        <v>1</v>
      </c>
      <c r="BR336">
        <f t="shared" si="282"/>
        <v>662</v>
      </c>
      <c r="BS336">
        <f t="shared" si="294"/>
        <v>731</v>
      </c>
      <c r="BT336">
        <f t="shared" si="295"/>
        <v>973</v>
      </c>
      <c r="BV336">
        <f t="shared" si="283"/>
        <v>0</v>
      </c>
      <c r="BW336">
        <f t="shared" si="284"/>
        <v>0</v>
      </c>
      <c r="BX336">
        <f t="shared" si="285"/>
        <v>0</v>
      </c>
      <c r="BY336">
        <f t="shared" si="305"/>
        <v>1</v>
      </c>
    </row>
    <row r="337" spans="1:77" x14ac:dyDescent="0.25">
      <c r="A337" t="str">
        <f t="shared" si="286"/>
        <v>13511</v>
      </c>
      <c r="D337">
        <v>1</v>
      </c>
      <c r="E337">
        <v>35</v>
      </c>
      <c r="F337">
        <v>40.5</v>
      </c>
      <c r="G337">
        <v>11</v>
      </c>
      <c r="H337">
        <v>11.5</v>
      </c>
      <c r="I337">
        <v>0</v>
      </c>
      <c r="J337">
        <v>26</v>
      </c>
      <c r="K337">
        <v>30</v>
      </c>
      <c r="L337" s="121">
        <v>47.8</v>
      </c>
      <c r="M337" s="115">
        <f t="shared" si="270"/>
        <v>2277.3200000000002</v>
      </c>
      <c r="N337" s="7">
        <v>5976.8600000000006</v>
      </c>
      <c r="O337" s="7">
        <v>6598.9760720588583</v>
      </c>
      <c r="P337" s="7">
        <v>8789.5</v>
      </c>
      <c r="Q337" s="121" t="s">
        <v>392</v>
      </c>
      <c r="R337">
        <v>1</v>
      </c>
      <c r="S337">
        <v>1</v>
      </c>
      <c r="T337">
        <v>1</v>
      </c>
      <c r="U337" t="e">
        <f t="shared" si="271"/>
        <v>#VALUE!</v>
      </c>
      <c r="V337">
        <f t="shared" si="272"/>
        <v>3289</v>
      </c>
      <c r="W337">
        <f t="shared" si="273"/>
        <v>3632</v>
      </c>
      <c r="X337">
        <f t="shared" si="274"/>
        <v>4837</v>
      </c>
      <c r="Y337" t="e">
        <f t="shared" si="300"/>
        <v>#VALUE!</v>
      </c>
      <c r="Z337">
        <f t="shared" si="297"/>
        <v>566</v>
      </c>
      <c r="AA337">
        <f t="shared" si="298"/>
        <v>625</v>
      </c>
      <c r="AB337">
        <f t="shared" si="299"/>
        <v>832</v>
      </c>
      <c r="AC337" s="213" t="e">
        <f t="shared" si="287"/>
        <v>#VALUE!</v>
      </c>
      <c r="AD337" s="213">
        <f t="shared" si="288"/>
        <v>1.9938988075252815</v>
      </c>
      <c r="AE337" s="213">
        <f t="shared" si="289"/>
        <v>2.4252069893760551</v>
      </c>
      <c r="AF337" s="213">
        <f t="shared" si="290"/>
        <v>4.2683127516946202</v>
      </c>
      <c r="AG337" s="167">
        <f t="shared" si="275"/>
        <v>3.969E-4</v>
      </c>
      <c r="AH337" s="167">
        <f t="shared" si="276"/>
        <v>1.7345999999999999</v>
      </c>
      <c r="AI337" s="167">
        <f t="shared" si="277"/>
        <v>4</v>
      </c>
      <c r="AJ337" s="167">
        <f t="shared" si="278"/>
        <v>5.7428799999999995E-4</v>
      </c>
      <c r="AK337" s="115">
        <v>956</v>
      </c>
      <c r="AL337" s="7">
        <v>1056</v>
      </c>
      <c r="AM337" s="7">
        <v>1406</v>
      </c>
      <c r="AN337">
        <v>1</v>
      </c>
      <c r="AO337">
        <v>1</v>
      </c>
      <c r="AP337">
        <v>1</v>
      </c>
      <c r="AQ337">
        <f t="shared" si="279"/>
        <v>1077</v>
      </c>
      <c r="AR337">
        <f t="shared" si="279"/>
        <v>1189</v>
      </c>
      <c r="AS337">
        <f t="shared" si="280"/>
        <v>1583</v>
      </c>
      <c r="AT337">
        <f t="shared" si="307"/>
        <v>463</v>
      </c>
      <c r="AU337">
        <f t="shared" si="308"/>
        <v>511</v>
      </c>
      <c r="AV337">
        <f t="shared" si="309"/>
        <v>681</v>
      </c>
      <c r="AW337" s="213">
        <f t="shared" si="291"/>
        <v>1.3412304839994262</v>
      </c>
      <c r="AX337" s="213">
        <f t="shared" si="292"/>
        <v>1.629499555790014</v>
      </c>
      <c r="AY337" s="213">
        <f t="shared" si="293"/>
        <v>2.8732121390077174</v>
      </c>
      <c r="AZ337" s="119">
        <f t="shared" si="301"/>
        <v>0.5</v>
      </c>
      <c r="BA337">
        <v>16.2</v>
      </c>
      <c r="BB337">
        <v>18.600000000000001</v>
      </c>
      <c r="BC337">
        <v>31.4</v>
      </c>
      <c r="BE337" s="7">
        <v>3349</v>
      </c>
      <c r="BG337" s="123">
        <f t="shared" si="281"/>
        <v>0.68</v>
      </c>
      <c r="BJ337">
        <v>0</v>
      </c>
      <c r="BK337">
        <v>10.199999999999999</v>
      </c>
      <c r="BL337">
        <v>11.9</v>
      </c>
      <c r="BM337">
        <v>21.85</v>
      </c>
      <c r="BO337">
        <f t="shared" si="296"/>
        <v>1</v>
      </c>
      <c r="BP337">
        <f t="shared" si="296"/>
        <v>1</v>
      </c>
      <c r="BQ337">
        <f t="shared" si="296"/>
        <v>1</v>
      </c>
      <c r="BR337">
        <f t="shared" si="282"/>
        <v>1077</v>
      </c>
      <c r="BS337">
        <f t="shared" si="294"/>
        <v>1189</v>
      </c>
      <c r="BT337">
        <f t="shared" si="295"/>
        <v>1583</v>
      </c>
      <c r="BV337">
        <f t="shared" si="283"/>
        <v>0</v>
      </c>
      <c r="BW337">
        <f t="shared" si="284"/>
        <v>0</v>
      </c>
      <c r="BX337">
        <f t="shared" si="285"/>
        <v>0</v>
      </c>
      <c r="BY337">
        <f t="shared" si="305"/>
        <v>1</v>
      </c>
    </row>
    <row r="338" spans="1:77" x14ac:dyDescent="0.25">
      <c r="A338" t="str">
        <f t="shared" si="286"/>
        <v>15011</v>
      </c>
      <c r="D338">
        <v>1</v>
      </c>
      <c r="E338">
        <v>50</v>
      </c>
      <c r="F338">
        <v>40.5</v>
      </c>
      <c r="G338">
        <v>11</v>
      </c>
      <c r="H338">
        <v>11.5</v>
      </c>
      <c r="I338">
        <v>0</v>
      </c>
      <c r="J338">
        <v>26</v>
      </c>
      <c r="K338">
        <v>30</v>
      </c>
      <c r="L338" s="121">
        <v>47.8</v>
      </c>
      <c r="M338" s="115">
        <f t="shared" si="270"/>
        <v>2639.0800000000004</v>
      </c>
      <c r="N338" s="7">
        <v>5976.8600000000006</v>
      </c>
      <c r="O338" s="7">
        <v>6598.9760720588583</v>
      </c>
      <c r="P338" s="7">
        <v>8789.5</v>
      </c>
      <c r="Q338" s="121" t="s">
        <v>392</v>
      </c>
      <c r="R338">
        <v>1</v>
      </c>
      <c r="S338">
        <v>1</v>
      </c>
      <c r="T338">
        <v>1</v>
      </c>
      <c r="U338" t="e">
        <f t="shared" si="271"/>
        <v>#VALUE!</v>
      </c>
      <c r="V338">
        <f t="shared" si="272"/>
        <v>3289</v>
      </c>
      <c r="W338">
        <f t="shared" si="273"/>
        <v>3632</v>
      </c>
      <c r="X338">
        <f t="shared" si="274"/>
        <v>4837</v>
      </c>
      <c r="Y338" t="e">
        <f t="shared" si="300"/>
        <v>#VALUE!</v>
      </c>
      <c r="Z338">
        <f t="shared" si="297"/>
        <v>566</v>
      </c>
      <c r="AA338">
        <f t="shared" si="298"/>
        <v>625</v>
      </c>
      <c r="AB338">
        <f t="shared" si="299"/>
        <v>832</v>
      </c>
      <c r="AC338" s="213" t="e">
        <f t="shared" si="287"/>
        <v>#VALUE!</v>
      </c>
      <c r="AD338" s="213">
        <f t="shared" si="288"/>
        <v>2.132924096518642</v>
      </c>
      <c r="AE338" s="213">
        <f t="shared" si="289"/>
        <v>2.5903240326110466</v>
      </c>
      <c r="AF338" s="213">
        <f t="shared" si="290"/>
        <v>4.5395219074303137</v>
      </c>
      <c r="AG338" s="167">
        <f t="shared" si="275"/>
        <v>3.969E-4</v>
      </c>
      <c r="AH338" s="167">
        <f t="shared" si="276"/>
        <v>1.7345999999999999</v>
      </c>
      <c r="AI338" s="167">
        <f t="shared" si="277"/>
        <v>4</v>
      </c>
      <c r="AJ338" s="167">
        <f t="shared" si="278"/>
        <v>5.7428799999999995E-4</v>
      </c>
      <c r="AK338" s="115">
        <v>956</v>
      </c>
      <c r="AL338" s="7">
        <v>1056</v>
      </c>
      <c r="AM338" s="7">
        <v>1406</v>
      </c>
      <c r="AN338">
        <v>1</v>
      </c>
      <c r="AO338">
        <v>1</v>
      </c>
      <c r="AP338">
        <v>1</v>
      </c>
      <c r="AQ338">
        <f t="shared" si="279"/>
        <v>1077</v>
      </c>
      <c r="AR338">
        <f t="shared" si="279"/>
        <v>1189</v>
      </c>
      <c r="AS338">
        <f t="shared" si="280"/>
        <v>1583</v>
      </c>
      <c r="AT338">
        <f t="shared" si="307"/>
        <v>463</v>
      </c>
      <c r="AU338">
        <f t="shared" si="308"/>
        <v>511</v>
      </c>
      <c r="AV338">
        <f t="shared" si="309"/>
        <v>681</v>
      </c>
      <c r="AW338" s="213">
        <f t="shared" si="291"/>
        <v>1.4393544768153193</v>
      </c>
      <c r="AX338" s="213">
        <f t="shared" si="292"/>
        <v>1.7459350305567238</v>
      </c>
      <c r="AY338" s="213">
        <f t="shared" si="293"/>
        <v>3.0648297429601326</v>
      </c>
      <c r="AZ338" s="119">
        <f t="shared" si="301"/>
        <v>0.7</v>
      </c>
      <c r="BA338">
        <v>16.2</v>
      </c>
      <c r="BB338">
        <v>18.600000000000001</v>
      </c>
      <c r="BC338">
        <v>31.4</v>
      </c>
      <c r="BE338" s="7">
        <v>3881</v>
      </c>
      <c r="BG338" s="123">
        <f t="shared" si="281"/>
        <v>0.68</v>
      </c>
      <c r="BJ338">
        <v>0</v>
      </c>
      <c r="BK338">
        <v>10.199999999999999</v>
      </c>
      <c r="BL338">
        <v>11.9</v>
      </c>
      <c r="BM338">
        <v>21.85</v>
      </c>
      <c r="BO338">
        <f t="shared" si="296"/>
        <v>1</v>
      </c>
      <c r="BP338">
        <f t="shared" si="296"/>
        <v>1</v>
      </c>
      <c r="BQ338">
        <f t="shared" si="296"/>
        <v>1</v>
      </c>
      <c r="BR338">
        <f t="shared" si="282"/>
        <v>1077</v>
      </c>
      <c r="BS338">
        <f t="shared" si="294"/>
        <v>1189</v>
      </c>
      <c r="BT338">
        <f t="shared" si="295"/>
        <v>1583</v>
      </c>
      <c r="BV338">
        <f t="shared" si="283"/>
        <v>0</v>
      </c>
      <c r="BW338">
        <f t="shared" si="284"/>
        <v>0</v>
      </c>
      <c r="BX338">
        <f t="shared" si="285"/>
        <v>0</v>
      </c>
      <c r="BY338">
        <f t="shared" si="305"/>
        <v>1</v>
      </c>
    </row>
    <row r="339" spans="1:77" x14ac:dyDescent="0.25">
      <c r="A339" t="str">
        <f t="shared" si="286"/>
        <v>16511</v>
      </c>
      <c r="D339">
        <v>1</v>
      </c>
      <c r="E339">
        <v>65</v>
      </c>
      <c r="F339">
        <v>40.5</v>
      </c>
      <c r="G339">
        <v>11</v>
      </c>
      <c r="H339">
        <v>11.5</v>
      </c>
      <c r="I339">
        <v>0</v>
      </c>
      <c r="J339">
        <v>26</v>
      </c>
      <c r="K339">
        <v>30</v>
      </c>
      <c r="L339" s="121">
        <v>47.8</v>
      </c>
      <c r="M339" s="115">
        <f t="shared" si="270"/>
        <v>2937.6000000000004</v>
      </c>
      <c r="N339" s="7">
        <v>5976.8600000000006</v>
      </c>
      <c r="O339" s="7">
        <v>6598.9760720588583</v>
      </c>
      <c r="P339" s="7">
        <v>8789.5</v>
      </c>
      <c r="Q339" s="121" t="s">
        <v>392</v>
      </c>
      <c r="R339">
        <v>1</v>
      </c>
      <c r="S339">
        <v>1</v>
      </c>
      <c r="T339">
        <v>1</v>
      </c>
      <c r="U339" t="e">
        <f t="shared" si="271"/>
        <v>#VALUE!</v>
      </c>
      <c r="V339">
        <f t="shared" si="272"/>
        <v>3289</v>
      </c>
      <c r="W339">
        <f t="shared" si="273"/>
        <v>3632</v>
      </c>
      <c r="X339">
        <f t="shared" si="274"/>
        <v>4837</v>
      </c>
      <c r="Y339" t="e">
        <f t="shared" si="300"/>
        <v>#VALUE!</v>
      </c>
      <c r="Z339">
        <f t="shared" si="297"/>
        <v>566</v>
      </c>
      <c r="AA339">
        <f t="shared" si="298"/>
        <v>625</v>
      </c>
      <c r="AB339">
        <f t="shared" si="299"/>
        <v>832</v>
      </c>
      <c r="AC339" s="213" t="e">
        <f t="shared" si="287"/>
        <v>#VALUE!</v>
      </c>
      <c r="AD339" s="213">
        <f t="shared" si="288"/>
        <v>2.2719493855120021</v>
      </c>
      <c r="AE339" s="213">
        <f t="shared" si="289"/>
        <v>2.7554410758460381</v>
      </c>
      <c r="AF339" s="213">
        <f t="shared" si="290"/>
        <v>4.8107310631660081</v>
      </c>
      <c r="AG339" s="167">
        <f t="shared" si="275"/>
        <v>3.969E-4</v>
      </c>
      <c r="AH339" s="167">
        <f t="shared" si="276"/>
        <v>1.7345999999999999</v>
      </c>
      <c r="AI339" s="167">
        <f t="shared" si="277"/>
        <v>4</v>
      </c>
      <c r="AJ339" s="167">
        <f t="shared" si="278"/>
        <v>5.7428799999999995E-4</v>
      </c>
      <c r="AK339" s="115">
        <f>AK338*(1-(($E339-50)*0.005))</f>
        <v>884.30000000000007</v>
      </c>
      <c r="AL339" s="7">
        <f>AL338*(1-(($E339-50)*0.005))</f>
        <v>976.80000000000007</v>
      </c>
      <c r="AM339" s="7">
        <f>AM338*(1-(($E339-50)*0.005))</f>
        <v>1300.55</v>
      </c>
      <c r="AN339">
        <v>1</v>
      </c>
      <c r="AO339">
        <v>1</v>
      </c>
      <c r="AP339">
        <v>1</v>
      </c>
      <c r="AQ339">
        <f t="shared" si="279"/>
        <v>996</v>
      </c>
      <c r="AR339">
        <f t="shared" si="279"/>
        <v>1100</v>
      </c>
      <c r="AS339">
        <f t="shared" si="280"/>
        <v>1465</v>
      </c>
      <c r="AT339">
        <f t="shared" si="307"/>
        <v>428</v>
      </c>
      <c r="AU339">
        <f t="shared" si="308"/>
        <v>473</v>
      </c>
      <c r="AV339">
        <f t="shared" si="309"/>
        <v>630</v>
      </c>
      <c r="AW339" s="213">
        <f t="shared" si="291"/>
        <v>1.319778854388741</v>
      </c>
      <c r="AX339" s="213">
        <f t="shared" si="292"/>
        <v>1.6026558384299066</v>
      </c>
      <c r="AY339" s="213">
        <f t="shared" si="293"/>
        <v>2.7985089179641403</v>
      </c>
      <c r="AZ339" s="119">
        <f t="shared" si="301"/>
        <v>0.9</v>
      </c>
      <c r="BA339">
        <v>16.2</v>
      </c>
      <c r="BB339">
        <v>18.600000000000001</v>
      </c>
      <c r="BC339">
        <v>31.4</v>
      </c>
      <c r="BE339" s="7">
        <v>4320</v>
      </c>
      <c r="BG339" s="123">
        <f t="shared" si="281"/>
        <v>0.68</v>
      </c>
      <c r="BJ339">
        <v>0</v>
      </c>
      <c r="BK339">
        <v>10.199999999999999</v>
      </c>
      <c r="BL339">
        <v>11.9</v>
      </c>
      <c r="BM339">
        <v>21.85</v>
      </c>
      <c r="BO339">
        <f t="shared" si="296"/>
        <v>1</v>
      </c>
      <c r="BP339">
        <f t="shared" si="296"/>
        <v>1</v>
      </c>
      <c r="BQ339">
        <f t="shared" si="296"/>
        <v>1</v>
      </c>
      <c r="BR339">
        <f t="shared" si="282"/>
        <v>996</v>
      </c>
      <c r="BS339">
        <f t="shared" si="294"/>
        <v>1100</v>
      </c>
      <c r="BT339">
        <f t="shared" si="295"/>
        <v>1465</v>
      </c>
      <c r="BV339">
        <f t="shared" si="283"/>
        <v>0</v>
      </c>
      <c r="BW339">
        <f t="shared" si="284"/>
        <v>0</v>
      </c>
      <c r="BX339">
        <f t="shared" si="285"/>
        <v>0</v>
      </c>
      <c r="BY339">
        <f t="shared" si="305"/>
        <v>1</v>
      </c>
    </row>
    <row r="340" spans="1:77" x14ac:dyDescent="0.25">
      <c r="A340" t="str">
        <f t="shared" si="286"/>
        <v>13515</v>
      </c>
      <c r="D340">
        <v>1</v>
      </c>
      <c r="E340">
        <v>35</v>
      </c>
      <c r="F340">
        <v>40.5</v>
      </c>
      <c r="G340">
        <v>15</v>
      </c>
      <c r="H340">
        <v>16.5</v>
      </c>
      <c r="I340">
        <v>0</v>
      </c>
      <c r="J340">
        <v>26</v>
      </c>
      <c r="K340">
        <v>30</v>
      </c>
      <c r="L340" s="121">
        <v>48.9</v>
      </c>
      <c r="M340" s="115">
        <f t="shared" si="270"/>
        <v>3292.8</v>
      </c>
      <c r="N340" s="7">
        <v>5583.9635634029</v>
      </c>
      <c r="O340" s="7">
        <v>5708.9475468201636</v>
      </c>
      <c r="P340" s="7">
        <v>8483.56</v>
      </c>
      <c r="Q340" s="121" t="s">
        <v>392</v>
      </c>
      <c r="R340">
        <v>1</v>
      </c>
      <c r="S340">
        <v>1</v>
      </c>
      <c r="T340">
        <v>1</v>
      </c>
      <c r="U340" t="e">
        <f t="shared" si="271"/>
        <v>#VALUE!</v>
      </c>
      <c r="V340">
        <f t="shared" si="272"/>
        <v>3073</v>
      </c>
      <c r="W340">
        <f t="shared" si="273"/>
        <v>3142</v>
      </c>
      <c r="X340">
        <f t="shared" si="274"/>
        <v>4669</v>
      </c>
      <c r="Y340" t="e">
        <f t="shared" si="300"/>
        <v>#VALUE!</v>
      </c>
      <c r="Z340">
        <f t="shared" si="297"/>
        <v>529</v>
      </c>
      <c r="AA340">
        <f t="shared" si="298"/>
        <v>540</v>
      </c>
      <c r="AB340">
        <f t="shared" si="299"/>
        <v>803</v>
      </c>
      <c r="AC340" s="213" t="e">
        <f t="shared" si="287"/>
        <v>#VALUE!</v>
      </c>
      <c r="AD340" s="213">
        <f t="shared" si="288"/>
        <v>1.3082309055266454</v>
      </c>
      <c r="AE340" s="213">
        <f t="shared" si="289"/>
        <v>1.3629570753282891</v>
      </c>
      <c r="AF340" s="213">
        <f t="shared" si="290"/>
        <v>3.0039701396871172</v>
      </c>
      <c r="AG340" s="167">
        <f t="shared" si="275"/>
        <v>2.0829999999999999E-4</v>
      </c>
      <c r="AH340" s="167">
        <f t="shared" si="276"/>
        <v>1.724</v>
      </c>
      <c r="AI340" s="167">
        <f t="shared" si="277"/>
        <v>2</v>
      </c>
      <c r="AJ340" s="167">
        <f t="shared" si="278"/>
        <v>4.6182900000000003E-4</v>
      </c>
      <c r="AK340" s="115">
        <v>762.23344503523219</v>
      </c>
      <c r="AL340" s="7">
        <v>779.29426056038062</v>
      </c>
      <c r="AM340" s="7">
        <v>1158.04</v>
      </c>
      <c r="AN340">
        <v>1</v>
      </c>
      <c r="AO340">
        <v>1</v>
      </c>
      <c r="AP340">
        <v>1</v>
      </c>
      <c r="AQ340">
        <f t="shared" si="279"/>
        <v>858</v>
      </c>
      <c r="AR340">
        <f t="shared" si="279"/>
        <v>878</v>
      </c>
      <c r="AS340">
        <f t="shared" si="280"/>
        <v>1304</v>
      </c>
      <c r="AT340">
        <f t="shared" si="307"/>
        <v>369</v>
      </c>
      <c r="AU340">
        <f t="shared" si="308"/>
        <v>378</v>
      </c>
      <c r="AV340">
        <f t="shared" si="309"/>
        <v>561</v>
      </c>
      <c r="AW340" s="213">
        <f t="shared" si="291"/>
        <v>0.63866045194365628</v>
      </c>
      <c r="AX340" s="213">
        <f t="shared" si="292"/>
        <v>0.67003868893271479</v>
      </c>
      <c r="AY340" s="213">
        <f t="shared" si="293"/>
        <v>1.470537753786568</v>
      </c>
      <c r="AZ340" s="119">
        <f t="shared" si="301"/>
        <v>0.4</v>
      </c>
      <c r="BA340">
        <v>19.3</v>
      </c>
      <c r="BB340">
        <v>20.399999999999999</v>
      </c>
      <c r="BC340">
        <v>34.5</v>
      </c>
      <c r="BE340" s="7">
        <v>4116</v>
      </c>
      <c r="BG340" s="123">
        <f t="shared" si="281"/>
        <v>0.8</v>
      </c>
      <c r="BJ340">
        <v>0</v>
      </c>
      <c r="BK340">
        <v>10</v>
      </c>
      <c r="BL340">
        <v>10.6</v>
      </c>
      <c r="BM340">
        <v>21.85</v>
      </c>
      <c r="BO340">
        <f t="shared" si="296"/>
        <v>1</v>
      </c>
      <c r="BP340">
        <f t="shared" si="296"/>
        <v>1</v>
      </c>
      <c r="BQ340">
        <f t="shared" si="296"/>
        <v>1</v>
      </c>
      <c r="BR340">
        <f t="shared" si="282"/>
        <v>858</v>
      </c>
      <c r="BS340">
        <f t="shared" si="294"/>
        <v>878</v>
      </c>
      <c r="BT340">
        <f t="shared" si="295"/>
        <v>1304</v>
      </c>
      <c r="BV340">
        <f t="shared" si="283"/>
        <v>0</v>
      </c>
      <c r="BW340">
        <f t="shared" si="284"/>
        <v>0</v>
      </c>
      <c r="BX340">
        <f t="shared" si="285"/>
        <v>0</v>
      </c>
      <c r="BY340">
        <f t="shared" si="305"/>
        <v>1</v>
      </c>
    </row>
    <row r="341" spans="1:77" x14ac:dyDescent="0.25">
      <c r="A341" t="str">
        <f t="shared" si="286"/>
        <v>15015</v>
      </c>
      <c r="D341">
        <v>1</v>
      </c>
      <c r="E341">
        <v>50</v>
      </c>
      <c r="F341">
        <v>40.5</v>
      </c>
      <c r="G341">
        <v>15</v>
      </c>
      <c r="H341">
        <v>16.5</v>
      </c>
      <c r="I341">
        <v>0</v>
      </c>
      <c r="J341">
        <v>26</v>
      </c>
      <c r="K341">
        <v>30</v>
      </c>
      <c r="L341" s="121">
        <v>48.9</v>
      </c>
      <c r="M341" s="115">
        <f t="shared" si="270"/>
        <v>3884</v>
      </c>
      <c r="N341" s="7">
        <v>5583.9635634029</v>
      </c>
      <c r="O341" s="7">
        <v>5708.9475468201636</v>
      </c>
      <c r="P341" s="7">
        <v>8483.56</v>
      </c>
      <c r="Q341" s="121" t="s">
        <v>392</v>
      </c>
      <c r="R341">
        <v>1</v>
      </c>
      <c r="S341">
        <v>1</v>
      </c>
      <c r="T341">
        <v>1</v>
      </c>
      <c r="U341" t="e">
        <f t="shared" si="271"/>
        <v>#VALUE!</v>
      </c>
      <c r="V341">
        <f t="shared" si="272"/>
        <v>3073</v>
      </c>
      <c r="W341">
        <f t="shared" si="273"/>
        <v>3142</v>
      </c>
      <c r="X341">
        <f t="shared" si="274"/>
        <v>4669</v>
      </c>
      <c r="Y341" t="e">
        <f t="shared" si="300"/>
        <v>#VALUE!</v>
      </c>
      <c r="Z341">
        <f t="shared" si="297"/>
        <v>529</v>
      </c>
      <c r="AA341">
        <f t="shared" si="298"/>
        <v>540</v>
      </c>
      <c r="AB341">
        <f t="shared" si="299"/>
        <v>803</v>
      </c>
      <c r="AC341" s="213" t="e">
        <f t="shared" si="287"/>
        <v>#VALUE!</v>
      </c>
      <c r="AD341" s="213">
        <f t="shared" si="288"/>
        <v>1.3385889769886199</v>
      </c>
      <c r="AE341" s="213">
        <f t="shared" si="289"/>
        <v>1.3944116228585968</v>
      </c>
      <c r="AF341" s="213">
        <f t="shared" si="290"/>
        <v>3.0663100539172023</v>
      </c>
      <c r="AG341" s="167">
        <f t="shared" si="275"/>
        <v>2.0829999999999999E-4</v>
      </c>
      <c r="AH341" s="167">
        <f t="shared" si="276"/>
        <v>1.724</v>
      </c>
      <c r="AI341" s="167">
        <f t="shared" si="277"/>
        <v>2</v>
      </c>
      <c r="AJ341" s="167">
        <f t="shared" si="278"/>
        <v>4.6182900000000003E-4</v>
      </c>
      <c r="AK341" s="115">
        <v>762.23344503523219</v>
      </c>
      <c r="AL341" s="7">
        <v>779.29426056038062</v>
      </c>
      <c r="AM341" s="7">
        <v>1158.04</v>
      </c>
      <c r="AN341">
        <v>1</v>
      </c>
      <c r="AO341">
        <v>1</v>
      </c>
      <c r="AP341">
        <v>1</v>
      </c>
      <c r="AQ341">
        <f t="shared" si="279"/>
        <v>858</v>
      </c>
      <c r="AR341">
        <f t="shared" si="279"/>
        <v>878</v>
      </c>
      <c r="AS341">
        <f t="shared" si="280"/>
        <v>1304</v>
      </c>
      <c r="AT341">
        <f t="shared" si="307"/>
        <v>369</v>
      </c>
      <c r="AU341">
        <f t="shared" si="308"/>
        <v>378</v>
      </c>
      <c r="AV341">
        <f t="shared" si="309"/>
        <v>561</v>
      </c>
      <c r="AW341" s="213">
        <f t="shared" si="291"/>
        <v>0.6549755637986</v>
      </c>
      <c r="AX341" s="213">
        <f t="shared" si="292"/>
        <v>0.68704587500546821</v>
      </c>
      <c r="AY341" s="213">
        <f t="shared" si="293"/>
        <v>1.5041307370183896</v>
      </c>
      <c r="AZ341" s="119">
        <f t="shared" si="301"/>
        <v>0.5</v>
      </c>
      <c r="BA341">
        <v>19.3</v>
      </c>
      <c r="BB341">
        <v>20.399999999999999</v>
      </c>
      <c r="BC341">
        <v>34.5</v>
      </c>
      <c r="BE341" s="7">
        <v>4855</v>
      </c>
      <c r="BG341" s="123">
        <f t="shared" si="281"/>
        <v>0.8</v>
      </c>
      <c r="BJ341">
        <v>0</v>
      </c>
      <c r="BK341">
        <v>10</v>
      </c>
      <c r="BL341">
        <v>10.6</v>
      </c>
      <c r="BM341">
        <v>21.85</v>
      </c>
      <c r="BO341">
        <f t="shared" si="296"/>
        <v>1</v>
      </c>
      <c r="BP341">
        <f t="shared" si="296"/>
        <v>1</v>
      </c>
      <c r="BQ341">
        <f t="shared" si="296"/>
        <v>1</v>
      </c>
      <c r="BR341">
        <f t="shared" si="282"/>
        <v>858</v>
      </c>
      <c r="BS341">
        <f t="shared" si="294"/>
        <v>878</v>
      </c>
      <c r="BT341">
        <f t="shared" si="295"/>
        <v>1304</v>
      </c>
      <c r="BV341">
        <f t="shared" si="283"/>
        <v>0</v>
      </c>
      <c r="BW341">
        <f t="shared" si="284"/>
        <v>0</v>
      </c>
      <c r="BX341">
        <f t="shared" si="285"/>
        <v>0</v>
      </c>
      <c r="BY341">
        <f t="shared" si="305"/>
        <v>1</v>
      </c>
    </row>
    <row r="342" spans="1:77" x14ac:dyDescent="0.25">
      <c r="A342" t="str">
        <f t="shared" si="286"/>
        <v>16515</v>
      </c>
      <c r="D342">
        <v>1</v>
      </c>
      <c r="E342">
        <v>65</v>
      </c>
      <c r="F342">
        <v>40.5</v>
      </c>
      <c r="G342">
        <v>15</v>
      </c>
      <c r="H342">
        <v>16.5</v>
      </c>
      <c r="I342">
        <v>0</v>
      </c>
      <c r="J342">
        <v>26</v>
      </c>
      <c r="K342">
        <v>30</v>
      </c>
      <c r="L342" s="121">
        <v>48.9</v>
      </c>
      <c r="M342" s="115">
        <f t="shared" si="270"/>
        <v>4305.6000000000004</v>
      </c>
      <c r="N342" s="7">
        <v>5583.9635634029</v>
      </c>
      <c r="O342" s="7">
        <v>5708.9475468201636</v>
      </c>
      <c r="P342" s="7">
        <v>8483.56</v>
      </c>
      <c r="Q342" s="121" t="s">
        <v>392</v>
      </c>
      <c r="R342">
        <v>1</v>
      </c>
      <c r="S342">
        <v>1</v>
      </c>
      <c r="T342">
        <v>1</v>
      </c>
      <c r="U342" t="e">
        <f t="shared" si="271"/>
        <v>#VALUE!</v>
      </c>
      <c r="V342">
        <f t="shared" si="272"/>
        <v>3073</v>
      </c>
      <c r="W342">
        <f t="shared" si="273"/>
        <v>3142</v>
      </c>
      <c r="X342">
        <f t="shared" si="274"/>
        <v>4669</v>
      </c>
      <c r="Y342" t="e">
        <f t="shared" si="300"/>
        <v>#VALUE!</v>
      </c>
      <c r="Z342">
        <f t="shared" si="297"/>
        <v>529</v>
      </c>
      <c r="AA342">
        <f t="shared" si="298"/>
        <v>540</v>
      </c>
      <c r="AB342">
        <f t="shared" si="299"/>
        <v>803</v>
      </c>
      <c r="AC342" s="213" t="e">
        <f t="shared" si="287"/>
        <v>#VALUE!</v>
      </c>
      <c r="AD342" s="213">
        <f t="shared" si="288"/>
        <v>1.3689470484505946</v>
      </c>
      <c r="AE342" s="213">
        <f t="shared" si="289"/>
        <v>1.425866170388904</v>
      </c>
      <c r="AF342" s="213">
        <f t="shared" si="290"/>
        <v>3.1286499681472879</v>
      </c>
      <c r="AG342" s="167">
        <f t="shared" si="275"/>
        <v>2.0829999999999999E-4</v>
      </c>
      <c r="AH342" s="167">
        <f t="shared" si="276"/>
        <v>1.724</v>
      </c>
      <c r="AI342" s="167">
        <f t="shared" si="277"/>
        <v>2</v>
      </c>
      <c r="AJ342" s="167">
        <f t="shared" si="278"/>
        <v>4.6182900000000003E-4</v>
      </c>
      <c r="AK342" s="115">
        <v>762.23344503523219</v>
      </c>
      <c r="AL342" s="7">
        <v>779.29426056038062</v>
      </c>
      <c r="AM342" s="7">
        <v>1158.04</v>
      </c>
      <c r="AN342">
        <v>1</v>
      </c>
      <c r="AO342">
        <v>1</v>
      </c>
      <c r="AP342">
        <v>1</v>
      </c>
      <c r="AQ342">
        <f t="shared" si="279"/>
        <v>858</v>
      </c>
      <c r="AR342">
        <f t="shared" si="279"/>
        <v>878</v>
      </c>
      <c r="AS342">
        <f t="shared" si="280"/>
        <v>1304</v>
      </c>
      <c r="AT342">
        <f t="shared" si="307"/>
        <v>369</v>
      </c>
      <c r="AU342">
        <f t="shared" si="308"/>
        <v>378</v>
      </c>
      <c r="AV342">
        <f t="shared" si="309"/>
        <v>561</v>
      </c>
      <c r="AW342" s="213">
        <f t="shared" si="291"/>
        <v>0.67129067565354383</v>
      </c>
      <c r="AX342" s="213">
        <f t="shared" si="292"/>
        <v>0.70405306107822163</v>
      </c>
      <c r="AY342" s="213">
        <f t="shared" si="293"/>
        <v>1.5377237202502108</v>
      </c>
      <c r="AZ342" s="119">
        <f t="shared" si="301"/>
        <v>0.7</v>
      </c>
      <c r="BA342">
        <v>19.3</v>
      </c>
      <c r="BB342">
        <v>20.399999999999999</v>
      </c>
      <c r="BC342">
        <v>34.5</v>
      </c>
      <c r="BE342" s="7">
        <v>5382</v>
      </c>
      <c r="BG342" s="123">
        <f t="shared" si="281"/>
        <v>0.8</v>
      </c>
      <c r="BJ342">
        <v>0</v>
      </c>
      <c r="BK342">
        <v>10</v>
      </c>
      <c r="BL342">
        <v>10.6</v>
      </c>
      <c r="BM342">
        <v>21.85</v>
      </c>
      <c r="BO342">
        <f t="shared" si="296"/>
        <v>1</v>
      </c>
      <c r="BP342">
        <f t="shared" si="296"/>
        <v>1</v>
      </c>
      <c r="BQ342">
        <f t="shared" si="296"/>
        <v>1</v>
      </c>
      <c r="BR342">
        <f t="shared" si="282"/>
        <v>858</v>
      </c>
      <c r="BS342">
        <f t="shared" si="294"/>
        <v>878</v>
      </c>
      <c r="BT342">
        <f t="shared" si="295"/>
        <v>1304</v>
      </c>
      <c r="BV342">
        <f t="shared" si="283"/>
        <v>0</v>
      </c>
      <c r="BW342">
        <f t="shared" si="284"/>
        <v>0</v>
      </c>
      <c r="BX342">
        <f t="shared" si="285"/>
        <v>0</v>
      </c>
      <c r="BY342">
        <f t="shared" si="305"/>
        <v>1</v>
      </c>
    </row>
    <row r="343" spans="1:77" x14ac:dyDescent="0.25">
      <c r="A343" t="str">
        <f t="shared" si="286"/>
        <v>13516</v>
      </c>
      <c r="D343">
        <v>1</v>
      </c>
      <c r="E343">
        <v>35</v>
      </c>
      <c r="F343">
        <v>40.5</v>
      </c>
      <c r="G343">
        <v>16</v>
      </c>
      <c r="H343">
        <v>16.5</v>
      </c>
      <c r="I343">
        <v>0</v>
      </c>
      <c r="J343">
        <v>26</v>
      </c>
      <c r="K343">
        <v>30</v>
      </c>
      <c r="L343" s="121">
        <v>48.9</v>
      </c>
      <c r="M343" s="115">
        <f t="shared" si="270"/>
        <v>3032.8</v>
      </c>
      <c r="N343" s="7">
        <v>8165.5551181941737</v>
      </c>
      <c r="O343" s="7">
        <v>8348.321999442087</v>
      </c>
      <c r="P343" s="7">
        <v>12405.7</v>
      </c>
      <c r="Q343" s="121" t="s">
        <v>392</v>
      </c>
      <c r="R343">
        <v>1</v>
      </c>
      <c r="S343">
        <v>1</v>
      </c>
      <c r="T343">
        <v>1</v>
      </c>
      <c r="U343" t="e">
        <f t="shared" si="271"/>
        <v>#VALUE!</v>
      </c>
      <c r="V343">
        <f t="shared" si="272"/>
        <v>4494</v>
      </c>
      <c r="W343">
        <f t="shared" si="273"/>
        <v>4594</v>
      </c>
      <c r="X343">
        <f t="shared" si="274"/>
        <v>6827</v>
      </c>
      <c r="Y343" t="e">
        <f t="shared" si="300"/>
        <v>#VALUE!</v>
      </c>
      <c r="Z343">
        <f t="shared" si="297"/>
        <v>773</v>
      </c>
      <c r="AA343">
        <f t="shared" si="298"/>
        <v>790</v>
      </c>
      <c r="AB343">
        <f t="shared" si="299"/>
        <v>1174</v>
      </c>
      <c r="AC343" s="213" t="e">
        <f t="shared" si="287"/>
        <v>#VALUE!</v>
      </c>
      <c r="AD343" s="213">
        <f t="shared" si="288"/>
        <v>8.3162609795219709</v>
      </c>
      <c r="AE343" s="213">
        <f t="shared" si="289"/>
        <v>8.6850670509324548</v>
      </c>
      <c r="AF343" s="213">
        <f t="shared" si="290"/>
        <v>19.142213574132278</v>
      </c>
      <c r="AG343" s="167">
        <f t="shared" si="275"/>
        <v>2.0829999999999999E-4</v>
      </c>
      <c r="AH343" s="167">
        <f t="shared" si="276"/>
        <v>1.724</v>
      </c>
      <c r="AI343" s="167">
        <f t="shared" si="277"/>
        <v>4</v>
      </c>
      <c r="AJ343" s="167">
        <f t="shared" si="278"/>
        <v>1.392796E-3</v>
      </c>
      <c r="AK343" s="115">
        <v>1250</v>
      </c>
      <c r="AL343" s="7">
        <v>1278</v>
      </c>
      <c r="AM343" s="7">
        <v>1900</v>
      </c>
      <c r="AN343">
        <v>1</v>
      </c>
      <c r="AO343">
        <v>1</v>
      </c>
      <c r="AP343">
        <v>1</v>
      </c>
      <c r="AQ343">
        <f t="shared" si="279"/>
        <v>1408</v>
      </c>
      <c r="AR343">
        <f t="shared" si="279"/>
        <v>1439</v>
      </c>
      <c r="AS343">
        <f t="shared" si="280"/>
        <v>2140</v>
      </c>
      <c r="AT343">
        <f t="shared" si="307"/>
        <v>605</v>
      </c>
      <c r="AU343">
        <f t="shared" si="308"/>
        <v>619</v>
      </c>
      <c r="AV343">
        <f t="shared" si="309"/>
        <v>920</v>
      </c>
      <c r="AW343" s="213">
        <f t="shared" si="291"/>
        <v>5.1011185657950628</v>
      </c>
      <c r="AX343" s="213">
        <f t="shared" si="292"/>
        <v>5.3392424935956937</v>
      </c>
      <c r="AY343" s="213">
        <f t="shared" si="293"/>
        <v>11.769330341041693</v>
      </c>
      <c r="AZ343" s="119">
        <f t="shared" si="301"/>
        <v>0.7</v>
      </c>
      <c r="BA343">
        <v>19.3</v>
      </c>
      <c r="BB343">
        <v>20.399999999999999</v>
      </c>
      <c r="BC343">
        <v>34.5</v>
      </c>
      <c r="BE343" s="7">
        <v>4460</v>
      </c>
      <c r="BG343" s="123">
        <f t="shared" si="281"/>
        <v>0.68</v>
      </c>
      <c r="BJ343">
        <v>0</v>
      </c>
      <c r="BK343">
        <v>10</v>
      </c>
      <c r="BL343">
        <v>10.6</v>
      </c>
      <c r="BM343">
        <v>21.85</v>
      </c>
      <c r="BO343">
        <f t="shared" si="296"/>
        <v>1</v>
      </c>
      <c r="BP343">
        <f t="shared" si="296"/>
        <v>1</v>
      </c>
      <c r="BQ343">
        <f t="shared" si="296"/>
        <v>1</v>
      </c>
      <c r="BR343">
        <f t="shared" si="282"/>
        <v>1408</v>
      </c>
      <c r="BS343">
        <f t="shared" si="294"/>
        <v>1439</v>
      </c>
      <c r="BT343">
        <f t="shared" si="295"/>
        <v>2140</v>
      </c>
      <c r="BV343">
        <f t="shared" si="283"/>
        <v>0</v>
      </c>
      <c r="BW343">
        <f t="shared" si="284"/>
        <v>0</v>
      </c>
      <c r="BX343">
        <f t="shared" si="285"/>
        <v>0</v>
      </c>
      <c r="BY343">
        <f t="shared" si="305"/>
        <v>1</v>
      </c>
    </row>
    <row r="344" spans="1:77" x14ac:dyDescent="0.25">
      <c r="A344" t="str">
        <f t="shared" si="286"/>
        <v>15016</v>
      </c>
      <c r="D344">
        <v>1</v>
      </c>
      <c r="E344">
        <v>50</v>
      </c>
      <c r="F344">
        <v>40.5</v>
      </c>
      <c r="G344">
        <v>16</v>
      </c>
      <c r="H344">
        <v>16.5</v>
      </c>
      <c r="I344">
        <v>0</v>
      </c>
      <c r="J344">
        <v>26</v>
      </c>
      <c r="K344">
        <v>30</v>
      </c>
      <c r="L344" s="121">
        <v>48.9</v>
      </c>
      <c r="M344" s="115">
        <f t="shared" si="270"/>
        <v>3613.5200000000004</v>
      </c>
      <c r="N344" s="7">
        <v>8165.5551181941737</v>
      </c>
      <c r="O344" s="7">
        <v>8348.321999442087</v>
      </c>
      <c r="P344" s="7">
        <v>12405.7</v>
      </c>
      <c r="Q344" s="121" t="s">
        <v>392</v>
      </c>
      <c r="R344">
        <v>1</v>
      </c>
      <c r="S344">
        <v>1</v>
      </c>
      <c r="T344">
        <v>1</v>
      </c>
      <c r="U344" t="e">
        <f t="shared" si="271"/>
        <v>#VALUE!</v>
      </c>
      <c r="V344">
        <f t="shared" si="272"/>
        <v>4494</v>
      </c>
      <c r="W344">
        <f t="shared" si="273"/>
        <v>4594</v>
      </c>
      <c r="X344">
        <f t="shared" si="274"/>
        <v>6827</v>
      </c>
      <c r="Y344" t="e">
        <f t="shared" si="300"/>
        <v>#VALUE!</v>
      </c>
      <c r="Z344">
        <f t="shared" si="297"/>
        <v>773</v>
      </c>
      <c r="AA344">
        <f t="shared" si="298"/>
        <v>790</v>
      </c>
      <c r="AB344">
        <f t="shared" si="299"/>
        <v>1174</v>
      </c>
      <c r="AC344" s="213" t="e">
        <f t="shared" si="287"/>
        <v>#VALUE!</v>
      </c>
      <c r="AD344" s="213">
        <f t="shared" si="288"/>
        <v>8.4330193549336983</v>
      </c>
      <c r="AE344" s="213">
        <f t="shared" si="289"/>
        <v>8.806287447766767</v>
      </c>
      <c r="AF344" s="213">
        <f t="shared" si="290"/>
        <v>19.382193212805685</v>
      </c>
      <c r="AG344" s="167">
        <f t="shared" si="275"/>
        <v>2.0829999999999999E-4</v>
      </c>
      <c r="AH344" s="167">
        <f t="shared" si="276"/>
        <v>1.724</v>
      </c>
      <c r="AI344" s="167">
        <f t="shared" si="277"/>
        <v>4</v>
      </c>
      <c r="AJ344" s="167">
        <f t="shared" si="278"/>
        <v>1.392796E-3</v>
      </c>
      <c r="AK344" s="115">
        <v>1250</v>
      </c>
      <c r="AL344" s="7">
        <v>1278</v>
      </c>
      <c r="AM344" s="7">
        <v>1900</v>
      </c>
      <c r="AN344">
        <v>1</v>
      </c>
      <c r="AO344">
        <v>1</v>
      </c>
      <c r="AP344">
        <v>1</v>
      </c>
      <c r="AQ344">
        <f t="shared" si="279"/>
        <v>1408</v>
      </c>
      <c r="AR344">
        <f t="shared" si="279"/>
        <v>1439</v>
      </c>
      <c r="AS344">
        <f t="shared" si="280"/>
        <v>2140</v>
      </c>
      <c r="AT344">
        <f t="shared" si="307"/>
        <v>605</v>
      </c>
      <c r="AU344">
        <f t="shared" si="308"/>
        <v>619</v>
      </c>
      <c r="AV344">
        <f t="shared" si="309"/>
        <v>920</v>
      </c>
      <c r="AW344" s="213">
        <f t="shared" si="291"/>
        <v>5.1776452439322451</v>
      </c>
      <c r="AX344" s="213">
        <f t="shared" si="292"/>
        <v>5.4188476637414897</v>
      </c>
      <c r="AY344" s="213">
        <f t="shared" si="293"/>
        <v>11.92695959147011</v>
      </c>
      <c r="AZ344" s="119">
        <f t="shared" si="301"/>
        <v>1</v>
      </c>
      <c r="BA344">
        <v>19.3</v>
      </c>
      <c r="BB344">
        <v>20.399999999999999</v>
      </c>
      <c r="BC344">
        <v>34.5</v>
      </c>
      <c r="BE344" s="7">
        <v>5314</v>
      </c>
      <c r="BG344" s="123">
        <f t="shared" si="281"/>
        <v>0.68</v>
      </c>
      <c r="BJ344">
        <v>0</v>
      </c>
      <c r="BK344">
        <v>10</v>
      </c>
      <c r="BL344">
        <v>10.6</v>
      </c>
      <c r="BM344">
        <v>21.85</v>
      </c>
      <c r="BO344">
        <f t="shared" si="296"/>
        <v>1</v>
      </c>
      <c r="BP344">
        <f t="shared" si="296"/>
        <v>1</v>
      </c>
      <c r="BQ344">
        <f t="shared" si="296"/>
        <v>1</v>
      </c>
      <c r="BR344">
        <f t="shared" si="282"/>
        <v>1408</v>
      </c>
      <c r="BS344">
        <f t="shared" si="294"/>
        <v>1439</v>
      </c>
      <c r="BT344">
        <f t="shared" si="295"/>
        <v>2140</v>
      </c>
      <c r="BV344">
        <f t="shared" si="283"/>
        <v>0</v>
      </c>
      <c r="BW344">
        <f t="shared" si="284"/>
        <v>0</v>
      </c>
      <c r="BX344">
        <f t="shared" si="285"/>
        <v>0</v>
      </c>
      <c r="BY344">
        <f t="shared" si="305"/>
        <v>1</v>
      </c>
    </row>
    <row r="345" spans="1:77" x14ac:dyDescent="0.25">
      <c r="A345" t="str">
        <f t="shared" si="286"/>
        <v>16516</v>
      </c>
      <c r="D345">
        <v>1</v>
      </c>
      <c r="E345">
        <v>65</v>
      </c>
      <c r="F345">
        <v>40.5</v>
      </c>
      <c r="G345">
        <v>16</v>
      </c>
      <c r="H345">
        <v>16.5</v>
      </c>
      <c r="I345">
        <v>0</v>
      </c>
      <c r="J345">
        <v>26</v>
      </c>
      <c r="K345">
        <v>30</v>
      </c>
      <c r="L345" s="121">
        <v>48.9</v>
      </c>
      <c r="M345" s="115">
        <f t="shared" si="270"/>
        <v>4137.12</v>
      </c>
      <c r="N345" s="7">
        <v>8165.5551181941737</v>
      </c>
      <c r="O345" s="7">
        <v>8348.321999442087</v>
      </c>
      <c r="P345" s="7">
        <v>12405.7</v>
      </c>
      <c r="Q345" s="121" t="s">
        <v>392</v>
      </c>
      <c r="R345">
        <v>1</v>
      </c>
      <c r="S345">
        <v>1</v>
      </c>
      <c r="T345">
        <v>1</v>
      </c>
      <c r="U345" t="e">
        <f t="shared" si="271"/>
        <v>#VALUE!</v>
      </c>
      <c r="V345">
        <f t="shared" si="272"/>
        <v>4494</v>
      </c>
      <c r="W345">
        <f t="shared" si="273"/>
        <v>4594</v>
      </c>
      <c r="X345">
        <f t="shared" si="274"/>
        <v>6827</v>
      </c>
      <c r="Y345" t="e">
        <f t="shared" si="300"/>
        <v>#VALUE!</v>
      </c>
      <c r="Z345">
        <f t="shared" si="297"/>
        <v>773</v>
      </c>
      <c r="AA345">
        <f t="shared" si="298"/>
        <v>790</v>
      </c>
      <c r="AB345">
        <f t="shared" si="299"/>
        <v>1174</v>
      </c>
      <c r="AC345" s="213" t="e">
        <f t="shared" si="287"/>
        <v>#VALUE!</v>
      </c>
      <c r="AD345" s="213">
        <f t="shared" si="288"/>
        <v>8.5497777303454239</v>
      </c>
      <c r="AE345" s="213">
        <f t="shared" si="289"/>
        <v>8.9275078446010792</v>
      </c>
      <c r="AF345" s="213">
        <f t="shared" si="290"/>
        <v>19.622172851479093</v>
      </c>
      <c r="AG345" s="167">
        <f t="shared" si="275"/>
        <v>2.0829999999999999E-4</v>
      </c>
      <c r="AH345" s="167">
        <f t="shared" si="276"/>
        <v>1.724</v>
      </c>
      <c r="AI345" s="167">
        <f t="shared" si="277"/>
        <v>4</v>
      </c>
      <c r="AJ345" s="167">
        <f t="shared" si="278"/>
        <v>1.392796E-3</v>
      </c>
      <c r="AK345" s="115">
        <f>AK344*(1-(($E345-50)*0.005))</f>
        <v>1156.25</v>
      </c>
      <c r="AL345" s="7">
        <f>AL344*(1-(($E345-50)*0.005))</f>
        <v>1182.1500000000001</v>
      </c>
      <c r="AM345" s="7">
        <f>AM344*(1-(($E345-50)*0.005))</f>
        <v>1757.5</v>
      </c>
      <c r="AN345">
        <v>1</v>
      </c>
      <c r="AO345">
        <v>1</v>
      </c>
      <c r="AP345">
        <v>1</v>
      </c>
      <c r="AQ345">
        <f t="shared" si="279"/>
        <v>1302</v>
      </c>
      <c r="AR345">
        <f t="shared" si="279"/>
        <v>1331</v>
      </c>
      <c r="AS345">
        <f t="shared" si="280"/>
        <v>1979</v>
      </c>
      <c r="AT345">
        <f t="shared" si="307"/>
        <v>560</v>
      </c>
      <c r="AU345">
        <f t="shared" si="308"/>
        <v>572</v>
      </c>
      <c r="AV345" s="8">
        <f t="shared" si="309"/>
        <v>851</v>
      </c>
      <c r="AW345" s="213">
        <f t="shared" si="291"/>
        <v>4.5063967148469724</v>
      </c>
      <c r="AX345" s="213">
        <f t="shared" si="292"/>
        <v>4.7002218376767955</v>
      </c>
      <c r="AY345" s="213">
        <f t="shared" si="293"/>
        <v>10.349772103762232</v>
      </c>
      <c r="AZ345" s="119">
        <f t="shared" si="301"/>
        <v>1.3</v>
      </c>
      <c r="BA345">
        <v>19.3</v>
      </c>
      <c r="BB345">
        <v>20.399999999999999</v>
      </c>
      <c r="BC345">
        <v>34.5</v>
      </c>
      <c r="BE345" s="7">
        <v>6084</v>
      </c>
      <c r="BG345" s="123">
        <f t="shared" si="281"/>
        <v>0.68</v>
      </c>
      <c r="BJ345">
        <v>0</v>
      </c>
      <c r="BK345">
        <v>10</v>
      </c>
      <c r="BL345">
        <v>10.6</v>
      </c>
      <c r="BM345">
        <v>21.85</v>
      </c>
      <c r="BO345">
        <f t="shared" si="296"/>
        <v>1</v>
      </c>
      <c r="BP345">
        <f t="shared" si="296"/>
        <v>1</v>
      </c>
      <c r="BQ345">
        <f t="shared" si="296"/>
        <v>1</v>
      </c>
      <c r="BR345">
        <f t="shared" si="282"/>
        <v>1302</v>
      </c>
      <c r="BS345">
        <f t="shared" si="294"/>
        <v>1331</v>
      </c>
      <c r="BT345">
        <f t="shared" si="295"/>
        <v>1979</v>
      </c>
      <c r="BV345">
        <f t="shared" si="283"/>
        <v>0</v>
      </c>
      <c r="BW345">
        <f t="shared" si="284"/>
        <v>0</v>
      </c>
      <c r="BX345">
        <f t="shared" si="285"/>
        <v>0</v>
      </c>
      <c r="BY345">
        <f t="shared" si="305"/>
        <v>1</v>
      </c>
    </row>
    <row r="346" spans="1:77" x14ac:dyDescent="0.25">
      <c r="A346" t="str">
        <f t="shared" si="286"/>
        <v>13520</v>
      </c>
      <c r="D346">
        <v>1</v>
      </c>
      <c r="E346">
        <v>35</v>
      </c>
      <c r="F346">
        <v>40.5</v>
      </c>
      <c r="G346">
        <v>20</v>
      </c>
      <c r="H346">
        <v>21.5</v>
      </c>
      <c r="I346">
        <v>0</v>
      </c>
      <c r="J346">
        <v>26</v>
      </c>
      <c r="K346">
        <v>30</v>
      </c>
      <c r="L346" s="121">
        <v>48.9</v>
      </c>
      <c r="M346" s="115">
        <f t="shared" si="270"/>
        <v>4614.4000000000005</v>
      </c>
      <c r="N346" s="7">
        <v>7236.8592000000008</v>
      </c>
      <c r="O346" s="7">
        <v>7990.1253664397382</v>
      </c>
      <c r="P346" s="7">
        <v>10642.44</v>
      </c>
      <c r="Q346" s="121" t="s">
        <v>392</v>
      </c>
      <c r="R346">
        <v>1</v>
      </c>
      <c r="S346">
        <v>1</v>
      </c>
      <c r="T346">
        <v>1</v>
      </c>
      <c r="U346" t="e">
        <f t="shared" si="271"/>
        <v>#VALUE!</v>
      </c>
      <c r="V346">
        <f t="shared" si="272"/>
        <v>3983</v>
      </c>
      <c r="W346">
        <f t="shared" si="273"/>
        <v>4397</v>
      </c>
      <c r="X346">
        <f t="shared" si="274"/>
        <v>5857</v>
      </c>
      <c r="Y346" t="e">
        <f t="shared" si="300"/>
        <v>#VALUE!</v>
      </c>
      <c r="Z346">
        <f t="shared" si="297"/>
        <v>685</v>
      </c>
      <c r="AA346">
        <f t="shared" si="298"/>
        <v>756</v>
      </c>
      <c r="AB346">
        <f t="shared" si="299"/>
        <v>1007</v>
      </c>
      <c r="AC346" s="213" t="e">
        <f t="shared" si="287"/>
        <v>#VALUE!</v>
      </c>
      <c r="AD346" s="213">
        <f t="shared" si="288"/>
        <v>1.771142225212722</v>
      </c>
      <c r="AE346" s="213">
        <f t="shared" si="289"/>
        <v>2.1560304081722008</v>
      </c>
      <c r="AF346" s="213">
        <f t="shared" si="290"/>
        <v>3.8190039841927472</v>
      </c>
      <c r="AG346" s="167">
        <f t="shared" si="275"/>
        <v>1.2760000000000001E-4</v>
      </c>
      <c r="AH346" s="167">
        <f t="shared" si="276"/>
        <v>1.7219</v>
      </c>
      <c r="AI346" s="167">
        <f t="shared" si="277"/>
        <v>2</v>
      </c>
      <c r="AJ346" s="167">
        <f t="shared" si="278"/>
        <v>3.76611E-4</v>
      </c>
      <c r="AK346" s="115">
        <v>894.36320000000012</v>
      </c>
      <c r="AL346" s="7">
        <v>987.455178225689</v>
      </c>
      <c r="AM346" s="7">
        <v>1315.24</v>
      </c>
      <c r="AN346">
        <v>1</v>
      </c>
      <c r="AO346">
        <v>1</v>
      </c>
      <c r="AP346">
        <v>1</v>
      </c>
      <c r="AQ346">
        <f t="shared" si="279"/>
        <v>1007</v>
      </c>
      <c r="AR346">
        <f t="shared" si="279"/>
        <v>1112</v>
      </c>
      <c r="AS346">
        <f t="shared" si="280"/>
        <v>1481</v>
      </c>
      <c r="AT346">
        <f t="shared" si="307"/>
        <v>433</v>
      </c>
      <c r="AU346">
        <f t="shared" si="308"/>
        <v>478</v>
      </c>
      <c r="AV346" s="8">
        <f t="shared" si="309"/>
        <v>637</v>
      </c>
      <c r="AW346" s="213">
        <f t="shared" si="291"/>
        <v>0.70983639932338238</v>
      </c>
      <c r="AX346" s="213">
        <f t="shared" si="292"/>
        <v>0.86445401011520862</v>
      </c>
      <c r="AY346" s="213">
        <f t="shared" si="293"/>
        <v>1.5323146407431509</v>
      </c>
      <c r="AZ346" s="119">
        <f t="shared" si="301"/>
        <v>0.5</v>
      </c>
      <c r="BA346">
        <v>19.3</v>
      </c>
      <c r="BB346">
        <v>20.399999999999999</v>
      </c>
      <c r="BC346">
        <v>34.5</v>
      </c>
      <c r="BE346" s="7">
        <v>5768</v>
      </c>
      <c r="BG346" s="123">
        <f t="shared" si="281"/>
        <v>0.8</v>
      </c>
      <c r="BJ346">
        <v>0</v>
      </c>
      <c r="BK346">
        <v>10</v>
      </c>
      <c r="BL346">
        <v>10.6</v>
      </c>
      <c r="BM346">
        <v>21.85</v>
      </c>
      <c r="BO346">
        <f t="shared" si="296"/>
        <v>1</v>
      </c>
      <c r="BP346">
        <f t="shared" si="296"/>
        <v>1</v>
      </c>
      <c r="BQ346">
        <f t="shared" si="296"/>
        <v>1</v>
      </c>
      <c r="BR346">
        <f t="shared" si="282"/>
        <v>1007</v>
      </c>
      <c r="BS346">
        <f t="shared" si="294"/>
        <v>1112</v>
      </c>
      <c r="BT346">
        <f t="shared" si="295"/>
        <v>1481</v>
      </c>
      <c r="BV346">
        <f t="shared" si="283"/>
        <v>0</v>
      </c>
      <c r="BW346">
        <f t="shared" si="284"/>
        <v>0</v>
      </c>
      <c r="BX346">
        <f t="shared" si="285"/>
        <v>0</v>
      </c>
      <c r="BY346">
        <f t="shared" si="305"/>
        <v>1</v>
      </c>
    </row>
    <row r="347" spans="1:77" x14ac:dyDescent="0.25">
      <c r="A347" t="str">
        <f t="shared" si="286"/>
        <v>15020</v>
      </c>
      <c r="D347">
        <v>1</v>
      </c>
      <c r="E347">
        <v>50</v>
      </c>
      <c r="F347">
        <v>40.5</v>
      </c>
      <c r="G347">
        <v>20</v>
      </c>
      <c r="H347">
        <v>21.5</v>
      </c>
      <c r="I347">
        <v>0</v>
      </c>
      <c r="J347">
        <v>26</v>
      </c>
      <c r="K347">
        <v>30</v>
      </c>
      <c r="L347" s="121">
        <v>48.9</v>
      </c>
      <c r="M347" s="115">
        <f t="shared" si="270"/>
        <v>5432</v>
      </c>
      <c r="N347" s="7">
        <v>7236.8592000000008</v>
      </c>
      <c r="O347" s="7">
        <v>7990.1253664397382</v>
      </c>
      <c r="P347" s="7">
        <v>10642.44</v>
      </c>
      <c r="Q347" s="121" t="s">
        <v>392</v>
      </c>
      <c r="R347">
        <v>1</v>
      </c>
      <c r="S347">
        <v>1</v>
      </c>
      <c r="T347">
        <v>1</v>
      </c>
      <c r="U347" t="e">
        <f t="shared" si="271"/>
        <v>#VALUE!</v>
      </c>
      <c r="V347">
        <f t="shared" si="272"/>
        <v>3983</v>
      </c>
      <c r="W347">
        <f t="shared" si="273"/>
        <v>4397</v>
      </c>
      <c r="X347">
        <f t="shared" si="274"/>
        <v>5857</v>
      </c>
      <c r="Y347" t="e">
        <f t="shared" si="300"/>
        <v>#VALUE!</v>
      </c>
      <c r="Z347">
        <f t="shared" si="297"/>
        <v>685</v>
      </c>
      <c r="AA347">
        <f t="shared" si="298"/>
        <v>756</v>
      </c>
      <c r="AB347">
        <f t="shared" si="299"/>
        <v>1007</v>
      </c>
      <c r="AC347" s="213" t="e">
        <f t="shared" si="287"/>
        <v>#VALUE!</v>
      </c>
      <c r="AD347" s="213">
        <f t="shared" si="288"/>
        <v>1.7997822638712575</v>
      </c>
      <c r="AE347" s="213">
        <f t="shared" si="289"/>
        <v>2.189971412136813</v>
      </c>
      <c r="AF347" s="213">
        <f t="shared" si="290"/>
        <v>3.8746090616615922</v>
      </c>
      <c r="AG347" s="167">
        <f t="shared" si="275"/>
        <v>1.2760000000000001E-4</v>
      </c>
      <c r="AH347" s="167">
        <f t="shared" si="276"/>
        <v>1.7219</v>
      </c>
      <c r="AI347" s="167">
        <f t="shared" si="277"/>
        <v>2</v>
      </c>
      <c r="AJ347" s="167">
        <f t="shared" si="278"/>
        <v>3.76611E-4</v>
      </c>
      <c r="AK347" s="115">
        <v>894.36320000000012</v>
      </c>
      <c r="AL347" s="7">
        <v>987.455178225689</v>
      </c>
      <c r="AM347" s="7">
        <v>1315.24</v>
      </c>
      <c r="AN347">
        <v>1</v>
      </c>
      <c r="AO347">
        <v>1</v>
      </c>
      <c r="AP347">
        <v>1</v>
      </c>
      <c r="AQ347">
        <f t="shared" si="279"/>
        <v>1007</v>
      </c>
      <c r="AR347">
        <f t="shared" si="279"/>
        <v>1112</v>
      </c>
      <c r="AS347">
        <f t="shared" si="280"/>
        <v>1481</v>
      </c>
      <c r="AT347">
        <f t="shared" si="307"/>
        <v>433</v>
      </c>
      <c r="AU347">
        <f t="shared" si="308"/>
        <v>478</v>
      </c>
      <c r="AV347" s="8">
        <f t="shared" si="309"/>
        <v>637</v>
      </c>
      <c r="AW347" s="213">
        <f t="shared" si="291"/>
        <v>0.72283709264074802</v>
      </c>
      <c r="AX347" s="213">
        <f t="shared" si="292"/>
        <v>0.87986763906181664</v>
      </c>
      <c r="AY347" s="213">
        <f t="shared" si="293"/>
        <v>1.5575869945719987</v>
      </c>
      <c r="AZ347" s="119">
        <f t="shared" si="301"/>
        <v>0.7</v>
      </c>
      <c r="BA347">
        <v>19.3</v>
      </c>
      <c r="BB347">
        <v>20.399999999999999</v>
      </c>
      <c r="BC347">
        <v>34.5</v>
      </c>
      <c r="BE347" s="7">
        <v>6790</v>
      </c>
      <c r="BG347" s="123">
        <f t="shared" si="281"/>
        <v>0.8</v>
      </c>
      <c r="BJ347">
        <v>0</v>
      </c>
      <c r="BK347">
        <v>10</v>
      </c>
      <c r="BL347">
        <v>10.6</v>
      </c>
      <c r="BM347">
        <v>21.85</v>
      </c>
      <c r="BO347">
        <f t="shared" si="296"/>
        <v>1</v>
      </c>
      <c r="BP347">
        <f t="shared" si="296"/>
        <v>1</v>
      </c>
      <c r="BQ347">
        <f t="shared" si="296"/>
        <v>1</v>
      </c>
      <c r="BR347">
        <f t="shared" si="282"/>
        <v>1007</v>
      </c>
      <c r="BS347">
        <f t="shared" si="294"/>
        <v>1112</v>
      </c>
      <c r="BT347">
        <f t="shared" si="295"/>
        <v>1481</v>
      </c>
      <c r="BV347">
        <f t="shared" si="283"/>
        <v>0</v>
      </c>
      <c r="BW347">
        <f t="shared" si="284"/>
        <v>0</v>
      </c>
      <c r="BX347">
        <f t="shared" si="285"/>
        <v>0</v>
      </c>
      <c r="BY347">
        <f t="shared" si="305"/>
        <v>1</v>
      </c>
    </row>
    <row r="348" spans="1:77" x14ac:dyDescent="0.25">
      <c r="A348" t="str">
        <f t="shared" si="286"/>
        <v>16520</v>
      </c>
      <c r="D348">
        <v>1</v>
      </c>
      <c r="E348">
        <v>65</v>
      </c>
      <c r="F348">
        <v>40.5</v>
      </c>
      <c r="G348">
        <v>20</v>
      </c>
      <c r="H348">
        <v>21.5</v>
      </c>
      <c r="I348">
        <v>0</v>
      </c>
      <c r="J348">
        <v>26</v>
      </c>
      <c r="K348">
        <v>30</v>
      </c>
      <c r="L348" s="121">
        <v>48.9</v>
      </c>
      <c r="M348" s="115">
        <f t="shared" ref="M348:M411" si="310">IF($N348-($BE348*$BG348)&gt;100,$BE348*$BG348,$N348-95)</f>
        <v>6014.4000000000005</v>
      </c>
      <c r="N348" s="7">
        <v>7236.8592000000008</v>
      </c>
      <c r="O348" s="7">
        <v>7990.1253664397382</v>
      </c>
      <c r="P348" s="7">
        <v>10642.44</v>
      </c>
      <c r="Q348" s="121" t="s">
        <v>392</v>
      </c>
      <c r="R348">
        <v>1</v>
      </c>
      <c r="S348">
        <v>1</v>
      </c>
      <c r="T348">
        <v>1</v>
      </c>
      <c r="U348" t="e">
        <f t="shared" ref="U348:U411" si="311">ROUND(M348*POWER(CF_heat,Q348),0)</f>
        <v>#VALUE!</v>
      </c>
      <c r="V348">
        <f t="shared" ref="V348:V411" si="312">ROUND(N348*POWER(CF_heat,R348),0)</f>
        <v>3983</v>
      </c>
      <c r="W348">
        <f t="shared" ref="W348:W411" si="313">ROUND(O348*POWER(CF_heat,S348),0)</f>
        <v>4397</v>
      </c>
      <c r="X348">
        <f t="shared" ref="X348:X411" si="314">ROUND(P348*POWER(CF_heat,T348),0)</f>
        <v>5857</v>
      </c>
      <c r="Y348" t="e">
        <f t="shared" si="300"/>
        <v>#VALUE!</v>
      </c>
      <c r="Z348">
        <f t="shared" si="297"/>
        <v>685</v>
      </c>
      <c r="AA348">
        <f t="shared" si="298"/>
        <v>756</v>
      </c>
      <c r="AB348">
        <f t="shared" si="299"/>
        <v>1007</v>
      </c>
      <c r="AC348" s="213" t="e">
        <f t="shared" si="287"/>
        <v>#VALUE!</v>
      </c>
      <c r="AD348" s="213">
        <f t="shared" si="288"/>
        <v>1.828422302529793</v>
      </c>
      <c r="AE348" s="213">
        <f t="shared" si="289"/>
        <v>2.2239124161014256</v>
      </c>
      <c r="AF348" s="213">
        <f t="shared" si="290"/>
        <v>3.9302141391304373</v>
      </c>
      <c r="AG348" s="167">
        <f t="shared" ref="AG348:AG411" si="315">IF($G348=$CO$103,CP$103,IF($G348=$CO$104,CP$104,IF($G348=$CO$105,CP$105,IF($G348=$CO$107,CP$107,IF($G348=$CO$108,CP$108,IF($G348=$CO$109,CP$109,IF($G348=$CO$111,CP$111,IF($G348=$CO$112,CP$112,IF($G348=$CO$113,CP$113,IF($G348=$CO$115,CP$115,IF($G348=$CO$116,CP$116,IF($G348=$CO$117,CP$117,IF($G348=$CO$119,CP$119,IF($G348=$CO$120,CP$120,))))))))))))))</f>
        <v>1.2760000000000001E-4</v>
      </c>
      <c r="AH348" s="167">
        <f t="shared" ref="AH348:AH411" si="316">IF($G348=$CO$103,CQ$103,IF($G348=$CO$104,CQ$104,IF($G348=$CO$105,CQ$105,IF($G348=$CO$107,CQ$107,IF($G348=$CO$108,CQ$108,IF($G348=$CO$109,CQ$109,IF($G348=$CO$111,CQ$111,IF($G348=$CO$112,CQ$112,IF($G348=$CO$113,CQ$113,IF($G348=$CO$115,CQ$115,IF($G348=$CO$116,CQ$116,IF($G348=$CO$117,CQ$117,IF($G348=$CO$119,CQ$119,IF($G348=$CO$120,CQ$120,))))))))))))))</f>
        <v>1.7219</v>
      </c>
      <c r="AI348" s="167">
        <f t="shared" ref="AI348:AI411" si="317">IF($G348=$CO$103,CR$103,IF($G348=$CO$104,CR$104,IF($G348=$CO$105,CR$105,IF($G348=$CO$107,CR$107,IF($G348=$CO$108,CR$108,IF($G348=$CO$109,CR$109,IF($G348=$CO$111,CR$111,IF($G348=$CO$112,CR$112,IF($G348=$CO$113,CR$113,IF($G348=$CO$115,CR$115,IF($G348=$CO$116,CR$116,IF($G348=$CO$117,CR$117,IF($G348=$CO$119,CR$119,IF($G348=$CO$120,CR$120,))))))))))))))</f>
        <v>2</v>
      </c>
      <c r="AJ348" s="167">
        <f t="shared" ref="AJ348:AJ411" si="318">IF($G348=$CO$103,CS$103,IF($G348=$CO$104,CS$104,IF($G348=$CO$105,CS$105,IF($G348=$CO$107,CS$107,IF($G348=$CO$108,CS$108,IF($G348=$CO$109,CS$109,IF($G348=$CO$111,CS$111,IF($G348=$CO$112,CS$112,IF($G348=$CO$113,CS$113,IF($G348=$CO$115,CS$115,IF($G348=$CO$116,CS$116,IF($G348=$CO$117,CS$117,IF($G348=$CO$119,CS$119,IF($G348=$CO$120,CS$120,))))))))))))))</f>
        <v>3.76611E-4</v>
      </c>
      <c r="AK348" s="115">
        <v>894.36320000000012</v>
      </c>
      <c r="AL348" s="7">
        <v>987.455178225689</v>
      </c>
      <c r="AM348" s="7">
        <v>1315.24</v>
      </c>
      <c r="AN348">
        <v>1</v>
      </c>
      <c r="AO348">
        <v>1</v>
      </c>
      <c r="AP348">
        <v>1</v>
      </c>
      <c r="AQ348">
        <f t="shared" ref="AQ348:AR411" si="319">ROUND(AK348*POWER(CF_cool,AN348),0)</f>
        <v>1007</v>
      </c>
      <c r="AR348">
        <f t="shared" si="319"/>
        <v>1112</v>
      </c>
      <c r="AS348">
        <f t="shared" ref="AS348:AS411" si="320">ROUND(AM348*POWER(CF_cool,AP348),0)</f>
        <v>1481</v>
      </c>
      <c r="AT348">
        <f t="shared" si="307"/>
        <v>433</v>
      </c>
      <c r="AU348">
        <f t="shared" si="308"/>
        <v>478</v>
      </c>
      <c r="AV348" s="8">
        <f t="shared" si="309"/>
        <v>637</v>
      </c>
      <c r="AW348" s="213">
        <f t="shared" si="291"/>
        <v>0.735837785958114</v>
      </c>
      <c r="AX348" s="213">
        <f t="shared" si="292"/>
        <v>0.89528126800842489</v>
      </c>
      <c r="AY348" s="213">
        <f t="shared" si="293"/>
        <v>1.5828593484008466</v>
      </c>
      <c r="AZ348" s="119">
        <f t="shared" si="301"/>
        <v>0.9</v>
      </c>
      <c r="BA348">
        <v>19.3</v>
      </c>
      <c r="BB348">
        <v>20.399999999999999</v>
      </c>
      <c r="BC348">
        <v>34.5</v>
      </c>
      <c r="BE348" s="7">
        <v>7518</v>
      </c>
      <c r="BG348" s="123">
        <f t="shared" ref="BG348:BG411" si="321">IF(G348=10,0.9,IF(G348=11,0.68,IF(G348=15,0.8,IF(G348=16,0.68,IF(G348=20,0.8,IF(G348=21,0.8))))))</f>
        <v>0.8</v>
      </c>
      <c r="BJ348">
        <v>0</v>
      </c>
      <c r="BK348">
        <v>10</v>
      </c>
      <c r="BL348">
        <v>10.6</v>
      </c>
      <c r="BM348">
        <v>21.85</v>
      </c>
      <c r="BO348">
        <f t="shared" si="296"/>
        <v>1</v>
      </c>
      <c r="BP348">
        <f t="shared" si="296"/>
        <v>1</v>
      </c>
      <c r="BQ348">
        <f t="shared" si="296"/>
        <v>1</v>
      </c>
      <c r="BR348">
        <f t="shared" ref="BR348:BR411" si="322">AQ348/BO348</f>
        <v>1007</v>
      </c>
      <c r="BS348">
        <f t="shared" si="294"/>
        <v>1112</v>
      </c>
      <c r="BT348">
        <f t="shared" si="295"/>
        <v>1481</v>
      </c>
      <c r="BV348">
        <f t="shared" ref="BV348:BV411" si="323">BR348-AQ348</f>
        <v>0</v>
      </c>
      <c r="BW348">
        <f t="shared" ref="BW348:BW411" si="324">BS348-AR348</f>
        <v>0</v>
      </c>
      <c r="BX348">
        <f t="shared" ref="BX348:BX411" si="325">BT348-AS348</f>
        <v>0</v>
      </c>
      <c r="BY348">
        <f t="shared" si="305"/>
        <v>1</v>
      </c>
    </row>
    <row r="349" spans="1:77" x14ac:dyDescent="0.25">
      <c r="A349" t="str">
        <f t="shared" ref="A349:A412" si="326">CONCATENATE(D349,E349,G349)</f>
        <v>13521</v>
      </c>
      <c r="D349">
        <v>1</v>
      </c>
      <c r="E349">
        <v>35</v>
      </c>
      <c r="F349">
        <v>40.5</v>
      </c>
      <c r="G349">
        <v>21</v>
      </c>
      <c r="H349">
        <v>21.5</v>
      </c>
      <c r="I349">
        <v>0</v>
      </c>
      <c r="J349">
        <v>26</v>
      </c>
      <c r="K349">
        <v>30</v>
      </c>
      <c r="L349" s="121">
        <v>48.9</v>
      </c>
      <c r="M349" s="115">
        <f t="shared" si="310"/>
        <v>4735.2</v>
      </c>
      <c r="N349" s="7">
        <v>10516.06232539558</v>
      </c>
      <c r="O349" s="7">
        <v>10751.439821034392</v>
      </c>
      <c r="P349" s="7">
        <v>15976.76</v>
      </c>
      <c r="Q349" s="121" t="s">
        <v>392</v>
      </c>
      <c r="R349">
        <v>1</v>
      </c>
      <c r="S349">
        <v>1</v>
      </c>
      <c r="T349">
        <v>1</v>
      </c>
      <c r="U349" t="e">
        <f t="shared" si="311"/>
        <v>#VALUE!</v>
      </c>
      <c r="V349">
        <f t="shared" si="312"/>
        <v>5787</v>
      </c>
      <c r="W349">
        <f t="shared" si="313"/>
        <v>5917</v>
      </c>
      <c r="X349">
        <f t="shared" si="314"/>
        <v>8793</v>
      </c>
      <c r="Y349" t="e">
        <f t="shared" si="300"/>
        <v>#VALUE!</v>
      </c>
      <c r="Z349">
        <f t="shared" si="297"/>
        <v>995</v>
      </c>
      <c r="AA349">
        <f t="shared" si="298"/>
        <v>1018</v>
      </c>
      <c r="AB349">
        <f t="shared" si="299"/>
        <v>1512</v>
      </c>
      <c r="AC349" s="213" t="e">
        <f t="shared" ref="AC349:AC412" si="327">(($AG349*(Y349^$AH349)*((($F349-14.4)*$AI349)/100))+($AJ349*(Y349^2)))*0.0098</f>
        <v>#VALUE!</v>
      </c>
      <c r="AD349" s="213">
        <f t="shared" ref="AD349:AD412" si="328">(($AG349*(Z349^$AH349)*((($E349-14.4)*$AI349)/100))+($AJ349*(Z349^2)))*0.0098</f>
        <v>5.1385123248993674</v>
      </c>
      <c r="AE349" s="213">
        <f t="shared" ref="AE349:AE412" si="329">(($AG349*(AA349^$AH349)*((($E349-14.4)*$AI349)/100))+($AJ349*(AA349^2)))*0.0098</f>
        <v>5.3778252402480353</v>
      </c>
      <c r="AF349" s="213">
        <f t="shared" ref="AF349:AF412" si="330">(($AG349*(AB349^$AH349)*((($E349-14.4)*$AI349)/100))+($AJ349*(AB349^2)))*0.0098</f>
        <v>11.827788387422299</v>
      </c>
      <c r="AG349" s="167">
        <f t="shared" si="315"/>
        <v>1.2760000000000001E-4</v>
      </c>
      <c r="AH349" s="167">
        <f t="shared" si="316"/>
        <v>1.7219</v>
      </c>
      <c r="AI349" s="167">
        <f t="shared" si="317"/>
        <v>4</v>
      </c>
      <c r="AJ349" s="167">
        <f t="shared" si="318"/>
        <v>5.1420100000000005E-4</v>
      </c>
      <c r="AK349" s="115">
        <v>1364.0874548028703</v>
      </c>
      <c r="AL349" s="7">
        <v>1394.6193667494595</v>
      </c>
      <c r="AM349" s="7">
        <v>2072.42</v>
      </c>
      <c r="AN349">
        <v>1</v>
      </c>
      <c r="AO349">
        <v>1</v>
      </c>
      <c r="AP349">
        <v>1</v>
      </c>
      <c r="AQ349">
        <f t="shared" si="319"/>
        <v>1536</v>
      </c>
      <c r="AR349">
        <f t="shared" si="319"/>
        <v>1571</v>
      </c>
      <c r="AS349">
        <f t="shared" si="320"/>
        <v>2334</v>
      </c>
      <c r="AT349">
        <f t="shared" si="307"/>
        <v>660</v>
      </c>
      <c r="AU349">
        <f t="shared" si="308"/>
        <v>676</v>
      </c>
      <c r="AV349" s="8">
        <f t="shared" si="309"/>
        <v>1004</v>
      </c>
      <c r="AW349" s="213">
        <f t="shared" ref="AW349:AW412" si="331">(($AG349*(AT349^$AH349)*((($E349-14.4)*$AI349)/100))+($AJ349*(AT349^2)))*0.0098</f>
        <v>2.2688488230746486</v>
      </c>
      <c r="AX349" s="213">
        <f t="shared" ref="AX349:AX412" si="332">(($AG349*(AU349^$AH349)*((($E349-14.4)*$AI349)/100))+($AJ349*(AU349^2)))*0.0098</f>
        <v>2.3796730785253928</v>
      </c>
      <c r="AY349" s="213">
        <f t="shared" ref="AY349:AY412" si="333">(($AG349*(AV349^$AH349)*((($E349-14.4)*$AI349)/100))+($AJ349*(AV349^2)))*0.0098</f>
        <v>5.2315097746760069</v>
      </c>
      <c r="AZ349" s="119">
        <f t="shared" si="301"/>
        <v>0.9</v>
      </c>
      <c r="BA349">
        <v>19.3</v>
      </c>
      <c r="BB349">
        <v>20.399999999999999</v>
      </c>
      <c r="BC349">
        <v>34.5</v>
      </c>
      <c r="BE349" s="7">
        <v>5919</v>
      </c>
      <c r="BG349" s="123">
        <f t="shared" si="321"/>
        <v>0.8</v>
      </c>
      <c r="BJ349">
        <v>0</v>
      </c>
      <c r="BK349">
        <v>10</v>
      </c>
      <c r="BL349">
        <v>10.6</v>
      </c>
      <c r="BM349">
        <v>21.85</v>
      </c>
      <c r="BO349">
        <f t="shared" si="296"/>
        <v>1</v>
      </c>
      <c r="BP349">
        <f t="shared" si="296"/>
        <v>1</v>
      </c>
      <c r="BQ349">
        <f t="shared" si="296"/>
        <v>1</v>
      </c>
      <c r="BR349">
        <f t="shared" si="322"/>
        <v>1536</v>
      </c>
      <c r="BS349">
        <f t="shared" ref="BS349:BS412" si="334">AR349/BP349</f>
        <v>1571</v>
      </c>
      <c r="BT349">
        <f t="shared" ref="BT349:BT412" si="335">AS349/BQ349</f>
        <v>2334</v>
      </c>
      <c r="BV349">
        <f t="shared" si="323"/>
        <v>0</v>
      </c>
      <c r="BW349">
        <f t="shared" si="324"/>
        <v>0</v>
      </c>
      <c r="BX349">
        <f t="shared" si="325"/>
        <v>0</v>
      </c>
      <c r="BY349">
        <f t="shared" si="305"/>
        <v>1</v>
      </c>
    </row>
    <row r="350" spans="1:77" x14ac:dyDescent="0.25">
      <c r="A350" t="str">
        <f t="shared" si="326"/>
        <v>15021</v>
      </c>
      <c r="D350">
        <v>1</v>
      </c>
      <c r="E350">
        <v>50</v>
      </c>
      <c r="F350">
        <v>40.5</v>
      </c>
      <c r="G350">
        <v>21</v>
      </c>
      <c r="H350">
        <v>21.5</v>
      </c>
      <c r="I350">
        <v>0</v>
      </c>
      <c r="J350">
        <v>26</v>
      </c>
      <c r="K350">
        <v>30</v>
      </c>
      <c r="L350" s="121">
        <v>48.9</v>
      </c>
      <c r="M350" s="115">
        <f t="shared" si="310"/>
        <v>5784</v>
      </c>
      <c r="N350" s="7">
        <v>10516.06232539558</v>
      </c>
      <c r="O350" s="7">
        <v>10751.439821034392</v>
      </c>
      <c r="P350" s="7">
        <v>15976.76</v>
      </c>
      <c r="Q350" s="121" t="s">
        <v>392</v>
      </c>
      <c r="R350">
        <v>1</v>
      </c>
      <c r="S350">
        <v>1</v>
      </c>
      <c r="T350">
        <v>1</v>
      </c>
      <c r="U350" t="e">
        <f t="shared" si="311"/>
        <v>#VALUE!</v>
      </c>
      <c r="V350">
        <f t="shared" si="312"/>
        <v>5787</v>
      </c>
      <c r="W350">
        <f t="shared" si="313"/>
        <v>5917</v>
      </c>
      <c r="X350">
        <f t="shared" si="314"/>
        <v>8793</v>
      </c>
      <c r="Y350" t="e">
        <f>ROUND(U350*3600/(4186*ABS($O$1-$O$2)),0)</f>
        <v>#VALUE!</v>
      </c>
      <c r="Z350">
        <f t="shared" si="297"/>
        <v>995</v>
      </c>
      <c r="AA350">
        <f t="shared" si="298"/>
        <v>1018</v>
      </c>
      <c r="AB350">
        <f t="shared" si="299"/>
        <v>1512</v>
      </c>
      <c r="AC350" s="213" t="e">
        <f t="shared" si="327"/>
        <v>#VALUE!</v>
      </c>
      <c r="AD350" s="213">
        <f t="shared" si="328"/>
        <v>5.247450366395265</v>
      </c>
      <c r="AE350" s="213">
        <f t="shared" si="329"/>
        <v>5.491135412407866</v>
      </c>
      <c r="AF350" s="213">
        <f t="shared" si="330"/>
        <v>12.051711142886694</v>
      </c>
      <c r="AG350" s="167">
        <f t="shared" si="315"/>
        <v>1.2760000000000001E-4</v>
      </c>
      <c r="AH350" s="167">
        <f t="shared" si="316"/>
        <v>1.7219</v>
      </c>
      <c r="AI350" s="167">
        <f t="shared" si="317"/>
        <v>4</v>
      </c>
      <c r="AJ350" s="167">
        <f t="shared" si="318"/>
        <v>5.1420100000000005E-4</v>
      </c>
      <c r="AK350" s="115">
        <v>1364.0874548028703</v>
      </c>
      <c r="AL350" s="7">
        <v>1394.6193667494595</v>
      </c>
      <c r="AM350" s="7">
        <v>2072.42</v>
      </c>
      <c r="AN350">
        <v>1</v>
      </c>
      <c r="AO350">
        <v>1</v>
      </c>
      <c r="AP350">
        <v>1</v>
      </c>
      <c r="AQ350">
        <f t="shared" si="319"/>
        <v>1536</v>
      </c>
      <c r="AR350">
        <f t="shared" si="319"/>
        <v>1571</v>
      </c>
      <c r="AS350">
        <f t="shared" si="320"/>
        <v>2334</v>
      </c>
      <c r="AT350">
        <f t="shared" si="307"/>
        <v>660</v>
      </c>
      <c r="AU350">
        <f t="shared" si="308"/>
        <v>676</v>
      </c>
      <c r="AV350" s="8">
        <f t="shared" si="309"/>
        <v>1004</v>
      </c>
      <c r="AW350" s="213">
        <f t="shared" si="331"/>
        <v>2.3225768266144411</v>
      </c>
      <c r="AX350" s="213">
        <f t="shared" si="332"/>
        <v>2.4356634328947568</v>
      </c>
      <c r="AY350" s="213">
        <f t="shared" si="333"/>
        <v>5.3421500583356245</v>
      </c>
      <c r="AZ350" s="119">
        <f t="shared" si="301"/>
        <v>1.3</v>
      </c>
      <c r="BA350">
        <v>19.3</v>
      </c>
      <c r="BB350">
        <v>20.399999999999999</v>
      </c>
      <c r="BC350">
        <v>34.5</v>
      </c>
      <c r="BE350" s="7">
        <v>7230</v>
      </c>
      <c r="BG350" s="123">
        <f t="shared" si="321"/>
        <v>0.8</v>
      </c>
      <c r="BJ350">
        <v>0</v>
      </c>
      <c r="BK350">
        <v>10</v>
      </c>
      <c r="BL350">
        <v>10.6</v>
      </c>
      <c r="BM350">
        <v>21.85</v>
      </c>
      <c r="BO350">
        <f t="shared" ref="BO350:BQ413" si="336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350">
        <f t="shared" si="336"/>
        <v>1</v>
      </c>
      <c r="BQ350">
        <f t="shared" si="336"/>
        <v>1</v>
      </c>
      <c r="BR350">
        <f t="shared" si="322"/>
        <v>1536</v>
      </c>
      <c r="BS350">
        <f t="shared" si="334"/>
        <v>1571</v>
      </c>
      <c r="BT350">
        <f t="shared" si="335"/>
        <v>2334</v>
      </c>
      <c r="BV350">
        <f t="shared" si="323"/>
        <v>0</v>
      </c>
      <c r="BW350">
        <f t="shared" si="324"/>
        <v>0</v>
      </c>
      <c r="BX350">
        <f t="shared" si="325"/>
        <v>0</v>
      </c>
      <c r="BY350">
        <f t="shared" si="305"/>
        <v>1</v>
      </c>
    </row>
    <row r="351" spans="1:77" x14ac:dyDescent="0.25">
      <c r="A351" t="str">
        <f t="shared" si="326"/>
        <v>16521</v>
      </c>
      <c r="D351">
        <v>1</v>
      </c>
      <c r="E351">
        <v>65</v>
      </c>
      <c r="F351">
        <v>40.5</v>
      </c>
      <c r="G351">
        <v>21</v>
      </c>
      <c r="H351">
        <v>21.5</v>
      </c>
      <c r="I351">
        <v>0</v>
      </c>
      <c r="J351">
        <v>26</v>
      </c>
      <c r="K351">
        <v>30</v>
      </c>
      <c r="L351" s="121">
        <v>48.9</v>
      </c>
      <c r="M351" s="115">
        <f t="shared" si="310"/>
        <v>6787.2000000000007</v>
      </c>
      <c r="N351" s="7">
        <v>10516.06232539558</v>
      </c>
      <c r="O351" s="7">
        <v>10751.439821034392</v>
      </c>
      <c r="P351" s="7">
        <v>15976.76</v>
      </c>
      <c r="Q351" s="121" t="s">
        <v>392</v>
      </c>
      <c r="R351">
        <v>1</v>
      </c>
      <c r="S351">
        <v>1</v>
      </c>
      <c r="T351">
        <v>1</v>
      </c>
      <c r="U351" t="e">
        <f t="shared" si="311"/>
        <v>#VALUE!</v>
      </c>
      <c r="V351">
        <f t="shared" si="312"/>
        <v>5787</v>
      </c>
      <c r="W351">
        <f t="shared" si="313"/>
        <v>5917</v>
      </c>
      <c r="X351">
        <f t="shared" si="314"/>
        <v>8793</v>
      </c>
      <c r="Y351" t="e">
        <f t="shared" ref="Y351" si="337">ROUND(U351*3600/(4186*ABS($O$1-$O$2)),0)</f>
        <v>#VALUE!</v>
      </c>
      <c r="Z351">
        <f t="shared" ref="Z351" si="338">ROUND(V351*3600/(4186*ABS($O$1-$O$2)),0)</f>
        <v>995</v>
      </c>
      <c r="AA351">
        <f t="shared" ref="AA351" si="339">ROUND(W351*3600/(4186*ABS($O$1-$O$2)),0)</f>
        <v>1018</v>
      </c>
      <c r="AB351" s="8">
        <f t="shared" ref="AB351" si="340">ROUND(X351*3600/(4186*ABS($O$1-$O$2)),0)</f>
        <v>1512</v>
      </c>
      <c r="AC351" s="213" t="e">
        <f t="shared" si="327"/>
        <v>#VALUE!</v>
      </c>
      <c r="AD351" s="213">
        <f t="shared" si="328"/>
        <v>5.3563884078911617</v>
      </c>
      <c r="AE351" s="213">
        <f t="shared" si="329"/>
        <v>5.6044455845676975</v>
      </c>
      <c r="AF351" s="213">
        <f t="shared" si="330"/>
        <v>12.275633898351085</v>
      </c>
      <c r="AG351" s="167">
        <f t="shared" si="315"/>
        <v>1.2760000000000001E-4</v>
      </c>
      <c r="AH351" s="167">
        <f t="shared" si="316"/>
        <v>1.7219</v>
      </c>
      <c r="AI351" s="167">
        <f t="shared" si="317"/>
        <v>4</v>
      </c>
      <c r="AJ351" s="167">
        <f t="shared" si="318"/>
        <v>5.1420100000000005E-4</v>
      </c>
      <c r="AK351" s="115">
        <f>AK350*(1-(($E351-50)*0.005))</f>
        <v>1261.7808956926551</v>
      </c>
      <c r="AL351" s="7">
        <f>AL350*(1-(($E351-50)*0.005))</f>
        <v>1290.0229142432502</v>
      </c>
      <c r="AM351" s="7">
        <f>AM350*(1-(($E351-50)*0.005))</f>
        <v>1916.9885000000002</v>
      </c>
      <c r="AN351">
        <v>1</v>
      </c>
      <c r="AO351">
        <v>1</v>
      </c>
      <c r="AP351">
        <v>1</v>
      </c>
      <c r="AQ351">
        <f t="shared" si="319"/>
        <v>1421</v>
      </c>
      <c r="AR351">
        <f t="shared" si="319"/>
        <v>1453</v>
      </c>
      <c r="AS351">
        <f t="shared" si="320"/>
        <v>2159</v>
      </c>
      <c r="AT351">
        <f t="shared" ref="AT351" si="341">ROUND(AQ351*3600/(4186*ABS($AM$1-$AM$2)),0)</f>
        <v>611</v>
      </c>
      <c r="AU351">
        <f t="shared" ref="AU351" si="342">ROUND(AR351*3600/(4186*ABS($AM$1-$AM$2)),0)</f>
        <v>625</v>
      </c>
      <c r="AV351" s="8">
        <f t="shared" ref="AV351" si="343">ROUND(AS351*3600/(4186*ABS($AM$1-$AM$2)),0)</f>
        <v>928</v>
      </c>
      <c r="AW351" s="213">
        <f t="shared" si="331"/>
        <v>2.0399259690503277</v>
      </c>
      <c r="AX351" s="213">
        <f t="shared" si="332"/>
        <v>2.1334367653975472</v>
      </c>
      <c r="AY351" s="213">
        <f t="shared" si="333"/>
        <v>4.6655702338542486</v>
      </c>
      <c r="AZ351" s="119">
        <f t="shared" si="301"/>
        <v>1.7</v>
      </c>
      <c r="BA351">
        <v>19.3</v>
      </c>
      <c r="BB351">
        <v>20.399999999999999</v>
      </c>
      <c r="BC351">
        <v>34.5</v>
      </c>
      <c r="BE351" s="7">
        <v>8484</v>
      </c>
      <c r="BG351" s="123">
        <f t="shared" si="321"/>
        <v>0.8</v>
      </c>
      <c r="BJ351">
        <v>0</v>
      </c>
      <c r="BK351">
        <v>10</v>
      </c>
      <c r="BL351">
        <v>10.6</v>
      </c>
      <c r="BM351">
        <v>21.85</v>
      </c>
      <c r="BO351">
        <f t="shared" si="336"/>
        <v>1</v>
      </c>
      <c r="BP351">
        <f t="shared" si="336"/>
        <v>1</v>
      </c>
      <c r="BQ351">
        <f t="shared" si="336"/>
        <v>1</v>
      </c>
      <c r="BR351">
        <f t="shared" si="322"/>
        <v>1421</v>
      </c>
      <c r="BS351">
        <f t="shared" si="334"/>
        <v>1453</v>
      </c>
      <c r="BT351">
        <f t="shared" si="335"/>
        <v>2159</v>
      </c>
      <c r="BV351">
        <f t="shared" si="323"/>
        <v>0</v>
      </c>
      <c r="BW351">
        <f t="shared" si="324"/>
        <v>0</v>
      </c>
      <c r="BX351">
        <f t="shared" si="325"/>
        <v>0</v>
      </c>
      <c r="BY351">
        <f t="shared" si="305"/>
        <v>1</v>
      </c>
    </row>
    <row r="352" spans="1:77" x14ac:dyDescent="0.25">
      <c r="A352" t="str">
        <f t="shared" si="326"/>
        <v>22010</v>
      </c>
      <c r="D352">
        <v>2</v>
      </c>
      <c r="E352">
        <v>20</v>
      </c>
      <c r="F352">
        <v>40.5</v>
      </c>
      <c r="G352">
        <v>10</v>
      </c>
      <c r="H352">
        <v>11.5</v>
      </c>
      <c r="I352">
        <v>0</v>
      </c>
      <c r="J352">
        <v>26</v>
      </c>
      <c r="K352">
        <v>30</v>
      </c>
      <c r="L352">
        <v>38.799999999999997</v>
      </c>
      <c r="M352" s="115">
        <f t="shared" si="310"/>
        <v>255.6</v>
      </c>
      <c r="N352">
        <v>649</v>
      </c>
      <c r="O352">
        <v>695</v>
      </c>
      <c r="P352">
        <v>812</v>
      </c>
      <c r="Q352" s="121" t="s">
        <v>392</v>
      </c>
      <c r="R352">
        <v>1</v>
      </c>
      <c r="S352">
        <v>1</v>
      </c>
      <c r="T352">
        <v>1</v>
      </c>
      <c r="U352" t="e">
        <f t="shared" si="311"/>
        <v>#VALUE!</v>
      </c>
      <c r="V352">
        <f t="shared" si="312"/>
        <v>357</v>
      </c>
      <c r="W352">
        <f t="shared" si="313"/>
        <v>382</v>
      </c>
      <c r="X352">
        <f t="shared" si="314"/>
        <v>447</v>
      </c>
      <c r="Y352" t="e">
        <f t="shared" ref="Y352:Y397" si="344">ROUND(U352*3600/(4186*ABS($O$1-$O$2)),0)</f>
        <v>#VALUE!</v>
      </c>
      <c r="Z352">
        <f t="shared" ref="Z352:Z397" si="345">ROUND(V352*3600/(4186*ABS($O$1-$O$2)),0)</f>
        <v>61</v>
      </c>
      <c r="AA352">
        <f t="shared" ref="AA352:AA397" si="346">ROUND(W352*3600/(4186*ABS($O$1-$O$2)),0)</f>
        <v>66</v>
      </c>
      <c r="AB352" s="8">
        <f t="shared" ref="AB352:AB397" si="347">ROUND(X352*3600/(4186*ABS($O$1-$O$2)),0)</f>
        <v>77</v>
      </c>
      <c r="AC352" s="213" t="e">
        <f t="shared" si="327"/>
        <v>#VALUE!</v>
      </c>
      <c r="AD352" s="213">
        <f t="shared" si="328"/>
        <v>1.3940052642461747E-2</v>
      </c>
      <c r="AE352" s="213">
        <f t="shared" si="329"/>
        <v>1.6305777236939472E-2</v>
      </c>
      <c r="AF352" s="213">
        <f t="shared" si="330"/>
        <v>2.2159918661809021E-2</v>
      </c>
      <c r="AG352" s="167">
        <f t="shared" si="315"/>
        <v>3.969E-4</v>
      </c>
      <c r="AH352" s="167">
        <f t="shared" si="316"/>
        <v>1.7345999999999999</v>
      </c>
      <c r="AI352" s="167">
        <f t="shared" si="317"/>
        <v>2</v>
      </c>
      <c r="AJ352" s="167">
        <f t="shared" si="318"/>
        <v>3.6734700000000002E-4</v>
      </c>
      <c r="AK352" s="115">
        <v>90.020119234756137</v>
      </c>
      <c r="AL352" s="7">
        <v>96.328259324977694</v>
      </c>
      <c r="AM352" s="7">
        <v>112.64</v>
      </c>
      <c r="AN352">
        <v>1</v>
      </c>
      <c r="AO352">
        <v>1</v>
      </c>
      <c r="AP352">
        <v>1</v>
      </c>
      <c r="AQ352">
        <f t="shared" si="319"/>
        <v>101</v>
      </c>
      <c r="AR352">
        <f t="shared" si="319"/>
        <v>108</v>
      </c>
      <c r="AS352">
        <f t="shared" si="320"/>
        <v>127</v>
      </c>
      <c r="AT352">
        <f t="shared" ref="AT352:AT397" si="348">ROUND(AQ352*3600/(4186*ABS($AM$1-$AM$2)),0)</f>
        <v>43</v>
      </c>
      <c r="AU352">
        <f t="shared" ref="AU352:AU397" si="349">ROUND(AR352*3600/(4186*ABS($AM$1-$AM$2)),0)</f>
        <v>46</v>
      </c>
      <c r="AV352" s="8">
        <f t="shared" ref="AV352:AV397" si="350">ROUND(AS352*3600/(4186*ABS($AM$1-$AM$2)),0)</f>
        <v>55</v>
      </c>
      <c r="AW352" s="213">
        <f t="shared" si="331"/>
        <v>6.9532528367044454E-3</v>
      </c>
      <c r="AX352" s="213">
        <f t="shared" si="332"/>
        <v>7.9512926066565657E-3</v>
      </c>
      <c r="AY352" s="213">
        <f t="shared" si="333"/>
        <v>1.1344946209640126E-2</v>
      </c>
      <c r="AZ352" s="119">
        <f t="shared" si="301"/>
        <v>0.1</v>
      </c>
      <c r="BA352">
        <v>3.6</v>
      </c>
      <c r="BB352">
        <v>4.0999999999999996</v>
      </c>
      <c r="BC352">
        <v>5.0999999999999996</v>
      </c>
      <c r="BE352" s="7">
        <v>284</v>
      </c>
      <c r="BG352" s="123">
        <f t="shared" si="321"/>
        <v>0.9</v>
      </c>
      <c r="BJ352">
        <v>0</v>
      </c>
      <c r="BK352">
        <v>14.2</v>
      </c>
      <c r="BL352">
        <v>16.2</v>
      </c>
      <c r="BM352">
        <v>21.85</v>
      </c>
      <c r="BO352">
        <f t="shared" si="336"/>
        <v>1</v>
      </c>
      <c r="BP352">
        <f t="shared" si="336"/>
        <v>1</v>
      </c>
      <c r="BQ352">
        <f t="shared" si="336"/>
        <v>1</v>
      </c>
      <c r="BR352">
        <f t="shared" si="322"/>
        <v>101</v>
      </c>
      <c r="BS352">
        <f t="shared" si="334"/>
        <v>108</v>
      </c>
      <c r="BT352">
        <f t="shared" si="335"/>
        <v>127</v>
      </c>
      <c r="BV352">
        <f t="shared" si="323"/>
        <v>0</v>
      </c>
      <c r="BW352">
        <f t="shared" si="324"/>
        <v>0</v>
      </c>
      <c r="BX352">
        <f t="shared" si="325"/>
        <v>0</v>
      </c>
      <c r="BY352">
        <f t="shared" ref="BY352:BY395" si="351">IF(SUM(BV352:BX352)=0,1,0)</f>
        <v>1</v>
      </c>
    </row>
    <row r="353" spans="1:77" x14ac:dyDescent="0.25">
      <c r="A353" t="str">
        <f t="shared" si="326"/>
        <v>22010</v>
      </c>
      <c r="D353">
        <v>2</v>
      </c>
      <c r="E353">
        <v>20</v>
      </c>
      <c r="F353">
        <v>40.5</v>
      </c>
      <c r="G353">
        <v>10</v>
      </c>
      <c r="H353">
        <v>11.5</v>
      </c>
      <c r="I353">
        <v>0</v>
      </c>
      <c r="J353">
        <v>26</v>
      </c>
      <c r="K353">
        <v>30</v>
      </c>
      <c r="L353">
        <v>40</v>
      </c>
      <c r="M353" s="115">
        <f t="shared" si="310"/>
        <v>306.90000000000003</v>
      </c>
      <c r="N353" s="7">
        <v>841.69225687813923</v>
      </c>
      <c r="O353" s="7">
        <v>901.35950941531064</v>
      </c>
      <c r="P353" s="7">
        <v>1066.3800000000001</v>
      </c>
      <c r="Q353" s="121" t="s">
        <v>392</v>
      </c>
      <c r="R353">
        <v>1</v>
      </c>
      <c r="S353">
        <v>1</v>
      </c>
      <c r="T353">
        <v>1</v>
      </c>
      <c r="U353" t="e">
        <f t="shared" si="311"/>
        <v>#VALUE!</v>
      </c>
      <c r="V353">
        <f t="shared" si="312"/>
        <v>463</v>
      </c>
      <c r="W353">
        <f t="shared" si="313"/>
        <v>496</v>
      </c>
      <c r="X353">
        <f t="shared" si="314"/>
        <v>587</v>
      </c>
      <c r="Y353" t="e">
        <f t="shared" si="344"/>
        <v>#VALUE!</v>
      </c>
      <c r="Z353">
        <f t="shared" si="345"/>
        <v>80</v>
      </c>
      <c r="AA353">
        <f t="shared" si="346"/>
        <v>85</v>
      </c>
      <c r="AB353" s="8">
        <f t="shared" si="347"/>
        <v>101</v>
      </c>
      <c r="AC353" s="213" t="e">
        <f t="shared" si="327"/>
        <v>#VALUE!</v>
      </c>
      <c r="AD353" s="213">
        <f t="shared" si="328"/>
        <v>2.391141895510291E-2</v>
      </c>
      <c r="AE353" s="213">
        <f t="shared" si="329"/>
        <v>2.6978048710132096E-2</v>
      </c>
      <c r="AF353" s="213">
        <f t="shared" si="330"/>
        <v>3.8029238921730574E-2</v>
      </c>
      <c r="AG353" s="167">
        <f t="shared" si="315"/>
        <v>3.969E-4</v>
      </c>
      <c r="AH353" s="167">
        <f t="shared" si="316"/>
        <v>1.7345999999999999</v>
      </c>
      <c r="AI353" s="167">
        <f t="shared" si="317"/>
        <v>2</v>
      </c>
      <c r="AJ353" s="167">
        <f t="shared" si="318"/>
        <v>3.6734700000000002E-4</v>
      </c>
      <c r="AK353" s="115">
        <v>116.68990721587436</v>
      </c>
      <c r="AL353" s="7">
        <v>124.96201154556491</v>
      </c>
      <c r="AM353" s="7">
        <v>147.84</v>
      </c>
      <c r="AN353">
        <v>1</v>
      </c>
      <c r="AO353">
        <v>1</v>
      </c>
      <c r="AP353">
        <v>1</v>
      </c>
      <c r="AQ353">
        <f t="shared" si="319"/>
        <v>131</v>
      </c>
      <c r="AR353">
        <f t="shared" si="319"/>
        <v>141</v>
      </c>
      <c r="AS353">
        <f t="shared" si="320"/>
        <v>166</v>
      </c>
      <c r="AT353">
        <f t="shared" si="348"/>
        <v>56</v>
      </c>
      <c r="AU353">
        <f t="shared" si="349"/>
        <v>61</v>
      </c>
      <c r="AV353" s="8">
        <f t="shared" si="350"/>
        <v>71</v>
      </c>
      <c r="AW353" s="213">
        <f t="shared" si="331"/>
        <v>1.175899006137841E-2</v>
      </c>
      <c r="AX353" s="213">
        <f t="shared" si="332"/>
        <v>1.3940052642461747E-2</v>
      </c>
      <c r="AY353" s="213">
        <f t="shared" si="333"/>
        <v>1.8856067256442188E-2</v>
      </c>
      <c r="AZ353" s="119">
        <f t="shared" si="301"/>
        <v>0.1</v>
      </c>
      <c r="BA353">
        <v>4.8</v>
      </c>
      <c r="BB353">
        <v>5.4</v>
      </c>
      <c r="BC353">
        <v>6.8</v>
      </c>
      <c r="BE353" s="7">
        <v>341</v>
      </c>
      <c r="BG353" s="123">
        <f t="shared" si="321"/>
        <v>0.9</v>
      </c>
      <c r="BJ353">
        <v>0</v>
      </c>
      <c r="BK353">
        <v>13.6</v>
      </c>
      <c r="BL353">
        <v>15.6</v>
      </c>
      <c r="BM353">
        <v>21.85</v>
      </c>
      <c r="BO353">
        <f t="shared" si="336"/>
        <v>1</v>
      </c>
      <c r="BP353">
        <f t="shared" si="336"/>
        <v>1</v>
      </c>
      <c r="BQ353">
        <f t="shared" si="336"/>
        <v>1</v>
      </c>
      <c r="BR353">
        <f t="shared" si="322"/>
        <v>131</v>
      </c>
      <c r="BS353">
        <f t="shared" si="334"/>
        <v>141</v>
      </c>
      <c r="BT353">
        <f t="shared" si="335"/>
        <v>166</v>
      </c>
      <c r="BV353">
        <f t="shared" si="323"/>
        <v>0</v>
      </c>
      <c r="BW353">
        <f t="shared" si="324"/>
        <v>0</v>
      </c>
      <c r="BX353">
        <f t="shared" si="325"/>
        <v>0</v>
      </c>
      <c r="BY353">
        <f t="shared" si="351"/>
        <v>1</v>
      </c>
    </row>
    <row r="354" spans="1:77" x14ac:dyDescent="0.25">
      <c r="A354" t="str">
        <f t="shared" si="326"/>
        <v>22015</v>
      </c>
      <c r="D354">
        <v>2</v>
      </c>
      <c r="E354">
        <v>20</v>
      </c>
      <c r="F354">
        <v>40.5</v>
      </c>
      <c r="G354">
        <v>15</v>
      </c>
      <c r="H354">
        <v>16.5</v>
      </c>
      <c r="I354">
        <v>0</v>
      </c>
      <c r="J354">
        <v>26</v>
      </c>
      <c r="K354">
        <v>30</v>
      </c>
      <c r="L354">
        <v>41.1</v>
      </c>
      <c r="M354" s="115">
        <f t="shared" si="310"/>
        <v>498.40000000000003</v>
      </c>
      <c r="N354" s="7">
        <v>957.19258357509659</v>
      </c>
      <c r="O354" s="7">
        <v>1027.5250511543745</v>
      </c>
      <c r="P354" s="7">
        <v>1359.96</v>
      </c>
      <c r="Q354" s="121" t="s">
        <v>392</v>
      </c>
      <c r="R354">
        <v>1</v>
      </c>
      <c r="S354">
        <v>1</v>
      </c>
      <c r="T354">
        <v>1</v>
      </c>
      <c r="U354" t="e">
        <f t="shared" si="311"/>
        <v>#VALUE!</v>
      </c>
      <c r="V354">
        <f t="shared" si="312"/>
        <v>527</v>
      </c>
      <c r="W354">
        <f t="shared" si="313"/>
        <v>565</v>
      </c>
      <c r="X354">
        <f t="shared" si="314"/>
        <v>748</v>
      </c>
      <c r="Y354" t="e">
        <f t="shared" si="344"/>
        <v>#VALUE!</v>
      </c>
      <c r="Z354">
        <f t="shared" si="345"/>
        <v>91</v>
      </c>
      <c r="AA354">
        <f t="shared" si="346"/>
        <v>97</v>
      </c>
      <c r="AB354" s="8">
        <f t="shared" si="347"/>
        <v>129</v>
      </c>
      <c r="AC354" s="213" t="e">
        <f t="shared" si="327"/>
        <v>#VALUE!</v>
      </c>
      <c r="AD354" s="213">
        <f t="shared" si="328"/>
        <v>3.802433421530417E-2</v>
      </c>
      <c r="AE354" s="213">
        <f t="shared" si="329"/>
        <v>4.3193015038494049E-2</v>
      </c>
      <c r="AF354" s="213">
        <f t="shared" si="330"/>
        <v>7.631082889084044E-2</v>
      </c>
      <c r="AG354" s="167">
        <f t="shared" si="315"/>
        <v>2.0829999999999999E-4</v>
      </c>
      <c r="AH354" s="167">
        <f t="shared" si="316"/>
        <v>1.724</v>
      </c>
      <c r="AI354" s="167">
        <f t="shared" si="317"/>
        <v>2</v>
      </c>
      <c r="AJ354" s="167">
        <f t="shared" si="318"/>
        <v>4.6182900000000003E-4</v>
      </c>
      <c r="AK354" s="115">
        <f>AK42</f>
        <v>423.65815696218516</v>
      </c>
      <c r="AL354" s="7">
        <v>140.26129481477255</v>
      </c>
      <c r="AM354" s="7">
        <v>185.64</v>
      </c>
      <c r="AN354">
        <v>1</v>
      </c>
      <c r="AO354">
        <v>1</v>
      </c>
      <c r="AP354">
        <v>1</v>
      </c>
      <c r="AQ354">
        <f t="shared" si="319"/>
        <v>477</v>
      </c>
      <c r="AR354">
        <f t="shared" si="319"/>
        <v>158</v>
      </c>
      <c r="AS354">
        <f t="shared" si="320"/>
        <v>209</v>
      </c>
      <c r="AT354">
        <f t="shared" si="348"/>
        <v>205</v>
      </c>
      <c r="AU354">
        <f t="shared" si="349"/>
        <v>68</v>
      </c>
      <c r="AV354" s="8">
        <f t="shared" si="350"/>
        <v>90</v>
      </c>
      <c r="AW354" s="213">
        <f t="shared" si="331"/>
        <v>0.19241300667017019</v>
      </c>
      <c r="AX354" s="213">
        <f t="shared" si="332"/>
        <v>2.1257770780047845E-2</v>
      </c>
      <c r="AY354" s="213">
        <f t="shared" si="333"/>
        <v>3.7194855053067626E-2</v>
      </c>
      <c r="AZ354" s="119">
        <f t="shared" si="301"/>
        <v>0.2</v>
      </c>
      <c r="BA354">
        <v>4.8</v>
      </c>
      <c r="BB354">
        <v>5.5</v>
      </c>
      <c r="BC354">
        <v>7.2</v>
      </c>
      <c r="BE354" s="7">
        <v>623</v>
      </c>
      <c r="BG354" s="123">
        <f t="shared" si="321"/>
        <v>0.8</v>
      </c>
      <c r="BJ354">
        <v>0</v>
      </c>
      <c r="BK354">
        <v>12.3</v>
      </c>
      <c r="BL354">
        <v>14.4</v>
      </c>
      <c r="BM354">
        <v>21.85</v>
      </c>
      <c r="BO354">
        <f t="shared" si="336"/>
        <v>1</v>
      </c>
      <c r="BP354">
        <f t="shared" si="336"/>
        <v>1</v>
      </c>
      <c r="BQ354">
        <f t="shared" si="336"/>
        <v>1</v>
      </c>
      <c r="BR354">
        <f t="shared" si="322"/>
        <v>477</v>
      </c>
      <c r="BS354">
        <f t="shared" si="334"/>
        <v>158</v>
      </c>
      <c r="BT354">
        <f t="shared" si="335"/>
        <v>209</v>
      </c>
      <c r="BV354">
        <f t="shared" si="323"/>
        <v>0</v>
      </c>
      <c r="BW354">
        <f t="shared" si="324"/>
        <v>0</v>
      </c>
      <c r="BX354">
        <f t="shared" si="325"/>
        <v>0</v>
      </c>
      <c r="BY354">
        <f t="shared" si="351"/>
        <v>1</v>
      </c>
    </row>
    <row r="355" spans="1:77" x14ac:dyDescent="0.25">
      <c r="A355" t="str">
        <f t="shared" si="326"/>
        <v>22020</v>
      </c>
      <c r="D355">
        <v>2</v>
      </c>
      <c r="E355">
        <v>20</v>
      </c>
      <c r="F355">
        <v>40.5</v>
      </c>
      <c r="G355">
        <v>20</v>
      </c>
      <c r="H355">
        <v>21.5</v>
      </c>
      <c r="I355">
        <v>0</v>
      </c>
      <c r="J355">
        <v>26</v>
      </c>
      <c r="K355">
        <v>30</v>
      </c>
      <c r="L355">
        <v>41.1</v>
      </c>
      <c r="M355" s="115">
        <f t="shared" si="310"/>
        <v>668.80000000000007</v>
      </c>
      <c r="N355" s="7">
        <v>1346.575008837732</v>
      </c>
      <c r="O355" s="7">
        <v>1442.0332127786496</v>
      </c>
      <c r="P355" s="7">
        <v>1706.04</v>
      </c>
      <c r="Q355" s="121" t="s">
        <v>392</v>
      </c>
      <c r="R355">
        <v>1</v>
      </c>
      <c r="S355">
        <v>1</v>
      </c>
      <c r="T355">
        <v>1</v>
      </c>
      <c r="U355" t="e">
        <f t="shared" si="311"/>
        <v>#VALUE!</v>
      </c>
      <c r="V355">
        <f t="shared" si="312"/>
        <v>741</v>
      </c>
      <c r="W355">
        <f t="shared" si="313"/>
        <v>794</v>
      </c>
      <c r="X355">
        <f t="shared" si="314"/>
        <v>939</v>
      </c>
      <c r="Y355" t="e">
        <f t="shared" si="344"/>
        <v>#VALUE!</v>
      </c>
      <c r="Z355">
        <f t="shared" si="345"/>
        <v>127</v>
      </c>
      <c r="AA355">
        <f t="shared" si="346"/>
        <v>137</v>
      </c>
      <c r="AB355" s="8">
        <f t="shared" si="347"/>
        <v>162</v>
      </c>
      <c r="AC355" s="213" t="e">
        <f t="shared" si="327"/>
        <v>#VALUE!</v>
      </c>
      <c r="AD355" s="213">
        <f t="shared" si="328"/>
        <v>6.0115981806803116E-2</v>
      </c>
      <c r="AE355" s="213">
        <f t="shared" si="329"/>
        <v>6.9941531480908412E-2</v>
      </c>
      <c r="AF355" s="213">
        <f t="shared" si="330"/>
        <v>9.7754049863802928E-2</v>
      </c>
      <c r="AG355" s="167">
        <f t="shared" si="315"/>
        <v>1.2760000000000001E-4</v>
      </c>
      <c r="AH355" s="167">
        <f t="shared" si="316"/>
        <v>1.7219</v>
      </c>
      <c r="AI355" s="167">
        <f t="shared" si="317"/>
        <v>2</v>
      </c>
      <c r="AJ355" s="167">
        <f t="shared" si="318"/>
        <v>3.76611E-4</v>
      </c>
      <c r="AK355" s="115">
        <v>166.41571994991173</v>
      </c>
      <c r="AL355" s="7">
        <v>178.21286873827722</v>
      </c>
      <c r="AM355" s="7">
        <v>210.84</v>
      </c>
      <c r="AN355">
        <v>1</v>
      </c>
      <c r="AO355">
        <v>1</v>
      </c>
      <c r="AP355">
        <v>1</v>
      </c>
      <c r="AQ355">
        <f t="shared" si="319"/>
        <v>187</v>
      </c>
      <c r="AR355">
        <f t="shared" si="319"/>
        <v>201</v>
      </c>
      <c r="AS355">
        <f t="shared" si="320"/>
        <v>237</v>
      </c>
      <c r="AT355">
        <f t="shared" si="348"/>
        <v>80</v>
      </c>
      <c r="AU355">
        <f t="shared" si="349"/>
        <v>86</v>
      </c>
      <c r="AV355" s="8">
        <f t="shared" si="350"/>
        <v>102</v>
      </c>
      <c r="AW355" s="213">
        <f t="shared" si="331"/>
        <v>2.3886029440430702E-2</v>
      </c>
      <c r="AX355" s="213">
        <f t="shared" si="332"/>
        <v>2.7597195357840672E-2</v>
      </c>
      <c r="AY355" s="213">
        <f t="shared" si="333"/>
        <v>3.8801583747134293E-2</v>
      </c>
      <c r="AZ355" s="119">
        <f t="shared" si="301"/>
        <v>0.3</v>
      </c>
      <c r="BA355">
        <v>4.8</v>
      </c>
      <c r="BB355">
        <v>5.5</v>
      </c>
      <c r="BC355">
        <v>7.2</v>
      </c>
      <c r="BE355" s="7">
        <v>836</v>
      </c>
      <c r="BG355" s="123">
        <f t="shared" si="321"/>
        <v>0.8</v>
      </c>
      <c r="BJ355">
        <v>0</v>
      </c>
      <c r="BK355">
        <v>12.3</v>
      </c>
      <c r="BL355">
        <v>14.4</v>
      </c>
      <c r="BM355">
        <v>21.85</v>
      </c>
      <c r="BO355">
        <f t="shared" si="336"/>
        <v>1</v>
      </c>
      <c r="BP355">
        <f t="shared" si="336"/>
        <v>1</v>
      </c>
      <c r="BQ355">
        <f t="shared" si="336"/>
        <v>1</v>
      </c>
      <c r="BR355">
        <f t="shared" si="322"/>
        <v>187</v>
      </c>
      <c r="BS355">
        <f t="shared" si="334"/>
        <v>201</v>
      </c>
      <c r="BT355">
        <f t="shared" si="335"/>
        <v>237</v>
      </c>
      <c r="BV355">
        <f t="shared" si="323"/>
        <v>0</v>
      </c>
      <c r="BW355">
        <f t="shared" si="324"/>
        <v>0</v>
      </c>
      <c r="BX355">
        <f t="shared" si="325"/>
        <v>0</v>
      </c>
      <c r="BY355">
        <f t="shared" si="351"/>
        <v>1</v>
      </c>
    </row>
    <row r="356" spans="1:77" x14ac:dyDescent="0.25">
      <c r="A356" t="str">
        <f t="shared" si="326"/>
        <v>22010</v>
      </c>
      <c r="D356">
        <v>2</v>
      </c>
      <c r="E356">
        <v>20</v>
      </c>
      <c r="F356">
        <v>40.5</v>
      </c>
      <c r="G356">
        <v>10</v>
      </c>
      <c r="H356">
        <v>11.5</v>
      </c>
      <c r="I356">
        <v>0</v>
      </c>
      <c r="J356">
        <v>26</v>
      </c>
      <c r="K356">
        <v>30</v>
      </c>
      <c r="L356">
        <v>41</v>
      </c>
      <c r="M356" s="115">
        <f t="shared" si="310"/>
        <v>358.2</v>
      </c>
      <c r="N356" s="7">
        <v>1029.7403904507714</v>
      </c>
      <c r="O356" s="7">
        <v>1104.2859635902939</v>
      </c>
      <c r="P356" s="7">
        <v>1320.28</v>
      </c>
      <c r="Q356" s="121" t="s">
        <v>392</v>
      </c>
      <c r="R356">
        <v>1</v>
      </c>
      <c r="S356">
        <v>1</v>
      </c>
      <c r="T356">
        <v>1</v>
      </c>
      <c r="U356" t="e">
        <f t="shared" si="311"/>
        <v>#VALUE!</v>
      </c>
      <c r="V356">
        <f t="shared" si="312"/>
        <v>567</v>
      </c>
      <c r="W356">
        <f t="shared" si="313"/>
        <v>608</v>
      </c>
      <c r="X356">
        <f t="shared" si="314"/>
        <v>727</v>
      </c>
      <c r="Y356" t="e">
        <f t="shared" si="344"/>
        <v>#VALUE!</v>
      </c>
      <c r="Z356">
        <f t="shared" si="345"/>
        <v>98</v>
      </c>
      <c r="AA356">
        <f t="shared" si="346"/>
        <v>105</v>
      </c>
      <c r="AB356" s="8">
        <f t="shared" si="347"/>
        <v>125</v>
      </c>
      <c r="AC356" s="213" t="e">
        <f t="shared" si="327"/>
        <v>#VALUE!</v>
      </c>
      <c r="AD356" s="213">
        <f t="shared" si="328"/>
        <v>3.5813504596005852E-2</v>
      </c>
      <c r="AE356" s="213">
        <f t="shared" si="329"/>
        <v>4.1086632720166709E-2</v>
      </c>
      <c r="AF356" s="213">
        <f t="shared" si="330"/>
        <v>5.8139850545067283E-2</v>
      </c>
      <c r="AG356" s="167">
        <f t="shared" si="315"/>
        <v>3.969E-4</v>
      </c>
      <c r="AH356" s="167">
        <f t="shared" si="316"/>
        <v>1.7345999999999999</v>
      </c>
      <c r="AI356" s="167">
        <f t="shared" si="317"/>
        <v>2</v>
      </c>
      <c r="AJ356" s="167">
        <f t="shared" si="318"/>
        <v>3.6734700000000002E-4</v>
      </c>
      <c r="AK356" s="115">
        <v>142.7603849699376</v>
      </c>
      <c r="AL356" s="7">
        <v>153.09517888293954</v>
      </c>
      <c r="AM356" s="7">
        <v>183.04</v>
      </c>
      <c r="AN356">
        <v>1</v>
      </c>
      <c r="AO356">
        <v>1</v>
      </c>
      <c r="AP356">
        <v>1</v>
      </c>
      <c r="AQ356">
        <f t="shared" si="319"/>
        <v>161</v>
      </c>
      <c r="AR356">
        <f t="shared" si="319"/>
        <v>172</v>
      </c>
      <c r="AS356">
        <f t="shared" si="320"/>
        <v>206</v>
      </c>
      <c r="AT356">
        <f t="shared" si="348"/>
        <v>69</v>
      </c>
      <c r="AU356">
        <f t="shared" si="349"/>
        <v>74</v>
      </c>
      <c r="AV356" s="8">
        <f t="shared" si="350"/>
        <v>89</v>
      </c>
      <c r="AW356" s="213">
        <f t="shared" si="331"/>
        <v>1.7813809193348479E-2</v>
      </c>
      <c r="AX356" s="213">
        <f t="shared" si="332"/>
        <v>2.0474795851792363E-2</v>
      </c>
      <c r="AY356" s="213">
        <f t="shared" si="333"/>
        <v>2.9564029111706837E-2</v>
      </c>
      <c r="AZ356" s="119">
        <f t="shared" si="301"/>
        <v>0.1</v>
      </c>
      <c r="BA356">
        <v>5.5</v>
      </c>
      <c r="BB356">
        <v>5.9</v>
      </c>
      <c r="BC356">
        <v>7.9</v>
      </c>
      <c r="BE356" s="7">
        <v>398</v>
      </c>
      <c r="BG356" s="123">
        <f t="shared" si="321"/>
        <v>0.9</v>
      </c>
      <c r="BJ356">
        <v>0</v>
      </c>
      <c r="BK356">
        <v>13.2</v>
      </c>
      <c r="BL356">
        <v>15.1</v>
      </c>
      <c r="BM356">
        <v>21.85</v>
      </c>
      <c r="BO356">
        <f t="shared" si="336"/>
        <v>1</v>
      </c>
      <c r="BP356">
        <f t="shared" si="336"/>
        <v>1</v>
      </c>
      <c r="BQ356">
        <f t="shared" si="336"/>
        <v>1</v>
      </c>
      <c r="BR356">
        <f t="shared" si="322"/>
        <v>161</v>
      </c>
      <c r="BS356">
        <f t="shared" si="334"/>
        <v>172</v>
      </c>
      <c r="BT356">
        <f t="shared" si="335"/>
        <v>206</v>
      </c>
      <c r="BV356">
        <f t="shared" si="323"/>
        <v>0</v>
      </c>
      <c r="BW356">
        <f t="shared" si="324"/>
        <v>0</v>
      </c>
      <c r="BX356">
        <f t="shared" si="325"/>
        <v>0</v>
      </c>
      <c r="BY356">
        <f t="shared" si="351"/>
        <v>1</v>
      </c>
    </row>
    <row r="357" spans="1:77" x14ac:dyDescent="0.25">
      <c r="A357" t="str">
        <f t="shared" si="326"/>
        <v>22015</v>
      </c>
      <c r="D357">
        <v>2</v>
      </c>
      <c r="E357">
        <v>20</v>
      </c>
      <c r="F357">
        <v>40.5</v>
      </c>
      <c r="G357">
        <v>15</v>
      </c>
      <c r="H357">
        <v>16.5</v>
      </c>
      <c r="I357">
        <v>0</v>
      </c>
      <c r="J357">
        <v>26</v>
      </c>
      <c r="K357">
        <v>30</v>
      </c>
      <c r="L357">
        <v>41.1</v>
      </c>
      <c r="M357" s="115">
        <f t="shared" si="310"/>
        <v>581.6</v>
      </c>
      <c r="N357" s="7">
        <v>1070.8273541699666</v>
      </c>
      <c r="O357" s="7">
        <v>1149.5094620994566</v>
      </c>
      <c r="P357" s="7">
        <v>1521.41</v>
      </c>
      <c r="Q357" s="121" t="s">
        <v>392</v>
      </c>
      <c r="R357">
        <v>1</v>
      </c>
      <c r="S357">
        <v>1</v>
      </c>
      <c r="T357">
        <v>1</v>
      </c>
      <c r="U357" t="e">
        <f t="shared" si="311"/>
        <v>#VALUE!</v>
      </c>
      <c r="V357">
        <f t="shared" si="312"/>
        <v>589</v>
      </c>
      <c r="W357">
        <f t="shared" si="313"/>
        <v>633</v>
      </c>
      <c r="X357">
        <f t="shared" si="314"/>
        <v>837</v>
      </c>
      <c r="Y357" t="e">
        <f t="shared" si="344"/>
        <v>#VALUE!</v>
      </c>
      <c r="Z357">
        <f t="shared" si="345"/>
        <v>101</v>
      </c>
      <c r="AA357">
        <f t="shared" si="346"/>
        <v>109</v>
      </c>
      <c r="AB357" s="8">
        <f t="shared" si="347"/>
        <v>144</v>
      </c>
      <c r="AC357" s="213" t="e">
        <f t="shared" si="327"/>
        <v>#VALUE!</v>
      </c>
      <c r="AD357" s="213">
        <f t="shared" si="328"/>
        <v>4.6821457122334979E-2</v>
      </c>
      <c r="AE357" s="213">
        <f t="shared" si="329"/>
        <v>5.4516648848508015E-2</v>
      </c>
      <c r="AF357" s="213">
        <f t="shared" si="330"/>
        <v>9.5052244808710634E-2</v>
      </c>
      <c r="AG357" s="167">
        <f t="shared" si="315"/>
        <v>2.0829999999999999E-4</v>
      </c>
      <c r="AH357" s="167">
        <f t="shared" si="316"/>
        <v>1.724</v>
      </c>
      <c r="AI357" s="167">
        <f t="shared" si="317"/>
        <v>2</v>
      </c>
      <c r="AJ357" s="167">
        <f t="shared" si="318"/>
        <v>4.6182900000000003E-4</v>
      </c>
      <c r="AK357" s="115">
        <v>135.09481491470635</v>
      </c>
      <c r="AL357" s="7">
        <v>145.02129350758159</v>
      </c>
      <c r="AM357" s="7">
        <v>191.94</v>
      </c>
      <c r="AN357">
        <v>1</v>
      </c>
      <c r="AO357">
        <v>1</v>
      </c>
      <c r="AP357">
        <v>1</v>
      </c>
      <c r="AQ357">
        <f t="shared" si="319"/>
        <v>152</v>
      </c>
      <c r="AR357">
        <f t="shared" si="319"/>
        <v>163</v>
      </c>
      <c r="AS357">
        <f t="shared" si="320"/>
        <v>216</v>
      </c>
      <c r="AT357">
        <f t="shared" si="348"/>
        <v>65</v>
      </c>
      <c r="AU357">
        <f t="shared" si="349"/>
        <v>70</v>
      </c>
      <c r="AV357" s="8">
        <f t="shared" si="350"/>
        <v>93</v>
      </c>
      <c r="AW357" s="213">
        <f t="shared" si="331"/>
        <v>1.9427237802741637E-2</v>
      </c>
      <c r="AX357" s="213">
        <f t="shared" si="332"/>
        <v>2.2523831215572443E-2</v>
      </c>
      <c r="AY357" s="213">
        <f t="shared" si="333"/>
        <v>3.9710694348632572E-2</v>
      </c>
      <c r="AZ357" s="119">
        <f t="shared" si="301"/>
        <v>0.2</v>
      </c>
      <c r="BA357">
        <v>5.0999999999999996</v>
      </c>
      <c r="BB357">
        <v>5.6</v>
      </c>
      <c r="BC357">
        <v>7.2</v>
      </c>
      <c r="BE357" s="7">
        <v>727</v>
      </c>
      <c r="BG357" s="123">
        <f t="shared" si="321"/>
        <v>0.8</v>
      </c>
      <c r="BJ357">
        <v>0</v>
      </c>
      <c r="BK357">
        <v>12.3</v>
      </c>
      <c r="BL357">
        <v>14.4</v>
      </c>
      <c r="BM357">
        <v>21.85</v>
      </c>
      <c r="BO357">
        <f t="shared" si="336"/>
        <v>1</v>
      </c>
      <c r="BP357">
        <f t="shared" si="336"/>
        <v>1</v>
      </c>
      <c r="BQ357">
        <f t="shared" si="336"/>
        <v>1</v>
      </c>
      <c r="BR357">
        <f t="shared" si="322"/>
        <v>152</v>
      </c>
      <c r="BS357">
        <f t="shared" si="334"/>
        <v>163</v>
      </c>
      <c r="BT357">
        <f t="shared" si="335"/>
        <v>216</v>
      </c>
      <c r="BV357">
        <f t="shared" si="323"/>
        <v>0</v>
      </c>
      <c r="BW357">
        <f t="shared" si="324"/>
        <v>0</v>
      </c>
      <c r="BX357">
        <f t="shared" si="325"/>
        <v>0</v>
      </c>
      <c r="BY357">
        <f t="shared" si="351"/>
        <v>1</v>
      </c>
    </row>
    <row r="358" spans="1:77" x14ac:dyDescent="0.25">
      <c r="A358" t="str">
        <f t="shared" si="326"/>
        <v>22020</v>
      </c>
      <c r="D358">
        <v>2</v>
      </c>
      <c r="E358">
        <v>20</v>
      </c>
      <c r="F358">
        <v>40.5</v>
      </c>
      <c r="G358">
        <v>20</v>
      </c>
      <c r="H358">
        <v>21.5</v>
      </c>
      <c r="I358">
        <v>0</v>
      </c>
      <c r="J358">
        <v>26</v>
      </c>
      <c r="K358">
        <v>30</v>
      </c>
      <c r="L358">
        <v>41.1</v>
      </c>
      <c r="M358" s="115">
        <f t="shared" si="310"/>
        <v>780.80000000000007</v>
      </c>
      <c r="N358" s="7">
        <v>1509.840819712653</v>
      </c>
      <c r="O358" s="7">
        <v>1619.1421060355642</v>
      </c>
      <c r="P358" s="7">
        <v>1935.84</v>
      </c>
      <c r="Q358" s="121" t="s">
        <v>392</v>
      </c>
      <c r="R358">
        <v>1</v>
      </c>
      <c r="S358">
        <v>1</v>
      </c>
      <c r="T358">
        <v>1</v>
      </c>
      <c r="U358" t="e">
        <f t="shared" si="311"/>
        <v>#VALUE!</v>
      </c>
      <c r="V358">
        <f t="shared" si="312"/>
        <v>831</v>
      </c>
      <c r="W358">
        <f t="shared" si="313"/>
        <v>891</v>
      </c>
      <c r="X358">
        <f t="shared" si="314"/>
        <v>1065</v>
      </c>
      <c r="Y358" t="e">
        <f t="shared" si="344"/>
        <v>#VALUE!</v>
      </c>
      <c r="Z358">
        <f t="shared" si="345"/>
        <v>143</v>
      </c>
      <c r="AA358">
        <f t="shared" si="346"/>
        <v>153</v>
      </c>
      <c r="AB358" s="8">
        <f t="shared" si="347"/>
        <v>183</v>
      </c>
      <c r="AC358" s="213" t="e">
        <f t="shared" si="327"/>
        <v>#VALUE!</v>
      </c>
      <c r="AD358" s="213">
        <f t="shared" si="328"/>
        <v>7.6193310087246363E-2</v>
      </c>
      <c r="AE358" s="213">
        <f t="shared" si="329"/>
        <v>8.7206961686259771E-2</v>
      </c>
      <c r="AF358" s="213">
        <f t="shared" si="330"/>
        <v>0.12470235554294035</v>
      </c>
      <c r="AG358" s="167">
        <f t="shared" si="315"/>
        <v>1.2760000000000001E-4</v>
      </c>
      <c r="AH358" s="167">
        <f t="shared" si="316"/>
        <v>1.7219</v>
      </c>
      <c r="AI358" s="167">
        <f t="shared" si="317"/>
        <v>2</v>
      </c>
      <c r="AJ358" s="167">
        <f t="shared" si="318"/>
        <v>3.76611E-4</v>
      </c>
      <c r="AK358" s="115">
        <v>170.52628152222005</v>
      </c>
      <c r="AL358" s="7">
        <v>182.87112058001478</v>
      </c>
      <c r="AM358" s="7">
        <v>218.64000000000001</v>
      </c>
      <c r="AN358">
        <v>1</v>
      </c>
      <c r="AO358">
        <v>1</v>
      </c>
      <c r="AP358">
        <v>1</v>
      </c>
      <c r="AQ358">
        <f t="shared" si="319"/>
        <v>192</v>
      </c>
      <c r="AR358">
        <f t="shared" si="319"/>
        <v>206</v>
      </c>
      <c r="AS358">
        <f t="shared" si="320"/>
        <v>246</v>
      </c>
      <c r="AT358">
        <f t="shared" si="348"/>
        <v>83</v>
      </c>
      <c r="AU358">
        <f t="shared" si="349"/>
        <v>89</v>
      </c>
      <c r="AV358" s="8">
        <f t="shared" si="350"/>
        <v>106</v>
      </c>
      <c r="AW358" s="213">
        <f t="shared" si="331"/>
        <v>2.5708166056769666E-2</v>
      </c>
      <c r="AX358" s="213">
        <f t="shared" si="332"/>
        <v>2.9553112837258533E-2</v>
      </c>
      <c r="AY358" s="213">
        <f t="shared" si="333"/>
        <v>4.1899890270699756E-2</v>
      </c>
      <c r="AZ358" s="119">
        <f t="shared" si="301"/>
        <v>0.3</v>
      </c>
      <c r="BA358">
        <v>5.0999999999999996</v>
      </c>
      <c r="BB358">
        <v>5.6</v>
      </c>
      <c r="BC358">
        <v>7.2</v>
      </c>
      <c r="BE358" s="7">
        <v>976</v>
      </c>
      <c r="BG358" s="123">
        <f t="shared" si="321"/>
        <v>0.8</v>
      </c>
      <c r="BJ358">
        <v>0</v>
      </c>
      <c r="BK358">
        <v>12.3</v>
      </c>
      <c r="BL358">
        <v>14.4</v>
      </c>
      <c r="BM358">
        <v>21.85</v>
      </c>
      <c r="BO358">
        <f t="shared" si="336"/>
        <v>1</v>
      </c>
      <c r="BP358">
        <f t="shared" si="336"/>
        <v>1</v>
      </c>
      <c r="BQ358">
        <f t="shared" si="336"/>
        <v>1</v>
      </c>
      <c r="BR358">
        <f t="shared" si="322"/>
        <v>192</v>
      </c>
      <c r="BS358">
        <f t="shared" si="334"/>
        <v>206</v>
      </c>
      <c r="BT358">
        <f t="shared" si="335"/>
        <v>246</v>
      </c>
      <c r="BV358">
        <f t="shared" si="323"/>
        <v>0</v>
      </c>
      <c r="BW358">
        <f t="shared" si="324"/>
        <v>0</v>
      </c>
      <c r="BX358">
        <f t="shared" si="325"/>
        <v>0</v>
      </c>
      <c r="BY358">
        <f t="shared" si="351"/>
        <v>1</v>
      </c>
    </row>
    <row r="359" spans="1:77" x14ac:dyDescent="0.25">
      <c r="A359" t="str">
        <f t="shared" si="326"/>
        <v>22010</v>
      </c>
      <c r="D359">
        <v>2</v>
      </c>
      <c r="E359">
        <v>20</v>
      </c>
      <c r="F359">
        <v>40.5</v>
      </c>
      <c r="G359">
        <v>10</v>
      </c>
      <c r="H359">
        <v>11.5</v>
      </c>
      <c r="I359">
        <v>0</v>
      </c>
      <c r="J359">
        <v>26</v>
      </c>
      <c r="K359">
        <v>30</v>
      </c>
      <c r="L359">
        <v>41.8</v>
      </c>
      <c r="M359" s="115">
        <f t="shared" si="310"/>
        <v>408.6</v>
      </c>
      <c r="N359" s="7">
        <v>1214.2269940407766</v>
      </c>
      <c r="O359" s="7">
        <v>1304.1433704057049</v>
      </c>
      <c r="P359" s="7">
        <v>1574.18</v>
      </c>
      <c r="Q359" s="121" t="s">
        <v>392</v>
      </c>
      <c r="R359">
        <v>1</v>
      </c>
      <c r="S359">
        <v>1</v>
      </c>
      <c r="T359">
        <v>1</v>
      </c>
      <c r="U359" t="e">
        <f t="shared" si="311"/>
        <v>#VALUE!</v>
      </c>
      <c r="V359">
        <f t="shared" si="312"/>
        <v>668</v>
      </c>
      <c r="W359">
        <f t="shared" si="313"/>
        <v>718</v>
      </c>
      <c r="X359">
        <f t="shared" si="314"/>
        <v>866</v>
      </c>
      <c r="Y359" t="e">
        <f t="shared" si="344"/>
        <v>#VALUE!</v>
      </c>
      <c r="Z359">
        <f t="shared" si="345"/>
        <v>115</v>
      </c>
      <c r="AA359">
        <f t="shared" si="346"/>
        <v>123</v>
      </c>
      <c r="AB359" s="8">
        <f t="shared" si="347"/>
        <v>149</v>
      </c>
      <c r="AC359" s="213" t="e">
        <f t="shared" si="327"/>
        <v>#VALUE!</v>
      </c>
      <c r="AD359" s="213">
        <f t="shared" si="328"/>
        <v>4.9245361534335307E-2</v>
      </c>
      <c r="AE359" s="213">
        <f t="shared" si="329"/>
        <v>5.6302109027642405E-2</v>
      </c>
      <c r="AF359" s="213">
        <f t="shared" si="330"/>
        <v>8.2486527704310933E-2</v>
      </c>
      <c r="AG359" s="167">
        <f t="shared" si="315"/>
        <v>3.969E-4</v>
      </c>
      <c r="AH359" s="167">
        <f t="shared" si="316"/>
        <v>1.7345999999999999</v>
      </c>
      <c r="AI359" s="167">
        <f t="shared" si="317"/>
        <v>2</v>
      </c>
      <c r="AJ359" s="167">
        <f t="shared" si="318"/>
        <v>3.6734700000000002E-4</v>
      </c>
      <c r="AK359" s="115">
        <v>168.33710197020613</v>
      </c>
      <c r="AL359" s="7">
        <v>180.80286190736828</v>
      </c>
      <c r="AM359" s="7">
        <v>218.24</v>
      </c>
      <c r="AN359">
        <v>1</v>
      </c>
      <c r="AO359">
        <v>1</v>
      </c>
      <c r="AP359">
        <v>1</v>
      </c>
      <c r="AQ359">
        <f t="shared" si="319"/>
        <v>190</v>
      </c>
      <c r="AR359">
        <f t="shared" si="319"/>
        <v>204</v>
      </c>
      <c r="AS359">
        <f t="shared" si="320"/>
        <v>246</v>
      </c>
      <c r="AT359">
        <f t="shared" si="348"/>
        <v>82</v>
      </c>
      <c r="AU359">
        <f t="shared" si="349"/>
        <v>88</v>
      </c>
      <c r="AV359" s="8">
        <f t="shared" si="350"/>
        <v>106</v>
      </c>
      <c r="AW359" s="213">
        <f t="shared" si="331"/>
        <v>2.5115954301255381E-2</v>
      </c>
      <c r="AX359" s="213">
        <f t="shared" si="332"/>
        <v>2.8906479745751071E-2</v>
      </c>
      <c r="AY359" s="213">
        <f t="shared" si="333"/>
        <v>4.1869385751201776E-2</v>
      </c>
      <c r="AZ359" s="119">
        <f t="shared" ref="AZ359:AZ422" si="352">ROUND(IF(G359=10,$CO$92*E359,IF(G359=11,$CO$93*E359,IF(G359=15,$CO$94*E359,IF(G359=16,$CO$95*E359,IF(G359=20,$CO$96*E359,IF(G359=21,$CO$97*E359,)))))),1)</f>
        <v>0.1</v>
      </c>
      <c r="BA359">
        <v>6.3</v>
      </c>
      <c r="BB359">
        <v>6.8</v>
      </c>
      <c r="BC359">
        <v>9.1</v>
      </c>
      <c r="BE359" s="7">
        <v>454</v>
      </c>
      <c r="BG359" s="123">
        <f t="shared" si="321"/>
        <v>0.9</v>
      </c>
      <c r="BJ359">
        <v>0</v>
      </c>
      <c r="BK359">
        <v>12.8</v>
      </c>
      <c r="BL359">
        <v>14.7</v>
      </c>
      <c r="BM359">
        <v>21.85</v>
      </c>
      <c r="BO359">
        <f t="shared" si="336"/>
        <v>1</v>
      </c>
      <c r="BP359">
        <f t="shared" si="336"/>
        <v>1</v>
      </c>
      <c r="BQ359">
        <f t="shared" si="336"/>
        <v>1</v>
      </c>
      <c r="BR359">
        <f t="shared" si="322"/>
        <v>190</v>
      </c>
      <c r="BS359">
        <f t="shared" si="334"/>
        <v>204</v>
      </c>
      <c r="BT359">
        <f t="shared" si="335"/>
        <v>246</v>
      </c>
      <c r="BV359">
        <f t="shared" si="323"/>
        <v>0</v>
      </c>
      <c r="BW359">
        <f t="shared" si="324"/>
        <v>0</v>
      </c>
      <c r="BX359">
        <f t="shared" si="325"/>
        <v>0</v>
      </c>
      <c r="BY359">
        <f t="shared" si="351"/>
        <v>1</v>
      </c>
    </row>
    <row r="360" spans="1:77" x14ac:dyDescent="0.25">
      <c r="A360" t="str">
        <f t="shared" si="326"/>
        <v>22015</v>
      </c>
      <c r="D360">
        <v>2</v>
      </c>
      <c r="E360">
        <v>20</v>
      </c>
      <c r="F360">
        <v>40.5</v>
      </c>
      <c r="G360">
        <v>15</v>
      </c>
      <c r="H360">
        <v>16.5</v>
      </c>
      <c r="I360">
        <v>0</v>
      </c>
      <c r="J360">
        <v>26</v>
      </c>
      <c r="K360">
        <v>30</v>
      </c>
      <c r="L360">
        <v>42.4</v>
      </c>
      <c r="M360" s="115">
        <f t="shared" si="310"/>
        <v>664</v>
      </c>
      <c r="N360" s="7">
        <v>1395.33740436932</v>
      </c>
      <c r="O360" s="7">
        <v>1496.2563490716184</v>
      </c>
      <c r="P360" s="7">
        <v>2007.56</v>
      </c>
      <c r="Q360" s="121" t="s">
        <v>392</v>
      </c>
      <c r="R360">
        <v>1</v>
      </c>
      <c r="S360">
        <v>1</v>
      </c>
      <c r="T360">
        <v>1</v>
      </c>
      <c r="U360" t="e">
        <f t="shared" si="311"/>
        <v>#VALUE!</v>
      </c>
      <c r="V360">
        <f t="shared" si="312"/>
        <v>768</v>
      </c>
      <c r="W360">
        <f t="shared" si="313"/>
        <v>823</v>
      </c>
      <c r="X360">
        <f t="shared" si="314"/>
        <v>1105</v>
      </c>
      <c r="Y360" t="e">
        <f t="shared" si="344"/>
        <v>#VALUE!</v>
      </c>
      <c r="Z360">
        <f t="shared" si="345"/>
        <v>132</v>
      </c>
      <c r="AA360">
        <f t="shared" si="346"/>
        <v>142</v>
      </c>
      <c r="AB360" s="8">
        <f t="shared" si="347"/>
        <v>190</v>
      </c>
      <c r="AC360" s="213" t="e">
        <f t="shared" si="327"/>
        <v>#VALUE!</v>
      </c>
      <c r="AD360" s="213">
        <f t="shared" si="328"/>
        <v>7.989485216258764E-2</v>
      </c>
      <c r="AE360" s="213">
        <f t="shared" si="329"/>
        <v>9.2434763620915156E-2</v>
      </c>
      <c r="AF360" s="213">
        <f t="shared" si="330"/>
        <v>0.16532542968204461</v>
      </c>
      <c r="AG360" s="167">
        <f t="shared" si="315"/>
        <v>2.0829999999999999E-4</v>
      </c>
      <c r="AH360" s="167">
        <f t="shared" si="316"/>
        <v>1.724</v>
      </c>
      <c r="AI360" s="167">
        <f t="shared" si="317"/>
        <v>2</v>
      </c>
      <c r="AJ360" s="167">
        <f t="shared" si="318"/>
        <v>4.6182900000000003E-4</v>
      </c>
      <c r="AK360" s="115">
        <v>190.46915773046311</v>
      </c>
      <c r="AL360" s="7">
        <v>204.24499885412456</v>
      </c>
      <c r="AM360" s="7">
        <v>274.04000000000002</v>
      </c>
      <c r="AN360">
        <v>1</v>
      </c>
      <c r="AO360">
        <v>1</v>
      </c>
      <c r="AP360">
        <v>1</v>
      </c>
      <c r="AQ360">
        <f t="shared" si="319"/>
        <v>215</v>
      </c>
      <c r="AR360">
        <f t="shared" si="319"/>
        <v>230</v>
      </c>
      <c r="AS360">
        <f t="shared" si="320"/>
        <v>309</v>
      </c>
      <c r="AT360">
        <f t="shared" si="348"/>
        <v>92</v>
      </c>
      <c r="AU360">
        <f t="shared" si="349"/>
        <v>99</v>
      </c>
      <c r="AV360" s="8">
        <f t="shared" si="350"/>
        <v>133</v>
      </c>
      <c r="AW360" s="213">
        <f t="shared" si="331"/>
        <v>3.8862947396323656E-2</v>
      </c>
      <c r="AX360" s="213">
        <f t="shared" si="332"/>
        <v>4.4988971819281257E-2</v>
      </c>
      <c r="AY360" s="213">
        <f t="shared" si="333"/>
        <v>8.1107778798505184E-2</v>
      </c>
      <c r="AZ360" s="119">
        <f t="shared" si="352"/>
        <v>0.2</v>
      </c>
      <c r="BA360">
        <v>6</v>
      </c>
      <c r="BB360">
        <v>6.7</v>
      </c>
      <c r="BC360">
        <v>9</v>
      </c>
      <c r="BE360" s="7">
        <v>830</v>
      </c>
      <c r="BG360" s="123">
        <f t="shared" si="321"/>
        <v>0.8</v>
      </c>
      <c r="BJ360">
        <v>0</v>
      </c>
      <c r="BK360">
        <v>11.8</v>
      </c>
      <c r="BL360">
        <v>13.7</v>
      </c>
      <c r="BM360">
        <v>21.85</v>
      </c>
      <c r="BO360">
        <f t="shared" si="336"/>
        <v>1</v>
      </c>
      <c r="BP360">
        <f t="shared" si="336"/>
        <v>1</v>
      </c>
      <c r="BQ360">
        <f t="shared" si="336"/>
        <v>1</v>
      </c>
      <c r="BR360">
        <f t="shared" si="322"/>
        <v>215</v>
      </c>
      <c r="BS360">
        <f t="shared" si="334"/>
        <v>230</v>
      </c>
      <c r="BT360">
        <f t="shared" si="335"/>
        <v>309</v>
      </c>
      <c r="BV360">
        <f t="shared" si="323"/>
        <v>0</v>
      </c>
      <c r="BW360">
        <f t="shared" si="324"/>
        <v>0</v>
      </c>
      <c r="BX360">
        <f t="shared" si="325"/>
        <v>0</v>
      </c>
      <c r="BY360">
        <f t="shared" si="351"/>
        <v>1</v>
      </c>
    </row>
    <row r="361" spans="1:77" x14ac:dyDescent="0.25">
      <c r="A361" t="str">
        <f t="shared" si="326"/>
        <v>22020</v>
      </c>
      <c r="D361">
        <v>2</v>
      </c>
      <c r="E361">
        <v>20</v>
      </c>
      <c r="F361">
        <v>40.5</v>
      </c>
      <c r="G361">
        <v>20</v>
      </c>
      <c r="H361">
        <v>21.5</v>
      </c>
      <c r="I361">
        <v>0</v>
      </c>
      <c r="J361">
        <v>26</v>
      </c>
      <c r="K361">
        <v>30</v>
      </c>
      <c r="L361">
        <v>42.4</v>
      </c>
      <c r="M361" s="115">
        <f t="shared" si="310"/>
        <v>892</v>
      </c>
      <c r="N361" s="7">
        <v>1942.5718983039128</v>
      </c>
      <c r="O361" s="7">
        <v>2086.4239348515057</v>
      </c>
      <c r="P361" s="7">
        <v>2518.44</v>
      </c>
      <c r="Q361" s="121" t="s">
        <v>392</v>
      </c>
      <c r="R361">
        <v>1</v>
      </c>
      <c r="S361">
        <v>1</v>
      </c>
      <c r="T361">
        <v>1</v>
      </c>
      <c r="U361" t="e">
        <f t="shared" si="311"/>
        <v>#VALUE!</v>
      </c>
      <c r="V361">
        <f t="shared" si="312"/>
        <v>1069</v>
      </c>
      <c r="W361">
        <f t="shared" si="313"/>
        <v>1148</v>
      </c>
      <c r="X361">
        <f t="shared" si="314"/>
        <v>1386</v>
      </c>
      <c r="Y361" t="e">
        <f t="shared" si="344"/>
        <v>#VALUE!</v>
      </c>
      <c r="Z361">
        <f t="shared" si="345"/>
        <v>184</v>
      </c>
      <c r="AA361">
        <f t="shared" si="346"/>
        <v>197</v>
      </c>
      <c r="AB361" s="8">
        <f t="shared" si="347"/>
        <v>238</v>
      </c>
      <c r="AC361" s="213" t="e">
        <f t="shared" si="327"/>
        <v>#VALUE!</v>
      </c>
      <c r="AD361" s="213">
        <f t="shared" si="328"/>
        <v>0.12606726002346491</v>
      </c>
      <c r="AE361" s="213">
        <f t="shared" si="329"/>
        <v>0.14448643482488038</v>
      </c>
      <c r="AF361" s="213">
        <f t="shared" si="330"/>
        <v>0.21079288343689315</v>
      </c>
      <c r="AG361" s="167">
        <f t="shared" si="315"/>
        <v>1.2760000000000001E-4</v>
      </c>
      <c r="AH361" s="167">
        <f t="shared" si="316"/>
        <v>1.7219</v>
      </c>
      <c r="AI361" s="167">
        <f t="shared" si="317"/>
        <v>2</v>
      </c>
      <c r="AJ361" s="167">
        <f t="shared" si="318"/>
        <v>3.76611E-4</v>
      </c>
      <c r="AK361" s="115">
        <v>240.07166246887351</v>
      </c>
      <c r="AL361" s="7">
        <v>257.84953601562182</v>
      </c>
      <c r="AM361" s="7">
        <v>311.24</v>
      </c>
      <c r="AN361">
        <v>1</v>
      </c>
      <c r="AO361">
        <v>1</v>
      </c>
      <c r="AP361">
        <v>1</v>
      </c>
      <c r="AQ361">
        <f t="shared" si="319"/>
        <v>270</v>
      </c>
      <c r="AR361">
        <f t="shared" si="319"/>
        <v>290</v>
      </c>
      <c r="AS361">
        <f t="shared" si="320"/>
        <v>351</v>
      </c>
      <c r="AT361">
        <f t="shared" si="348"/>
        <v>116</v>
      </c>
      <c r="AU361">
        <f t="shared" si="349"/>
        <v>125</v>
      </c>
      <c r="AV361" s="8">
        <f t="shared" si="350"/>
        <v>151</v>
      </c>
      <c r="AW361" s="213">
        <f t="shared" si="331"/>
        <v>5.0165681536251325E-2</v>
      </c>
      <c r="AX361" s="213">
        <f t="shared" si="332"/>
        <v>5.8239990805368382E-2</v>
      </c>
      <c r="AY361" s="213">
        <f t="shared" si="333"/>
        <v>8.4944832405477885E-2</v>
      </c>
      <c r="AZ361" s="119">
        <f t="shared" si="352"/>
        <v>0.3</v>
      </c>
      <c r="BA361">
        <v>6</v>
      </c>
      <c r="BB361">
        <v>6.7</v>
      </c>
      <c r="BC361">
        <v>9</v>
      </c>
      <c r="BE361" s="7">
        <v>1115</v>
      </c>
      <c r="BG361" s="123">
        <f t="shared" si="321"/>
        <v>0.8</v>
      </c>
      <c r="BJ361">
        <v>0</v>
      </c>
      <c r="BK361">
        <v>11.8</v>
      </c>
      <c r="BL361">
        <v>13.7</v>
      </c>
      <c r="BM361">
        <v>21.85</v>
      </c>
      <c r="BO361">
        <f t="shared" si="336"/>
        <v>1</v>
      </c>
      <c r="BP361">
        <f t="shared" si="336"/>
        <v>1</v>
      </c>
      <c r="BQ361">
        <f t="shared" si="336"/>
        <v>1</v>
      </c>
      <c r="BR361">
        <f t="shared" si="322"/>
        <v>270</v>
      </c>
      <c r="BS361">
        <f t="shared" si="334"/>
        <v>290</v>
      </c>
      <c r="BT361">
        <f t="shared" si="335"/>
        <v>351</v>
      </c>
      <c r="BV361">
        <f t="shared" si="323"/>
        <v>0</v>
      </c>
      <c r="BW361">
        <f t="shared" si="324"/>
        <v>0</v>
      </c>
      <c r="BX361">
        <f t="shared" si="325"/>
        <v>0</v>
      </c>
      <c r="BY361">
        <f t="shared" si="351"/>
        <v>1</v>
      </c>
    </row>
    <row r="362" spans="1:77" x14ac:dyDescent="0.25">
      <c r="A362" t="str">
        <f t="shared" si="326"/>
        <v>22010</v>
      </c>
      <c r="D362">
        <v>2</v>
      </c>
      <c r="E362">
        <v>20</v>
      </c>
      <c r="F362">
        <v>40.5</v>
      </c>
      <c r="G362">
        <v>10</v>
      </c>
      <c r="H362">
        <v>11.5</v>
      </c>
      <c r="I362">
        <v>0</v>
      </c>
      <c r="J362">
        <v>26</v>
      </c>
      <c r="K362">
        <v>30</v>
      </c>
      <c r="L362">
        <v>42.4</v>
      </c>
      <c r="M362" s="115">
        <f t="shared" si="310"/>
        <v>459.90000000000003</v>
      </c>
      <c r="N362" s="7">
        <v>1395.6272192501513</v>
      </c>
      <c r="O362" s="7">
        <v>1501.3000140389001</v>
      </c>
      <c r="P362" s="7">
        <v>1828.08</v>
      </c>
      <c r="Q362" s="121" t="s">
        <v>392</v>
      </c>
      <c r="R362">
        <v>1</v>
      </c>
      <c r="S362">
        <v>1</v>
      </c>
      <c r="T362">
        <v>1</v>
      </c>
      <c r="U362" t="e">
        <f t="shared" si="311"/>
        <v>#VALUE!</v>
      </c>
      <c r="V362">
        <f t="shared" si="312"/>
        <v>768</v>
      </c>
      <c r="W362">
        <f t="shared" si="313"/>
        <v>826</v>
      </c>
      <c r="X362">
        <f t="shared" si="314"/>
        <v>1006</v>
      </c>
      <c r="Y362" t="e">
        <f t="shared" si="344"/>
        <v>#VALUE!</v>
      </c>
      <c r="Z362">
        <f t="shared" si="345"/>
        <v>132</v>
      </c>
      <c r="AA362">
        <f t="shared" si="346"/>
        <v>142</v>
      </c>
      <c r="AB362" s="8">
        <f t="shared" si="347"/>
        <v>173</v>
      </c>
      <c r="AC362" s="213" t="e">
        <f t="shared" si="327"/>
        <v>#VALUE!</v>
      </c>
      <c r="AD362" s="213">
        <f t="shared" si="328"/>
        <v>6.4803583786946894E-2</v>
      </c>
      <c r="AE362" s="213">
        <f t="shared" si="329"/>
        <v>7.4948090469834763E-2</v>
      </c>
      <c r="AF362" s="213">
        <f t="shared" si="330"/>
        <v>0.11106519690981584</v>
      </c>
      <c r="AG362" s="167">
        <f t="shared" si="315"/>
        <v>3.969E-4</v>
      </c>
      <c r="AH362" s="167">
        <f t="shared" si="316"/>
        <v>1.7345999999999999</v>
      </c>
      <c r="AI362" s="167">
        <f t="shared" si="317"/>
        <v>2</v>
      </c>
      <c r="AJ362" s="167">
        <f t="shared" si="318"/>
        <v>3.6734700000000002E-4</v>
      </c>
      <c r="AK362" s="115">
        <v>193.48593193227777</v>
      </c>
      <c r="AL362" s="7">
        <v>208.13611852764589</v>
      </c>
      <c r="AM362" s="7">
        <v>253.44</v>
      </c>
      <c r="AN362">
        <v>1</v>
      </c>
      <c r="AO362">
        <v>1</v>
      </c>
      <c r="AP362">
        <v>1</v>
      </c>
      <c r="AQ362">
        <f t="shared" si="319"/>
        <v>218</v>
      </c>
      <c r="AR362">
        <f t="shared" si="319"/>
        <v>234</v>
      </c>
      <c r="AS362">
        <f t="shared" si="320"/>
        <v>285</v>
      </c>
      <c r="AT362">
        <f t="shared" si="348"/>
        <v>94</v>
      </c>
      <c r="AU362">
        <f t="shared" si="349"/>
        <v>101</v>
      </c>
      <c r="AV362" s="8">
        <f t="shared" si="350"/>
        <v>123</v>
      </c>
      <c r="AW362" s="213">
        <f t="shared" si="331"/>
        <v>3.2962295956139864E-2</v>
      </c>
      <c r="AX362" s="213">
        <f t="shared" si="332"/>
        <v>3.8029238921730574E-2</v>
      </c>
      <c r="AY362" s="213">
        <f t="shared" si="333"/>
        <v>5.6302109027642405E-2</v>
      </c>
      <c r="AZ362" s="119">
        <f t="shared" si="352"/>
        <v>0.1</v>
      </c>
      <c r="BA362">
        <v>6.7</v>
      </c>
      <c r="BB362">
        <v>7.4</v>
      </c>
      <c r="BC362">
        <v>10.3</v>
      </c>
      <c r="BE362" s="7">
        <v>511</v>
      </c>
      <c r="BG362" s="123">
        <f t="shared" si="321"/>
        <v>0.9</v>
      </c>
      <c r="BJ362">
        <v>0</v>
      </c>
      <c r="BK362">
        <v>12.5</v>
      </c>
      <c r="BL362">
        <v>14.7</v>
      </c>
      <c r="BM362">
        <v>21.85</v>
      </c>
      <c r="BO362">
        <f t="shared" si="336"/>
        <v>1</v>
      </c>
      <c r="BP362">
        <f t="shared" si="336"/>
        <v>1</v>
      </c>
      <c r="BQ362">
        <f t="shared" si="336"/>
        <v>1</v>
      </c>
      <c r="BR362">
        <f t="shared" si="322"/>
        <v>218</v>
      </c>
      <c r="BS362">
        <f t="shared" si="334"/>
        <v>234</v>
      </c>
      <c r="BT362">
        <f t="shared" si="335"/>
        <v>285</v>
      </c>
      <c r="BV362">
        <f t="shared" si="323"/>
        <v>0</v>
      </c>
      <c r="BW362">
        <f t="shared" si="324"/>
        <v>0</v>
      </c>
      <c r="BX362">
        <f t="shared" si="325"/>
        <v>0</v>
      </c>
      <c r="BY362">
        <f t="shared" si="351"/>
        <v>1</v>
      </c>
    </row>
    <row r="363" spans="1:77" x14ac:dyDescent="0.25">
      <c r="A363" t="str">
        <f t="shared" si="326"/>
        <v>22015</v>
      </c>
      <c r="D363">
        <v>2</v>
      </c>
      <c r="E363">
        <v>20</v>
      </c>
      <c r="F363">
        <v>40.5</v>
      </c>
      <c r="G363">
        <v>15</v>
      </c>
      <c r="H363">
        <v>16.5</v>
      </c>
      <c r="I363">
        <v>0</v>
      </c>
      <c r="J363">
        <v>26</v>
      </c>
      <c r="K363">
        <v>30</v>
      </c>
      <c r="L363">
        <v>43.3</v>
      </c>
      <c r="M363" s="115">
        <f t="shared" si="310"/>
        <v>747.2</v>
      </c>
      <c r="N363" s="7">
        <v>1597.9167676946356</v>
      </c>
      <c r="O363" s="7">
        <v>1711.9130538160239</v>
      </c>
      <c r="P363" s="7">
        <v>2331.36</v>
      </c>
      <c r="Q363" s="121" t="s">
        <v>392</v>
      </c>
      <c r="R363">
        <v>1</v>
      </c>
      <c r="S363">
        <v>1</v>
      </c>
      <c r="T363">
        <v>1</v>
      </c>
      <c r="U363" t="e">
        <f t="shared" si="311"/>
        <v>#VALUE!</v>
      </c>
      <c r="V363">
        <f t="shared" si="312"/>
        <v>879</v>
      </c>
      <c r="W363">
        <f t="shared" si="313"/>
        <v>942</v>
      </c>
      <c r="X363">
        <f t="shared" si="314"/>
        <v>1283</v>
      </c>
      <c r="Y363" t="e">
        <f t="shared" si="344"/>
        <v>#VALUE!</v>
      </c>
      <c r="Z363">
        <f t="shared" si="345"/>
        <v>151</v>
      </c>
      <c r="AA363">
        <f t="shared" si="346"/>
        <v>162</v>
      </c>
      <c r="AB363" s="8">
        <f t="shared" si="347"/>
        <v>221</v>
      </c>
      <c r="AC363" s="213" t="e">
        <f t="shared" si="327"/>
        <v>#VALUE!</v>
      </c>
      <c r="AD363" s="213">
        <f t="shared" si="328"/>
        <v>0.10450083543272748</v>
      </c>
      <c r="AE363" s="213">
        <f t="shared" si="329"/>
        <v>0.12025181098233793</v>
      </c>
      <c r="AF363" s="213">
        <f t="shared" si="330"/>
        <v>0.22356756204049055</v>
      </c>
      <c r="AG363" s="167">
        <f t="shared" si="315"/>
        <v>2.0829999999999999E-4</v>
      </c>
      <c r="AH363" s="167">
        <f t="shared" si="316"/>
        <v>1.724</v>
      </c>
      <c r="AI363" s="167">
        <f t="shared" si="317"/>
        <v>2</v>
      </c>
      <c r="AJ363" s="167">
        <f t="shared" si="318"/>
        <v>4.6182900000000003E-4</v>
      </c>
      <c r="AK363" s="115">
        <v>218.12205414485143</v>
      </c>
      <c r="AL363" s="7">
        <v>233.68300487544244</v>
      </c>
      <c r="AM363" s="7">
        <v>318.24</v>
      </c>
      <c r="AN363">
        <v>1</v>
      </c>
      <c r="AO363">
        <v>1</v>
      </c>
      <c r="AP363">
        <v>1</v>
      </c>
      <c r="AQ363">
        <f t="shared" si="319"/>
        <v>246</v>
      </c>
      <c r="AR363">
        <f t="shared" si="319"/>
        <v>263</v>
      </c>
      <c r="AS363">
        <f t="shared" si="320"/>
        <v>358</v>
      </c>
      <c r="AT363">
        <f t="shared" si="348"/>
        <v>106</v>
      </c>
      <c r="AU363">
        <f t="shared" si="349"/>
        <v>113</v>
      </c>
      <c r="AV363" s="8">
        <f t="shared" si="350"/>
        <v>154</v>
      </c>
      <c r="AW363" s="213">
        <f t="shared" si="331"/>
        <v>5.1562471170784309E-2</v>
      </c>
      <c r="AX363" s="213">
        <f t="shared" si="332"/>
        <v>5.8583371886714163E-2</v>
      </c>
      <c r="AY363" s="213">
        <f t="shared" si="333"/>
        <v>0.10868708357749891</v>
      </c>
      <c r="AZ363" s="119">
        <f t="shared" si="352"/>
        <v>0.2</v>
      </c>
      <c r="BA363">
        <v>7</v>
      </c>
      <c r="BB363">
        <v>7.7</v>
      </c>
      <c r="BC363">
        <v>10.7</v>
      </c>
      <c r="BE363" s="7">
        <v>934</v>
      </c>
      <c r="BG363" s="123">
        <f t="shared" si="321"/>
        <v>0.8</v>
      </c>
      <c r="BJ363">
        <v>0</v>
      </c>
      <c r="BK363">
        <v>11.3</v>
      </c>
      <c r="BL363">
        <v>13.2</v>
      </c>
      <c r="BM363">
        <v>21.85</v>
      </c>
      <c r="BO363">
        <f t="shared" si="336"/>
        <v>1</v>
      </c>
      <c r="BP363">
        <f t="shared" si="336"/>
        <v>1</v>
      </c>
      <c r="BQ363">
        <f t="shared" si="336"/>
        <v>1</v>
      </c>
      <c r="BR363">
        <f t="shared" si="322"/>
        <v>246</v>
      </c>
      <c r="BS363">
        <f t="shared" si="334"/>
        <v>263</v>
      </c>
      <c r="BT363">
        <f t="shared" si="335"/>
        <v>358</v>
      </c>
      <c r="BV363">
        <f t="shared" si="323"/>
        <v>0</v>
      </c>
      <c r="BW363">
        <f t="shared" si="324"/>
        <v>0</v>
      </c>
      <c r="BX363">
        <f t="shared" si="325"/>
        <v>0</v>
      </c>
      <c r="BY363">
        <f t="shared" si="351"/>
        <v>1</v>
      </c>
    </row>
    <row r="364" spans="1:77" x14ac:dyDescent="0.25">
      <c r="A364" t="str">
        <f t="shared" si="326"/>
        <v>22020</v>
      </c>
      <c r="D364">
        <v>2</v>
      </c>
      <c r="E364">
        <v>20</v>
      </c>
      <c r="F364">
        <v>40.5</v>
      </c>
      <c r="G364">
        <v>20</v>
      </c>
      <c r="H364">
        <v>21.5</v>
      </c>
      <c r="I364">
        <v>0</v>
      </c>
      <c r="J364">
        <v>26</v>
      </c>
      <c r="K364">
        <v>30</v>
      </c>
      <c r="L364">
        <v>43.3</v>
      </c>
      <c r="M364" s="115">
        <f t="shared" si="310"/>
        <v>1004</v>
      </c>
      <c r="N364" s="7">
        <v>2232.7836804230465</v>
      </c>
      <c r="O364" s="7">
        <v>2401.8435041457315</v>
      </c>
      <c r="P364" s="7">
        <v>2924.64</v>
      </c>
      <c r="Q364" s="121" t="s">
        <v>392</v>
      </c>
      <c r="R364">
        <v>1</v>
      </c>
      <c r="S364">
        <v>1</v>
      </c>
      <c r="T364">
        <v>1</v>
      </c>
      <c r="U364" t="e">
        <f t="shared" si="311"/>
        <v>#VALUE!</v>
      </c>
      <c r="V364">
        <f t="shared" si="312"/>
        <v>1229</v>
      </c>
      <c r="W364">
        <f t="shared" si="313"/>
        <v>1322</v>
      </c>
      <c r="X364">
        <f t="shared" si="314"/>
        <v>1610</v>
      </c>
      <c r="Y364" t="e">
        <f t="shared" si="344"/>
        <v>#VALUE!</v>
      </c>
      <c r="Z364">
        <f t="shared" si="345"/>
        <v>211</v>
      </c>
      <c r="AA364">
        <f t="shared" si="346"/>
        <v>227</v>
      </c>
      <c r="AB364" s="8">
        <f t="shared" si="347"/>
        <v>277</v>
      </c>
      <c r="AC364" s="213" t="e">
        <f t="shared" si="327"/>
        <v>#VALUE!</v>
      </c>
      <c r="AD364" s="213">
        <f t="shared" si="328"/>
        <v>0.16572515545793029</v>
      </c>
      <c r="AE364" s="213">
        <f t="shared" si="329"/>
        <v>0.19177898240723035</v>
      </c>
      <c r="AF364" s="213">
        <f t="shared" si="330"/>
        <v>0.28543951527028133</v>
      </c>
      <c r="AG364" s="167">
        <f t="shared" si="315"/>
        <v>1.2760000000000001E-4</v>
      </c>
      <c r="AH364" s="167">
        <f t="shared" si="316"/>
        <v>1.7219</v>
      </c>
      <c r="AI364" s="167">
        <f t="shared" si="317"/>
        <v>2</v>
      </c>
      <c r="AJ364" s="167">
        <f t="shared" si="318"/>
        <v>3.76611E-4</v>
      </c>
      <c r="AK364" s="115">
        <v>275.93732338069162</v>
      </c>
      <c r="AL364" s="7">
        <v>296.83048721840407</v>
      </c>
      <c r="AM364" s="7">
        <v>361.44</v>
      </c>
      <c r="AN364">
        <v>1</v>
      </c>
      <c r="AO364">
        <v>1</v>
      </c>
      <c r="AP364">
        <v>1</v>
      </c>
      <c r="AQ364">
        <f t="shared" si="319"/>
        <v>311</v>
      </c>
      <c r="AR364">
        <f t="shared" si="319"/>
        <v>334</v>
      </c>
      <c r="AS364">
        <f t="shared" si="320"/>
        <v>407</v>
      </c>
      <c r="AT364">
        <f t="shared" si="348"/>
        <v>134</v>
      </c>
      <c r="AU364">
        <f t="shared" si="349"/>
        <v>144</v>
      </c>
      <c r="AV364" s="8">
        <f t="shared" si="350"/>
        <v>175</v>
      </c>
      <c r="AW364" s="213">
        <f t="shared" si="331"/>
        <v>6.691589052112859E-2</v>
      </c>
      <c r="AX364" s="213">
        <f t="shared" si="332"/>
        <v>7.7261262473759154E-2</v>
      </c>
      <c r="AY364" s="213">
        <f t="shared" si="333"/>
        <v>0.11405033367067537</v>
      </c>
      <c r="AZ364" s="119">
        <f t="shared" si="352"/>
        <v>0.3</v>
      </c>
      <c r="BA364">
        <v>7</v>
      </c>
      <c r="BB364">
        <v>7.7</v>
      </c>
      <c r="BC364">
        <v>10.7</v>
      </c>
      <c r="BE364" s="7">
        <v>1255</v>
      </c>
      <c r="BG364" s="123">
        <f t="shared" si="321"/>
        <v>0.8</v>
      </c>
      <c r="BJ364">
        <v>0</v>
      </c>
      <c r="BK364">
        <v>11.3</v>
      </c>
      <c r="BL364">
        <v>13.2</v>
      </c>
      <c r="BM364">
        <v>21.85</v>
      </c>
      <c r="BO364">
        <f t="shared" si="336"/>
        <v>1</v>
      </c>
      <c r="BP364">
        <f t="shared" si="336"/>
        <v>1</v>
      </c>
      <c r="BQ364">
        <f t="shared" si="336"/>
        <v>1</v>
      </c>
      <c r="BR364">
        <f t="shared" si="322"/>
        <v>311</v>
      </c>
      <c r="BS364">
        <f t="shared" si="334"/>
        <v>334</v>
      </c>
      <c r="BT364">
        <f t="shared" si="335"/>
        <v>407</v>
      </c>
      <c r="BV364">
        <f t="shared" si="323"/>
        <v>0</v>
      </c>
      <c r="BW364">
        <f t="shared" si="324"/>
        <v>0</v>
      </c>
      <c r="BX364">
        <f t="shared" si="325"/>
        <v>0</v>
      </c>
      <c r="BY364">
        <f t="shared" si="351"/>
        <v>1</v>
      </c>
    </row>
    <row r="365" spans="1:77" x14ac:dyDescent="0.25">
      <c r="A365" t="str">
        <f t="shared" si="326"/>
        <v>22010</v>
      </c>
      <c r="D365">
        <v>2</v>
      </c>
      <c r="E365">
        <v>20</v>
      </c>
      <c r="F365">
        <v>40.5</v>
      </c>
      <c r="G365">
        <v>10</v>
      </c>
      <c r="H365">
        <v>11.5</v>
      </c>
      <c r="I365">
        <v>0</v>
      </c>
      <c r="J365">
        <v>26</v>
      </c>
      <c r="K365">
        <v>30</v>
      </c>
      <c r="L365">
        <v>43</v>
      </c>
      <c r="M365" s="115">
        <f t="shared" si="310"/>
        <v>511.2</v>
      </c>
      <c r="N365" s="7">
        <v>1574.3905475253332</v>
      </c>
      <c r="O365" s="7">
        <v>1696.1265760133244</v>
      </c>
      <c r="P365" s="7">
        <v>2081.98</v>
      </c>
      <c r="Q365" s="121" t="s">
        <v>392</v>
      </c>
      <c r="R365">
        <v>1</v>
      </c>
      <c r="S365">
        <v>1</v>
      </c>
      <c r="T365">
        <v>1</v>
      </c>
      <c r="U365" t="e">
        <f t="shared" si="311"/>
        <v>#VALUE!</v>
      </c>
      <c r="V365">
        <f t="shared" si="312"/>
        <v>866</v>
      </c>
      <c r="W365">
        <f t="shared" si="313"/>
        <v>933</v>
      </c>
      <c r="X365">
        <f t="shared" si="314"/>
        <v>1146</v>
      </c>
      <c r="Y365" t="e">
        <f t="shared" si="344"/>
        <v>#VALUE!</v>
      </c>
      <c r="Z365">
        <f t="shared" si="345"/>
        <v>149</v>
      </c>
      <c r="AA365">
        <f t="shared" si="346"/>
        <v>160</v>
      </c>
      <c r="AB365" s="8">
        <f t="shared" si="347"/>
        <v>197</v>
      </c>
      <c r="AC365" s="213" t="e">
        <f t="shared" si="327"/>
        <v>#VALUE!</v>
      </c>
      <c r="AD365" s="213">
        <f t="shared" si="328"/>
        <v>8.2486527704310933E-2</v>
      </c>
      <c r="AE365" s="213">
        <f t="shared" si="329"/>
        <v>9.5059973434209619E-2</v>
      </c>
      <c r="AF365" s="213">
        <f t="shared" si="330"/>
        <v>0.14387254764384422</v>
      </c>
      <c r="AG365" s="167">
        <f t="shared" si="315"/>
        <v>3.969E-4</v>
      </c>
      <c r="AH365" s="167">
        <f t="shared" si="316"/>
        <v>1.7345999999999999</v>
      </c>
      <c r="AI365" s="167">
        <f t="shared" si="317"/>
        <v>2</v>
      </c>
      <c r="AJ365" s="167">
        <f t="shared" si="318"/>
        <v>3.6734700000000002E-4</v>
      </c>
      <c r="AK365" s="115">
        <v>218.26918973175157</v>
      </c>
      <c r="AL365" s="7">
        <v>235.14633901405676</v>
      </c>
      <c r="AM365" s="7">
        <v>288.64</v>
      </c>
      <c r="AN365">
        <v>1</v>
      </c>
      <c r="AO365">
        <v>1</v>
      </c>
      <c r="AP365">
        <v>1</v>
      </c>
      <c r="AQ365">
        <f t="shared" si="319"/>
        <v>246</v>
      </c>
      <c r="AR365">
        <f t="shared" si="319"/>
        <v>265</v>
      </c>
      <c r="AS365">
        <f t="shared" si="320"/>
        <v>325</v>
      </c>
      <c r="AT365">
        <f t="shared" si="348"/>
        <v>106</v>
      </c>
      <c r="AU365">
        <f t="shared" si="349"/>
        <v>114</v>
      </c>
      <c r="AV365" s="8">
        <f t="shared" si="350"/>
        <v>140</v>
      </c>
      <c r="AW365" s="213">
        <f t="shared" si="331"/>
        <v>4.1869385751201776E-2</v>
      </c>
      <c r="AX365" s="213">
        <f t="shared" si="332"/>
        <v>4.8396373420924246E-2</v>
      </c>
      <c r="AY365" s="213">
        <f t="shared" si="333"/>
        <v>7.2860388077998176E-2</v>
      </c>
      <c r="AZ365" s="119">
        <f t="shared" si="352"/>
        <v>0.1</v>
      </c>
      <c r="BA365">
        <v>7.8</v>
      </c>
      <c r="BB365">
        <v>8.6999999999999993</v>
      </c>
      <c r="BC365">
        <v>12.2</v>
      </c>
      <c r="BE365" s="7">
        <v>568</v>
      </c>
      <c r="BG365" s="123">
        <f t="shared" si="321"/>
        <v>0.9</v>
      </c>
      <c r="BJ365">
        <v>0</v>
      </c>
      <c r="BK365">
        <v>12.3</v>
      </c>
      <c r="BL365">
        <v>14.1</v>
      </c>
      <c r="BM365">
        <v>21.85</v>
      </c>
      <c r="BO365">
        <f t="shared" si="336"/>
        <v>1</v>
      </c>
      <c r="BP365">
        <f t="shared" si="336"/>
        <v>1</v>
      </c>
      <c r="BQ365">
        <f t="shared" si="336"/>
        <v>1</v>
      </c>
      <c r="BR365">
        <f t="shared" si="322"/>
        <v>246</v>
      </c>
      <c r="BS365">
        <f t="shared" si="334"/>
        <v>265</v>
      </c>
      <c r="BT365">
        <f t="shared" si="335"/>
        <v>325</v>
      </c>
      <c r="BV365">
        <f t="shared" si="323"/>
        <v>0</v>
      </c>
      <c r="BW365">
        <f t="shared" si="324"/>
        <v>0</v>
      </c>
      <c r="BX365">
        <f t="shared" si="325"/>
        <v>0</v>
      </c>
      <c r="BY365">
        <f t="shared" si="351"/>
        <v>1</v>
      </c>
    </row>
    <row r="366" spans="1:77" x14ac:dyDescent="0.25">
      <c r="A366" t="str">
        <f t="shared" si="326"/>
        <v>22015</v>
      </c>
      <c r="D366">
        <v>2</v>
      </c>
      <c r="E366">
        <v>20</v>
      </c>
      <c r="F366">
        <v>40.5</v>
      </c>
      <c r="G366">
        <v>15</v>
      </c>
      <c r="H366">
        <v>16.5</v>
      </c>
      <c r="I366">
        <v>0</v>
      </c>
      <c r="J366">
        <v>26</v>
      </c>
      <c r="K366">
        <v>30</v>
      </c>
      <c r="L366">
        <v>44.1</v>
      </c>
      <c r="M366" s="115">
        <f t="shared" si="310"/>
        <v>830.40000000000009</v>
      </c>
      <c r="N366" s="7">
        <v>1798.7737222599399</v>
      </c>
      <c r="O366" s="7">
        <v>1926.0891717740149</v>
      </c>
      <c r="P366" s="7">
        <v>2655.16</v>
      </c>
      <c r="Q366" s="121" t="s">
        <v>392</v>
      </c>
      <c r="R366">
        <v>1</v>
      </c>
      <c r="S366">
        <v>1</v>
      </c>
      <c r="T366">
        <v>1</v>
      </c>
      <c r="U366" t="e">
        <f t="shared" si="311"/>
        <v>#VALUE!</v>
      </c>
      <c r="V366">
        <f t="shared" si="312"/>
        <v>990</v>
      </c>
      <c r="W366">
        <f t="shared" si="313"/>
        <v>1060</v>
      </c>
      <c r="X366">
        <f t="shared" si="314"/>
        <v>1461</v>
      </c>
      <c r="Y366" t="e">
        <f t="shared" si="344"/>
        <v>#VALUE!</v>
      </c>
      <c r="Z366">
        <f t="shared" si="345"/>
        <v>170</v>
      </c>
      <c r="AA366">
        <f t="shared" si="346"/>
        <v>182</v>
      </c>
      <c r="AB366" s="8">
        <f t="shared" si="347"/>
        <v>251</v>
      </c>
      <c r="AC366" s="213" t="e">
        <f t="shared" si="327"/>
        <v>#VALUE!</v>
      </c>
      <c r="AD366" s="213">
        <f t="shared" si="328"/>
        <v>0.13240034201193682</v>
      </c>
      <c r="AE366" s="213">
        <f t="shared" si="329"/>
        <v>0.15171764157756853</v>
      </c>
      <c r="AF366" s="213">
        <f t="shared" si="330"/>
        <v>0.28827226921723342</v>
      </c>
      <c r="AG366" s="167">
        <f t="shared" si="315"/>
        <v>2.0829999999999999E-4</v>
      </c>
      <c r="AH366" s="167">
        <f t="shared" si="316"/>
        <v>1.724</v>
      </c>
      <c r="AI366" s="167">
        <f t="shared" si="317"/>
        <v>2</v>
      </c>
      <c r="AJ366" s="167">
        <f t="shared" si="318"/>
        <v>4.6182900000000003E-4</v>
      </c>
      <c r="AK366" s="115">
        <v>245.53983484833029</v>
      </c>
      <c r="AL366" s="7">
        <v>262.91890485611941</v>
      </c>
      <c r="AM366" s="7">
        <v>362.44</v>
      </c>
      <c r="AN366">
        <v>1</v>
      </c>
      <c r="AO366">
        <v>1</v>
      </c>
      <c r="AP366">
        <v>1</v>
      </c>
      <c r="AQ366">
        <f t="shared" si="319"/>
        <v>277</v>
      </c>
      <c r="AR366">
        <f t="shared" si="319"/>
        <v>296</v>
      </c>
      <c r="AS366">
        <f t="shared" si="320"/>
        <v>408</v>
      </c>
      <c r="AT366">
        <f t="shared" si="348"/>
        <v>119</v>
      </c>
      <c r="AU366">
        <f t="shared" si="349"/>
        <v>127</v>
      </c>
      <c r="AV366" s="8">
        <f t="shared" si="350"/>
        <v>175</v>
      </c>
      <c r="AW366" s="213">
        <f t="shared" si="331"/>
        <v>6.4957330361565049E-2</v>
      </c>
      <c r="AX366" s="213">
        <f t="shared" si="332"/>
        <v>7.396711215027689E-2</v>
      </c>
      <c r="AY366" s="213">
        <f t="shared" si="333"/>
        <v>0.14028961018358313</v>
      </c>
      <c r="AZ366" s="119">
        <f t="shared" si="352"/>
        <v>0.2</v>
      </c>
      <c r="BA366">
        <v>7</v>
      </c>
      <c r="BB366">
        <v>7.7</v>
      </c>
      <c r="BC366">
        <v>10.7</v>
      </c>
      <c r="BE366" s="7">
        <v>1038</v>
      </c>
      <c r="BG366" s="123">
        <f t="shared" si="321"/>
        <v>0.8</v>
      </c>
      <c r="BJ366">
        <v>0</v>
      </c>
      <c r="BK366">
        <v>10.9</v>
      </c>
      <c r="BL366">
        <v>12.8</v>
      </c>
      <c r="BM366">
        <v>21.85</v>
      </c>
      <c r="BO366">
        <f t="shared" si="336"/>
        <v>1</v>
      </c>
      <c r="BP366">
        <f t="shared" si="336"/>
        <v>1</v>
      </c>
      <c r="BQ366">
        <f t="shared" si="336"/>
        <v>1</v>
      </c>
      <c r="BR366">
        <f t="shared" si="322"/>
        <v>277</v>
      </c>
      <c r="BS366">
        <f t="shared" si="334"/>
        <v>296</v>
      </c>
      <c r="BT366">
        <f t="shared" si="335"/>
        <v>408</v>
      </c>
      <c r="BV366">
        <f t="shared" si="323"/>
        <v>0</v>
      </c>
      <c r="BW366">
        <f t="shared" si="324"/>
        <v>0</v>
      </c>
      <c r="BX366">
        <f t="shared" si="325"/>
        <v>0</v>
      </c>
      <c r="BY366">
        <f t="shared" si="351"/>
        <v>1</v>
      </c>
    </row>
    <row r="367" spans="1:77" x14ac:dyDescent="0.25">
      <c r="A367" t="str">
        <f t="shared" si="326"/>
        <v>22020</v>
      </c>
      <c r="D367">
        <v>2</v>
      </c>
      <c r="E367">
        <v>20</v>
      </c>
      <c r="F367">
        <v>40.5</v>
      </c>
      <c r="G367">
        <v>20</v>
      </c>
      <c r="H367">
        <v>21.5</v>
      </c>
      <c r="I367">
        <v>0</v>
      </c>
      <c r="J367">
        <v>26</v>
      </c>
      <c r="K367">
        <v>30</v>
      </c>
      <c r="L367">
        <v>44.1</v>
      </c>
      <c r="M367" s="115">
        <f t="shared" si="310"/>
        <v>1115.2</v>
      </c>
      <c r="N367" s="7">
        <v>2518.7768428703835</v>
      </c>
      <c r="O367" s="7">
        <v>2713.5353098724395</v>
      </c>
      <c r="P367" s="7">
        <v>3330.84</v>
      </c>
      <c r="Q367" s="121" t="s">
        <v>392</v>
      </c>
      <c r="R367">
        <v>1</v>
      </c>
      <c r="S367">
        <v>1</v>
      </c>
      <c r="T367">
        <v>1</v>
      </c>
      <c r="U367" t="e">
        <f t="shared" si="311"/>
        <v>#VALUE!</v>
      </c>
      <c r="V367">
        <f t="shared" si="312"/>
        <v>1386</v>
      </c>
      <c r="W367">
        <f t="shared" si="313"/>
        <v>1493</v>
      </c>
      <c r="X367">
        <f t="shared" si="314"/>
        <v>1833</v>
      </c>
      <c r="Y367" t="e">
        <f t="shared" si="344"/>
        <v>#VALUE!</v>
      </c>
      <c r="Z367">
        <f t="shared" si="345"/>
        <v>238</v>
      </c>
      <c r="AA367">
        <f t="shared" si="346"/>
        <v>257</v>
      </c>
      <c r="AB367" s="8">
        <f t="shared" si="347"/>
        <v>315</v>
      </c>
      <c r="AC367" s="213" t="e">
        <f t="shared" si="327"/>
        <v>#VALUE!</v>
      </c>
      <c r="AD367" s="213">
        <f t="shared" si="328"/>
        <v>0.21079288343689315</v>
      </c>
      <c r="AE367" s="213">
        <f t="shared" si="329"/>
        <v>0.24574962467373901</v>
      </c>
      <c r="AF367" s="213">
        <f t="shared" si="330"/>
        <v>0.36902472991692864</v>
      </c>
      <c r="AG367" s="167">
        <f t="shared" si="315"/>
        <v>1.2760000000000001E-4</v>
      </c>
      <c r="AH367" s="167">
        <f t="shared" si="316"/>
        <v>1.7219</v>
      </c>
      <c r="AI367" s="167">
        <f t="shared" si="317"/>
        <v>2</v>
      </c>
      <c r="AJ367" s="167">
        <f t="shared" si="318"/>
        <v>3.76611E-4</v>
      </c>
      <c r="AK367" s="115">
        <v>311.2816285378957</v>
      </c>
      <c r="AL367" s="7">
        <v>335.35074484391049</v>
      </c>
      <c r="AM367" s="7">
        <v>411.64</v>
      </c>
      <c r="AN367">
        <v>1</v>
      </c>
      <c r="AO367">
        <v>1</v>
      </c>
      <c r="AP367">
        <v>1</v>
      </c>
      <c r="AQ367">
        <f t="shared" si="319"/>
        <v>351</v>
      </c>
      <c r="AR367">
        <f t="shared" si="319"/>
        <v>378</v>
      </c>
      <c r="AS367">
        <f t="shared" si="320"/>
        <v>464</v>
      </c>
      <c r="AT367">
        <f t="shared" si="348"/>
        <v>151</v>
      </c>
      <c r="AU367">
        <f t="shared" si="349"/>
        <v>163</v>
      </c>
      <c r="AV367" s="8">
        <f t="shared" si="350"/>
        <v>200</v>
      </c>
      <c r="AW367" s="213">
        <f t="shared" si="331"/>
        <v>8.4944832405477885E-2</v>
      </c>
      <c r="AX367" s="213">
        <f t="shared" si="332"/>
        <v>9.8963068901187834E-2</v>
      </c>
      <c r="AY367" s="213">
        <f t="shared" si="333"/>
        <v>0.14891513745935636</v>
      </c>
      <c r="AZ367" s="119">
        <f t="shared" si="352"/>
        <v>0.3</v>
      </c>
      <c r="BA367">
        <v>7</v>
      </c>
      <c r="BB367">
        <v>7.7</v>
      </c>
      <c r="BC367">
        <v>10.7</v>
      </c>
      <c r="BE367" s="7">
        <v>1394</v>
      </c>
      <c r="BG367" s="123">
        <f t="shared" si="321"/>
        <v>0.8</v>
      </c>
      <c r="BJ367">
        <v>0</v>
      </c>
      <c r="BK367">
        <v>10.9</v>
      </c>
      <c r="BL367">
        <v>12.8</v>
      </c>
      <c r="BM367">
        <v>21.85</v>
      </c>
      <c r="BO367">
        <f t="shared" si="336"/>
        <v>1</v>
      </c>
      <c r="BP367">
        <f t="shared" si="336"/>
        <v>1</v>
      </c>
      <c r="BQ367">
        <f t="shared" si="336"/>
        <v>1</v>
      </c>
      <c r="BR367">
        <f t="shared" si="322"/>
        <v>351</v>
      </c>
      <c r="BS367">
        <f t="shared" si="334"/>
        <v>378</v>
      </c>
      <c r="BT367">
        <f t="shared" si="335"/>
        <v>464</v>
      </c>
      <c r="BV367">
        <f t="shared" si="323"/>
        <v>0</v>
      </c>
      <c r="BW367">
        <f t="shared" si="324"/>
        <v>0</v>
      </c>
      <c r="BX367">
        <f t="shared" si="325"/>
        <v>0</v>
      </c>
      <c r="BY367">
        <f t="shared" si="351"/>
        <v>1</v>
      </c>
    </row>
    <row r="368" spans="1:77" x14ac:dyDescent="0.25">
      <c r="A368" t="str">
        <f t="shared" si="326"/>
        <v>22010</v>
      </c>
      <c r="D368">
        <v>2</v>
      </c>
      <c r="E368">
        <v>20</v>
      </c>
      <c r="F368">
        <v>40.5</v>
      </c>
      <c r="G368">
        <v>10</v>
      </c>
      <c r="H368">
        <v>11.5</v>
      </c>
      <c r="I368">
        <v>0</v>
      </c>
      <c r="J368">
        <v>26</v>
      </c>
      <c r="K368">
        <v>30</v>
      </c>
      <c r="L368">
        <v>43.5</v>
      </c>
      <c r="M368" s="115">
        <f t="shared" si="310"/>
        <v>562.5</v>
      </c>
      <c r="N368" s="7">
        <v>1766.3893947845202</v>
      </c>
      <c r="O368" s="7">
        <v>1902.9712804051933</v>
      </c>
      <c r="P368" s="7">
        <v>2335.88</v>
      </c>
      <c r="Q368" s="121" t="s">
        <v>392</v>
      </c>
      <c r="R368">
        <v>1</v>
      </c>
      <c r="S368">
        <v>1</v>
      </c>
      <c r="T368">
        <v>1</v>
      </c>
      <c r="U368" t="e">
        <f t="shared" si="311"/>
        <v>#VALUE!</v>
      </c>
      <c r="V368">
        <f t="shared" si="312"/>
        <v>972</v>
      </c>
      <c r="W368">
        <f t="shared" si="313"/>
        <v>1047</v>
      </c>
      <c r="X368">
        <f t="shared" si="314"/>
        <v>1286</v>
      </c>
      <c r="Y368" t="e">
        <f t="shared" si="344"/>
        <v>#VALUE!</v>
      </c>
      <c r="Z368">
        <f t="shared" si="345"/>
        <v>167</v>
      </c>
      <c r="AA368">
        <f t="shared" si="346"/>
        <v>180</v>
      </c>
      <c r="AB368" s="8">
        <f t="shared" si="347"/>
        <v>221</v>
      </c>
      <c r="AC368" s="213" t="e">
        <f t="shared" si="327"/>
        <v>#VALUE!</v>
      </c>
      <c r="AD368" s="213">
        <f t="shared" si="328"/>
        <v>0.10352397195387243</v>
      </c>
      <c r="AE368" s="213">
        <f t="shared" si="329"/>
        <v>0.12019732265303297</v>
      </c>
      <c r="AF368" s="213">
        <f t="shared" si="330"/>
        <v>0.18090580865553893</v>
      </c>
      <c r="AG368" s="167">
        <f t="shared" si="315"/>
        <v>3.969E-4</v>
      </c>
      <c r="AH368" s="167">
        <f t="shared" si="316"/>
        <v>1.7345999999999999</v>
      </c>
      <c r="AI368" s="167">
        <f t="shared" si="317"/>
        <v>2</v>
      </c>
      <c r="AJ368" s="167">
        <f t="shared" si="318"/>
        <v>3.6734700000000002E-4</v>
      </c>
      <c r="AK368" s="115">
        <v>244.88738360147738</v>
      </c>
      <c r="AL368" s="7">
        <v>263.82272182064906</v>
      </c>
      <c r="AM368" s="7">
        <v>323.83999999999997</v>
      </c>
      <c r="AN368">
        <v>1</v>
      </c>
      <c r="AO368">
        <v>1</v>
      </c>
      <c r="AP368">
        <v>1</v>
      </c>
      <c r="AQ368">
        <f t="shared" si="319"/>
        <v>276</v>
      </c>
      <c r="AR368">
        <f t="shared" si="319"/>
        <v>297</v>
      </c>
      <c r="AS368">
        <f t="shared" si="320"/>
        <v>365</v>
      </c>
      <c r="AT368">
        <f t="shared" si="348"/>
        <v>119</v>
      </c>
      <c r="AU368">
        <f t="shared" si="349"/>
        <v>128</v>
      </c>
      <c r="AV368" s="8">
        <f t="shared" si="350"/>
        <v>157</v>
      </c>
      <c r="AW368" s="213">
        <f t="shared" si="331"/>
        <v>5.2714886079881125E-2</v>
      </c>
      <c r="AX368" s="213">
        <f t="shared" si="332"/>
        <v>6.0951617917344596E-2</v>
      </c>
      <c r="AY368" s="213">
        <f t="shared" si="333"/>
        <v>9.154270598899665E-2</v>
      </c>
      <c r="AZ368" s="119">
        <f t="shared" si="352"/>
        <v>0.1</v>
      </c>
      <c r="BA368">
        <v>8.4</v>
      </c>
      <c r="BB368">
        <v>9.3000000000000007</v>
      </c>
      <c r="BC368">
        <v>14</v>
      </c>
      <c r="BE368" s="7">
        <v>625</v>
      </c>
      <c r="BG368" s="123">
        <f t="shared" si="321"/>
        <v>0.9</v>
      </c>
      <c r="BJ368">
        <v>0</v>
      </c>
      <c r="BK368">
        <v>12</v>
      </c>
      <c r="BL368">
        <v>13.9</v>
      </c>
      <c r="BM368">
        <v>21.85</v>
      </c>
      <c r="BO368">
        <f t="shared" si="336"/>
        <v>1</v>
      </c>
      <c r="BP368">
        <f t="shared" si="336"/>
        <v>1</v>
      </c>
      <c r="BQ368">
        <f t="shared" si="336"/>
        <v>1</v>
      </c>
      <c r="BR368">
        <f t="shared" si="322"/>
        <v>276</v>
      </c>
      <c r="BS368">
        <f t="shared" si="334"/>
        <v>297</v>
      </c>
      <c r="BT368">
        <f t="shared" si="335"/>
        <v>365</v>
      </c>
      <c r="BV368">
        <f t="shared" si="323"/>
        <v>0</v>
      </c>
      <c r="BW368">
        <f t="shared" si="324"/>
        <v>0</v>
      </c>
      <c r="BX368">
        <f t="shared" si="325"/>
        <v>0</v>
      </c>
      <c r="BY368">
        <f t="shared" si="351"/>
        <v>1</v>
      </c>
    </row>
    <row r="369" spans="1:77" x14ac:dyDescent="0.25">
      <c r="A369" t="str">
        <f t="shared" si="326"/>
        <v>22015</v>
      </c>
      <c r="D369">
        <v>2</v>
      </c>
      <c r="E369">
        <v>20</v>
      </c>
      <c r="F369">
        <v>40.5</v>
      </c>
      <c r="G369">
        <v>15</v>
      </c>
      <c r="H369">
        <v>16.5</v>
      </c>
      <c r="I369">
        <v>0</v>
      </c>
      <c r="J369">
        <v>26</v>
      </c>
      <c r="K369">
        <v>30</v>
      </c>
      <c r="L369">
        <v>44.1</v>
      </c>
      <c r="M369" s="115">
        <f t="shared" si="310"/>
        <v>913.6</v>
      </c>
      <c r="N369" s="7">
        <v>1908.1501882577959</v>
      </c>
      <c r="O369" s="7">
        <v>2043.2071973479594</v>
      </c>
      <c r="P369" s="7">
        <v>2816.6099999999997</v>
      </c>
      <c r="Q369" s="121" t="s">
        <v>392</v>
      </c>
      <c r="R369">
        <v>1</v>
      </c>
      <c r="S369">
        <v>1</v>
      </c>
      <c r="T369">
        <v>1</v>
      </c>
      <c r="U369" t="e">
        <f t="shared" si="311"/>
        <v>#VALUE!</v>
      </c>
      <c r="V369">
        <f t="shared" si="312"/>
        <v>1050</v>
      </c>
      <c r="W369">
        <f t="shared" si="313"/>
        <v>1124</v>
      </c>
      <c r="X369">
        <f t="shared" si="314"/>
        <v>1550</v>
      </c>
      <c r="Y369" t="e">
        <f t="shared" si="344"/>
        <v>#VALUE!</v>
      </c>
      <c r="Z369">
        <f t="shared" si="345"/>
        <v>181</v>
      </c>
      <c r="AA369">
        <f t="shared" si="346"/>
        <v>193</v>
      </c>
      <c r="AB369" s="8">
        <f t="shared" si="347"/>
        <v>267</v>
      </c>
      <c r="AC369" s="213" t="e">
        <f t="shared" si="327"/>
        <v>#VALUE!</v>
      </c>
      <c r="AD369" s="213">
        <f t="shared" si="328"/>
        <v>0.15005770569784746</v>
      </c>
      <c r="AE369" s="213">
        <f t="shared" si="329"/>
        <v>0.17057881495823132</v>
      </c>
      <c r="AF369" s="213">
        <f t="shared" si="330"/>
        <v>0.32613550459634444</v>
      </c>
      <c r="AG369" s="167">
        <f t="shared" si="315"/>
        <v>2.0829999999999999E-4</v>
      </c>
      <c r="AH369" s="167">
        <f t="shared" si="316"/>
        <v>1.724</v>
      </c>
      <c r="AI369" s="167">
        <f t="shared" si="317"/>
        <v>2</v>
      </c>
      <c r="AJ369" s="167">
        <f t="shared" si="318"/>
        <v>4.6182900000000003E-4</v>
      </c>
      <c r="AK369" s="115">
        <v>249.80785427097814</v>
      </c>
      <c r="AL369" s="7">
        <v>267.48901053042016</v>
      </c>
      <c r="AM369" s="7">
        <v>368.74</v>
      </c>
      <c r="AN369">
        <v>1</v>
      </c>
      <c r="AO369">
        <v>1</v>
      </c>
      <c r="AP369">
        <v>1</v>
      </c>
      <c r="AQ369">
        <f t="shared" si="319"/>
        <v>281</v>
      </c>
      <c r="AR369">
        <f t="shared" si="319"/>
        <v>301</v>
      </c>
      <c r="AS369">
        <f t="shared" si="320"/>
        <v>415</v>
      </c>
      <c r="AT369">
        <f t="shared" si="348"/>
        <v>121</v>
      </c>
      <c r="AU369">
        <f t="shared" si="349"/>
        <v>129</v>
      </c>
      <c r="AV369" s="8">
        <f t="shared" si="350"/>
        <v>178</v>
      </c>
      <c r="AW369" s="213">
        <f t="shared" si="331"/>
        <v>6.7155010345067934E-2</v>
      </c>
      <c r="AX369" s="213">
        <f t="shared" si="332"/>
        <v>7.631082889084044E-2</v>
      </c>
      <c r="AY369" s="213">
        <f t="shared" si="333"/>
        <v>0.14513261736052138</v>
      </c>
      <c r="AZ369" s="119">
        <f t="shared" si="352"/>
        <v>0.2</v>
      </c>
      <c r="BA369">
        <v>7.9</v>
      </c>
      <c r="BB369">
        <v>8.8000000000000007</v>
      </c>
      <c r="BC369">
        <v>12.5</v>
      </c>
      <c r="BE369" s="7">
        <v>1142</v>
      </c>
      <c r="BG369" s="123">
        <f t="shared" si="321"/>
        <v>0.8</v>
      </c>
      <c r="BJ369">
        <v>0</v>
      </c>
      <c r="BK369">
        <v>10.9</v>
      </c>
      <c r="BL369">
        <v>12.8</v>
      </c>
      <c r="BM369">
        <v>21.85</v>
      </c>
      <c r="BO369">
        <f t="shared" si="336"/>
        <v>1</v>
      </c>
      <c r="BP369">
        <f t="shared" si="336"/>
        <v>1</v>
      </c>
      <c r="BQ369">
        <f t="shared" si="336"/>
        <v>1</v>
      </c>
      <c r="BR369">
        <f t="shared" si="322"/>
        <v>281</v>
      </c>
      <c r="BS369">
        <f t="shared" si="334"/>
        <v>301</v>
      </c>
      <c r="BT369">
        <f t="shared" si="335"/>
        <v>415</v>
      </c>
      <c r="BV369">
        <f t="shared" si="323"/>
        <v>0</v>
      </c>
      <c r="BW369">
        <f t="shared" si="324"/>
        <v>0</v>
      </c>
      <c r="BX369">
        <f t="shared" si="325"/>
        <v>0</v>
      </c>
      <c r="BY369">
        <f t="shared" si="351"/>
        <v>1</v>
      </c>
    </row>
    <row r="370" spans="1:77" x14ac:dyDescent="0.25">
      <c r="A370" t="str">
        <f t="shared" si="326"/>
        <v>22020</v>
      </c>
      <c r="D370">
        <v>2</v>
      </c>
      <c r="E370">
        <v>20</v>
      </c>
      <c r="F370">
        <v>40.5</v>
      </c>
      <c r="G370">
        <v>20</v>
      </c>
      <c r="H370">
        <v>21.5</v>
      </c>
      <c r="I370">
        <v>0</v>
      </c>
      <c r="J370">
        <v>26</v>
      </c>
      <c r="K370">
        <v>30</v>
      </c>
      <c r="L370">
        <v>44.1</v>
      </c>
      <c r="M370" s="115">
        <f t="shared" si="310"/>
        <v>1226.4000000000001</v>
      </c>
      <c r="N370" s="7">
        <v>2692.551301713082</v>
      </c>
      <c r="O370" s="7">
        <v>2900.746468081386</v>
      </c>
      <c r="P370" s="7">
        <v>3560.6400000000003</v>
      </c>
      <c r="Q370" s="121" t="s">
        <v>392</v>
      </c>
      <c r="R370">
        <v>1</v>
      </c>
      <c r="S370">
        <v>1</v>
      </c>
      <c r="T370">
        <v>1</v>
      </c>
      <c r="U370" t="e">
        <f t="shared" si="311"/>
        <v>#VALUE!</v>
      </c>
      <c r="V370">
        <f t="shared" si="312"/>
        <v>1482</v>
      </c>
      <c r="W370">
        <f t="shared" si="313"/>
        <v>1596</v>
      </c>
      <c r="X370">
        <f t="shared" si="314"/>
        <v>1960</v>
      </c>
      <c r="Y370" t="e">
        <f t="shared" si="344"/>
        <v>#VALUE!</v>
      </c>
      <c r="Z370">
        <f t="shared" si="345"/>
        <v>255</v>
      </c>
      <c r="AA370">
        <f t="shared" si="346"/>
        <v>275</v>
      </c>
      <c r="AB370" s="8">
        <f t="shared" si="347"/>
        <v>337</v>
      </c>
      <c r="AC370" s="213" t="e">
        <f t="shared" si="327"/>
        <v>#VALUE!</v>
      </c>
      <c r="AD370" s="213">
        <f t="shared" si="328"/>
        <v>0.24194384355720402</v>
      </c>
      <c r="AE370" s="213">
        <f t="shared" si="329"/>
        <v>0.28133699706387344</v>
      </c>
      <c r="AF370" s="213">
        <f t="shared" si="330"/>
        <v>0.42231132998962256</v>
      </c>
      <c r="AG370" s="167">
        <f t="shared" si="315"/>
        <v>1.2760000000000001E-4</v>
      </c>
      <c r="AH370" s="167">
        <f t="shared" si="316"/>
        <v>1.7219</v>
      </c>
      <c r="AI370" s="167">
        <f t="shared" si="317"/>
        <v>2</v>
      </c>
      <c r="AJ370" s="167">
        <f t="shared" si="318"/>
        <v>3.76611E-4</v>
      </c>
      <c r="AK370" s="115">
        <v>317.17997831584631</v>
      </c>
      <c r="AL370" s="7">
        <v>341.70517057946222</v>
      </c>
      <c r="AM370" s="7">
        <v>419.44</v>
      </c>
      <c r="AN370">
        <v>1</v>
      </c>
      <c r="AO370">
        <v>1</v>
      </c>
      <c r="AP370">
        <v>1</v>
      </c>
      <c r="AQ370">
        <f t="shared" si="319"/>
        <v>357</v>
      </c>
      <c r="AR370">
        <f t="shared" si="319"/>
        <v>385</v>
      </c>
      <c r="AS370">
        <f t="shared" si="320"/>
        <v>472</v>
      </c>
      <c r="AT370">
        <f t="shared" si="348"/>
        <v>154</v>
      </c>
      <c r="AU370">
        <f t="shared" si="349"/>
        <v>166</v>
      </c>
      <c r="AV370" s="8">
        <f t="shared" si="350"/>
        <v>203</v>
      </c>
      <c r="AW370" s="213">
        <f t="shared" si="331"/>
        <v>8.8349163192026847E-2</v>
      </c>
      <c r="AX370" s="213">
        <f t="shared" si="332"/>
        <v>0.10263466853115126</v>
      </c>
      <c r="AY370" s="213">
        <f t="shared" si="333"/>
        <v>0.15341063328601545</v>
      </c>
      <c r="AZ370" s="119">
        <f t="shared" si="352"/>
        <v>0.3</v>
      </c>
      <c r="BA370">
        <v>7.9</v>
      </c>
      <c r="BB370">
        <v>8.8000000000000007</v>
      </c>
      <c r="BC370">
        <v>12.5</v>
      </c>
      <c r="BE370" s="7">
        <v>1533</v>
      </c>
      <c r="BG370" s="123">
        <f t="shared" si="321"/>
        <v>0.8</v>
      </c>
      <c r="BJ370">
        <v>0</v>
      </c>
      <c r="BK370">
        <v>10.9</v>
      </c>
      <c r="BL370">
        <v>12.8</v>
      </c>
      <c r="BM370">
        <v>21.85</v>
      </c>
      <c r="BO370">
        <f t="shared" si="336"/>
        <v>1</v>
      </c>
      <c r="BP370">
        <f t="shared" si="336"/>
        <v>1</v>
      </c>
      <c r="BQ370">
        <f t="shared" si="336"/>
        <v>1</v>
      </c>
      <c r="BR370">
        <f t="shared" si="322"/>
        <v>357</v>
      </c>
      <c r="BS370">
        <f t="shared" si="334"/>
        <v>385</v>
      </c>
      <c r="BT370">
        <f t="shared" si="335"/>
        <v>472</v>
      </c>
      <c r="BV370">
        <f t="shared" si="323"/>
        <v>0</v>
      </c>
      <c r="BW370">
        <f t="shared" si="324"/>
        <v>0</v>
      </c>
      <c r="BX370">
        <f t="shared" si="325"/>
        <v>0</v>
      </c>
      <c r="BY370">
        <f t="shared" si="351"/>
        <v>1</v>
      </c>
    </row>
    <row r="371" spans="1:77" x14ac:dyDescent="0.25">
      <c r="A371" t="str">
        <f t="shared" si="326"/>
        <v>22010</v>
      </c>
      <c r="D371">
        <v>2</v>
      </c>
      <c r="E371">
        <v>20</v>
      </c>
      <c r="F371">
        <v>40.5</v>
      </c>
      <c r="G371">
        <v>10</v>
      </c>
      <c r="H371">
        <v>11.5</v>
      </c>
      <c r="I371">
        <v>0</v>
      </c>
      <c r="J371">
        <v>26</v>
      </c>
      <c r="K371">
        <v>30</v>
      </c>
      <c r="L371">
        <v>44</v>
      </c>
      <c r="M371" s="115">
        <f t="shared" si="310"/>
        <v>613.80000000000007</v>
      </c>
      <c r="N371" s="7">
        <v>1924.9914127028867</v>
      </c>
      <c r="O371" s="7">
        <v>2079.6202422788024</v>
      </c>
      <c r="P371" s="7">
        <v>2589.7800000000002</v>
      </c>
      <c r="Q371" s="121" t="s">
        <v>392</v>
      </c>
      <c r="R371">
        <v>1</v>
      </c>
      <c r="S371">
        <v>1</v>
      </c>
      <c r="T371">
        <v>1</v>
      </c>
      <c r="U371" t="e">
        <f t="shared" si="311"/>
        <v>#VALUE!</v>
      </c>
      <c r="V371">
        <f t="shared" si="312"/>
        <v>1059</v>
      </c>
      <c r="W371">
        <f t="shared" si="313"/>
        <v>1144</v>
      </c>
      <c r="X371">
        <f t="shared" si="314"/>
        <v>1425</v>
      </c>
      <c r="Y371" t="e">
        <f t="shared" si="344"/>
        <v>#VALUE!</v>
      </c>
      <c r="Z371">
        <f t="shared" si="345"/>
        <v>182</v>
      </c>
      <c r="AA371">
        <f t="shared" si="346"/>
        <v>197</v>
      </c>
      <c r="AB371" s="8">
        <f t="shared" si="347"/>
        <v>245</v>
      </c>
      <c r="AC371" s="213" t="e">
        <f t="shared" si="327"/>
        <v>#VALUE!</v>
      </c>
      <c r="AD371" s="213">
        <f t="shared" si="328"/>
        <v>0.12287256370937766</v>
      </c>
      <c r="AE371" s="213">
        <f t="shared" si="329"/>
        <v>0.14387254764384422</v>
      </c>
      <c r="AF371" s="213">
        <f t="shared" si="330"/>
        <v>0.22216260821703476</v>
      </c>
      <c r="AG371" s="167">
        <f t="shared" si="315"/>
        <v>3.969E-4</v>
      </c>
      <c r="AH371" s="167">
        <f t="shared" si="316"/>
        <v>1.7345999999999999</v>
      </c>
      <c r="AI371" s="167">
        <f t="shared" si="317"/>
        <v>2</v>
      </c>
      <c r="AJ371" s="167">
        <f t="shared" si="318"/>
        <v>3.6734700000000002E-4</v>
      </c>
      <c r="AK371" s="115">
        <v>266.87553260000635</v>
      </c>
      <c r="AL371" s="7">
        <v>288.31284965818764</v>
      </c>
      <c r="AM371" s="7">
        <v>359.04</v>
      </c>
      <c r="AN371">
        <v>1</v>
      </c>
      <c r="AO371">
        <v>1</v>
      </c>
      <c r="AP371">
        <v>1</v>
      </c>
      <c r="AQ371">
        <f t="shared" si="319"/>
        <v>301</v>
      </c>
      <c r="AR371">
        <f t="shared" si="319"/>
        <v>325</v>
      </c>
      <c r="AS371">
        <f t="shared" si="320"/>
        <v>404</v>
      </c>
      <c r="AT371">
        <f t="shared" si="348"/>
        <v>129</v>
      </c>
      <c r="AU371">
        <f t="shared" si="349"/>
        <v>140</v>
      </c>
      <c r="AV371" s="8">
        <f t="shared" si="350"/>
        <v>174</v>
      </c>
      <c r="AW371" s="213">
        <f t="shared" si="331"/>
        <v>6.1903580441085952E-2</v>
      </c>
      <c r="AX371" s="213">
        <f t="shared" si="332"/>
        <v>7.2860388077998176E-2</v>
      </c>
      <c r="AY371" s="213">
        <f t="shared" si="333"/>
        <v>0.11234776386126105</v>
      </c>
      <c r="AZ371" s="119">
        <f t="shared" si="352"/>
        <v>0.1</v>
      </c>
      <c r="BA371">
        <v>8.9</v>
      </c>
      <c r="BB371">
        <v>9.9</v>
      </c>
      <c r="BC371">
        <v>14.8</v>
      </c>
      <c r="BE371" s="7">
        <v>682</v>
      </c>
      <c r="BG371" s="123">
        <f t="shared" si="321"/>
        <v>0.9</v>
      </c>
      <c r="BJ371">
        <v>0</v>
      </c>
      <c r="BK371">
        <v>11.8</v>
      </c>
      <c r="BL371">
        <v>13.7</v>
      </c>
      <c r="BM371">
        <v>21.85</v>
      </c>
      <c r="BO371">
        <f t="shared" si="336"/>
        <v>1</v>
      </c>
      <c r="BP371">
        <f t="shared" si="336"/>
        <v>1</v>
      </c>
      <c r="BQ371">
        <f t="shared" si="336"/>
        <v>1</v>
      </c>
      <c r="BR371">
        <f t="shared" si="322"/>
        <v>301</v>
      </c>
      <c r="BS371">
        <f t="shared" si="334"/>
        <v>325</v>
      </c>
      <c r="BT371">
        <f t="shared" si="335"/>
        <v>404</v>
      </c>
      <c r="BV371">
        <f t="shared" si="323"/>
        <v>0</v>
      </c>
      <c r="BW371">
        <f t="shared" si="324"/>
        <v>0</v>
      </c>
      <c r="BX371">
        <f t="shared" si="325"/>
        <v>0</v>
      </c>
      <c r="BY371">
        <f t="shared" si="351"/>
        <v>1</v>
      </c>
    </row>
    <row r="372" spans="1:77" x14ac:dyDescent="0.25">
      <c r="A372" t="str">
        <f t="shared" si="326"/>
        <v>22015</v>
      </c>
      <c r="D372">
        <v>2</v>
      </c>
      <c r="E372">
        <v>20</v>
      </c>
      <c r="F372">
        <v>40.5</v>
      </c>
      <c r="G372">
        <v>15</v>
      </c>
      <c r="H372">
        <v>16.5</v>
      </c>
      <c r="I372">
        <v>0</v>
      </c>
      <c r="J372">
        <v>26</v>
      </c>
      <c r="K372">
        <v>30</v>
      </c>
      <c r="L372">
        <v>44.8</v>
      </c>
      <c r="M372" s="115">
        <f t="shared" si="310"/>
        <v>996.80000000000007</v>
      </c>
      <c r="N372" s="7">
        <v>2216.9073865755149</v>
      </c>
      <c r="O372" s="7">
        <v>2373.9948983307781</v>
      </c>
      <c r="P372" s="7">
        <v>3302.76</v>
      </c>
      <c r="Q372" s="121" t="s">
        <v>392</v>
      </c>
      <c r="R372">
        <v>1</v>
      </c>
      <c r="S372">
        <v>1</v>
      </c>
      <c r="T372">
        <v>1</v>
      </c>
      <c r="U372" t="e">
        <f t="shared" si="311"/>
        <v>#VALUE!</v>
      </c>
      <c r="V372">
        <f t="shared" si="312"/>
        <v>1220</v>
      </c>
      <c r="W372">
        <f t="shared" si="313"/>
        <v>1307</v>
      </c>
      <c r="X372">
        <f t="shared" si="314"/>
        <v>1818</v>
      </c>
      <c r="Y372" t="e">
        <f t="shared" si="344"/>
        <v>#VALUE!</v>
      </c>
      <c r="Z372">
        <f t="shared" si="345"/>
        <v>210</v>
      </c>
      <c r="AA372">
        <f t="shared" si="346"/>
        <v>225</v>
      </c>
      <c r="AB372" s="8">
        <f t="shared" si="347"/>
        <v>313</v>
      </c>
      <c r="AC372" s="213" t="e">
        <f t="shared" si="327"/>
        <v>#VALUE!</v>
      </c>
      <c r="AD372" s="213">
        <f t="shared" si="328"/>
        <v>0.2018980900554769</v>
      </c>
      <c r="AE372" s="213">
        <f t="shared" si="329"/>
        <v>0.23172086086867641</v>
      </c>
      <c r="AF372" s="213">
        <f t="shared" si="330"/>
        <v>0.44798645544925114</v>
      </c>
      <c r="AG372" s="167">
        <f t="shared" si="315"/>
        <v>2.0829999999999999E-4</v>
      </c>
      <c r="AH372" s="167">
        <f t="shared" si="316"/>
        <v>1.724</v>
      </c>
      <c r="AI372" s="167">
        <f t="shared" si="317"/>
        <v>2</v>
      </c>
      <c r="AJ372" s="167">
        <f t="shared" si="318"/>
        <v>4.6182900000000003E-4</v>
      </c>
      <c r="AK372" s="115">
        <v>302.61675876046246</v>
      </c>
      <c r="AL372" s="7">
        <v>324.05983479376272</v>
      </c>
      <c r="AM372" s="7">
        <v>450.84</v>
      </c>
      <c r="AN372">
        <v>1</v>
      </c>
      <c r="AO372">
        <v>1</v>
      </c>
      <c r="AP372">
        <v>1</v>
      </c>
      <c r="AQ372">
        <f t="shared" si="319"/>
        <v>341</v>
      </c>
      <c r="AR372">
        <f t="shared" si="319"/>
        <v>365</v>
      </c>
      <c r="AS372">
        <f t="shared" si="320"/>
        <v>508</v>
      </c>
      <c r="AT372">
        <f t="shared" si="348"/>
        <v>147</v>
      </c>
      <c r="AU372">
        <f t="shared" si="349"/>
        <v>157</v>
      </c>
      <c r="AV372" s="8">
        <f t="shared" si="350"/>
        <v>218</v>
      </c>
      <c r="AW372" s="213">
        <f t="shared" si="331"/>
        <v>9.9046898065083294E-2</v>
      </c>
      <c r="AX372" s="213">
        <f t="shared" si="332"/>
        <v>0.11295543794663157</v>
      </c>
      <c r="AY372" s="213">
        <f t="shared" si="333"/>
        <v>0.21754830742859316</v>
      </c>
      <c r="AZ372" s="119">
        <f t="shared" si="352"/>
        <v>0.2</v>
      </c>
      <c r="BA372">
        <v>8.6999999999999993</v>
      </c>
      <c r="BB372">
        <v>9.8000000000000007</v>
      </c>
      <c r="BC372">
        <v>14.3</v>
      </c>
      <c r="BE372" s="7">
        <v>1246</v>
      </c>
      <c r="BG372" s="123">
        <f t="shared" si="321"/>
        <v>0.8</v>
      </c>
      <c r="BJ372">
        <v>0</v>
      </c>
      <c r="BK372">
        <v>10.6</v>
      </c>
      <c r="BL372">
        <v>12.5</v>
      </c>
      <c r="BM372">
        <v>21.85</v>
      </c>
      <c r="BO372">
        <f t="shared" si="336"/>
        <v>1</v>
      </c>
      <c r="BP372">
        <f t="shared" si="336"/>
        <v>1</v>
      </c>
      <c r="BQ372">
        <f t="shared" si="336"/>
        <v>1</v>
      </c>
      <c r="BR372">
        <f t="shared" si="322"/>
        <v>341</v>
      </c>
      <c r="BS372">
        <f t="shared" si="334"/>
        <v>365</v>
      </c>
      <c r="BT372">
        <f t="shared" si="335"/>
        <v>508</v>
      </c>
      <c r="BV372">
        <f t="shared" si="323"/>
        <v>0</v>
      </c>
      <c r="BW372">
        <f t="shared" si="324"/>
        <v>0</v>
      </c>
      <c r="BX372">
        <f t="shared" si="325"/>
        <v>0</v>
      </c>
      <c r="BY372">
        <f t="shared" si="351"/>
        <v>1</v>
      </c>
    </row>
    <row r="373" spans="1:77" x14ac:dyDescent="0.25">
      <c r="A373" t="str">
        <f t="shared" si="326"/>
        <v>22020</v>
      </c>
      <c r="D373">
        <v>2</v>
      </c>
      <c r="E373">
        <v>20</v>
      </c>
      <c r="F373">
        <v>40.5</v>
      </c>
      <c r="G373">
        <v>20</v>
      </c>
      <c r="H373">
        <v>21.5</v>
      </c>
      <c r="I373">
        <v>0</v>
      </c>
      <c r="J373">
        <v>26</v>
      </c>
      <c r="K373">
        <v>30</v>
      </c>
      <c r="L373">
        <v>44.8</v>
      </c>
      <c r="M373" s="115">
        <f t="shared" si="310"/>
        <v>1338.4</v>
      </c>
      <c r="N373" s="7">
        <v>3079.6829926739365</v>
      </c>
      <c r="O373" s="7">
        <v>3327.0647594078355</v>
      </c>
      <c r="P373" s="7">
        <v>4143.24</v>
      </c>
      <c r="Q373" s="121" t="s">
        <v>392</v>
      </c>
      <c r="R373">
        <v>1</v>
      </c>
      <c r="S373">
        <v>1</v>
      </c>
      <c r="T373">
        <v>1</v>
      </c>
      <c r="U373" t="e">
        <f t="shared" si="311"/>
        <v>#VALUE!</v>
      </c>
      <c r="V373">
        <f t="shared" si="312"/>
        <v>1695</v>
      </c>
      <c r="W373">
        <f t="shared" si="313"/>
        <v>1831</v>
      </c>
      <c r="X373">
        <f t="shared" si="314"/>
        <v>2280</v>
      </c>
      <c r="Y373" t="e">
        <f t="shared" si="344"/>
        <v>#VALUE!</v>
      </c>
      <c r="Z373">
        <f t="shared" si="345"/>
        <v>292</v>
      </c>
      <c r="AA373">
        <f t="shared" si="346"/>
        <v>315</v>
      </c>
      <c r="AB373" s="8">
        <f t="shared" si="347"/>
        <v>392</v>
      </c>
      <c r="AC373" s="213" t="e">
        <f t="shared" si="327"/>
        <v>#VALUE!</v>
      </c>
      <c r="AD373" s="213">
        <f t="shared" si="328"/>
        <v>0.3171541783861101</v>
      </c>
      <c r="AE373" s="213">
        <f t="shared" si="329"/>
        <v>0.36902472991692864</v>
      </c>
      <c r="AF373" s="213">
        <f t="shared" si="330"/>
        <v>0.57123075264922385</v>
      </c>
      <c r="AG373" s="167">
        <f t="shared" si="315"/>
        <v>1.2760000000000001E-4</v>
      </c>
      <c r="AH373" s="167">
        <f t="shared" si="316"/>
        <v>1.7219</v>
      </c>
      <c r="AI373" s="167">
        <f t="shared" si="317"/>
        <v>2</v>
      </c>
      <c r="AJ373" s="167">
        <f t="shared" si="318"/>
        <v>3.76611E-4</v>
      </c>
      <c r="AK373" s="115">
        <v>380.60090160569081</v>
      </c>
      <c r="AL373" s="7">
        <v>411.17343900116532</v>
      </c>
      <c r="AM373" s="7">
        <v>512.04</v>
      </c>
      <c r="AN373">
        <v>1</v>
      </c>
      <c r="AO373">
        <v>1</v>
      </c>
      <c r="AP373">
        <v>1</v>
      </c>
      <c r="AQ373">
        <f t="shared" si="319"/>
        <v>429</v>
      </c>
      <c r="AR373">
        <f t="shared" si="319"/>
        <v>463</v>
      </c>
      <c r="AS373">
        <f t="shared" si="320"/>
        <v>577</v>
      </c>
      <c r="AT373">
        <f t="shared" si="348"/>
        <v>184</v>
      </c>
      <c r="AU373">
        <f t="shared" si="349"/>
        <v>199</v>
      </c>
      <c r="AV373" s="8">
        <f t="shared" si="350"/>
        <v>248</v>
      </c>
      <c r="AW373" s="213">
        <f t="shared" si="331"/>
        <v>0.12606726002346491</v>
      </c>
      <c r="AX373" s="213">
        <f t="shared" si="332"/>
        <v>0.14743148170798948</v>
      </c>
      <c r="AY373" s="213">
        <f t="shared" si="333"/>
        <v>0.22885730587829292</v>
      </c>
      <c r="AZ373" s="119">
        <f t="shared" si="352"/>
        <v>0.3</v>
      </c>
      <c r="BA373">
        <v>8.6999999999999993</v>
      </c>
      <c r="BB373">
        <v>9.8000000000000007</v>
      </c>
      <c r="BC373">
        <v>14.3</v>
      </c>
      <c r="BE373" s="7">
        <v>1673</v>
      </c>
      <c r="BG373" s="123">
        <f t="shared" si="321"/>
        <v>0.8</v>
      </c>
      <c r="BJ373">
        <v>0</v>
      </c>
      <c r="BK373">
        <v>10.6</v>
      </c>
      <c r="BL373">
        <v>12.5</v>
      </c>
      <c r="BM373">
        <v>21.85</v>
      </c>
      <c r="BO373">
        <f t="shared" si="336"/>
        <v>1</v>
      </c>
      <c r="BP373">
        <f t="shared" si="336"/>
        <v>1</v>
      </c>
      <c r="BQ373">
        <f t="shared" si="336"/>
        <v>1</v>
      </c>
      <c r="BR373">
        <f t="shared" si="322"/>
        <v>429</v>
      </c>
      <c r="BS373">
        <f t="shared" si="334"/>
        <v>463</v>
      </c>
      <c r="BT373">
        <f t="shared" si="335"/>
        <v>577</v>
      </c>
      <c r="BV373">
        <f t="shared" si="323"/>
        <v>0</v>
      </c>
      <c r="BW373">
        <f t="shared" si="324"/>
        <v>0</v>
      </c>
      <c r="BX373">
        <f t="shared" si="325"/>
        <v>0</v>
      </c>
      <c r="BY373">
        <f t="shared" si="351"/>
        <v>1</v>
      </c>
    </row>
    <row r="374" spans="1:77" x14ac:dyDescent="0.25">
      <c r="A374" t="str">
        <f t="shared" si="326"/>
        <v>22010</v>
      </c>
      <c r="D374">
        <v>2</v>
      </c>
      <c r="E374">
        <v>20</v>
      </c>
      <c r="F374">
        <v>40.5</v>
      </c>
      <c r="G374">
        <v>10</v>
      </c>
      <c r="H374">
        <v>11.5</v>
      </c>
      <c r="I374">
        <v>0</v>
      </c>
      <c r="J374">
        <v>26</v>
      </c>
      <c r="K374">
        <v>30</v>
      </c>
      <c r="L374">
        <v>44.8</v>
      </c>
      <c r="M374" s="115">
        <f t="shared" si="310"/>
        <v>715.5</v>
      </c>
      <c r="N374" s="7">
        <v>2267.7915432376717</v>
      </c>
      <c r="O374" s="7">
        <v>2456.1428225151312</v>
      </c>
      <c r="P374" s="7">
        <v>3097.58</v>
      </c>
      <c r="Q374" s="121" t="s">
        <v>392</v>
      </c>
      <c r="R374">
        <v>1</v>
      </c>
      <c r="S374">
        <v>1</v>
      </c>
      <c r="T374">
        <v>1</v>
      </c>
      <c r="U374" t="e">
        <f t="shared" si="311"/>
        <v>#VALUE!</v>
      </c>
      <c r="V374">
        <f t="shared" si="312"/>
        <v>1248</v>
      </c>
      <c r="W374">
        <f t="shared" si="313"/>
        <v>1352</v>
      </c>
      <c r="X374">
        <f t="shared" si="314"/>
        <v>1705</v>
      </c>
      <c r="Y374" t="e">
        <f t="shared" si="344"/>
        <v>#VALUE!</v>
      </c>
      <c r="Z374">
        <f t="shared" si="345"/>
        <v>215</v>
      </c>
      <c r="AA374">
        <f t="shared" si="346"/>
        <v>233</v>
      </c>
      <c r="AB374" s="8">
        <f t="shared" si="347"/>
        <v>293</v>
      </c>
      <c r="AC374" s="213" t="e">
        <f t="shared" si="327"/>
        <v>#VALUE!</v>
      </c>
      <c r="AD374" s="213">
        <f t="shared" si="328"/>
        <v>0.17125144985203794</v>
      </c>
      <c r="AE374" s="213">
        <f t="shared" si="329"/>
        <v>0.20100640150555299</v>
      </c>
      <c r="AF374" s="213">
        <f t="shared" si="330"/>
        <v>0.31733880517733237</v>
      </c>
      <c r="AG374" s="167">
        <f t="shared" si="315"/>
        <v>3.969E-4</v>
      </c>
      <c r="AH374" s="167">
        <f t="shared" si="316"/>
        <v>1.7345999999999999</v>
      </c>
      <c r="AI374" s="167">
        <f t="shared" si="317"/>
        <v>2</v>
      </c>
      <c r="AJ374" s="167">
        <f t="shared" si="318"/>
        <v>3.6734700000000002E-4</v>
      </c>
      <c r="AK374" s="115">
        <v>314.40040300104783</v>
      </c>
      <c r="AL374" s="7">
        <v>340.51290804463417</v>
      </c>
      <c r="AM374" s="7">
        <v>429.44</v>
      </c>
      <c r="AN374">
        <v>1</v>
      </c>
      <c r="AO374">
        <v>1</v>
      </c>
      <c r="AP374">
        <v>1</v>
      </c>
      <c r="AQ374">
        <f t="shared" si="319"/>
        <v>354</v>
      </c>
      <c r="AR374">
        <f t="shared" si="319"/>
        <v>383</v>
      </c>
      <c r="AS374">
        <f t="shared" si="320"/>
        <v>484</v>
      </c>
      <c r="AT374">
        <f t="shared" si="348"/>
        <v>152</v>
      </c>
      <c r="AU374">
        <f t="shared" si="349"/>
        <v>165</v>
      </c>
      <c r="AV374" s="8">
        <f t="shared" si="350"/>
        <v>208</v>
      </c>
      <c r="AW374" s="213">
        <f t="shared" si="331"/>
        <v>8.5827498378028749E-2</v>
      </c>
      <c r="AX374" s="213">
        <f t="shared" si="332"/>
        <v>0.10106896963566342</v>
      </c>
      <c r="AY374" s="213">
        <f t="shared" si="333"/>
        <v>0.16032170632249268</v>
      </c>
      <c r="AZ374" s="119">
        <f t="shared" si="352"/>
        <v>0.1</v>
      </c>
      <c r="BA374">
        <v>10.1</v>
      </c>
      <c r="BB374">
        <v>11.2</v>
      </c>
      <c r="BC374">
        <v>17.5</v>
      </c>
      <c r="BE374" s="7">
        <v>795</v>
      </c>
      <c r="BG374" s="123">
        <f t="shared" si="321"/>
        <v>0.9</v>
      </c>
      <c r="BJ374">
        <v>0</v>
      </c>
      <c r="BK374">
        <v>11.5</v>
      </c>
      <c r="BL374">
        <v>13.3</v>
      </c>
      <c r="BM374">
        <v>21.85</v>
      </c>
      <c r="BO374">
        <f t="shared" si="336"/>
        <v>1</v>
      </c>
      <c r="BP374">
        <f t="shared" si="336"/>
        <v>1</v>
      </c>
      <c r="BQ374">
        <f t="shared" si="336"/>
        <v>1</v>
      </c>
      <c r="BR374">
        <f t="shared" si="322"/>
        <v>354</v>
      </c>
      <c r="BS374">
        <f t="shared" si="334"/>
        <v>383</v>
      </c>
      <c r="BT374">
        <f t="shared" si="335"/>
        <v>484</v>
      </c>
      <c r="BV374">
        <f t="shared" si="323"/>
        <v>0</v>
      </c>
      <c r="BW374">
        <f t="shared" si="324"/>
        <v>0</v>
      </c>
      <c r="BX374">
        <f t="shared" si="325"/>
        <v>0</v>
      </c>
      <c r="BY374">
        <f t="shared" si="351"/>
        <v>1</v>
      </c>
    </row>
    <row r="375" spans="1:77" x14ac:dyDescent="0.25">
      <c r="A375" t="str">
        <f t="shared" si="326"/>
        <v>22015</v>
      </c>
      <c r="D375">
        <v>2</v>
      </c>
      <c r="E375">
        <v>20</v>
      </c>
      <c r="F375">
        <v>40.5</v>
      </c>
      <c r="G375">
        <v>15</v>
      </c>
      <c r="H375">
        <v>16.5</v>
      </c>
      <c r="I375">
        <v>0</v>
      </c>
      <c r="J375">
        <v>26</v>
      </c>
      <c r="K375">
        <v>30</v>
      </c>
      <c r="L375">
        <v>45.4</v>
      </c>
      <c r="M375" s="115">
        <f t="shared" si="310"/>
        <v>1162.4000000000001</v>
      </c>
      <c r="N375" s="7">
        <v>2628.9846104428207</v>
      </c>
      <c r="O375" s="7">
        <v>2815.4584574952669</v>
      </c>
      <c r="P375" s="7">
        <v>3950.36</v>
      </c>
      <c r="Q375" s="121" t="s">
        <v>392</v>
      </c>
      <c r="R375">
        <v>1</v>
      </c>
      <c r="S375">
        <v>1</v>
      </c>
      <c r="T375">
        <v>1</v>
      </c>
      <c r="U375" t="e">
        <f t="shared" si="311"/>
        <v>#VALUE!</v>
      </c>
      <c r="V375">
        <f t="shared" si="312"/>
        <v>1447</v>
      </c>
      <c r="W375">
        <f t="shared" si="313"/>
        <v>1549</v>
      </c>
      <c r="X375">
        <f t="shared" si="314"/>
        <v>2174</v>
      </c>
      <c r="Y375" t="e">
        <f t="shared" si="344"/>
        <v>#VALUE!</v>
      </c>
      <c r="Z375">
        <f t="shared" si="345"/>
        <v>249</v>
      </c>
      <c r="AA375">
        <f t="shared" si="346"/>
        <v>266</v>
      </c>
      <c r="AB375" s="8">
        <f t="shared" si="347"/>
        <v>374</v>
      </c>
      <c r="AC375" s="213" t="e">
        <f t="shared" si="327"/>
        <v>#VALUE!</v>
      </c>
      <c r="AD375" s="213">
        <f t="shared" si="328"/>
        <v>0.28370341026506996</v>
      </c>
      <c r="AE375" s="213">
        <f t="shared" si="329"/>
        <v>0.32370070290534592</v>
      </c>
      <c r="AF375" s="213">
        <f t="shared" si="330"/>
        <v>0.63930213338758168</v>
      </c>
      <c r="AG375" s="167">
        <f t="shared" si="315"/>
        <v>2.0829999999999999E-4</v>
      </c>
      <c r="AH375" s="167">
        <f t="shared" si="316"/>
        <v>1.724</v>
      </c>
      <c r="AI375" s="167">
        <f t="shared" si="317"/>
        <v>2</v>
      </c>
      <c r="AJ375" s="167">
        <f t="shared" si="318"/>
        <v>4.6182900000000003E-4</v>
      </c>
      <c r="AK375" s="115">
        <v>358.86695423586366</v>
      </c>
      <c r="AL375" s="7">
        <v>384.32138301819265</v>
      </c>
      <c r="AM375" s="7">
        <v>539.24</v>
      </c>
      <c r="AN375">
        <v>1</v>
      </c>
      <c r="AO375">
        <v>1</v>
      </c>
      <c r="AP375">
        <v>1</v>
      </c>
      <c r="AQ375">
        <f t="shared" si="319"/>
        <v>404</v>
      </c>
      <c r="AR375">
        <f t="shared" si="319"/>
        <v>433</v>
      </c>
      <c r="AS375">
        <f t="shared" si="320"/>
        <v>607</v>
      </c>
      <c r="AT375">
        <f t="shared" si="348"/>
        <v>174</v>
      </c>
      <c r="AU375">
        <f t="shared" si="349"/>
        <v>186</v>
      </c>
      <c r="AV375" s="8">
        <f t="shared" si="350"/>
        <v>261</v>
      </c>
      <c r="AW375" s="213">
        <f t="shared" si="331"/>
        <v>0.13869351521347084</v>
      </c>
      <c r="AX375" s="213">
        <f t="shared" si="332"/>
        <v>0.15844858118350544</v>
      </c>
      <c r="AY375" s="213">
        <f t="shared" si="333"/>
        <v>0.31166339016507694</v>
      </c>
      <c r="AZ375" s="119">
        <f t="shared" si="352"/>
        <v>0.2</v>
      </c>
      <c r="BA375">
        <v>9.6</v>
      </c>
      <c r="BB375">
        <v>10.5</v>
      </c>
      <c r="BC375">
        <v>16.100000000000001</v>
      </c>
      <c r="BE375" s="7">
        <v>1453</v>
      </c>
      <c r="BG375" s="123">
        <f t="shared" si="321"/>
        <v>0.8</v>
      </c>
      <c r="BJ375">
        <v>0</v>
      </c>
      <c r="BK375">
        <v>10.4</v>
      </c>
      <c r="BL375">
        <v>12.2</v>
      </c>
      <c r="BM375">
        <v>21.85</v>
      </c>
      <c r="BO375">
        <f t="shared" si="336"/>
        <v>1</v>
      </c>
      <c r="BP375">
        <f t="shared" si="336"/>
        <v>1</v>
      </c>
      <c r="BQ375">
        <f t="shared" si="336"/>
        <v>1</v>
      </c>
      <c r="BR375">
        <f t="shared" si="322"/>
        <v>404</v>
      </c>
      <c r="BS375">
        <f t="shared" si="334"/>
        <v>433</v>
      </c>
      <c r="BT375">
        <f t="shared" si="335"/>
        <v>607</v>
      </c>
      <c r="BV375">
        <f t="shared" si="323"/>
        <v>0</v>
      </c>
      <c r="BW375">
        <f t="shared" si="324"/>
        <v>0</v>
      </c>
      <c r="BX375">
        <f t="shared" si="325"/>
        <v>0</v>
      </c>
      <c r="BY375">
        <f t="shared" si="351"/>
        <v>1</v>
      </c>
    </row>
    <row r="376" spans="1:77" x14ac:dyDescent="0.25">
      <c r="A376" t="str">
        <f t="shared" si="326"/>
        <v>22020</v>
      </c>
      <c r="D376">
        <v>2</v>
      </c>
      <c r="E376">
        <v>20</v>
      </c>
      <c r="F376">
        <v>40.5</v>
      </c>
      <c r="G376">
        <v>20</v>
      </c>
      <c r="H376">
        <v>21.5</v>
      </c>
      <c r="I376">
        <v>0</v>
      </c>
      <c r="J376">
        <v>26</v>
      </c>
      <c r="K376">
        <v>30</v>
      </c>
      <c r="L376">
        <v>45.4</v>
      </c>
      <c r="M376" s="115">
        <f t="shared" si="310"/>
        <v>1561.6000000000001</v>
      </c>
      <c r="N376" s="7">
        <v>3628.1091959950468</v>
      </c>
      <c r="O376" s="7">
        <v>3929.4415695377957</v>
      </c>
      <c r="P376" s="7">
        <v>4955.6400000000003</v>
      </c>
      <c r="Q376" s="121" t="s">
        <v>392</v>
      </c>
      <c r="R376">
        <v>1</v>
      </c>
      <c r="S376">
        <v>1</v>
      </c>
      <c r="T376">
        <v>1</v>
      </c>
      <c r="U376" t="e">
        <f t="shared" si="311"/>
        <v>#VALUE!</v>
      </c>
      <c r="V376">
        <f t="shared" si="312"/>
        <v>1997</v>
      </c>
      <c r="W376">
        <f t="shared" si="313"/>
        <v>2163</v>
      </c>
      <c r="X376">
        <f t="shared" si="314"/>
        <v>2727</v>
      </c>
      <c r="Y376" t="e">
        <f t="shared" si="344"/>
        <v>#VALUE!</v>
      </c>
      <c r="Z376">
        <f t="shared" si="345"/>
        <v>343</v>
      </c>
      <c r="AA376">
        <f t="shared" si="346"/>
        <v>372</v>
      </c>
      <c r="AB376" s="8">
        <f t="shared" si="347"/>
        <v>469</v>
      </c>
      <c r="AC376" s="213" t="e">
        <f t="shared" si="327"/>
        <v>#VALUE!</v>
      </c>
      <c r="AD376" s="213">
        <f t="shared" si="328"/>
        <v>0.43746700268692279</v>
      </c>
      <c r="AE376" s="213">
        <f t="shared" si="329"/>
        <v>0.51448288910908924</v>
      </c>
      <c r="AF376" s="213">
        <f t="shared" si="330"/>
        <v>0.8173985044408747</v>
      </c>
      <c r="AG376" s="167">
        <f t="shared" si="315"/>
        <v>1.2760000000000001E-4</v>
      </c>
      <c r="AH376" s="167">
        <f t="shared" si="316"/>
        <v>1.7219</v>
      </c>
      <c r="AI376" s="167">
        <f t="shared" si="317"/>
        <v>2</v>
      </c>
      <c r="AJ376" s="167">
        <f t="shared" si="318"/>
        <v>3.76611E-4</v>
      </c>
      <c r="AK376" s="115">
        <v>448.37784746172167</v>
      </c>
      <c r="AL376" s="7">
        <v>485.61784045001809</v>
      </c>
      <c r="AM376" s="7">
        <v>612.44000000000005</v>
      </c>
      <c r="AN376">
        <v>1</v>
      </c>
      <c r="AO376">
        <v>1</v>
      </c>
      <c r="AP376">
        <v>1</v>
      </c>
      <c r="AQ376">
        <f t="shared" si="319"/>
        <v>505</v>
      </c>
      <c r="AR376">
        <f t="shared" si="319"/>
        <v>547</v>
      </c>
      <c r="AS376">
        <f t="shared" si="320"/>
        <v>690</v>
      </c>
      <c r="AT376">
        <f t="shared" si="348"/>
        <v>217</v>
      </c>
      <c r="AU376">
        <f t="shared" si="349"/>
        <v>235</v>
      </c>
      <c r="AV376" s="8">
        <f t="shared" si="350"/>
        <v>297</v>
      </c>
      <c r="AW376" s="213">
        <f t="shared" si="331"/>
        <v>0.17527272538612743</v>
      </c>
      <c r="AX376" s="213">
        <f t="shared" si="332"/>
        <v>0.20551823655769708</v>
      </c>
      <c r="AY376" s="213">
        <f t="shared" si="333"/>
        <v>0.32809661260662543</v>
      </c>
      <c r="AZ376" s="119">
        <f t="shared" si="352"/>
        <v>0.3</v>
      </c>
      <c r="BA376">
        <v>9.6</v>
      </c>
      <c r="BB376">
        <v>10.5</v>
      </c>
      <c r="BC376">
        <v>16.100000000000001</v>
      </c>
      <c r="BE376" s="7">
        <v>1952</v>
      </c>
      <c r="BG376" s="123">
        <f t="shared" si="321"/>
        <v>0.8</v>
      </c>
      <c r="BJ376">
        <v>0</v>
      </c>
      <c r="BK376">
        <v>10.4</v>
      </c>
      <c r="BL376">
        <v>12.2</v>
      </c>
      <c r="BM376">
        <v>21.85</v>
      </c>
      <c r="BO376">
        <f t="shared" si="336"/>
        <v>1</v>
      </c>
      <c r="BP376">
        <f t="shared" si="336"/>
        <v>1</v>
      </c>
      <c r="BQ376">
        <f t="shared" si="336"/>
        <v>1</v>
      </c>
      <c r="BR376">
        <f t="shared" si="322"/>
        <v>505</v>
      </c>
      <c r="BS376">
        <f t="shared" si="334"/>
        <v>547</v>
      </c>
      <c r="BT376">
        <f t="shared" si="335"/>
        <v>690</v>
      </c>
      <c r="BV376">
        <f t="shared" si="323"/>
        <v>0</v>
      </c>
      <c r="BW376">
        <f t="shared" si="324"/>
        <v>0</v>
      </c>
      <c r="BX376">
        <f t="shared" si="325"/>
        <v>0</v>
      </c>
      <c r="BY376">
        <f t="shared" si="351"/>
        <v>1</v>
      </c>
    </row>
    <row r="377" spans="1:77" x14ac:dyDescent="0.25">
      <c r="A377" t="str">
        <f t="shared" si="326"/>
        <v>22010</v>
      </c>
      <c r="D377">
        <v>2</v>
      </c>
      <c r="E377">
        <v>20</v>
      </c>
      <c r="F377">
        <v>40.5</v>
      </c>
      <c r="G377">
        <v>10</v>
      </c>
      <c r="H377">
        <v>11.5</v>
      </c>
      <c r="I377">
        <v>0</v>
      </c>
      <c r="J377">
        <v>26</v>
      </c>
      <c r="K377">
        <v>30</v>
      </c>
      <c r="L377">
        <v>45.5</v>
      </c>
      <c r="M377" s="115">
        <f t="shared" si="310"/>
        <v>818.1</v>
      </c>
      <c r="N377" s="7">
        <v>2603.9362232520607</v>
      </c>
      <c r="O377" s="7">
        <v>2826.6988006529018</v>
      </c>
      <c r="P377" s="7">
        <v>3605.38</v>
      </c>
      <c r="Q377" s="121" t="s">
        <v>392</v>
      </c>
      <c r="R377">
        <v>1</v>
      </c>
      <c r="S377">
        <v>1</v>
      </c>
      <c r="T377">
        <v>1</v>
      </c>
      <c r="U377" t="e">
        <f t="shared" si="311"/>
        <v>#VALUE!</v>
      </c>
      <c r="V377">
        <f t="shared" si="312"/>
        <v>1433</v>
      </c>
      <c r="W377">
        <f t="shared" si="313"/>
        <v>1556</v>
      </c>
      <c r="X377">
        <f t="shared" si="314"/>
        <v>1984</v>
      </c>
      <c r="Y377" t="e">
        <f t="shared" si="344"/>
        <v>#VALUE!</v>
      </c>
      <c r="Z377">
        <f t="shared" si="345"/>
        <v>246</v>
      </c>
      <c r="AA377">
        <f t="shared" si="346"/>
        <v>268</v>
      </c>
      <c r="AB377" s="8">
        <f t="shared" si="347"/>
        <v>341</v>
      </c>
      <c r="AC377" s="213" t="e">
        <f t="shared" si="327"/>
        <v>#VALUE!</v>
      </c>
      <c r="AD377" s="213">
        <f t="shared" si="328"/>
        <v>0.22397326675520079</v>
      </c>
      <c r="AE377" s="213">
        <f t="shared" si="329"/>
        <v>0.26566169486917329</v>
      </c>
      <c r="AF377" s="213">
        <f t="shared" si="330"/>
        <v>0.4293872569027134</v>
      </c>
      <c r="AG377" s="167">
        <f t="shared" si="315"/>
        <v>3.969E-4</v>
      </c>
      <c r="AH377" s="167">
        <f t="shared" si="316"/>
        <v>1.7345999999999999</v>
      </c>
      <c r="AI377" s="167">
        <f t="shared" si="317"/>
        <v>2</v>
      </c>
      <c r="AJ377" s="167">
        <f t="shared" si="318"/>
        <v>3.6734700000000002E-4</v>
      </c>
      <c r="AK377" s="115">
        <v>361.00257998610687</v>
      </c>
      <c r="AL377" s="7">
        <v>391.88577307200529</v>
      </c>
      <c r="AM377" s="7">
        <v>499.84</v>
      </c>
      <c r="AN377">
        <v>1</v>
      </c>
      <c r="AO377">
        <v>1</v>
      </c>
      <c r="AP377">
        <v>1</v>
      </c>
      <c r="AQ377">
        <f t="shared" si="319"/>
        <v>407</v>
      </c>
      <c r="AR377">
        <f t="shared" si="319"/>
        <v>441</v>
      </c>
      <c r="AS377">
        <f t="shared" si="320"/>
        <v>563</v>
      </c>
      <c r="AT377">
        <f t="shared" si="348"/>
        <v>175</v>
      </c>
      <c r="AU377">
        <f t="shared" si="349"/>
        <v>190</v>
      </c>
      <c r="AV377" s="8">
        <f t="shared" si="350"/>
        <v>242</v>
      </c>
      <c r="AW377" s="213">
        <f t="shared" si="331"/>
        <v>0.11363767198120171</v>
      </c>
      <c r="AX377" s="213">
        <f t="shared" si="332"/>
        <v>0.13386709167137487</v>
      </c>
      <c r="AY377" s="213">
        <f t="shared" si="333"/>
        <v>0.2167746066382924</v>
      </c>
      <c r="AZ377" s="119">
        <f t="shared" si="352"/>
        <v>0.1</v>
      </c>
      <c r="BA377">
        <v>11</v>
      </c>
      <c r="BB377">
        <v>12.4</v>
      </c>
      <c r="BC377">
        <v>19.2</v>
      </c>
      <c r="BE377" s="7">
        <v>909</v>
      </c>
      <c r="BG377" s="123">
        <f t="shared" si="321"/>
        <v>0.9</v>
      </c>
      <c r="BJ377">
        <v>0</v>
      </c>
      <c r="BK377">
        <v>11.2</v>
      </c>
      <c r="BL377">
        <v>13</v>
      </c>
      <c r="BM377">
        <v>21.85</v>
      </c>
      <c r="BO377">
        <f t="shared" si="336"/>
        <v>1</v>
      </c>
      <c r="BP377">
        <f t="shared" si="336"/>
        <v>1</v>
      </c>
      <c r="BQ377">
        <f t="shared" si="336"/>
        <v>1</v>
      </c>
      <c r="BR377">
        <f t="shared" si="322"/>
        <v>407</v>
      </c>
      <c r="BS377">
        <f t="shared" si="334"/>
        <v>441</v>
      </c>
      <c r="BT377">
        <f t="shared" si="335"/>
        <v>563</v>
      </c>
      <c r="BV377">
        <f t="shared" si="323"/>
        <v>0</v>
      </c>
      <c r="BW377">
        <f t="shared" si="324"/>
        <v>0</v>
      </c>
      <c r="BX377">
        <f t="shared" si="325"/>
        <v>0</v>
      </c>
      <c r="BY377">
        <f t="shared" si="351"/>
        <v>1</v>
      </c>
    </row>
    <row r="378" spans="1:77" x14ac:dyDescent="0.25">
      <c r="A378" t="str">
        <f t="shared" si="326"/>
        <v>22015</v>
      </c>
      <c r="D378">
        <v>2</v>
      </c>
      <c r="E378">
        <v>20</v>
      </c>
      <c r="F378">
        <v>40.5</v>
      </c>
      <c r="G378">
        <v>15</v>
      </c>
      <c r="H378">
        <v>16.5</v>
      </c>
      <c r="I378">
        <v>0</v>
      </c>
      <c r="J378">
        <v>26</v>
      </c>
      <c r="K378">
        <v>30</v>
      </c>
      <c r="L378">
        <v>46.4</v>
      </c>
      <c r="M378" s="115">
        <f t="shared" si="310"/>
        <v>1328.8000000000002</v>
      </c>
      <c r="N378" s="7">
        <v>3021.1783832091446</v>
      </c>
      <c r="O378" s="7">
        <v>3225.6120441880121</v>
      </c>
      <c r="P378" s="7">
        <v>4597.96</v>
      </c>
      <c r="Q378" s="121" t="s">
        <v>392</v>
      </c>
      <c r="R378">
        <v>1</v>
      </c>
      <c r="S378">
        <v>1</v>
      </c>
      <c r="T378">
        <v>1</v>
      </c>
      <c r="U378" t="e">
        <f t="shared" si="311"/>
        <v>#VALUE!</v>
      </c>
      <c r="V378">
        <f t="shared" si="312"/>
        <v>1663</v>
      </c>
      <c r="W378">
        <f t="shared" si="313"/>
        <v>1775</v>
      </c>
      <c r="X378">
        <f t="shared" si="314"/>
        <v>2530</v>
      </c>
      <c r="Y378" t="e">
        <f t="shared" si="344"/>
        <v>#VALUE!</v>
      </c>
      <c r="Z378">
        <f t="shared" si="345"/>
        <v>286</v>
      </c>
      <c r="AA378">
        <f t="shared" si="346"/>
        <v>305</v>
      </c>
      <c r="AB378" s="8">
        <f t="shared" si="347"/>
        <v>435</v>
      </c>
      <c r="AC378" s="213" t="e">
        <f t="shared" si="327"/>
        <v>#VALUE!</v>
      </c>
      <c r="AD378" s="213">
        <f t="shared" si="328"/>
        <v>0.37412811723560641</v>
      </c>
      <c r="AE378" s="213">
        <f t="shared" si="329"/>
        <v>0.42541007511350465</v>
      </c>
      <c r="AF378" s="213">
        <f t="shared" si="330"/>
        <v>0.86450689521344959</v>
      </c>
      <c r="AG378" s="167">
        <f t="shared" si="315"/>
        <v>2.0829999999999999E-4</v>
      </c>
      <c r="AH378" s="167">
        <f t="shared" si="316"/>
        <v>1.724</v>
      </c>
      <c r="AI378" s="167">
        <f t="shared" si="317"/>
        <v>2</v>
      </c>
      <c r="AJ378" s="167">
        <f t="shared" si="318"/>
        <v>4.6182900000000003E-4</v>
      </c>
      <c r="AK378" s="115">
        <v>412.40297880742492</v>
      </c>
      <c r="AL378" s="7">
        <v>440.30899429620177</v>
      </c>
      <c r="AM378" s="7">
        <v>627.64</v>
      </c>
      <c r="AN378">
        <v>1</v>
      </c>
      <c r="AO378">
        <v>1</v>
      </c>
      <c r="AP378">
        <v>1</v>
      </c>
      <c r="AQ378">
        <f t="shared" si="319"/>
        <v>464</v>
      </c>
      <c r="AR378">
        <f t="shared" si="319"/>
        <v>496</v>
      </c>
      <c r="AS378">
        <f t="shared" si="320"/>
        <v>707</v>
      </c>
      <c r="AT378">
        <f t="shared" si="348"/>
        <v>200</v>
      </c>
      <c r="AU378">
        <f t="shared" si="349"/>
        <v>213</v>
      </c>
      <c r="AV378" s="8">
        <f t="shared" si="350"/>
        <v>304</v>
      </c>
      <c r="AW378" s="213">
        <f t="shared" si="331"/>
        <v>0.18315586126640099</v>
      </c>
      <c r="AX378" s="213">
        <f t="shared" si="332"/>
        <v>0.20769854577612726</v>
      </c>
      <c r="AY378" s="213">
        <f t="shared" si="333"/>
        <v>0.42262902515742079</v>
      </c>
      <c r="AZ378" s="119">
        <f t="shared" si="352"/>
        <v>0.2</v>
      </c>
      <c r="BA378">
        <v>11.5</v>
      </c>
      <c r="BB378">
        <v>12.8</v>
      </c>
      <c r="BC378">
        <v>19.600000000000001</v>
      </c>
      <c r="BE378" s="7">
        <v>1661</v>
      </c>
      <c r="BG378" s="123">
        <f t="shared" si="321"/>
        <v>0.8</v>
      </c>
      <c r="BJ378">
        <v>0</v>
      </c>
      <c r="BK378">
        <v>10</v>
      </c>
      <c r="BL378">
        <v>11.8</v>
      </c>
      <c r="BM378">
        <v>21.85</v>
      </c>
      <c r="BO378">
        <f t="shared" si="336"/>
        <v>1</v>
      </c>
      <c r="BP378">
        <f t="shared" si="336"/>
        <v>1</v>
      </c>
      <c r="BQ378">
        <f t="shared" si="336"/>
        <v>1</v>
      </c>
      <c r="BR378">
        <f t="shared" si="322"/>
        <v>464</v>
      </c>
      <c r="BS378">
        <f t="shared" si="334"/>
        <v>496</v>
      </c>
      <c r="BT378">
        <f t="shared" si="335"/>
        <v>707</v>
      </c>
      <c r="BV378">
        <f t="shared" si="323"/>
        <v>0</v>
      </c>
      <c r="BW378">
        <f t="shared" si="324"/>
        <v>0</v>
      </c>
      <c r="BX378">
        <f t="shared" si="325"/>
        <v>0</v>
      </c>
      <c r="BY378">
        <f t="shared" si="351"/>
        <v>1</v>
      </c>
    </row>
    <row r="379" spans="1:77" x14ac:dyDescent="0.25">
      <c r="A379" t="str">
        <f t="shared" si="326"/>
        <v>22020</v>
      </c>
      <c r="D379">
        <v>2</v>
      </c>
      <c r="E379">
        <v>20</v>
      </c>
      <c r="F379">
        <v>40.5</v>
      </c>
      <c r="G379">
        <v>20</v>
      </c>
      <c r="H379">
        <v>21.5</v>
      </c>
      <c r="I379">
        <v>0</v>
      </c>
      <c r="J379">
        <v>26</v>
      </c>
      <c r="K379">
        <v>30</v>
      </c>
      <c r="L379">
        <v>46.4</v>
      </c>
      <c r="M379" s="115">
        <f t="shared" si="310"/>
        <v>1784</v>
      </c>
      <c r="N379" s="7">
        <v>4165.887726998767</v>
      </c>
      <c r="O379" s="7">
        <v>4522.2727563025155</v>
      </c>
      <c r="P379" s="7">
        <v>5768.04</v>
      </c>
      <c r="Q379" s="121" t="s">
        <v>392</v>
      </c>
      <c r="R379">
        <v>1</v>
      </c>
      <c r="S379">
        <v>1</v>
      </c>
      <c r="T379">
        <v>1</v>
      </c>
      <c r="U379" t="e">
        <f t="shared" si="311"/>
        <v>#VALUE!</v>
      </c>
      <c r="V379">
        <f t="shared" si="312"/>
        <v>2293</v>
      </c>
      <c r="W379">
        <f t="shared" si="313"/>
        <v>2489</v>
      </c>
      <c r="X379">
        <f t="shared" si="314"/>
        <v>3174</v>
      </c>
      <c r="Y379" t="e">
        <f t="shared" si="344"/>
        <v>#VALUE!</v>
      </c>
      <c r="Z379">
        <f t="shared" si="345"/>
        <v>394</v>
      </c>
      <c r="AA379">
        <f t="shared" si="346"/>
        <v>428</v>
      </c>
      <c r="AB379" s="8">
        <f t="shared" si="347"/>
        <v>546</v>
      </c>
      <c r="AC379" s="213" t="e">
        <f t="shared" si="327"/>
        <v>#VALUE!</v>
      </c>
      <c r="AD379" s="213">
        <f t="shared" si="328"/>
        <v>0.57706866461251716</v>
      </c>
      <c r="AE379" s="213">
        <f t="shared" si="329"/>
        <v>0.68085076141876699</v>
      </c>
      <c r="AF379" s="213">
        <f t="shared" si="330"/>
        <v>1.1075183664020378</v>
      </c>
      <c r="AG379" s="167">
        <f t="shared" si="315"/>
        <v>1.2760000000000001E-4</v>
      </c>
      <c r="AH379" s="167">
        <f t="shared" si="316"/>
        <v>1.7219</v>
      </c>
      <c r="AI379" s="167">
        <f t="shared" si="317"/>
        <v>2</v>
      </c>
      <c r="AJ379" s="167">
        <f t="shared" si="318"/>
        <v>3.76611E-4</v>
      </c>
      <c r="AK379" s="115">
        <v>514.83890668473202</v>
      </c>
      <c r="AL379" s="7">
        <v>558.88255136973487</v>
      </c>
      <c r="AM379" s="7">
        <v>712.84</v>
      </c>
      <c r="AN379">
        <v>1</v>
      </c>
      <c r="AO379">
        <v>1</v>
      </c>
      <c r="AP379">
        <v>1</v>
      </c>
      <c r="AQ379">
        <f t="shared" si="319"/>
        <v>580</v>
      </c>
      <c r="AR379">
        <f t="shared" si="319"/>
        <v>629</v>
      </c>
      <c r="AS379">
        <f t="shared" si="320"/>
        <v>803</v>
      </c>
      <c r="AT379">
        <f t="shared" si="348"/>
        <v>249</v>
      </c>
      <c r="AU379">
        <f t="shared" si="349"/>
        <v>270</v>
      </c>
      <c r="AV379" s="8">
        <f t="shared" si="350"/>
        <v>345</v>
      </c>
      <c r="AW379" s="213">
        <f t="shared" si="331"/>
        <v>0.23070455414743166</v>
      </c>
      <c r="AX379" s="213">
        <f t="shared" si="332"/>
        <v>0.27121051868128804</v>
      </c>
      <c r="AY379" s="213">
        <f t="shared" si="333"/>
        <v>0.44257822115540385</v>
      </c>
      <c r="AZ379" s="119">
        <f t="shared" si="352"/>
        <v>0.3</v>
      </c>
      <c r="BA379">
        <v>11.5</v>
      </c>
      <c r="BB379">
        <v>12.8</v>
      </c>
      <c r="BC379">
        <v>19.600000000000001</v>
      </c>
      <c r="BE379" s="7">
        <v>2230</v>
      </c>
      <c r="BG379" s="123">
        <f t="shared" si="321"/>
        <v>0.8</v>
      </c>
      <c r="BJ379">
        <v>0</v>
      </c>
      <c r="BK379">
        <v>10</v>
      </c>
      <c r="BL379">
        <v>11.8</v>
      </c>
      <c r="BM379">
        <v>21.85</v>
      </c>
      <c r="BO379">
        <f t="shared" si="336"/>
        <v>1</v>
      </c>
      <c r="BP379">
        <f t="shared" si="336"/>
        <v>1</v>
      </c>
      <c r="BQ379">
        <f t="shared" si="336"/>
        <v>1</v>
      </c>
      <c r="BR379">
        <f t="shared" si="322"/>
        <v>580</v>
      </c>
      <c r="BS379">
        <f t="shared" si="334"/>
        <v>629</v>
      </c>
      <c r="BT379">
        <f t="shared" si="335"/>
        <v>803</v>
      </c>
      <c r="BV379">
        <f t="shared" si="323"/>
        <v>0</v>
      </c>
      <c r="BW379">
        <f t="shared" si="324"/>
        <v>0</v>
      </c>
      <c r="BX379">
        <f t="shared" si="325"/>
        <v>0</v>
      </c>
      <c r="BY379">
        <f t="shared" si="351"/>
        <v>1</v>
      </c>
    </row>
    <row r="380" spans="1:77" x14ac:dyDescent="0.25">
      <c r="A380" t="str">
        <f t="shared" si="326"/>
        <v>22010</v>
      </c>
      <c r="D380">
        <v>2</v>
      </c>
      <c r="E380">
        <v>20</v>
      </c>
      <c r="F380">
        <v>40.5</v>
      </c>
      <c r="G380">
        <v>10</v>
      </c>
      <c r="H380">
        <v>11.5</v>
      </c>
      <c r="I380">
        <v>0</v>
      </c>
      <c r="J380">
        <v>26</v>
      </c>
      <c r="K380">
        <v>30</v>
      </c>
      <c r="L380">
        <v>46</v>
      </c>
      <c r="M380" s="115">
        <f t="shared" si="310"/>
        <v>919.80000000000007</v>
      </c>
      <c r="N380" s="7">
        <v>2970.6878039917879</v>
      </c>
      <c r="O380" s="7">
        <v>3224.8253922941558</v>
      </c>
      <c r="P380" s="7">
        <v>4113.18</v>
      </c>
      <c r="Q380" s="121" t="s">
        <v>392</v>
      </c>
      <c r="R380">
        <v>1</v>
      </c>
      <c r="S380">
        <v>1</v>
      </c>
      <c r="T380">
        <v>1</v>
      </c>
      <c r="U380" t="e">
        <f t="shared" si="311"/>
        <v>#VALUE!</v>
      </c>
      <c r="V380">
        <f t="shared" si="312"/>
        <v>1635</v>
      </c>
      <c r="W380">
        <f t="shared" si="313"/>
        <v>1775</v>
      </c>
      <c r="X380">
        <f t="shared" si="314"/>
        <v>2264</v>
      </c>
      <c r="Y380" t="e">
        <f t="shared" si="344"/>
        <v>#VALUE!</v>
      </c>
      <c r="Z380">
        <f t="shared" si="345"/>
        <v>281</v>
      </c>
      <c r="AA380">
        <f t="shared" si="346"/>
        <v>305</v>
      </c>
      <c r="AB380" s="8">
        <f t="shared" si="347"/>
        <v>389</v>
      </c>
      <c r="AC380" s="213" t="e">
        <f t="shared" si="327"/>
        <v>#VALUE!</v>
      </c>
      <c r="AD380" s="213">
        <f t="shared" si="328"/>
        <v>0.29196249274712649</v>
      </c>
      <c r="AE380" s="213">
        <f t="shared" si="329"/>
        <v>0.34376962097660574</v>
      </c>
      <c r="AF380" s="213">
        <f t="shared" si="330"/>
        <v>0.55829672314552836</v>
      </c>
      <c r="AG380" s="167">
        <f t="shared" si="315"/>
        <v>3.969E-4</v>
      </c>
      <c r="AH380" s="167">
        <f t="shared" si="316"/>
        <v>1.7345999999999999</v>
      </c>
      <c r="AI380" s="167">
        <f t="shared" si="317"/>
        <v>2</v>
      </c>
      <c r="AJ380" s="167">
        <f t="shared" si="318"/>
        <v>3.6734700000000002E-4</v>
      </c>
      <c r="AK380" s="115">
        <v>411.84801378696699</v>
      </c>
      <c r="AL380" s="7">
        <v>447.08095237792156</v>
      </c>
      <c r="AM380" s="7">
        <v>570.24</v>
      </c>
      <c r="AN380">
        <v>1</v>
      </c>
      <c r="AO380">
        <v>1</v>
      </c>
      <c r="AP380">
        <v>1</v>
      </c>
      <c r="AQ380">
        <f t="shared" si="319"/>
        <v>464</v>
      </c>
      <c r="AR380">
        <f t="shared" si="319"/>
        <v>503</v>
      </c>
      <c r="AS380">
        <f t="shared" si="320"/>
        <v>642</v>
      </c>
      <c r="AT380">
        <f t="shared" si="348"/>
        <v>200</v>
      </c>
      <c r="AU380">
        <f t="shared" si="349"/>
        <v>216</v>
      </c>
      <c r="AV380" s="8">
        <f t="shared" si="350"/>
        <v>276</v>
      </c>
      <c r="AW380" s="213">
        <f t="shared" si="331"/>
        <v>0.14827065283192908</v>
      </c>
      <c r="AX380" s="213">
        <f t="shared" si="332"/>
        <v>0.17284217695575513</v>
      </c>
      <c r="AY380" s="213">
        <f t="shared" si="333"/>
        <v>0.28170030080860647</v>
      </c>
      <c r="AZ380" s="119">
        <f t="shared" si="352"/>
        <v>0.1</v>
      </c>
      <c r="BA380">
        <v>12.2</v>
      </c>
      <c r="BB380">
        <v>13.7</v>
      </c>
      <c r="BC380">
        <v>22</v>
      </c>
      <c r="BE380" s="7">
        <v>1022</v>
      </c>
      <c r="BG380" s="123">
        <f t="shared" si="321"/>
        <v>0.9</v>
      </c>
      <c r="BJ380">
        <v>0</v>
      </c>
      <c r="BK380">
        <v>10.9</v>
      </c>
      <c r="BL380">
        <v>12.7</v>
      </c>
      <c r="BM380">
        <v>21.85</v>
      </c>
      <c r="BO380">
        <f t="shared" si="336"/>
        <v>1</v>
      </c>
      <c r="BP380">
        <f t="shared" si="336"/>
        <v>1</v>
      </c>
      <c r="BQ380">
        <f t="shared" si="336"/>
        <v>1</v>
      </c>
      <c r="BR380">
        <f t="shared" si="322"/>
        <v>464</v>
      </c>
      <c r="BS380">
        <f t="shared" si="334"/>
        <v>503</v>
      </c>
      <c r="BT380">
        <f t="shared" si="335"/>
        <v>642</v>
      </c>
      <c r="BV380">
        <f t="shared" si="323"/>
        <v>0</v>
      </c>
      <c r="BW380">
        <f t="shared" si="324"/>
        <v>0</v>
      </c>
      <c r="BX380">
        <f t="shared" si="325"/>
        <v>0</v>
      </c>
      <c r="BY380">
        <f t="shared" si="351"/>
        <v>1</v>
      </c>
    </row>
    <row r="381" spans="1:77" x14ac:dyDescent="0.25">
      <c r="A381" t="str">
        <f t="shared" si="326"/>
        <v>22015</v>
      </c>
      <c r="D381">
        <v>2</v>
      </c>
      <c r="E381">
        <v>20</v>
      </c>
      <c r="F381">
        <v>40.5</v>
      </c>
      <c r="G381">
        <v>15</v>
      </c>
      <c r="H381">
        <v>16.5</v>
      </c>
      <c r="I381">
        <v>0</v>
      </c>
      <c r="J381">
        <v>26</v>
      </c>
      <c r="K381">
        <v>30</v>
      </c>
      <c r="L381">
        <v>46.4</v>
      </c>
      <c r="M381" s="115">
        <f t="shared" si="310"/>
        <v>1494.4</v>
      </c>
      <c r="N381" s="7">
        <v>3233.3460619053994</v>
      </c>
      <c r="O381" s="7">
        <v>3452.1364439366635</v>
      </c>
      <c r="P381" s="7">
        <v>4920.8599999999997</v>
      </c>
      <c r="Q381" s="121" t="s">
        <v>392</v>
      </c>
      <c r="R381">
        <v>1</v>
      </c>
      <c r="S381">
        <v>1</v>
      </c>
      <c r="T381">
        <v>1</v>
      </c>
      <c r="U381" t="e">
        <f t="shared" si="311"/>
        <v>#VALUE!</v>
      </c>
      <c r="V381">
        <f t="shared" si="312"/>
        <v>1779</v>
      </c>
      <c r="W381">
        <f t="shared" si="313"/>
        <v>1900</v>
      </c>
      <c r="X381">
        <f t="shared" si="314"/>
        <v>2708</v>
      </c>
      <c r="Y381" t="e">
        <f t="shared" si="344"/>
        <v>#VALUE!</v>
      </c>
      <c r="Z381">
        <f t="shared" si="345"/>
        <v>306</v>
      </c>
      <c r="AA381">
        <f t="shared" si="346"/>
        <v>327</v>
      </c>
      <c r="AB381" s="8">
        <f t="shared" si="347"/>
        <v>466</v>
      </c>
      <c r="AC381" s="213" t="e">
        <f t="shared" si="327"/>
        <v>#VALUE!</v>
      </c>
      <c r="AD381" s="213">
        <f t="shared" si="328"/>
        <v>0.42820023576746141</v>
      </c>
      <c r="AE381" s="213">
        <f t="shared" si="329"/>
        <v>0.4888980884978914</v>
      </c>
      <c r="AF381" s="213">
        <f t="shared" si="330"/>
        <v>0.9919397563630874</v>
      </c>
      <c r="AG381" s="167">
        <f t="shared" si="315"/>
        <v>2.0829999999999999E-4</v>
      </c>
      <c r="AH381" s="167">
        <f t="shared" si="316"/>
        <v>1.724</v>
      </c>
      <c r="AI381" s="167">
        <f t="shared" si="317"/>
        <v>2</v>
      </c>
      <c r="AJ381" s="167">
        <f t="shared" si="318"/>
        <v>4.6182900000000003E-4</v>
      </c>
      <c r="AK381" s="115">
        <v>420.6820520547858</v>
      </c>
      <c r="AL381" s="7">
        <v>449.14828645115074</v>
      </c>
      <c r="AM381" s="7">
        <v>640.24</v>
      </c>
      <c r="AN381">
        <v>1</v>
      </c>
      <c r="AO381">
        <v>1</v>
      </c>
      <c r="AP381">
        <v>1</v>
      </c>
      <c r="AQ381">
        <f t="shared" si="319"/>
        <v>474</v>
      </c>
      <c r="AR381">
        <f t="shared" si="319"/>
        <v>506</v>
      </c>
      <c r="AS381">
        <f t="shared" si="320"/>
        <v>721</v>
      </c>
      <c r="AT381">
        <f t="shared" si="348"/>
        <v>204</v>
      </c>
      <c r="AU381">
        <f t="shared" si="349"/>
        <v>218</v>
      </c>
      <c r="AV381" s="8">
        <f t="shared" si="350"/>
        <v>310</v>
      </c>
      <c r="AW381" s="213">
        <f t="shared" si="331"/>
        <v>0.19054334219665572</v>
      </c>
      <c r="AX381" s="213">
        <f t="shared" si="332"/>
        <v>0.21754830742859316</v>
      </c>
      <c r="AY381" s="213">
        <f t="shared" si="333"/>
        <v>0.43945198430246563</v>
      </c>
      <c r="AZ381" s="119">
        <f t="shared" si="352"/>
        <v>0.2</v>
      </c>
      <c r="BA381">
        <v>11.5</v>
      </c>
      <c r="BB381">
        <v>12.8</v>
      </c>
      <c r="BC381">
        <v>19.600000000000001</v>
      </c>
      <c r="BE381" s="7">
        <v>1868</v>
      </c>
      <c r="BG381" s="123">
        <f t="shared" si="321"/>
        <v>0.8</v>
      </c>
      <c r="BJ381">
        <v>0</v>
      </c>
      <c r="BK381">
        <v>10</v>
      </c>
      <c r="BL381">
        <v>11.8</v>
      </c>
      <c r="BM381">
        <v>21.85</v>
      </c>
      <c r="BO381">
        <f t="shared" si="336"/>
        <v>1</v>
      </c>
      <c r="BP381">
        <f t="shared" si="336"/>
        <v>1</v>
      </c>
      <c r="BQ381">
        <f t="shared" si="336"/>
        <v>1</v>
      </c>
      <c r="BR381">
        <f t="shared" si="322"/>
        <v>474</v>
      </c>
      <c r="BS381">
        <f t="shared" si="334"/>
        <v>506</v>
      </c>
      <c r="BT381">
        <f t="shared" si="335"/>
        <v>721</v>
      </c>
      <c r="BV381">
        <f t="shared" si="323"/>
        <v>0</v>
      </c>
      <c r="BW381">
        <f t="shared" si="324"/>
        <v>0</v>
      </c>
      <c r="BX381">
        <f t="shared" si="325"/>
        <v>0</v>
      </c>
      <c r="BY381">
        <f t="shared" si="351"/>
        <v>1</v>
      </c>
    </row>
    <row r="382" spans="1:77" x14ac:dyDescent="0.25">
      <c r="A382" t="str">
        <f t="shared" si="326"/>
        <v>22020</v>
      </c>
      <c r="D382">
        <v>2</v>
      </c>
      <c r="E382">
        <v>20</v>
      </c>
      <c r="F382">
        <v>40.5</v>
      </c>
      <c r="G382">
        <v>20</v>
      </c>
      <c r="H382">
        <v>21.5</v>
      </c>
      <c r="I382">
        <v>0</v>
      </c>
      <c r="J382">
        <v>26</v>
      </c>
      <c r="K382">
        <v>30</v>
      </c>
      <c r="L382">
        <v>46.4</v>
      </c>
      <c r="M382" s="115">
        <f t="shared" si="310"/>
        <v>2007.2</v>
      </c>
      <c r="N382" s="7">
        <v>4497.8275192555193</v>
      </c>
      <c r="O382" s="7">
        <v>4882.6094666576164</v>
      </c>
      <c r="P382" s="7">
        <v>6227.64</v>
      </c>
      <c r="Q382" s="121" t="s">
        <v>392</v>
      </c>
      <c r="R382">
        <v>1</v>
      </c>
      <c r="S382">
        <v>1</v>
      </c>
      <c r="T382">
        <v>1</v>
      </c>
      <c r="U382" t="e">
        <f t="shared" si="311"/>
        <v>#VALUE!</v>
      </c>
      <c r="V382">
        <f t="shared" si="312"/>
        <v>2475</v>
      </c>
      <c r="W382">
        <f t="shared" si="313"/>
        <v>2687</v>
      </c>
      <c r="X382">
        <f t="shared" si="314"/>
        <v>3427</v>
      </c>
      <c r="Y382" t="e">
        <f t="shared" si="344"/>
        <v>#VALUE!</v>
      </c>
      <c r="Z382">
        <f t="shared" si="345"/>
        <v>426</v>
      </c>
      <c r="AA382">
        <f t="shared" si="346"/>
        <v>462</v>
      </c>
      <c r="AB382" s="8">
        <f t="shared" si="347"/>
        <v>589</v>
      </c>
      <c r="AC382" s="213" t="e">
        <f t="shared" si="327"/>
        <v>#VALUE!</v>
      </c>
      <c r="AD382" s="213">
        <f t="shared" si="328"/>
        <v>0.67450868044862111</v>
      </c>
      <c r="AE382" s="213">
        <f t="shared" si="329"/>
        <v>0.79320328586865096</v>
      </c>
      <c r="AF382" s="213">
        <f t="shared" si="330"/>
        <v>1.2886561420497737</v>
      </c>
      <c r="AG382" s="167">
        <f t="shared" si="315"/>
        <v>1.2760000000000001E-4</v>
      </c>
      <c r="AH382" s="167">
        <f t="shared" si="316"/>
        <v>1.7219</v>
      </c>
      <c r="AI382" s="167">
        <f t="shared" si="317"/>
        <v>2</v>
      </c>
      <c r="AJ382" s="167">
        <f t="shared" si="318"/>
        <v>3.76611E-4</v>
      </c>
      <c r="AK382" s="115">
        <v>526.1057925837863</v>
      </c>
      <c r="AL382" s="7">
        <v>571.11330132956857</v>
      </c>
      <c r="AM382" s="7">
        <v>728.44</v>
      </c>
      <c r="AN382">
        <v>1</v>
      </c>
      <c r="AO382">
        <v>1</v>
      </c>
      <c r="AP382">
        <v>1</v>
      </c>
      <c r="AQ382">
        <f t="shared" si="319"/>
        <v>592</v>
      </c>
      <c r="AR382">
        <f t="shared" si="319"/>
        <v>643</v>
      </c>
      <c r="AS382">
        <f t="shared" si="320"/>
        <v>820</v>
      </c>
      <c r="AT382">
        <f t="shared" si="348"/>
        <v>255</v>
      </c>
      <c r="AU382">
        <f t="shared" si="349"/>
        <v>276</v>
      </c>
      <c r="AV382" s="8">
        <f t="shared" si="350"/>
        <v>353</v>
      </c>
      <c r="AW382" s="213">
        <f t="shared" si="331"/>
        <v>0.24194384355720402</v>
      </c>
      <c r="AX382" s="213">
        <f t="shared" si="332"/>
        <v>0.28338454714312983</v>
      </c>
      <c r="AY382" s="213">
        <f t="shared" si="333"/>
        <v>0.46331972697024287</v>
      </c>
      <c r="AZ382" s="119">
        <f t="shared" si="352"/>
        <v>0.3</v>
      </c>
      <c r="BA382">
        <v>11.5</v>
      </c>
      <c r="BB382">
        <v>12.8</v>
      </c>
      <c r="BC382">
        <v>19.600000000000001</v>
      </c>
      <c r="BE382" s="7">
        <v>2509</v>
      </c>
      <c r="BG382" s="123">
        <f t="shared" si="321"/>
        <v>0.8</v>
      </c>
      <c r="BJ382">
        <v>0</v>
      </c>
      <c r="BK382">
        <v>10</v>
      </c>
      <c r="BL382">
        <v>11.8</v>
      </c>
      <c r="BM382">
        <v>21.85</v>
      </c>
      <c r="BO382">
        <f t="shared" si="336"/>
        <v>1</v>
      </c>
      <c r="BP382">
        <f t="shared" si="336"/>
        <v>1</v>
      </c>
      <c r="BQ382">
        <f t="shared" si="336"/>
        <v>1</v>
      </c>
      <c r="BR382">
        <f t="shared" si="322"/>
        <v>592</v>
      </c>
      <c r="BS382">
        <f t="shared" si="334"/>
        <v>643</v>
      </c>
      <c r="BT382">
        <f t="shared" si="335"/>
        <v>820</v>
      </c>
      <c r="BV382">
        <f t="shared" si="323"/>
        <v>0</v>
      </c>
      <c r="BW382">
        <f t="shared" si="324"/>
        <v>0</v>
      </c>
      <c r="BX382">
        <f t="shared" si="325"/>
        <v>0</v>
      </c>
      <c r="BY382">
        <f t="shared" si="351"/>
        <v>1</v>
      </c>
    </row>
    <row r="383" spans="1:77" x14ac:dyDescent="0.25">
      <c r="A383" t="str">
        <f t="shared" si="326"/>
        <v>22010</v>
      </c>
      <c r="D383">
        <v>2</v>
      </c>
      <c r="E383">
        <v>20</v>
      </c>
      <c r="F383">
        <v>40.5</v>
      </c>
      <c r="G383">
        <v>10</v>
      </c>
      <c r="H383">
        <v>11.5</v>
      </c>
      <c r="I383">
        <v>0</v>
      </c>
      <c r="J383">
        <v>26</v>
      </c>
      <c r="K383">
        <v>30</v>
      </c>
      <c r="L383">
        <v>46.5</v>
      </c>
      <c r="M383" s="115">
        <f t="shared" si="310"/>
        <v>1022.4</v>
      </c>
      <c r="N383" s="7">
        <v>3259.5785648750903</v>
      </c>
      <c r="O383" s="7">
        <v>3552.8677924068675</v>
      </c>
      <c r="P383" s="7">
        <v>4620.9799999999996</v>
      </c>
      <c r="Q383" s="121" t="s">
        <v>392</v>
      </c>
      <c r="R383">
        <v>1</v>
      </c>
      <c r="S383">
        <v>1</v>
      </c>
      <c r="T383">
        <v>1</v>
      </c>
      <c r="U383" t="e">
        <f t="shared" si="311"/>
        <v>#VALUE!</v>
      </c>
      <c r="V383">
        <f t="shared" si="312"/>
        <v>1794</v>
      </c>
      <c r="W383">
        <f t="shared" si="313"/>
        <v>1955</v>
      </c>
      <c r="X383">
        <f t="shared" si="314"/>
        <v>2543</v>
      </c>
      <c r="Y383" t="e">
        <f t="shared" si="344"/>
        <v>#VALUE!</v>
      </c>
      <c r="Z383">
        <f t="shared" si="345"/>
        <v>309</v>
      </c>
      <c r="AA383">
        <f t="shared" si="346"/>
        <v>336</v>
      </c>
      <c r="AB383" s="8">
        <f t="shared" si="347"/>
        <v>437</v>
      </c>
      <c r="AC383" s="213" t="e">
        <f t="shared" si="327"/>
        <v>#VALUE!</v>
      </c>
      <c r="AD383" s="213">
        <f t="shared" si="328"/>
        <v>0.35281419428721855</v>
      </c>
      <c r="AE383" s="213">
        <f t="shared" si="329"/>
        <v>0.41692866634328235</v>
      </c>
      <c r="AF383" s="213">
        <f t="shared" si="330"/>
        <v>0.70405781979247939</v>
      </c>
      <c r="AG383" s="167">
        <f t="shared" si="315"/>
        <v>3.969E-4</v>
      </c>
      <c r="AH383" s="167">
        <f t="shared" si="316"/>
        <v>1.7345999999999999</v>
      </c>
      <c r="AI383" s="167">
        <f t="shared" si="317"/>
        <v>2</v>
      </c>
      <c r="AJ383" s="167">
        <f t="shared" si="318"/>
        <v>3.6734700000000002E-4</v>
      </c>
      <c r="AK383" s="115">
        <v>451.89903695786995</v>
      </c>
      <c r="AL383" s="7">
        <v>492.55985148767917</v>
      </c>
      <c r="AM383" s="7">
        <v>640.64</v>
      </c>
      <c r="AN383">
        <v>1</v>
      </c>
      <c r="AO383">
        <v>1</v>
      </c>
      <c r="AP383">
        <v>1</v>
      </c>
      <c r="AQ383">
        <f t="shared" si="319"/>
        <v>509</v>
      </c>
      <c r="AR383">
        <f t="shared" si="319"/>
        <v>555</v>
      </c>
      <c r="AS383">
        <f t="shared" si="320"/>
        <v>721</v>
      </c>
      <c r="AT383">
        <f t="shared" si="348"/>
        <v>219</v>
      </c>
      <c r="AU383">
        <f t="shared" si="349"/>
        <v>239</v>
      </c>
      <c r="AV383" s="8">
        <f t="shared" si="350"/>
        <v>310</v>
      </c>
      <c r="AW383" s="213">
        <f t="shared" si="331"/>
        <v>0.1776583573878695</v>
      </c>
      <c r="AX383" s="213">
        <f t="shared" si="332"/>
        <v>0.2114525690764133</v>
      </c>
      <c r="AY383" s="213">
        <f t="shared" si="333"/>
        <v>0.35509364090571999</v>
      </c>
      <c r="AZ383" s="119">
        <f t="shared" si="352"/>
        <v>0.1</v>
      </c>
      <c r="BA383">
        <v>13.4</v>
      </c>
      <c r="BB383">
        <v>14.8</v>
      </c>
      <c r="BC383">
        <v>24</v>
      </c>
      <c r="BE383" s="7">
        <v>1136</v>
      </c>
      <c r="BG383" s="123">
        <f t="shared" si="321"/>
        <v>0.9</v>
      </c>
      <c r="BJ383">
        <v>0</v>
      </c>
      <c r="BK383">
        <v>10.7</v>
      </c>
      <c r="BL383">
        <v>12.5</v>
      </c>
      <c r="BM383">
        <v>21.85</v>
      </c>
      <c r="BO383">
        <f t="shared" si="336"/>
        <v>1</v>
      </c>
      <c r="BP383">
        <f t="shared" si="336"/>
        <v>1</v>
      </c>
      <c r="BQ383">
        <f t="shared" si="336"/>
        <v>1</v>
      </c>
      <c r="BR383">
        <f t="shared" si="322"/>
        <v>509</v>
      </c>
      <c r="BS383">
        <f t="shared" si="334"/>
        <v>555</v>
      </c>
      <c r="BT383">
        <f t="shared" si="335"/>
        <v>721</v>
      </c>
      <c r="BV383">
        <f t="shared" si="323"/>
        <v>0</v>
      </c>
      <c r="BW383">
        <f t="shared" si="324"/>
        <v>0</v>
      </c>
      <c r="BX383">
        <f t="shared" si="325"/>
        <v>0</v>
      </c>
      <c r="BY383">
        <f t="shared" si="351"/>
        <v>1</v>
      </c>
    </row>
    <row r="384" spans="1:77" x14ac:dyDescent="0.25">
      <c r="A384" t="str">
        <f t="shared" si="326"/>
        <v>22015</v>
      </c>
      <c r="D384">
        <v>2</v>
      </c>
      <c r="E384">
        <v>20</v>
      </c>
      <c r="F384">
        <v>40.5</v>
      </c>
      <c r="G384">
        <v>15</v>
      </c>
      <c r="H384">
        <v>16.5</v>
      </c>
      <c r="I384">
        <v>0</v>
      </c>
      <c r="J384">
        <v>26</v>
      </c>
      <c r="K384">
        <v>30</v>
      </c>
      <c r="L384">
        <v>47.1</v>
      </c>
      <c r="M384" s="115">
        <f t="shared" si="310"/>
        <v>1660.8000000000002</v>
      </c>
      <c r="N384" s="7">
        <v>3875.4624109054007</v>
      </c>
      <c r="O384" s="7">
        <v>4083.4735576056296</v>
      </c>
      <c r="P384" s="7">
        <v>5893.16</v>
      </c>
      <c r="Q384" s="121" t="s">
        <v>392</v>
      </c>
      <c r="R384">
        <v>1</v>
      </c>
      <c r="S384">
        <v>1</v>
      </c>
      <c r="T384">
        <v>1</v>
      </c>
      <c r="U384" t="e">
        <f t="shared" si="311"/>
        <v>#VALUE!</v>
      </c>
      <c r="V384">
        <f t="shared" si="312"/>
        <v>2133</v>
      </c>
      <c r="W384">
        <f t="shared" si="313"/>
        <v>2247</v>
      </c>
      <c r="X384">
        <f t="shared" si="314"/>
        <v>3243</v>
      </c>
      <c r="Y384" t="e">
        <f t="shared" si="344"/>
        <v>#VALUE!</v>
      </c>
      <c r="Z384">
        <f t="shared" si="345"/>
        <v>367</v>
      </c>
      <c r="AA384">
        <f t="shared" si="346"/>
        <v>386</v>
      </c>
      <c r="AB384" s="8">
        <f t="shared" si="347"/>
        <v>558</v>
      </c>
      <c r="AC384" s="213" t="e">
        <f t="shared" si="327"/>
        <v>#VALUE!</v>
      </c>
      <c r="AD384" s="213">
        <f t="shared" si="328"/>
        <v>0.61562637626527317</v>
      </c>
      <c r="AE384" s="213">
        <f t="shared" si="329"/>
        <v>0.68092739029702742</v>
      </c>
      <c r="AF384" s="213">
        <f t="shared" si="330"/>
        <v>1.4216358448122461</v>
      </c>
      <c r="AG384" s="167">
        <f t="shared" si="315"/>
        <v>2.0829999999999999E-4</v>
      </c>
      <c r="AH384" s="167">
        <f t="shared" si="316"/>
        <v>1.724</v>
      </c>
      <c r="AI384" s="167">
        <f t="shared" si="317"/>
        <v>2</v>
      </c>
      <c r="AJ384" s="167">
        <f t="shared" si="318"/>
        <v>4.6182900000000003E-4</v>
      </c>
      <c r="AK384" s="115">
        <v>529.01617838795164</v>
      </c>
      <c r="AL384" s="7">
        <v>557.41053504066974</v>
      </c>
      <c r="AM384" s="7">
        <v>804.44</v>
      </c>
      <c r="AN384">
        <v>1</v>
      </c>
      <c r="AO384">
        <v>1</v>
      </c>
      <c r="AP384">
        <v>1</v>
      </c>
      <c r="AQ384">
        <f t="shared" si="319"/>
        <v>596</v>
      </c>
      <c r="AR384">
        <f t="shared" si="319"/>
        <v>628</v>
      </c>
      <c r="AS384">
        <f t="shared" si="320"/>
        <v>906</v>
      </c>
      <c r="AT384">
        <f t="shared" si="348"/>
        <v>256</v>
      </c>
      <c r="AU384">
        <f t="shared" si="349"/>
        <v>270</v>
      </c>
      <c r="AV384" s="8">
        <f t="shared" si="350"/>
        <v>390</v>
      </c>
      <c r="AW384" s="213">
        <f t="shared" si="331"/>
        <v>0.2998539095283087</v>
      </c>
      <c r="AX384" s="213">
        <f t="shared" si="332"/>
        <v>0.33349458681376992</v>
      </c>
      <c r="AY384" s="213">
        <f t="shared" si="333"/>
        <v>0.69509390314666275</v>
      </c>
      <c r="AZ384" s="119">
        <f t="shared" si="352"/>
        <v>0.2</v>
      </c>
      <c r="BA384">
        <v>13.2</v>
      </c>
      <c r="BB384">
        <v>14.7</v>
      </c>
      <c r="BC384">
        <v>23.5</v>
      </c>
      <c r="BE384" s="7">
        <v>2076</v>
      </c>
      <c r="BG384" s="123">
        <f t="shared" si="321"/>
        <v>0.8</v>
      </c>
      <c r="BJ384">
        <v>0</v>
      </c>
      <c r="BK384">
        <v>10</v>
      </c>
      <c r="BL384">
        <v>11.4</v>
      </c>
      <c r="BM384">
        <v>21.85</v>
      </c>
      <c r="BO384">
        <f t="shared" si="336"/>
        <v>1</v>
      </c>
      <c r="BP384">
        <f t="shared" si="336"/>
        <v>1</v>
      </c>
      <c r="BQ384">
        <f t="shared" si="336"/>
        <v>1</v>
      </c>
      <c r="BR384">
        <f t="shared" si="322"/>
        <v>596</v>
      </c>
      <c r="BS384">
        <f t="shared" si="334"/>
        <v>628</v>
      </c>
      <c r="BT384">
        <f t="shared" si="335"/>
        <v>906</v>
      </c>
      <c r="BV384">
        <f t="shared" si="323"/>
        <v>0</v>
      </c>
      <c r="BW384">
        <f t="shared" si="324"/>
        <v>0</v>
      </c>
      <c r="BX384">
        <f t="shared" si="325"/>
        <v>0</v>
      </c>
      <c r="BY384">
        <f t="shared" si="351"/>
        <v>1</v>
      </c>
    </row>
    <row r="385" spans="1:77" x14ac:dyDescent="0.25">
      <c r="A385" t="str">
        <f t="shared" si="326"/>
        <v>22020</v>
      </c>
      <c r="D385">
        <v>2</v>
      </c>
      <c r="E385">
        <v>20</v>
      </c>
      <c r="F385">
        <v>40.5</v>
      </c>
      <c r="G385">
        <v>20</v>
      </c>
      <c r="H385">
        <v>21.5</v>
      </c>
      <c r="I385">
        <v>0</v>
      </c>
      <c r="J385">
        <v>26</v>
      </c>
      <c r="K385">
        <v>30</v>
      </c>
      <c r="L385">
        <v>47.1</v>
      </c>
      <c r="M385" s="115">
        <f t="shared" si="310"/>
        <v>2230.4</v>
      </c>
      <c r="N385" s="7">
        <v>5214.8121821672385</v>
      </c>
      <c r="O385" s="7">
        <v>5684.028740747025</v>
      </c>
      <c r="P385" s="7">
        <v>7392.84</v>
      </c>
      <c r="Q385" s="121" t="s">
        <v>392</v>
      </c>
      <c r="R385">
        <v>1</v>
      </c>
      <c r="S385">
        <v>1</v>
      </c>
      <c r="T385">
        <v>1</v>
      </c>
      <c r="U385" t="e">
        <f t="shared" si="311"/>
        <v>#VALUE!</v>
      </c>
      <c r="V385">
        <f t="shared" si="312"/>
        <v>2870</v>
      </c>
      <c r="W385">
        <f t="shared" si="313"/>
        <v>3128</v>
      </c>
      <c r="X385">
        <f t="shared" si="314"/>
        <v>4069</v>
      </c>
      <c r="Y385" t="e">
        <f t="shared" si="344"/>
        <v>#VALUE!</v>
      </c>
      <c r="Z385">
        <f t="shared" si="345"/>
        <v>494</v>
      </c>
      <c r="AA385">
        <f t="shared" si="346"/>
        <v>538</v>
      </c>
      <c r="AB385" s="8">
        <f t="shared" si="347"/>
        <v>700</v>
      </c>
      <c r="AC385" s="213" t="e">
        <f t="shared" si="327"/>
        <v>#VALUE!</v>
      </c>
      <c r="AD385" s="213">
        <f t="shared" si="328"/>
        <v>0.90677517448438782</v>
      </c>
      <c r="AE385" s="213">
        <f t="shared" si="329"/>
        <v>1.0753302754502359</v>
      </c>
      <c r="AF385" s="213">
        <f t="shared" si="330"/>
        <v>1.8195846447034252</v>
      </c>
      <c r="AG385" s="167">
        <f t="shared" si="315"/>
        <v>1.2760000000000001E-4</v>
      </c>
      <c r="AH385" s="167">
        <f t="shared" si="316"/>
        <v>1.7219</v>
      </c>
      <c r="AI385" s="167">
        <f t="shared" si="317"/>
        <v>2</v>
      </c>
      <c r="AJ385" s="167">
        <f t="shared" si="318"/>
        <v>3.76611E-4</v>
      </c>
      <c r="AK385" s="115">
        <v>644.46964929787134</v>
      </c>
      <c r="AL385" s="7">
        <v>702.45751547390614</v>
      </c>
      <c r="AM385" s="7">
        <v>913.64</v>
      </c>
      <c r="AN385">
        <v>1</v>
      </c>
      <c r="AO385">
        <v>1</v>
      </c>
      <c r="AP385">
        <v>1</v>
      </c>
      <c r="AQ385">
        <f t="shared" si="319"/>
        <v>726</v>
      </c>
      <c r="AR385">
        <f t="shared" si="319"/>
        <v>791</v>
      </c>
      <c r="AS385">
        <f t="shared" si="320"/>
        <v>1029</v>
      </c>
      <c r="AT385">
        <f t="shared" si="348"/>
        <v>312</v>
      </c>
      <c r="AU385">
        <f t="shared" si="349"/>
        <v>340</v>
      </c>
      <c r="AV385" s="8">
        <f t="shared" si="350"/>
        <v>442</v>
      </c>
      <c r="AW385" s="213">
        <f t="shared" si="331"/>
        <v>0.36203649558837003</v>
      </c>
      <c r="AX385" s="213">
        <f t="shared" si="332"/>
        <v>0.42985579437034477</v>
      </c>
      <c r="AY385" s="213">
        <f t="shared" si="333"/>
        <v>0.72607567108579452</v>
      </c>
      <c r="AZ385" s="119">
        <f t="shared" si="352"/>
        <v>0.3</v>
      </c>
      <c r="BA385">
        <v>13.2</v>
      </c>
      <c r="BB385">
        <v>14.7</v>
      </c>
      <c r="BC385">
        <v>23.5</v>
      </c>
      <c r="BE385" s="7">
        <v>2788</v>
      </c>
      <c r="BG385" s="123">
        <f t="shared" si="321"/>
        <v>0.8</v>
      </c>
      <c r="BJ385">
        <v>0</v>
      </c>
      <c r="BK385">
        <v>10</v>
      </c>
      <c r="BL385">
        <v>11.4</v>
      </c>
      <c r="BM385">
        <v>21.85</v>
      </c>
      <c r="BO385">
        <f t="shared" si="336"/>
        <v>1</v>
      </c>
      <c r="BP385">
        <f t="shared" si="336"/>
        <v>1</v>
      </c>
      <c r="BQ385">
        <f t="shared" si="336"/>
        <v>1</v>
      </c>
      <c r="BR385">
        <f t="shared" si="322"/>
        <v>726</v>
      </c>
      <c r="BS385">
        <f t="shared" si="334"/>
        <v>791</v>
      </c>
      <c r="BT385">
        <f t="shared" si="335"/>
        <v>1029</v>
      </c>
      <c r="BV385">
        <f t="shared" si="323"/>
        <v>0</v>
      </c>
      <c r="BW385">
        <f t="shared" si="324"/>
        <v>0</v>
      </c>
      <c r="BX385">
        <f t="shared" si="325"/>
        <v>0</v>
      </c>
      <c r="BY385">
        <f t="shared" si="351"/>
        <v>1</v>
      </c>
    </row>
    <row r="386" spans="1:77" x14ac:dyDescent="0.25">
      <c r="A386" t="str">
        <f t="shared" si="326"/>
        <v>22010</v>
      </c>
      <c r="D386">
        <v>2</v>
      </c>
      <c r="E386">
        <v>20</v>
      </c>
      <c r="F386">
        <v>40.5</v>
      </c>
      <c r="G386">
        <v>10</v>
      </c>
      <c r="H386">
        <v>11.5</v>
      </c>
      <c r="I386">
        <v>0</v>
      </c>
      <c r="J386">
        <v>26</v>
      </c>
      <c r="K386">
        <v>30</v>
      </c>
      <c r="L386">
        <v>46.9</v>
      </c>
      <c r="M386" s="115">
        <f t="shared" si="310"/>
        <v>1125</v>
      </c>
      <c r="N386" s="7">
        <v>3560.7045070849035</v>
      </c>
      <c r="O386" s="7">
        <v>3890.5075371280445</v>
      </c>
      <c r="P386" s="7">
        <v>5128.78</v>
      </c>
      <c r="Q386" s="121" t="s">
        <v>392</v>
      </c>
      <c r="R386">
        <v>1</v>
      </c>
      <c r="S386">
        <v>1</v>
      </c>
      <c r="T386">
        <v>1</v>
      </c>
      <c r="U386" t="e">
        <f t="shared" si="311"/>
        <v>#VALUE!</v>
      </c>
      <c r="V386">
        <f t="shared" si="312"/>
        <v>1960</v>
      </c>
      <c r="W386">
        <f t="shared" si="313"/>
        <v>2141</v>
      </c>
      <c r="X386">
        <f t="shared" si="314"/>
        <v>2823</v>
      </c>
      <c r="Y386" t="e">
        <f t="shared" si="344"/>
        <v>#VALUE!</v>
      </c>
      <c r="Z386">
        <f t="shared" si="345"/>
        <v>337</v>
      </c>
      <c r="AA386">
        <f t="shared" si="346"/>
        <v>368</v>
      </c>
      <c r="AB386" s="8">
        <f t="shared" si="347"/>
        <v>486</v>
      </c>
      <c r="AC386" s="213" t="e">
        <f t="shared" si="327"/>
        <v>#VALUE!</v>
      </c>
      <c r="AD386" s="213">
        <f t="shared" si="328"/>
        <v>0.41940574773453543</v>
      </c>
      <c r="AE386" s="213">
        <f t="shared" si="329"/>
        <v>0.49982477391130709</v>
      </c>
      <c r="AF386" s="213">
        <f t="shared" si="330"/>
        <v>0.87022918830871054</v>
      </c>
      <c r="AG386" s="167">
        <f t="shared" si="315"/>
        <v>3.969E-4</v>
      </c>
      <c r="AH386" s="167">
        <f t="shared" si="316"/>
        <v>1.7345999999999999</v>
      </c>
      <c r="AI386" s="167">
        <f t="shared" si="317"/>
        <v>2</v>
      </c>
      <c r="AJ386" s="167">
        <f t="shared" si="318"/>
        <v>3.6734700000000002E-4</v>
      </c>
      <c r="AK386" s="115">
        <v>493.64631212835212</v>
      </c>
      <c r="AL386" s="7">
        <v>539.36930014536108</v>
      </c>
      <c r="AM386" s="7">
        <v>711.04</v>
      </c>
      <c r="AN386">
        <v>1</v>
      </c>
      <c r="AO386">
        <v>1</v>
      </c>
      <c r="AP386">
        <v>1</v>
      </c>
      <c r="AQ386">
        <f t="shared" si="319"/>
        <v>556</v>
      </c>
      <c r="AR386">
        <f t="shared" si="319"/>
        <v>607</v>
      </c>
      <c r="AS386">
        <f t="shared" si="320"/>
        <v>801</v>
      </c>
      <c r="AT386">
        <f t="shared" si="348"/>
        <v>239</v>
      </c>
      <c r="AU386">
        <f t="shared" si="349"/>
        <v>261</v>
      </c>
      <c r="AV386" s="8">
        <f t="shared" si="350"/>
        <v>344</v>
      </c>
      <c r="AW386" s="213">
        <f t="shared" si="331"/>
        <v>0.2114525690764133</v>
      </c>
      <c r="AX386" s="213">
        <f t="shared" si="332"/>
        <v>0.25201252127452961</v>
      </c>
      <c r="AY386" s="213">
        <f t="shared" si="333"/>
        <v>0.43695022897442981</v>
      </c>
      <c r="AZ386" s="119">
        <f t="shared" si="352"/>
        <v>0.1</v>
      </c>
      <c r="BA386">
        <v>13.4</v>
      </c>
      <c r="BB386">
        <v>14.8</v>
      </c>
      <c r="BC386">
        <v>24</v>
      </c>
      <c r="BE386" s="7">
        <v>1250</v>
      </c>
      <c r="BG386" s="123">
        <f t="shared" si="321"/>
        <v>0.9</v>
      </c>
      <c r="BJ386">
        <v>0</v>
      </c>
      <c r="BK386">
        <v>10.5</v>
      </c>
      <c r="BL386">
        <v>12.3</v>
      </c>
      <c r="BM386">
        <v>21.85</v>
      </c>
      <c r="BO386">
        <f t="shared" si="336"/>
        <v>1</v>
      </c>
      <c r="BP386">
        <f t="shared" si="336"/>
        <v>1</v>
      </c>
      <c r="BQ386">
        <f t="shared" si="336"/>
        <v>1</v>
      </c>
      <c r="BR386">
        <f t="shared" si="322"/>
        <v>556</v>
      </c>
      <c r="BS386">
        <f t="shared" si="334"/>
        <v>607</v>
      </c>
      <c r="BT386">
        <f t="shared" si="335"/>
        <v>801</v>
      </c>
      <c r="BV386">
        <f t="shared" si="323"/>
        <v>0</v>
      </c>
      <c r="BW386">
        <f t="shared" si="324"/>
        <v>0</v>
      </c>
      <c r="BX386">
        <f t="shared" si="325"/>
        <v>0</v>
      </c>
      <c r="BY386">
        <f t="shared" si="351"/>
        <v>1</v>
      </c>
    </row>
    <row r="387" spans="1:77" x14ac:dyDescent="0.25">
      <c r="A387" t="str">
        <f t="shared" si="326"/>
        <v>22015</v>
      </c>
      <c r="D387">
        <v>2</v>
      </c>
      <c r="E387">
        <v>20</v>
      </c>
      <c r="F387">
        <v>40.5</v>
      </c>
      <c r="G387">
        <v>15</v>
      </c>
      <c r="H387">
        <v>16.5</v>
      </c>
      <c r="I387">
        <v>0</v>
      </c>
      <c r="J387">
        <v>26</v>
      </c>
      <c r="K387">
        <v>30</v>
      </c>
      <c r="L387">
        <v>47.8</v>
      </c>
      <c r="M387" s="115">
        <f t="shared" si="310"/>
        <v>1827.2</v>
      </c>
      <c r="N387" s="7">
        <v>4302.5567439745028</v>
      </c>
      <c r="O387" s="7">
        <v>4481.7988603493422</v>
      </c>
      <c r="P387" s="7">
        <v>6540.76</v>
      </c>
      <c r="Q387" s="121" t="s">
        <v>392</v>
      </c>
      <c r="R387">
        <v>1</v>
      </c>
      <c r="S387">
        <v>1</v>
      </c>
      <c r="T387">
        <v>1</v>
      </c>
      <c r="U387" t="e">
        <f t="shared" si="311"/>
        <v>#VALUE!</v>
      </c>
      <c r="V387">
        <f t="shared" si="312"/>
        <v>2368</v>
      </c>
      <c r="W387">
        <f t="shared" si="313"/>
        <v>2467</v>
      </c>
      <c r="X387">
        <f t="shared" si="314"/>
        <v>3600</v>
      </c>
      <c r="Y387" t="e">
        <f t="shared" si="344"/>
        <v>#VALUE!</v>
      </c>
      <c r="Z387">
        <f t="shared" si="345"/>
        <v>407</v>
      </c>
      <c r="AA387">
        <f t="shared" si="346"/>
        <v>424</v>
      </c>
      <c r="AB387" s="8">
        <f t="shared" si="347"/>
        <v>619</v>
      </c>
      <c r="AC387" s="213" t="e">
        <f t="shared" si="327"/>
        <v>#VALUE!</v>
      </c>
      <c r="AD387" s="213">
        <f t="shared" si="328"/>
        <v>0.75692712356252656</v>
      </c>
      <c r="AE387" s="213">
        <f t="shared" si="329"/>
        <v>0.82139203473141464</v>
      </c>
      <c r="AF387" s="213">
        <f t="shared" si="330"/>
        <v>1.7490172741567487</v>
      </c>
      <c r="AG387" s="167">
        <f t="shared" si="315"/>
        <v>2.0829999999999999E-4</v>
      </c>
      <c r="AH387" s="167">
        <f t="shared" si="316"/>
        <v>1.724</v>
      </c>
      <c r="AI387" s="167">
        <f t="shared" si="317"/>
        <v>2</v>
      </c>
      <c r="AJ387" s="167">
        <f t="shared" si="318"/>
        <v>4.6182900000000003E-4</v>
      </c>
      <c r="AK387" s="115">
        <v>587.31626956044784</v>
      </c>
      <c r="AL387" s="7">
        <v>611.78353807115786</v>
      </c>
      <c r="AM387" s="7">
        <v>892.84</v>
      </c>
      <c r="AN387">
        <v>1</v>
      </c>
      <c r="AO387">
        <v>1</v>
      </c>
      <c r="AP387">
        <v>1</v>
      </c>
      <c r="AQ387">
        <f t="shared" si="319"/>
        <v>661</v>
      </c>
      <c r="AR387">
        <f t="shared" si="319"/>
        <v>689</v>
      </c>
      <c r="AS387">
        <f t="shared" si="320"/>
        <v>1006</v>
      </c>
      <c r="AT387">
        <f t="shared" si="348"/>
        <v>284</v>
      </c>
      <c r="AU387">
        <f t="shared" si="349"/>
        <v>296</v>
      </c>
      <c r="AV387" s="8">
        <f t="shared" si="350"/>
        <v>433</v>
      </c>
      <c r="AW387" s="213">
        <f t="shared" si="331"/>
        <v>0.36892135646019958</v>
      </c>
      <c r="AX387" s="213">
        <f t="shared" si="332"/>
        <v>0.40070861708363226</v>
      </c>
      <c r="AY387" s="213">
        <f t="shared" si="333"/>
        <v>0.85658588149708736</v>
      </c>
      <c r="AZ387" s="119">
        <f t="shared" si="352"/>
        <v>0.2</v>
      </c>
      <c r="BA387">
        <v>15.5</v>
      </c>
      <c r="BB387">
        <v>16.8</v>
      </c>
      <c r="BC387">
        <v>27.5</v>
      </c>
      <c r="BE387" s="7">
        <v>2284</v>
      </c>
      <c r="BG387" s="123">
        <f t="shared" si="321"/>
        <v>0.8</v>
      </c>
      <c r="BJ387">
        <v>0</v>
      </c>
      <c r="BK387">
        <v>10</v>
      </c>
      <c r="BL387">
        <v>11.1</v>
      </c>
      <c r="BM387">
        <v>21.85</v>
      </c>
      <c r="BO387">
        <f t="shared" si="336"/>
        <v>1</v>
      </c>
      <c r="BP387">
        <f t="shared" si="336"/>
        <v>1</v>
      </c>
      <c r="BQ387">
        <f t="shared" si="336"/>
        <v>1</v>
      </c>
      <c r="BR387">
        <f t="shared" si="322"/>
        <v>661</v>
      </c>
      <c r="BS387">
        <f t="shared" si="334"/>
        <v>689</v>
      </c>
      <c r="BT387">
        <f t="shared" si="335"/>
        <v>1006</v>
      </c>
      <c r="BV387">
        <f t="shared" si="323"/>
        <v>0</v>
      </c>
      <c r="BW387">
        <f t="shared" si="324"/>
        <v>0</v>
      </c>
      <c r="BX387">
        <f t="shared" si="325"/>
        <v>0</v>
      </c>
      <c r="BY387">
        <f t="shared" si="351"/>
        <v>1</v>
      </c>
    </row>
    <row r="388" spans="1:77" x14ac:dyDescent="0.25">
      <c r="A388" t="str">
        <f t="shared" si="326"/>
        <v>22020</v>
      </c>
      <c r="D388">
        <v>2</v>
      </c>
      <c r="E388">
        <v>20</v>
      </c>
      <c r="F388">
        <v>40.5</v>
      </c>
      <c r="G388">
        <v>20</v>
      </c>
      <c r="H388">
        <v>21.5</v>
      </c>
      <c r="I388">
        <v>0</v>
      </c>
      <c r="J388">
        <v>26</v>
      </c>
      <c r="K388">
        <v>30</v>
      </c>
      <c r="L388">
        <v>47.8</v>
      </c>
      <c r="M388" s="115">
        <f t="shared" si="310"/>
        <v>2453.6</v>
      </c>
      <c r="N388" s="7">
        <v>5696.5662496175182</v>
      </c>
      <c r="O388" s="7">
        <v>6224.1991397456159</v>
      </c>
      <c r="P388" s="7">
        <v>8205.24</v>
      </c>
      <c r="Q388" s="121" t="s">
        <v>392</v>
      </c>
      <c r="R388">
        <v>1</v>
      </c>
      <c r="S388">
        <v>1</v>
      </c>
      <c r="T388">
        <v>1</v>
      </c>
      <c r="U388" t="e">
        <f t="shared" si="311"/>
        <v>#VALUE!</v>
      </c>
      <c r="V388">
        <f t="shared" si="312"/>
        <v>3135</v>
      </c>
      <c r="W388">
        <f t="shared" si="313"/>
        <v>3425</v>
      </c>
      <c r="X388">
        <f t="shared" si="314"/>
        <v>4516</v>
      </c>
      <c r="Y388" t="e">
        <f t="shared" si="344"/>
        <v>#VALUE!</v>
      </c>
      <c r="Z388">
        <f t="shared" si="345"/>
        <v>539</v>
      </c>
      <c r="AA388">
        <f t="shared" si="346"/>
        <v>589</v>
      </c>
      <c r="AB388" s="8">
        <f t="shared" si="347"/>
        <v>777</v>
      </c>
      <c r="AC388" s="213" t="e">
        <f t="shared" si="327"/>
        <v>#VALUE!</v>
      </c>
      <c r="AD388" s="213">
        <f t="shared" si="328"/>
        <v>1.0793278454410598</v>
      </c>
      <c r="AE388" s="213">
        <f t="shared" si="329"/>
        <v>1.2886561420497737</v>
      </c>
      <c r="AF388" s="213">
        <f t="shared" si="330"/>
        <v>2.2415190728015313</v>
      </c>
      <c r="AG388" s="167">
        <f t="shared" si="315"/>
        <v>1.2760000000000001E-4</v>
      </c>
      <c r="AH388" s="167">
        <f t="shared" si="316"/>
        <v>1.7219</v>
      </c>
      <c r="AI388" s="167">
        <f t="shared" si="317"/>
        <v>2</v>
      </c>
      <c r="AJ388" s="167">
        <f t="shared" si="318"/>
        <v>3.76611E-4</v>
      </c>
      <c r="AK388" s="115">
        <v>704.00695650122941</v>
      </c>
      <c r="AL388" s="7">
        <v>769.21417236639559</v>
      </c>
      <c r="AM388" s="7">
        <v>1014.04</v>
      </c>
      <c r="AN388">
        <v>1</v>
      </c>
      <c r="AO388">
        <v>1</v>
      </c>
      <c r="AP388">
        <v>1</v>
      </c>
      <c r="AQ388">
        <f t="shared" si="319"/>
        <v>793</v>
      </c>
      <c r="AR388">
        <f t="shared" si="319"/>
        <v>866</v>
      </c>
      <c r="AS388">
        <f t="shared" si="320"/>
        <v>1142</v>
      </c>
      <c r="AT388">
        <f t="shared" si="348"/>
        <v>341</v>
      </c>
      <c r="AU388">
        <f t="shared" si="349"/>
        <v>372</v>
      </c>
      <c r="AV388" s="8">
        <f t="shared" si="350"/>
        <v>491</v>
      </c>
      <c r="AW388" s="213">
        <f t="shared" si="331"/>
        <v>0.43238544785383137</v>
      </c>
      <c r="AX388" s="213">
        <f t="shared" si="332"/>
        <v>0.51448288910908924</v>
      </c>
      <c r="AY388" s="213">
        <f t="shared" si="333"/>
        <v>0.89580535292603602</v>
      </c>
      <c r="AZ388" s="119">
        <f t="shared" si="352"/>
        <v>0.3</v>
      </c>
      <c r="BA388">
        <v>15.5</v>
      </c>
      <c r="BB388">
        <v>16.8</v>
      </c>
      <c r="BC388">
        <v>27.5</v>
      </c>
      <c r="BE388" s="7">
        <v>3067</v>
      </c>
      <c r="BG388" s="123">
        <f t="shared" si="321"/>
        <v>0.8</v>
      </c>
      <c r="BJ388">
        <v>0</v>
      </c>
      <c r="BK388">
        <v>10</v>
      </c>
      <c r="BL388">
        <v>11.1</v>
      </c>
      <c r="BM388">
        <v>21.85</v>
      </c>
      <c r="BO388">
        <f t="shared" si="336"/>
        <v>1</v>
      </c>
      <c r="BP388">
        <f t="shared" si="336"/>
        <v>1</v>
      </c>
      <c r="BQ388">
        <f t="shared" si="336"/>
        <v>1</v>
      </c>
      <c r="BR388">
        <f t="shared" si="322"/>
        <v>793</v>
      </c>
      <c r="BS388">
        <f t="shared" si="334"/>
        <v>866</v>
      </c>
      <c r="BT388">
        <f t="shared" si="335"/>
        <v>1142</v>
      </c>
      <c r="BV388">
        <f t="shared" si="323"/>
        <v>0</v>
      </c>
      <c r="BW388">
        <f t="shared" si="324"/>
        <v>0</v>
      </c>
      <c r="BX388">
        <f t="shared" si="325"/>
        <v>0</v>
      </c>
      <c r="BY388">
        <f t="shared" si="351"/>
        <v>1</v>
      </c>
    </row>
    <row r="389" spans="1:77" x14ac:dyDescent="0.25">
      <c r="A389" t="str">
        <f t="shared" si="326"/>
        <v>22010</v>
      </c>
      <c r="D389">
        <v>2</v>
      </c>
      <c r="E389">
        <v>20</v>
      </c>
      <c r="F389">
        <v>40.5</v>
      </c>
      <c r="G389">
        <v>10</v>
      </c>
      <c r="H389">
        <v>11.5</v>
      </c>
      <c r="I389">
        <v>0</v>
      </c>
      <c r="J389">
        <v>26</v>
      </c>
      <c r="K389">
        <v>30</v>
      </c>
      <c r="L389">
        <v>47.2</v>
      </c>
      <c r="M389" s="115">
        <f t="shared" si="310"/>
        <v>1226.7</v>
      </c>
      <c r="N389" s="7">
        <v>3860.4188735925432</v>
      </c>
      <c r="O389" s="7">
        <v>4228.9855673527691</v>
      </c>
      <c r="P389" s="7">
        <v>5636.58</v>
      </c>
      <c r="Q389" s="121" t="s">
        <v>392</v>
      </c>
      <c r="R389">
        <v>1</v>
      </c>
      <c r="S389">
        <v>1</v>
      </c>
      <c r="T389">
        <v>1</v>
      </c>
      <c r="U389" t="e">
        <f t="shared" si="311"/>
        <v>#VALUE!</v>
      </c>
      <c r="V389">
        <f t="shared" si="312"/>
        <v>2125</v>
      </c>
      <c r="W389">
        <f t="shared" si="313"/>
        <v>2327</v>
      </c>
      <c r="X389">
        <f t="shared" si="314"/>
        <v>3102</v>
      </c>
      <c r="Y389" t="e">
        <f t="shared" si="344"/>
        <v>#VALUE!</v>
      </c>
      <c r="Z389">
        <f t="shared" si="345"/>
        <v>366</v>
      </c>
      <c r="AA389">
        <f t="shared" si="346"/>
        <v>400</v>
      </c>
      <c r="AB389" s="8">
        <f t="shared" si="347"/>
        <v>534</v>
      </c>
      <c r="AC389" s="213" t="e">
        <f t="shared" si="327"/>
        <v>#VALUE!</v>
      </c>
      <c r="AD389" s="213">
        <f t="shared" si="328"/>
        <v>0.49442426643348042</v>
      </c>
      <c r="AE389" s="213">
        <f t="shared" si="329"/>
        <v>0.59021220266244012</v>
      </c>
      <c r="AF389" s="213">
        <f t="shared" si="330"/>
        <v>1.0500212446301107</v>
      </c>
      <c r="AG389" s="167">
        <f t="shared" si="315"/>
        <v>3.969E-4</v>
      </c>
      <c r="AH389" s="167">
        <f t="shared" si="316"/>
        <v>1.7345999999999999</v>
      </c>
      <c r="AI389" s="167">
        <f t="shared" si="317"/>
        <v>2</v>
      </c>
      <c r="AJ389" s="167">
        <f t="shared" si="318"/>
        <v>3.6734700000000002E-4</v>
      </c>
      <c r="AK389" s="115">
        <v>535.19789031294818</v>
      </c>
      <c r="AL389" s="7">
        <v>586.29496640731588</v>
      </c>
      <c r="AM389" s="7">
        <v>781.44</v>
      </c>
      <c r="AN389">
        <v>1</v>
      </c>
      <c r="AO389">
        <v>1</v>
      </c>
      <c r="AP389">
        <v>1</v>
      </c>
      <c r="AQ389">
        <f t="shared" si="319"/>
        <v>603</v>
      </c>
      <c r="AR389">
        <f t="shared" si="319"/>
        <v>660</v>
      </c>
      <c r="AS389">
        <f t="shared" si="320"/>
        <v>880</v>
      </c>
      <c r="AT389">
        <f t="shared" si="348"/>
        <v>259</v>
      </c>
      <c r="AU389">
        <f t="shared" si="349"/>
        <v>284</v>
      </c>
      <c r="AV389" s="8">
        <f t="shared" si="350"/>
        <v>378</v>
      </c>
      <c r="AW389" s="213">
        <f t="shared" si="331"/>
        <v>0.24817869636992704</v>
      </c>
      <c r="AX389" s="213">
        <f t="shared" si="332"/>
        <v>0.29820770053469026</v>
      </c>
      <c r="AY389" s="213">
        <f t="shared" si="333"/>
        <v>0.52726624119526411</v>
      </c>
      <c r="AZ389" s="119">
        <f t="shared" si="352"/>
        <v>0.1</v>
      </c>
      <c r="BA389">
        <v>14.8</v>
      </c>
      <c r="BB389">
        <v>16.600000000000001</v>
      </c>
      <c r="BC389">
        <v>28</v>
      </c>
      <c r="BE389" s="7">
        <v>1363</v>
      </c>
      <c r="BG389" s="123">
        <f t="shared" si="321"/>
        <v>0.9</v>
      </c>
      <c r="BJ389">
        <v>0</v>
      </c>
      <c r="BK389">
        <v>10.4</v>
      </c>
      <c r="BL389">
        <v>12.2</v>
      </c>
      <c r="BM389">
        <v>21.85</v>
      </c>
      <c r="BO389">
        <f t="shared" si="336"/>
        <v>1</v>
      </c>
      <c r="BP389">
        <f t="shared" si="336"/>
        <v>1</v>
      </c>
      <c r="BQ389">
        <f t="shared" si="336"/>
        <v>1</v>
      </c>
      <c r="BR389">
        <f t="shared" si="322"/>
        <v>603</v>
      </c>
      <c r="BS389">
        <f t="shared" si="334"/>
        <v>660</v>
      </c>
      <c r="BT389">
        <f t="shared" si="335"/>
        <v>880</v>
      </c>
      <c r="BV389">
        <f t="shared" si="323"/>
        <v>0</v>
      </c>
      <c r="BW389">
        <f t="shared" si="324"/>
        <v>0</v>
      </c>
      <c r="BX389">
        <f t="shared" si="325"/>
        <v>0</v>
      </c>
      <c r="BY389">
        <f t="shared" si="351"/>
        <v>1</v>
      </c>
    </row>
    <row r="390" spans="1:77" x14ac:dyDescent="0.25">
      <c r="A390" t="str">
        <f t="shared" si="326"/>
        <v>22015</v>
      </c>
      <c r="D390">
        <v>2</v>
      </c>
      <c r="E390">
        <v>20</v>
      </c>
      <c r="F390">
        <v>40.5</v>
      </c>
      <c r="G390">
        <v>15</v>
      </c>
      <c r="H390">
        <v>16.5</v>
      </c>
      <c r="I390">
        <v>0</v>
      </c>
      <c r="J390">
        <v>26</v>
      </c>
      <c r="K390">
        <v>30</v>
      </c>
      <c r="L390">
        <v>48.1</v>
      </c>
      <c r="M390" s="115">
        <f t="shared" si="310"/>
        <v>1992.8000000000002</v>
      </c>
      <c r="N390" s="7">
        <v>4729.715265656896</v>
      </c>
      <c r="O390" s="7">
        <v>4901.7743245246338</v>
      </c>
      <c r="P390" s="7">
        <v>7188.36</v>
      </c>
      <c r="Q390" s="121" t="s">
        <v>392</v>
      </c>
      <c r="R390">
        <v>1</v>
      </c>
      <c r="S390">
        <v>1</v>
      </c>
      <c r="T390">
        <v>1</v>
      </c>
      <c r="U390" t="e">
        <f t="shared" si="311"/>
        <v>#VALUE!</v>
      </c>
      <c r="V390">
        <f t="shared" si="312"/>
        <v>2603</v>
      </c>
      <c r="W390">
        <f t="shared" si="313"/>
        <v>2698</v>
      </c>
      <c r="X390">
        <f t="shared" si="314"/>
        <v>3956</v>
      </c>
      <c r="Y390" t="e">
        <f t="shared" si="344"/>
        <v>#VALUE!</v>
      </c>
      <c r="Z390">
        <f t="shared" si="345"/>
        <v>448</v>
      </c>
      <c r="AA390">
        <f t="shared" si="346"/>
        <v>464</v>
      </c>
      <c r="AB390" s="8">
        <f t="shared" si="347"/>
        <v>680</v>
      </c>
      <c r="AC390" s="213" t="e">
        <f t="shared" si="327"/>
        <v>#VALUE!</v>
      </c>
      <c r="AD390" s="213">
        <f t="shared" si="328"/>
        <v>0.91688122984784015</v>
      </c>
      <c r="AE390" s="213">
        <f t="shared" si="329"/>
        <v>0.98345424952515881</v>
      </c>
      <c r="AF390" s="213">
        <f t="shared" si="330"/>
        <v>2.1102608029856902</v>
      </c>
      <c r="AG390" s="167">
        <f t="shared" si="315"/>
        <v>2.0829999999999999E-4</v>
      </c>
      <c r="AH390" s="167">
        <f t="shared" si="316"/>
        <v>1.724</v>
      </c>
      <c r="AI390" s="167">
        <f t="shared" si="317"/>
        <v>2</v>
      </c>
      <c r="AJ390" s="167">
        <f t="shared" si="318"/>
        <v>4.6182900000000003E-4</v>
      </c>
      <c r="AK390" s="115">
        <v>645.62512273636446</v>
      </c>
      <c r="AL390" s="7">
        <v>669.11187505864359</v>
      </c>
      <c r="AM390" s="7">
        <v>981.24</v>
      </c>
      <c r="AN390">
        <v>1</v>
      </c>
      <c r="AO390">
        <v>1</v>
      </c>
      <c r="AP390">
        <v>1</v>
      </c>
      <c r="AQ390">
        <f t="shared" si="319"/>
        <v>727</v>
      </c>
      <c r="AR390">
        <f t="shared" si="319"/>
        <v>754</v>
      </c>
      <c r="AS390">
        <f t="shared" si="320"/>
        <v>1105</v>
      </c>
      <c r="AT390">
        <f t="shared" si="348"/>
        <v>313</v>
      </c>
      <c r="AU390">
        <f t="shared" si="349"/>
        <v>324</v>
      </c>
      <c r="AV390" s="8">
        <f t="shared" si="350"/>
        <v>475</v>
      </c>
      <c r="AW390" s="213">
        <f t="shared" si="331"/>
        <v>0.44798645544925114</v>
      </c>
      <c r="AX390" s="213">
        <f t="shared" si="332"/>
        <v>0.47998099733871163</v>
      </c>
      <c r="AY390" s="213">
        <f t="shared" si="333"/>
        <v>1.0305751915039225</v>
      </c>
      <c r="AZ390" s="119">
        <f t="shared" si="352"/>
        <v>0.2</v>
      </c>
      <c r="BA390">
        <v>16.399999999999999</v>
      </c>
      <c r="BB390">
        <v>17.7</v>
      </c>
      <c r="BC390">
        <v>29.7</v>
      </c>
      <c r="BE390" s="7">
        <v>2491</v>
      </c>
      <c r="BG390" s="123">
        <f t="shared" si="321"/>
        <v>0.8</v>
      </c>
      <c r="BJ390">
        <v>0</v>
      </c>
      <c r="BK390">
        <v>10</v>
      </c>
      <c r="BL390">
        <v>10.9</v>
      </c>
      <c r="BM390">
        <v>21.85</v>
      </c>
      <c r="BO390">
        <f t="shared" si="336"/>
        <v>1</v>
      </c>
      <c r="BP390">
        <f t="shared" si="336"/>
        <v>1</v>
      </c>
      <c r="BQ390">
        <f t="shared" si="336"/>
        <v>1</v>
      </c>
      <c r="BR390">
        <f t="shared" si="322"/>
        <v>727</v>
      </c>
      <c r="BS390">
        <f t="shared" si="334"/>
        <v>754</v>
      </c>
      <c r="BT390">
        <f t="shared" si="335"/>
        <v>1105</v>
      </c>
      <c r="BV390">
        <f t="shared" si="323"/>
        <v>0</v>
      </c>
      <c r="BW390">
        <f t="shared" si="324"/>
        <v>0</v>
      </c>
      <c r="BX390">
        <f t="shared" si="325"/>
        <v>0</v>
      </c>
      <c r="BY390">
        <f t="shared" si="351"/>
        <v>1</v>
      </c>
    </row>
    <row r="391" spans="1:77" x14ac:dyDescent="0.25">
      <c r="A391" t="str">
        <f t="shared" si="326"/>
        <v>22020</v>
      </c>
      <c r="D391">
        <v>2</v>
      </c>
      <c r="E391">
        <v>20</v>
      </c>
      <c r="F391">
        <v>40.5</v>
      </c>
      <c r="G391">
        <v>20</v>
      </c>
      <c r="H391">
        <v>21.5</v>
      </c>
      <c r="I391">
        <v>0</v>
      </c>
      <c r="J391">
        <v>26</v>
      </c>
      <c r="K391">
        <v>30</v>
      </c>
      <c r="L391">
        <v>48.1</v>
      </c>
      <c r="M391" s="115">
        <f t="shared" si="310"/>
        <v>2676.8</v>
      </c>
      <c r="N391" s="7">
        <v>6176.0620183272586</v>
      </c>
      <c r="O391" s="7">
        <v>6765.7106634844222</v>
      </c>
      <c r="P391" s="7">
        <v>9017.64</v>
      </c>
      <c r="Q391" s="121" t="s">
        <v>392</v>
      </c>
      <c r="R391">
        <v>1</v>
      </c>
      <c r="S391">
        <v>1</v>
      </c>
      <c r="T391">
        <v>1</v>
      </c>
      <c r="U391" t="e">
        <f t="shared" si="311"/>
        <v>#VALUE!</v>
      </c>
      <c r="V391">
        <f t="shared" si="312"/>
        <v>3399</v>
      </c>
      <c r="W391">
        <f t="shared" si="313"/>
        <v>3723</v>
      </c>
      <c r="X391">
        <f t="shared" si="314"/>
        <v>4963</v>
      </c>
      <c r="Y391" t="e">
        <f t="shared" si="344"/>
        <v>#VALUE!</v>
      </c>
      <c r="Z391">
        <f t="shared" si="345"/>
        <v>585</v>
      </c>
      <c r="AA391">
        <f t="shared" si="346"/>
        <v>640</v>
      </c>
      <c r="AB391" s="8">
        <f t="shared" si="347"/>
        <v>854</v>
      </c>
      <c r="AC391" s="213" t="e">
        <f t="shared" si="327"/>
        <v>#VALUE!</v>
      </c>
      <c r="AD391" s="213">
        <f t="shared" si="328"/>
        <v>1.2712280319318665</v>
      </c>
      <c r="AE391" s="213">
        <f t="shared" si="329"/>
        <v>1.5212583374523887</v>
      </c>
      <c r="AF391" s="213">
        <f t="shared" si="330"/>
        <v>2.7073810666947438</v>
      </c>
      <c r="AG391" s="167">
        <f t="shared" si="315"/>
        <v>1.2760000000000001E-4</v>
      </c>
      <c r="AH391" s="167">
        <f t="shared" si="316"/>
        <v>1.7219</v>
      </c>
      <c r="AI391" s="167">
        <f t="shared" si="317"/>
        <v>2</v>
      </c>
      <c r="AJ391" s="167">
        <f t="shared" si="318"/>
        <v>3.76611E-4</v>
      </c>
      <c r="AK391" s="115">
        <v>763.26517311676128</v>
      </c>
      <c r="AL391" s="7">
        <v>836.13657141043336</v>
      </c>
      <c r="AM391" s="7">
        <v>1114.44</v>
      </c>
      <c r="AN391">
        <v>1</v>
      </c>
      <c r="AO391">
        <v>1</v>
      </c>
      <c r="AP391">
        <v>1</v>
      </c>
      <c r="AQ391">
        <f t="shared" si="319"/>
        <v>860</v>
      </c>
      <c r="AR391">
        <f t="shared" si="319"/>
        <v>942</v>
      </c>
      <c r="AS391">
        <f t="shared" si="320"/>
        <v>1255</v>
      </c>
      <c r="AT391">
        <f t="shared" si="348"/>
        <v>370</v>
      </c>
      <c r="AU391">
        <f t="shared" si="349"/>
        <v>405</v>
      </c>
      <c r="AV391" s="8">
        <f t="shared" si="350"/>
        <v>540</v>
      </c>
      <c r="AW391" s="213">
        <f t="shared" si="331"/>
        <v>0.50897123263471056</v>
      </c>
      <c r="AX391" s="213">
        <f t="shared" si="332"/>
        <v>0.60970732010156947</v>
      </c>
      <c r="AY391" s="213">
        <f t="shared" si="333"/>
        <v>1.0833328272853275</v>
      </c>
      <c r="AZ391" s="119">
        <f t="shared" si="352"/>
        <v>0.3</v>
      </c>
      <c r="BA391">
        <v>16.399999999999999</v>
      </c>
      <c r="BB391">
        <v>17.7</v>
      </c>
      <c r="BC391">
        <v>29.7</v>
      </c>
      <c r="BE391" s="7">
        <v>3346</v>
      </c>
      <c r="BG391" s="123">
        <f t="shared" si="321"/>
        <v>0.8</v>
      </c>
      <c r="BJ391">
        <v>0</v>
      </c>
      <c r="BK391">
        <v>10</v>
      </c>
      <c r="BL391">
        <v>10.9</v>
      </c>
      <c r="BM391">
        <v>21.85</v>
      </c>
      <c r="BO391">
        <f t="shared" si="336"/>
        <v>1</v>
      </c>
      <c r="BP391">
        <f t="shared" si="336"/>
        <v>1</v>
      </c>
      <c r="BQ391">
        <f t="shared" si="336"/>
        <v>1</v>
      </c>
      <c r="BR391">
        <f t="shared" si="322"/>
        <v>860</v>
      </c>
      <c r="BS391">
        <f t="shared" si="334"/>
        <v>942</v>
      </c>
      <c r="BT391">
        <f t="shared" si="335"/>
        <v>1255</v>
      </c>
      <c r="BV391">
        <f t="shared" si="323"/>
        <v>0</v>
      </c>
      <c r="BW391">
        <f t="shared" si="324"/>
        <v>0</v>
      </c>
      <c r="BX391">
        <f t="shared" si="325"/>
        <v>0</v>
      </c>
      <c r="BY391">
        <f t="shared" si="351"/>
        <v>1</v>
      </c>
    </row>
    <row r="392" spans="1:77" x14ac:dyDescent="0.25">
      <c r="A392" t="str">
        <f t="shared" si="326"/>
        <v>22010</v>
      </c>
      <c r="D392">
        <v>2</v>
      </c>
      <c r="E392">
        <v>20</v>
      </c>
      <c r="F392">
        <v>40.5</v>
      </c>
      <c r="G392">
        <v>10</v>
      </c>
      <c r="H392">
        <v>11.5</v>
      </c>
      <c r="I392">
        <v>0</v>
      </c>
      <c r="J392">
        <v>26</v>
      </c>
      <c r="K392">
        <v>30</v>
      </c>
      <c r="L392">
        <v>47.8</v>
      </c>
      <c r="M392" s="115">
        <f t="shared" si="310"/>
        <v>1329.3</v>
      </c>
      <c r="N392" s="7">
        <v>4178.1784000000007</v>
      </c>
      <c r="O392" s="7">
        <v>4608.2849999999999</v>
      </c>
      <c r="P392" s="7">
        <v>6144.38</v>
      </c>
      <c r="Q392" s="121" t="s">
        <v>392</v>
      </c>
      <c r="R392">
        <v>1</v>
      </c>
      <c r="S392">
        <v>1</v>
      </c>
      <c r="T392">
        <v>1</v>
      </c>
      <c r="U392" t="e">
        <f t="shared" si="311"/>
        <v>#VALUE!</v>
      </c>
      <c r="V392">
        <f t="shared" si="312"/>
        <v>2299</v>
      </c>
      <c r="W392">
        <f t="shared" si="313"/>
        <v>2536</v>
      </c>
      <c r="X392">
        <f t="shared" si="314"/>
        <v>3381</v>
      </c>
      <c r="Y392" t="e">
        <f t="shared" si="344"/>
        <v>#VALUE!</v>
      </c>
      <c r="Z392">
        <f t="shared" si="345"/>
        <v>395</v>
      </c>
      <c r="AA392">
        <f t="shared" si="346"/>
        <v>436</v>
      </c>
      <c r="AB392" s="8">
        <f t="shared" si="347"/>
        <v>582</v>
      </c>
      <c r="AC392" s="213" t="e">
        <f t="shared" si="327"/>
        <v>#VALUE!</v>
      </c>
      <c r="AD392" s="213">
        <f t="shared" si="328"/>
        <v>0.57559546265756523</v>
      </c>
      <c r="AE392" s="213">
        <f t="shared" si="329"/>
        <v>0.70084930541303214</v>
      </c>
      <c r="AF392" s="213">
        <f t="shared" si="330"/>
        <v>1.2466436869989657</v>
      </c>
      <c r="AG392" s="167">
        <f t="shared" si="315"/>
        <v>3.969E-4</v>
      </c>
      <c r="AH392" s="167">
        <f t="shared" si="316"/>
        <v>1.7345999999999999</v>
      </c>
      <c r="AI392" s="167">
        <f t="shared" si="317"/>
        <v>2</v>
      </c>
      <c r="AJ392" s="167">
        <f t="shared" si="318"/>
        <v>3.6734700000000002E-4</v>
      </c>
      <c r="AK392" s="115">
        <v>579.25120000000004</v>
      </c>
      <c r="AL392" s="7">
        <v>638.88</v>
      </c>
      <c r="AM392" s="7">
        <v>851.84</v>
      </c>
      <c r="AN392">
        <v>1</v>
      </c>
      <c r="AO392">
        <v>1</v>
      </c>
      <c r="AP392">
        <v>1</v>
      </c>
      <c r="AQ392">
        <f t="shared" si="319"/>
        <v>652</v>
      </c>
      <c r="AR392">
        <f t="shared" si="319"/>
        <v>719</v>
      </c>
      <c r="AS392">
        <f t="shared" si="320"/>
        <v>959</v>
      </c>
      <c r="AT392">
        <f t="shared" si="348"/>
        <v>280</v>
      </c>
      <c r="AU392">
        <f t="shared" si="349"/>
        <v>309</v>
      </c>
      <c r="AV392" s="8">
        <f t="shared" si="350"/>
        <v>412</v>
      </c>
      <c r="AW392" s="213">
        <f t="shared" si="331"/>
        <v>0.28989540527453278</v>
      </c>
      <c r="AX392" s="213">
        <f t="shared" si="332"/>
        <v>0.35281419428721855</v>
      </c>
      <c r="AY392" s="213">
        <f t="shared" si="333"/>
        <v>0.62603830600706367</v>
      </c>
      <c r="AZ392" s="119">
        <f t="shared" si="352"/>
        <v>0.1</v>
      </c>
      <c r="BA392">
        <v>16.2</v>
      </c>
      <c r="BB392">
        <v>18.600000000000001</v>
      </c>
      <c r="BC392">
        <v>31.4</v>
      </c>
      <c r="BE392" s="7">
        <v>1477</v>
      </c>
      <c r="BG392" s="123">
        <f t="shared" si="321"/>
        <v>0.9</v>
      </c>
      <c r="BJ392">
        <v>0</v>
      </c>
      <c r="BK392">
        <v>10.199999999999999</v>
      </c>
      <c r="BL392">
        <v>11.9</v>
      </c>
      <c r="BM392">
        <v>21.85</v>
      </c>
      <c r="BO392">
        <f t="shared" si="336"/>
        <v>1</v>
      </c>
      <c r="BP392">
        <f t="shared" si="336"/>
        <v>1</v>
      </c>
      <c r="BQ392">
        <f t="shared" si="336"/>
        <v>1</v>
      </c>
      <c r="BR392">
        <f t="shared" si="322"/>
        <v>652</v>
      </c>
      <c r="BS392">
        <f t="shared" si="334"/>
        <v>719</v>
      </c>
      <c r="BT392">
        <f t="shared" si="335"/>
        <v>959</v>
      </c>
      <c r="BV392">
        <f t="shared" si="323"/>
        <v>0</v>
      </c>
      <c r="BW392">
        <f t="shared" si="324"/>
        <v>0</v>
      </c>
      <c r="BX392">
        <f t="shared" si="325"/>
        <v>0</v>
      </c>
      <c r="BY392">
        <f t="shared" si="351"/>
        <v>1</v>
      </c>
    </row>
    <row r="393" spans="1:77" x14ac:dyDescent="0.25">
      <c r="A393" t="str">
        <f t="shared" si="326"/>
        <v>22015</v>
      </c>
      <c r="D393">
        <v>2</v>
      </c>
      <c r="E393">
        <v>20</v>
      </c>
      <c r="F393">
        <v>40.5</v>
      </c>
      <c r="G393">
        <v>15</v>
      </c>
      <c r="H393">
        <v>16.5</v>
      </c>
      <c r="I393">
        <v>0</v>
      </c>
      <c r="J393">
        <v>26</v>
      </c>
      <c r="K393">
        <v>30</v>
      </c>
      <c r="L393">
        <v>47.8</v>
      </c>
      <c r="M393" s="115">
        <f t="shared" si="310"/>
        <v>2159.2000000000003</v>
      </c>
      <c r="N393" s="7">
        <v>5669.0920000000006</v>
      </c>
      <c r="O393" s="7">
        <v>6252.6749999999993</v>
      </c>
      <c r="P393" s="7">
        <v>8336.9</v>
      </c>
      <c r="Q393" s="121" t="s">
        <v>392</v>
      </c>
      <c r="R393">
        <v>1</v>
      </c>
      <c r="S393">
        <v>1</v>
      </c>
      <c r="T393">
        <v>1</v>
      </c>
      <c r="U393" t="e">
        <f t="shared" si="311"/>
        <v>#VALUE!</v>
      </c>
      <c r="V393">
        <f t="shared" si="312"/>
        <v>3120</v>
      </c>
      <c r="W393">
        <f t="shared" si="313"/>
        <v>3441</v>
      </c>
      <c r="X393">
        <f t="shared" si="314"/>
        <v>4588</v>
      </c>
      <c r="Y393" t="e">
        <f t="shared" si="344"/>
        <v>#VALUE!</v>
      </c>
      <c r="Z393">
        <f t="shared" si="345"/>
        <v>537</v>
      </c>
      <c r="AA393">
        <f t="shared" si="346"/>
        <v>592</v>
      </c>
      <c r="AB393" s="8">
        <f t="shared" si="347"/>
        <v>789</v>
      </c>
      <c r="AC393" s="213" t="e">
        <f t="shared" si="327"/>
        <v>#VALUE!</v>
      </c>
      <c r="AD393" s="213">
        <f t="shared" si="328"/>
        <v>1.3167670208754696</v>
      </c>
      <c r="AE393" s="213">
        <f t="shared" si="329"/>
        <v>1.5999334214197569</v>
      </c>
      <c r="AF393" s="213">
        <f t="shared" si="330"/>
        <v>2.8400613087700988</v>
      </c>
      <c r="AG393" s="167">
        <f t="shared" si="315"/>
        <v>2.0829999999999999E-4</v>
      </c>
      <c r="AH393" s="167">
        <f t="shared" si="316"/>
        <v>1.724</v>
      </c>
      <c r="AI393" s="167">
        <f t="shared" si="317"/>
        <v>2</v>
      </c>
      <c r="AJ393" s="167">
        <f t="shared" si="318"/>
        <v>4.6182900000000003E-4</v>
      </c>
      <c r="AK393" s="115">
        <v>949.51120000000003</v>
      </c>
      <c r="AL393" s="7">
        <v>1047.2549999999999</v>
      </c>
      <c r="AM393" s="7">
        <v>1396.34</v>
      </c>
      <c r="AN393">
        <v>1</v>
      </c>
      <c r="AO393">
        <v>1</v>
      </c>
      <c r="AP393">
        <v>1</v>
      </c>
      <c r="AQ393">
        <f t="shared" si="319"/>
        <v>1069</v>
      </c>
      <c r="AR393">
        <f t="shared" si="319"/>
        <v>1179</v>
      </c>
      <c r="AS393">
        <f t="shared" si="320"/>
        <v>1573</v>
      </c>
      <c r="AT393">
        <f t="shared" si="348"/>
        <v>460</v>
      </c>
      <c r="AU393">
        <f t="shared" si="349"/>
        <v>507</v>
      </c>
      <c r="AV393" s="8">
        <f t="shared" si="350"/>
        <v>676</v>
      </c>
      <c r="AW393" s="213">
        <f t="shared" si="331"/>
        <v>0.9665924872527959</v>
      </c>
      <c r="AX393" s="213">
        <f t="shared" si="332"/>
        <v>1.1739176536349283</v>
      </c>
      <c r="AY393" s="213">
        <f t="shared" si="333"/>
        <v>2.0855353662946929</v>
      </c>
      <c r="AZ393" s="119">
        <f t="shared" si="352"/>
        <v>0.2</v>
      </c>
      <c r="BA393">
        <v>16.2</v>
      </c>
      <c r="BB393">
        <v>18.600000000000001</v>
      </c>
      <c r="BC393">
        <v>31.4</v>
      </c>
      <c r="BE393" s="7">
        <v>2699</v>
      </c>
      <c r="BG393" s="123">
        <f t="shared" si="321"/>
        <v>0.8</v>
      </c>
      <c r="BJ393">
        <v>0</v>
      </c>
      <c r="BK393">
        <v>10</v>
      </c>
      <c r="BL393">
        <v>10.9</v>
      </c>
      <c r="BM393">
        <v>21.85</v>
      </c>
      <c r="BO393">
        <f t="shared" si="336"/>
        <v>1</v>
      </c>
      <c r="BP393">
        <f t="shared" si="336"/>
        <v>1</v>
      </c>
      <c r="BQ393">
        <f t="shared" si="336"/>
        <v>1</v>
      </c>
      <c r="BR393">
        <f t="shared" si="322"/>
        <v>1069</v>
      </c>
      <c r="BS393">
        <f t="shared" si="334"/>
        <v>1179</v>
      </c>
      <c r="BT393">
        <f t="shared" si="335"/>
        <v>1573</v>
      </c>
      <c r="BV393">
        <f t="shared" si="323"/>
        <v>0</v>
      </c>
      <c r="BW393">
        <f t="shared" si="324"/>
        <v>0</v>
      </c>
      <c r="BX393">
        <f t="shared" si="325"/>
        <v>0</v>
      </c>
      <c r="BY393">
        <f t="shared" si="351"/>
        <v>1</v>
      </c>
    </row>
    <row r="394" spans="1:77" x14ac:dyDescent="0.25">
      <c r="A394" t="str">
        <f t="shared" si="326"/>
        <v>22020</v>
      </c>
      <c r="D394">
        <v>2</v>
      </c>
      <c r="E394">
        <v>20</v>
      </c>
      <c r="F394">
        <v>40.5</v>
      </c>
      <c r="G394">
        <v>20</v>
      </c>
      <c r="H394">
        <v>21.5</v>
      </c>
      <c r="I394">
        <v>0</v>
      </c>
      <c r="J394">
        <v>26</v>
      </c>
      <c r="K394">
        <v>30</v>
      </c>
      <c r="L394">
        <v>48.1</v>
      </c>
      <c r="M394" s="115">
        <f t="shared" si="310"/>
        <v>2899.2000000000003</v>
      </c>
      <c r="N394" s="7">
        <v>6444.5232000000005</v>
      </c>
      <c r="O394" s="7">
        <v>7107.93</v>
      </c>
      <c r="P394" s="7">
        <v>9477.24</v>
      </c>
      <c r="Q394" s="121" t="s">
        <v>392</v>
      </c>
      <c r="R394">
        <v>1</v>
      </c>
      <c r="S394">
        <v>1</v>
      </c>
      <c r="T394">
        <v>1</v>
      </c>
      <c r="U394" t="e">
        <f t="shared" si="311"/>
        <v>#VALUE!</v>
      </c>
      <c r="V394">
        <f t="shared" si="312"/>
        <v>3547</v>
      </c>
      <c r="W394">
        <f t="shared" si="313"/>
        <v>3912</v>
      </c>
      <c r="X394">
        <f t="shared" si="314"/>
        <v>5216</v>
      </c>
      <c r="Y394" t="e">
        <f t="shared" si="344"/>
        <v>#VALUE!</v>
      </c>
      <c r="Z394">
        <f t="shared" si="345"/>
        <v>610</v>
      </c>
      <c r="AA394">
        <f t="shared" si="346"/>
        <v>673</v>
      </c>
      <c r="AB394" s="8">
        <f t="shared" si="347"/>
        <v>897</v>
      </c>
      <c r="AC394" s="213" t="e">
        <f t="shared" si="327"/>
        <v>#VALUE!</v>
      </c>
      <c r="AD394" s="213">
        <f t="shared" si="328"/>
        <v>1.382099117513246</v>
      </c>
      <c r="AE394" s="213">
        <f t="shared" si="329"/>
        <v>1.6820366221687504</v>
      </c>
      <c r="AF394" s="213">
        <f t="shared" si="330"/>
        <v>2.986651228505496</v>
      </c>
      <c r="AG394" s="167">
        <f t="shared" si="315"/>
        <v>1.2760000000000001E-4</v>
      </c>
      <c r="AH394" s="167">
        <f t="shared" si="316"/>
        <v>1.7219</v>
      </c>
      <c r="AI394" s="167">
        <f t="shared" si="317"/>
        <v>2</v>
      </c>
      <c r="AJ394" s="167">
        <f t="shared" si="318"/>
        <v>3.76611E-4</v>
      </c>
      <c r="AK394" s="115">
        <v>768.42720000000008</v>
      </c>
      <c r="AL394" s="7">
        <v>847.53</v>
      </c>
      <c r="AM394" s="7">
        <v>1130.04</v>
      </c>
      <c r="AN394">
        <v>1</v>
      </c>
      <c r="AO394">
        <v>1</v>
      </c>
      <c r="AP394">
        <v>1</v>
      </c>
      <c r="AQ394">
        <f t="shared" si="319"/>
        <v>865</v>
      </c>
      <c r="AR394">
        <f t="shared" si="319"/>
        <v>954</v>
      </c>
      <c r="AS394">
        <f t="shared" si="320"/>
        <v>1273</v>
      </c>
      <c r="AT394">
        <f t="shared" si="348"/>
        <v>372</v>
      </c>
      <c r="AU394">
        <f t="shared" si="349"/>
        <v>410</v>
      </c>
      <c r="AV394" s="8">
        <f t="shared" si="350"/>
        <v>547</v>
      </c>
      <c r="AW394" s="213">
        <f t="shared" si="331"/>
        <v>0.51448288910908924</v>
      </c>
      <c r="AX394" s="213">
        <f t="shared" si="332"/>
        <v>0.62483964875662168</v>
      </c>
      <c r="AY394" s="213">
        <f t="shared" si="333"/>
        <v>1.1115752307855706</v>
      </c>
      <c r="AZ394" s="119">
        <f t="shared" si="352"/>
        <v>0.3</v>
      </c>
      <c r="BA394">
        <v>16.399999999999999</v>
      </c>
      <c r="BB394">
        <v>17.7</v>
      </c>
      <c r="BC394">
        <v>29.7</v>
      </c>
      <c r="BE394" s="7">
        <v>3624</v>
      </c>
      <c r="BG394" s="123">
        <f t="shared" si="321"/>
        <v>0.8</v>
      </c>
      <c r="BJ394">
        <v>0</v>
      </c>
      <c r="BK394">
        <v>10</v>
      </c>
      <c r="BL394">
        <v>10.9</v>
      </c>
      <c r="BM394">
        <v>21.85</v>
      </c>
      <c r="BO394">
        <f t="shared" si="336"/>
        <v>1</v>
      </c>
      <c r="BP394">
        <f t="shared" si="336"/>
        <v>1</v>
      </c>
      <c r="BQ394">
        <f t="shared" si="336"/>
        <v>1</v>
      </c>
      <c r="BR394">
        <f t="shared" si="322"/>
        <v>865</v>
      </c>
      <c r="BS394">
        <f t="shared" si="334"/>
        <v>954</v>
      </c>
      <c r="BT394">
        <f t="shared" si="335"/>
        <v>1273</v>
      </c>
      <c r="BV394">
        <f t="shared" si="323"/>
        <v>0</v>
      </c>
      <c r="BW394">
        <f t="shared" si="324"/>
        <v>0</v>
      </c>
      <c r="BX394">
        <f t="shared" si="325"/>
        <v>0</v>
      </c>
      <c r="BY394">
        <f t="shared" si="351"/>
        <v>1</v>
      </c>
    </row>
    <row r="395" spans="1:77" x14ac:dyDescent="0.25">
      <c r="A395" t="str">
        <f t="shared" si="326"/>
        <v>22010</v>
      </c>
      <c r="D395">
        <v>2</v>
      </c>
      <c r="E395">
        <v>20</v>
      </c>
      <c r="F395">
        <v>40.5</v>
      </c>
      <c r="G395">
        <v>10</v>
      </c>
      <c r="H395">
        <v>11.5</v>
      </c>
      <c r="I395">
        <v>0</v>
      </c>
      <c r="J395">
        <v>26</v>
      </c>
      <c r="K395">
        <v>30</v>
      </c>
      <c r="L395">
        <v>47.8</v>
      </c>
      <c r="M395" s="115">
        <f t="shared" si="310"/>
        <v>1431.9</v>
      </c>
      <c r="N395" s="7">
        <v>4331.3824000000004</v>
      </c>
      <c r="O395" s="7">
        <v>4782.2249168521384</v>
      </c>
      <c r="P395" s="7">
        <v>6369.68</v>
      </c>
      <c r="Q395" s="121" t="s">
        <v>392</v>
      </c>
      <c r="R395">
        <v>1</v>
      </c>
      <c r="S395">
        <v>1</v>
      </c>
      <c r="T395">
        <v>1</v>
      </c>
      <c r="U395" t="e">
        <f t="shared" si="311"/>
        <v>#VALUE!</v>
      </c>
      <c r="V395">
        <f t="shared" si="312"/>
        <v>2384</v>
      </c>
      <c r="W395">
        <f t="shared" si="313"/>
        <v>2632</v>
      </c>
      <c r="X395">
        <f t="shared" si="314"/>
        <v>3505</v>
      </c>
      <c r="Y395" t="e">
        <f t="shared" si="344"/>
        <v>#VALUE!</v>
      </c>
      <c r="Z395">
        <f t="shared" si="345"/>
        <v>410</v>
      </c>
      <c r="AA395">
        <f t="shared" si="346"/>
        <v>453</v>
      </c>
      <c r="AB395" s="8">
        <f t="shared" si="347"/>
        <v>603</v>
      </c>
      <c r="AC395" s="213" t="e">
        <f t="shared" si="327"/>
        <v>#VALUE!</v>
      </c>
      <c r="AD395" s="213">
        <f t="shared" si="328"/>
        <v>0.6199941623576285</v>
      </c>
      <c r="AE395" s="213">
        <f t="shared" si="329"/>
        <v>0.75638824083140666</v>
      </c>
      <c r="AF395" s="213">
        <f t="shared" si="330"/>
        <v>1.3379569561694504</v>
      </c>
      <c r="AG395" s="167">
        <f t="shared" si="315"/>
        <v>3.969E-4</v>
      </c>
      <c r="AH395" s="167">
        <f t="shared" si="316"/>
        <v>1.7345999999999999</v>
      </c>
      <c r="AI395" s="167">
        <f t="shared" si="317"/>
        <v>2</v>
      </c>
      <c r="AJ395" s="167">
        <f t="shared" si="318"/>
        <v>3.6734700000000002E-4</v>
      </c>
      <c r="AK395" s="115">
        <v>587.68320000000006</v>
      </c>
      <c r="AL395" s="7">
        <v>648.85364133524638</v>
      </c>
      <c r="AM395" s="7">
        <v>864.24</v>
      </c>
      <c r="AN395">
        <v>1</v>
      </c>
      <c r="AO395">
        <v>1</v>
      </c>
      <c r="AP395">
        <v>1</v>
      </c>
      <c r="AQ395">
        <f t="shared" si="319"/>
        <v>662</v>
      </c>
      <c r="AR395">
        <f t="shared" si="319"/>
        <v>731</v>
      </c>
      <c r="AS395">
        <f t="shared" si="320"/>
        <v>973</v>
      </c>
      <c r="AT395">
        <f t="shared" si="348"/>
        <v>285</v>
      </c>
      <c r="AU395">
        <f t="shared" si="349"/>
        <v>314</v>
      </c>
      <c r="AV395" s="8">
        <f t="shared" si="350"/>
        <v>418</v>
      </c>
      <c r="AW395" s="213">
        <f t="shared" si="331"/>
        <v>0.30030408453174701</v>
      </c>
      <c r="AX395" s="213">
        <f t="shared" si="332"/>
        <v>0.36428463742617484</v>
      </c>
      <c r="AY395" s="213">
        <f t="shared" si="333"/>
        <v>0.64434622989394141</v>
      </c>
      <c r="AZ395" s="119">
        <f t="shared" si="352"/>
        <v>0.1</v>
      </c>
      <c r="BA395">
        <v>16.2</v>
      </c>
      <c r="BB395">
        <v>18.600000000000001</v>
      </c>
      <c r="BC395">
        <v>31.4</v>
      </c>
      <c r="BE395" s="7">
        <v>1591</v>
      </c>
      <c r="BG395" s="123">
        <f t="shared" si="321"/>
        <v>0.9</v>
      </c>
      <c r="BJ395">
        <v>0</v>
      </c>
      <c r="BK395">
        <v>10.199999999999999</v>
      </c>
      <c r="BL395">
        <v>11.9</v>
      </c>
      <c r="BM395">
        <v>21.85</v>
      </c>
      <c r="BO395">
        <f t="shared" si="336"/>
        <v>1</v>
      </c>
      <c r="BP395">
        <f t="shared" si="336"/>
        <v>1</v>
      </c>
      <c r="BQ395">
        <f t="shared" si="336"/>
        <v>1</v>
      </c>
      <c r="BR395">
        <f t="shared" si="322"/>
        <v>662</v>
      </c>
      <c r="BS395">
        <f t="shared" si="334"/>
        <v>731</v>
      </c>
      <c r="BT395">
        <f t="shared" si="335"/>
        <v>973</v>
      </c>
      <c r="BV395">
        <f t="shared" si="323"/>
        <v>0</v>
      </c>
      <c r="BW395">
        <f t="shared" si="324"/>
        <v>0</v>
      </c>
      <c r="BX395">
        <f t="shared" si="325"/>
        <v>0</v>
      </c>
      <c r="BY395">
        <f t="shared" si="351"/>
        <v>1</v>
      </c>
    </row>
    <row r="396" spans="1:77" x14ac:dyDescent="0.25">
      <c r="A396" t="str">
        <f t="shared" si="326"/>
        <v>22015</v>
      </c>
      <c r="D396">
        <v>2</v>
      </c>
      <c r="E396">
        <v>20</v>
      </c>
      <c r="F396">
        <v>40.5</v>
      </c>
      <c r="G396">
        <v>15</v>
      </c>
      <c r="H396">
        <v>16.5</v>
      </c>
      <c r="I396">
        <v>0</v>
      </c>
      <c r="J396">
        <v>26</v>
      </c>
      <c r="K396">
        <v>30</v>
      </c>
      <c r="L396">
        <v>48.9</v>
      </c>
      <c r="M396" s="115">
        <f t="shared" si="310"/>
        <v>2324.8000000000002</v>
      </c>
      <c r="N396" s="7">
        <v>5583.9635634029</v>
      </c>
      <c r="O396" s="7">
        <v>5708.9475468201636</v>
      </c>
      <c r="P396" s="7">
        <v>8483.56</v>
      </c>
      <c r="Q396" s="121" t="s">
        <v>392</v>
      </c>
      <c r="R396">
        <v>1</v>
      </c>
      <c r="S396">
        <v>1</v>
      </c>
      <c r="T396">
        <v>1</v>
      </c>
      <c r="U396" t="e">
        <f t="shared" si="311"/>
        <v>#VALUE!</v>
      </c>
      <c r="V396">
        <f t="shared" si="312"/>
        <v>3073</v>
      </c>
      <c r="W396">
        <f t="shared" si="313"/>
        <v>3142</v>
      </c>
      <c r="X396">
        <f t="shared" si="314"/>
        <v>4669</v>
      </c>
      <c r="Y396" t="e">
        <f t="shared" si="344"/>
        <v>#VALUE!</v>
      </c>
      <c r="Z396">
        <f t="shared" si="345"/>
        <v>529</v>
      </c>
      <c r="AA396">
        <f t="shared" si="346"/>
        <v>540</v>
      </c>
      <c r="AB396" s="8">
        <f t="shared" si="347"/>
        <v>803</v>
      </c>
      <c r="AC396" s="213" t="e">
        <f t="shared" si="327"/>
        <v>#VALUE!</v>
      </c>
      <c r="AD396" s="213">
        <f t="shared" si="328"/>
        <v>1.2778728340646706</v>
      </c>
      <c r="AE396" s="213">
        <f t="shared" si="329"/>
        <v>1.3315025277979815</v>
      </c>
      <c r="AF396" s="213">
        <f t="shared" si="330"/>
        <v>2.9416302254570317</v>
      </c>
      <c r="AG396" s="167">
        <f t="shared" si="315"/>
        <v>2.0829999999999999E-4</v>
      </c>
      <c r="AH396" s="167">
        <f t="shared" si="316"/>
        <v>1.724</v>
      </c>
      <c r="AI396" s="167">
        <f t="shared" si="317"/>
        <v>2</v>
      </c>
      <c r="AJ396" s="167">
        <f t="shared" si="318"/>
        <v>4.6182900000000003E-4</v>
      </c>
      <c r="AK396" s="115">
        <v>762.23344503523219</v>
      </c>
      <c r="AL396" s="7">
        <v>779.29426056038062</v>
      </c>
      <c r="AM396" s="7">
        <v>1158.04</v>
      </c>
      <c r="AN396">
        <v>1</v>
      </c>
      <c r="AO396">
        <v>1</v>
      </c>
      <c r="AP396">
        <v>1</v>
      </c>
      <c r="AQ396">
        <f t="shared" si="319"/>
        <v>858</v>
      </c>
      <c r="AR396">
        <f t="shared" si="319"/>
        <v>878</v>
      </c>
      <c r="AS396">
        <f t="shared" si="320"/>
        <v>1304</v>
      </c>
      <c r="AT396">
        <f t="shared" si="348"/>
        <v>369</v>
      </c>
      <c r="AU396">
        <f t="shared" si="349"/>
        <v>378</v>
      </c>
      <c r="AV396" s="8">
        <f t="shared" si="350"/>
        <v>561</v>
      </c>
      <c r="AW396" s="213">
        <f t="shared" si="331"/>
        <v>0.62234534008871234</v>
      </c>
      <c r="AX396" s="213">
        <f t="shared" si="332"/>
        <v>0.65303150285996137</v>
      </c>
      <c r="AY396" s="213">
        <f t="shared" si="333"/>
        <v>1.4369447705547467</v>
      </c>
      <c r="AZ396" s="119">
        <f t="shared" si="352"/>
        <v>0.2</v>
      </c>
      <c r="BA396">
        <v>19.3</v>
      </c>
      <c r="BB396">
        <v>20.399999999999999</v>
      </c>
      <c r="BC396">
        <v>34.5</v>
      </c>
      <c r="BE396" s="7">
        <v>2906</v>
      </c>
      <c r="BG396" s="123">
        <f t="shared" si="321"/>
        <v>0.8</v>
      </c>
      <c r="BJ396">
        <v>0</v>
      </c>
      <c r="BK396">
        <v>10</v>
      </c>
      <c r="BL396">
        <v>10.6</v>
      </c>
      <c r="BM396">
        <v>21.85</v>
      </c>
      <c r="BO396">
        <f t="shared" si="336"/>
        <v>1</v>
      </c>
      <c r="BP396">
        <f t="shared" si="336"/>
        <v>1</v>
      </c>
      <c r="BQ396">
        <f t="shared" si="336"/>
        <v>1</v>
      </c>
      <c r="BR396">
        <f t="shared" si="322"/>
        <v>858</v>
      </c>
      <c r="BS396">
        <f t="shared" si="334"/>
        <v>878</v>
      </c>
      <c r="BT396">
        <f t="shared" si="335"/>
        <v>1304</v>
      </c>
      <c r="BV396">
        <f t="shared" si="323"/>
        <v>0</v>
      </c>
      <c r="BW396">
        <f t="shared" si="324"/>
        <v>0</v>
      </c>
      <c r="BX396">
        <f t="shared" si="325"/>
        <v>0</v>
      </c>
      <c r="BY396">
        <f t="shared" ref="BY396:BY459" si="353">IF(SUM(BV396:BX396)=0,1,0)</f>
        <v>1</v>
      </c>
    </row>
    <row r="397" spans="1:77" x14ac:dyDescent="0.25">
      <c r="A397" t="str">
        <f t="shared" si="326"/>
        <v>22020</v>
      </c>
      <c r="D397">
        <v>2</v>
      </c>
      <c r="E397">
        <v>20</v>
      </c>
      <c r="F397">
        <v>40.5</v>
      </c>
      <c r="G397">
        <v>20</v>
      </c>
      <c r="H397">
        <v>21.5</v>
      </c>
      <c r="I397">
        <v>0</v>
      </c>
      <c r="J397">
        <v>26</v>
      </c>
      <c r="K397">
        <v>30</v>
      </c>
      <c r="L397">
        <v>48.9</v>
      </c>
      <c r="M397" s="115">
        <f t="shared" si="310"/>
        <v>3122.4</v>
      </c>
      <c r="N397" s="7">
        <v>7236.8592000000008</v>
      </c>
      <c r="O397" s="7">
        <v>7990.1253664397382</v>
      </c>
      <c r="P397" s="7">
        <v>10642.44</v>
      </c>
      <c r="Q397" s="121" t="s">
        <v>392</v>
      </c>
      <c r="R397">
        <v>1</v>
      </c>
      <c r="S397">
        <v>1</v>
      </c>
      <c r="T397">
        <v>1</v>
      </c>
      <c r="U397" t="e">
        <f t="shared" si="311"/>
        <v>#VALUE!</v>
      </c>
      <c r="V397">
        <f t="shared" si="312"/>
        <v>3983</v>
      </c>
      <c r="W397">
        <f t="shared" si="313"/>
        <v>4397</v>
      </c>
      <c r="X397">
        <f t="shared" si="314"/>
        <v>5857</v>
      </c>
      <c r="Y397" t="e">
        <f t="shared" si="344"/>
        <v>#VALUE!</v>
      </c>
      <c r="Z397">
        <f t="shared" si="345"/>
        <v>685</v>
      </c>
      <c r="AA397">
        <f t="shared" si="346"/>
        <v>756</v>
      </c>
      <c r="AB397" s="8">
        <f t="shared" si="347"/>
        <v>1007</v>
      </c>
      <c r="AC397" s="213" t="e">
        <f t="shared" si="327"/>
        <v>#VALUE!</v>
      </c>
      <c r="AD397" s="213">
        <f t="shared" si="328"/>
        <v>1.7425021865541863</v>
      </c>
      <c r="AE397" s="213">
        <f t="shared" si="329"/>
        <v>2.1220894042075886</v>
      </c>
      <c r="AF397" s="213">
        <f t="shared" si="330"/>
        <v>3.7633989067239022</v>
      </c>
      <c r="AG397" s="167">
        <f t="shared" si="315"/>
        <v>1.2760000000000001E-4</v>
      </c>
      <c r="AH397" s="167">
        <f t="shared" si="316"/>
        <v>1.7219</v>
      </c>
      <c r="AI397" s="167">
        <f t="shared" si="317"/>
        <v>2</v>
      </c>
      <c r="AJ397" s="167">
        <f t="shared" si="318"/>
        <v>3.76611E-4</v>
      </c>
      <c r="AK397" s="115">
        <v>894.36320000000012</v>
      </c>
      <c r="AL397" s="7">
        <v>987.455178225689</v>
      </c>
      <c r="AM397" s="7">
        <v>1315.24</v>
      </c>
      <c r="AN397">
        <v>1</v>
      </c>
      <c r="AO397">
        <v>1</v>
      </c>
      <c r="AP397">
        <v>1</v>
      </c>
      <c r="AQ397">
        <f t="shared" si="319"/>
        <v>1007</v>
      </c>
      <c r="AR397">
        <f t="shared" si="319"/>
        <v>1112</v>
      </c>
      <c r="AS397">
        <f t="shared" si="320"/>
        <v>1481</v>
      </c>
      <c r="AT397">
        <f t="shared" si="348"/>
        <v>433</v>
      </c>
      <c r="AU397">
        <f t="shared" si="349"/>
        <v>478</v>
      </c>
      <c r="AV397" s="8">
        <f t="shared" si="350"/>
        <v>637</v>
      </c>
      <c r="AW397" s="213">
        <f t="shared" si="331"/>
        <v>0.69683570600601641</v>
      </c>
      <c r="AX397" s="213">
        <f t="shared" si="332"/>
        <v>0.84904038116860037</v>
      </c>
      <c r="AY397" s="213">
        <f t="shared" si="333"/>
        <v>1.507042286914303</v>
      </c>
      <c r="AZ397" s="119">
        <f t="shared" si="352"/>
        <v>0.3</v>
      </c>
      <c r="BA397">
        <v>19.3</v>
      </c>
      <c r="BB397">
        <v>20.399999999999999</v>
      </c>
      <c r="BC397">
        <v>34.5</v>
      </c>
      <c r="BE397" s="7">
        <v>3903</v>
      </c>
      <c r="BG397" s="123">
        <f t="shared" si="321"/>
        <v>0.8</v>
      </c>
      <c r="BJ397">
        <v>0</v>
      </c>
      <c r="BK397">
        <v>10</v>
      </c>
      <c r="BL397">
        <v>10.6</v>
      </c>
      <c r="BM397">
        <v>21.85</v>
      </c>
      <c r="BO397">
        <f t="shared" si="336"/>
        <v>1</v>
      </c>
      <c r="BP397">
        <f t="shared" si="336"/>
        <v>1</v>
      </c>
      <c r="BQ397">
        <f t="shared" si="336"/>
        <v>1</v>
      </c>
      <c r="BR397">
        <f t="shared" si="322"/>
        <v>1007</v>
      </c>
      <c r="BS397">
        <f t="shared" si="334"/>
        <v>1112</v>
      </c>
      <c r="BT397">
        <f t="shared" si="335"/>
        <v>1481</v>
      </c>
      <c r="BV397">
        <f t="shared" si="323"/>
        <v>0</v>
      </c>
      <c r="BW397">
        <f t="shared" si="324"/>
        <v>0</v>
      </c>
      <c r="BX397">
        <f t="shared" si="325"/>
        <v>0</v>
      </c>
      <c r="BY397">
        <f t="shared" si="353"/>
        <v>1</v>
      </c>
    </row>
    <row r="398" spans="1:77" x14ac:dyDescent="0.25">
      <c r="A398" t="str">
        <f t="shared" si="326"/>
        <v>23510</v>
      </c>
      <c r="D398">
        <v>2</v>
      </c>
      <c r="E398">
        <v>35</v>
      </c>
      <c r="F398">
        <v>40.5</v>
      </c>
      <c r="G398">
        <v>10</v>
      </c>
      <c r="H398">
        <v>11.5</v>
      </c>
      <c r="I398">
        <v>0</v>
      </c>
      <c r="J398">
        <v>26</v>
      </c>
      <c r="K398">
        <v>30</v>
      </c>
      <c r="L398">
        <f>L28</f>
        <v>30.9</v>
      </c>
      <c r="M398" s="115">
        <f t="shared" si="310"/>
        <v>353.7</v>
      </c>
      <c r="N398" s="7">
        <f>N28</f>
        <v>531.08388557633521</v>
      </c>
      <c r="O398" s="7">
        <f t="shared" ref="O398:P398" si="354">O28</f>
        <v>593.58512937132184</v>
      </c>
      <c r="P398" s="7">
        <f t="shared" si="354"/>
        <v>603.75006004579984</v>
      </c>
      <c r="Q398" s="121" t="s">
        <v>392</v>
      </c>
      <c r="R398">
        <v>1</v>
      </c>
      <c r="S398">
        <v>1</v>
      </c>
      <c r="T398">
        <v>1</v>
      </c>
      <c r="U398" t="e">
        <f t="shared" si="311"/>
        <v>#VALUE!</v>
      </c>
      <c r="V398">
        <f t="shared" si="312"/>
        <v>292</v>
      </c>
      <c r="W398">
        <f t="shared" si="313"/>
        <v>327</v>
      </c>
      <c r="X398">
        <f t="shared" si="314"/>
        <v>332</v>
      </c>
      <c r="Y398" t="e">
        <f t="shared" ref="Y398:Y461" si="355">ROUND(U398*3600/(4186*ABS($O$1-$O$2)),0)</f>
        <v>#VALUE!</v>
      </c>
      <c r="Z398">
        <f t="shared" ref="Z398:Z461" si="356">ROUND(V398*3600/(4186*ABS($O$1-$O$2)),0)</f>
        <v>50</v>
      </c>
      <c r="AA398">
        <f t="shared" ref="AA398:AA461" si="357">ROUND(W398*3600/(4186*ABS($O$1-$O$2)),0)</f>
        <v>56</v>
      </c>
      <c r="AB398" s="8">
        <f t="shared" ref="AB398:AB461" si="358">ROUND(X398*3600/(4186*ABS($O$1-$O$2)),0)</f>
        <v>57</v>
      </c>
      <c r="AC398" s="213" t="e">
        <f t="shared" si="327"/>
        <v>#VALUE!</v>
      </c>
      <c r="AD398" s="213">
        <f t="shared" si="328"/>
        <v>1.04185290018858E-2</v>
      </c>
      <c r="AE398" s="213">
        <f t="shared" si="329"/>
        <v>1.3016279828642004E-2</v>
      </c>
      <c r="AF398" s="213">
        <f t="shared" si="330"/>
        <v>1.3476913991529805E-2</v>
      </c>
      <c r="AG398" s="167">
        <f t="shared" si="315"/>
        <v>3.969E-4</v>
      </c>
      <c r="AH398" s="167">
        <f t="shared" si="316"/>
        <v>1.7345999999999999</v>
      </c>
      <c r="AI398" s="167">
        <f t="shared" si="317"/>
        <v>2</v>
      </c>
      <c r="AJ398" s="167">
        <f t="shared" si="318"/>
        <v>3.6734700000000002E-4</v>
      </c>
      <c r="AK398" s="115">
        <f t="shared" ref="AK398:AM398" si="359">AK28</f>
        <v>165.20424789047323</v>
      </c>
      <c r="AL398" s="7">
        <f t="shared" si="359"/>
        <v>176.57489050514062</v>
      </c>
      <c r="AM398" s="7">
        <f t="shared" si="359"/>
        <v>177.91653591149998</v>
      </c>
      <c r="AN398">
        <v>1</v>
      </c>
      <c r="AO398">
        <v>1</v>
      </c>
      <c r="AP398">
        <v>1</v>
      </c>
      <c r="AQ398">
        <f t="shared" si="319"/>
        <v>186</v>
      </c>
      <c r="AR398">
        <f t="shared" si="319"/>
        <v>199</v>
      </c>
      <c r="AS398">
        <f t="shared" si="320"/>
        <v>200</v>
      </c>
      <c r="AT398">
        <f t="shared" ref="AT398:AT461" si="360">ROUND(AQ398*3600/(4186*ABS($AM$1-$AM$2)),0)</f>
        <v>80</v>
      </c>
      <c r="AU398">
        <f t="shared" ref="AU398:AU461" si="361">ROUND(AR398*3600/(4186*ABS($AM$1-$AM$2)),0)</f>
        <v>86</v>
      </c>
      <c r="AV398" s="8">
        <f t="shared" ref="AV398:AV461" si="362">ROUND(AS398*3600/(4186*ABS($AM$1-$AM$2)),0)</f>
        <v>86</v>
      </c>
      <c r="AW398" s="213">
        <f t="shared" si="331"/>
        <v>2.6245566584842853E-2</v>
      </c>
      <c r="AX398" s="213">
        <f t="shared" si="332"/>
        <v>3.0259608463987071E-2</v>
      </c>
      <c r="AY398" s="213">
        <f t="shared" si="333"/>
        <v>3.0259608463987071E-2</v>
      </c>
      <c r="AZ398" s="119">
        <f t="shared" si="352"/>
        <v>0.2</v>
      </c>
      <c r="BA398" s="121">
        <f t="shared" ref="BA398" si="363">BA28</f>
        <v>3.9679986421707194</v>
      </c>
      <c r="BB398" s="121">
        <f t="shared" ref="BB398:BC398" si="364">BB28</f>
        <v>4.5178326885793867</v>
      </c>
      <c r="BC398" s="121">
        <f t="shared" si="364"/>
        <v>4.5714285714165594</v>
      </c>
      <c r="BE398" s="7">
        <v>393</v>
      </c>
      <c r="BG398" s="123">
        <f t="shared" si="321"/>
        <v>0.9</v>
      </c>
      <c r="BJ398">
        <v>0</v>
      </c>
      <c r="BK398">
        <f>BK352</f>
        <v>14.2</v>
      </c>
      <c r="BL398">
        <f t="shared" ref="BL398:BM398" si="365">BL352</f>
        <v>16.2</v>
      </c>
      <c r="BM398">
        <f t="shared" si="365"/>
        <v>21.85</v>
      </c>
      <c r="BO398">
        <f t="shared" si="336"/>
        <v>1</v>
      </c>
      <c r="BP398">
        <f t="shared" si="336"/>
        <v>1</v>
      </c>
      <c r="BQ398">
        <f t="shared" si="336"/>
        <v>1</v>
      </c>
      <c r="BR398">
        <f t="shared" si="322"/>
        <v>186</v>
      </c>
      <c r="BS398">
        <f t="shared" si="334"/>
        <v>199</v>
      </c>
      <c r="BT398">
        <f t="shared" si="335"/>
        <v>200</v>
      </c>
      <c r="BV398">
        <f t="shared" si="323"/>
        <v>0</v>
      </c>
      <c r="BW398">
        <f t="shared" si="324"/>
        <v>0</v>
      </c>
      <c r="BX398">
        <f t="shared" si="325"/>
        <v>0</v>
      </c>
      <c r="BY398">
        <f t="shared" si="353"/>
        <v>1</v>
      </c>
    </row>
    <row r="399" spans="1:77" x14ac:dyDescent="0.25">
      <c r="A399" t="str">
        <f t="shared" si="326"/>
        <v>23511</v>
      </c>
      <c r="D399">
        <v>2</v>
      </c>
      <c r="E399">
        <v>35</v>
      </c>
      <c r="F399">
        <v>40.5</v>
      </c>
      <c r="G399">
        <v>11</v>
      </c>
      <c r="H399">
        <v>11.5</v>
      </c>
      <c r="I399">
        <v>0</v>
      </c>
      <c r="J399">
        <v>26</v>
      </c>
      <c r="K399">
        <v>30</v>
      </c>
      <c r="L399">
        <f>L31</f>
        <v>34.1</v>
      </c>
      <c r="M399" s="115">
        <f t="shared" si="310"/>
        <v>373.32000000000005</v>
      </c>
      <c r="N399" s="7">
        <f>N31</f>
        <v>935.32547182659778</v>
      </c>
      <c r="O399" s="7">
        <f t="shared" ref="O399:P399" si="366">O31</f>
        <v>1110.0611142564405</v>
      </c>
      <c r="P399" s="7">
        <f t="shared" si="366"/>
        <v>1207.5001200914996</v>
      </c>
      <c r="Q399" s="121" t="s">
        <v>392</v>
      </c>
      <c r="R399">
        <v>1</v>
      </c>
      <c r="S399">
        <v>1</v>
      </c>
      <c r="T399">
        <v>1</v>
      </c>
      <c r="U399" t="e">
        <f t="shared" si="311"/>
        <v>#VALUE!</v>
      </c>
      <c r="V399">
        <f t="shared" si="312"/>
        <v>515</v>
      </c>
      <c r="W399">
        <f t="shared" si="313"/>
        <v>611</v>
      </c>
      <c r="X399">
        <f t="shared" si="314"/>
        <v>665</v>
      </c>
      <c r="Y399" t="e">
        <f t="shared" si="355"/>
        <v>#VALUE!</v>
      </c>
      <c r="Z399">
        <f t="shared" si="356"/>
        <v>89</v>
      </c>
      <c r="AA399">
        <f t="shared" si="357"/>
        <v>105</v>
      </c>
      <c r="AB399" s="8">
        <f t="shared" si="358"/>
        <v>114</v>
      </c>
      <c r="AC399" s="213" t="e">
        <f t="shared" si="327"/>
        <v>#VALUE!</v>
      </c>
      <c r="AD399" s="213">
        <f t="shared" si="328"/>
        <v>5.2292973215257423E-2</v>
      </c>
      <c r="AE399" s="213">
        <f t="shared" si="329"/>
        <v>7.2324124733726472E-2</v>
      </c>
      <c r="AF399" s="213">
        <f t="shared" si="330"/>
        <v>8.4992411910571233E-2</v>
      </c>
      <c r="AG399" s="167">
        <f t="shared" si="315"/>
        <v>3.969E-4</v>
      </c>
      <c r="AH399" s="167">
        <f t="shared" si="316"/>
        <v>1.7345999999999999</v>
      </c>
      <c r="AI399" s="167">
        <f t="shared" si="317"/>
        <v>4</v>
      </c>
      <c r="AJ399" s="167">
        <f t="shared" si="318"/>
        <v>5.7428799999999995E-4</v>
      </c>
      <c r="AK399" s="115">
        <f>AK31</f>
        <v>300.29050466265068</v>
      </c>
      <c r="AL399" s="7">
        <f t="shared" ref="AL399:AM399" si="367">AL31</f>
        <v>340.16723702600746</v>
      </c>
      <c r="AM399" s="7">
        <f t="shared" si="367"/>
        <v>355.83342865509996</v>
      </c>
      <c r="AN399">
        <v>1</v>
      </c>
      <c r="AO399">
        <v>1</v>
      </c>
      <c r="AP399">
        <v>1</v>
      </c>
      <c r="AQ399">
        <f t="shared" si="319"/>
        <v>338</v>
      </c>
      <c r="AR399">
        <f t="shared" si="319"/>
        <v>383</v>
      </c>
      <c r="AS399">
        <f t="shared" si="320"/>
        <v>401</v>
      </c>
      <c r="AT399">
        <f t="shared" si="360"/>
        <v>145</v>
      </c>
      <c r="AU399">
        <f t="shared" si="361"/>
        <v>165</v>
      </c>
      <c r="AV399" s="8">
        <f t="shared" si="362"/>
        <v>172</v>
      </c>
      <c r="AW399" s="213">
        <f t="shared" si="331"/>
        <v>0.13631553267179172</v>
      </c>
      <c r="AX399" s="213">
        <f t="shared" si="332"/>
        <v>0.17572806626630944</v>
      </c>
      <c r="AY399" s="213">
        <f t="shared" si="333"/>
        <v>0.19068641611268464</v>
      </c>
      <c r="AZ399" s="119">
        <f t="shared" si="352"/>
        <v>0.5</v>
      </c>
      <c r="BA399" s="121">
        <f t="shared" ref="BA399" si="368">BA31</f>
        <v>5.9780026167653464</v>
      </c>
      <c r="BB399" s="121">
        <f t="shared" ref="BB399:BC399" si="369">BB31</f>
        <v>7.4233571946386645</v>
      </c>
      <c r="BC399" s="121">
        <f t="shared" si="369"/>
        <v>9.1428571428331189</v>
      </c>
      <c r="BE399" s="7">
        <v>549</v>
      </c>
      <c r="BG399" s="123">
        <f t="shared" si="321"/>
        <v>0.68</v>
      </c>
      <c r="BJ399">
        <v>0</v>
      </c>
      <c r="BK399">
        <f>BK398</f>
        <v>14.2</v>
      </c>
      <c r="BL399">
        <f t="shared" ref="BL399:BM399" si="370">BL398</f>
        <v>16.2</v>
      </c>
      <c r="BM399">
        <f t="shared" si="370"/>
        <v>21.85</v>
      </c>
      <c r="BO399">
        <f t="shared" si="336"/>
        <v>1</v>
      </c>
      <c r="BP399">
        <f t="shared" si="336"/>
        <v>1</v>
      </c>
      <c r="BQ399">
        <f t="shared" si="336"/>
        <v>1</v>
      </c>
      <c r="BR399">
        <f t="shared" si="322"/>
        <v>338</v>
      </c>
      <c r="BS399">
        <f t="shared" si="334"/>
        <v>383</v>
      </c>
      <c r="BT399">
        <f t="shared" si="335"/>
        <v>401</v>
      </c>
      <c r="BV399">
        <f t="shared" si="323"/>
        <v>0</v>
      </c>
      <c r="BW399">
        <f t="shared" si="324"/>
        <v>0</v>
      </c>
      <c r="BX399">
        <f t="shared" si="325"/>
        <v>0</v>
      </c>
      <c r="BY399">
        <f t="shared" si="353"/>
        <v>1</v>
      </c>
    </row>
    <row r="400" spans="1:77" x14ac:dyDescent="0.25">
      <c r="A400" t="str">
        <f t="shared" si="326"/>
        <v>23510</v>
      </c>
      <c r="D400">
        <v>2</v>
      </c>
      <c r="E400">
        <v>35</v>
      </c>
      <c r="F400">
        <v>40.5</v>
      </c>
      <c r="G400">
        <v>10</v>
      </c>
      <c r="H400">
        <v>11.5</v>
      </c>
      <c r="I400">
        <v>0</v>
      </c>
      <c r="J400">
        <v>26</v>
      </c>
      <c r="K400">
        <v>30</v>
      </c>
      <c r="L400">
        <f>L34</f>
        <v>35.700000000000003</v>
      </c>
      <c r="M400" s="115">
        <f t="shared" si="310"/>
        <v>423.90000000000003</v>
      </c>
      <c r="N400" s="7">
        <f>N34</f>
        <v>1207.0334759379862</v>
      </c>
      <c r="O400" s="7">
        <f t="shared" ref="O400:P400" si="371">O34</f>
        <v>1516.5744309458671</v>
      </c>
      <c r="P400" s="7">
        <f t="shared" si="371"/>
        <v>1725.0000695802999</v>
      </c>
      <c r="Q400" s="121" t="s">
        <v>392</v>
      </c>
      <c r="R400">
        <v>1</v>
      </c>
      <c r="S400">
        <v>1</v>
      </c>
      <c r="T400">
        <v>1</v>
      </c>
      <c r="U400" t="e">
        <f t="shared" si="311"/>
        <v>#VALUE!</v>
      </c>
      <c r="V400">
        <f t="shared" si="312"/>
        <v>664</v>
      </c>
      <c r="W400">
        <f t="shared" si="313"/>
        <v>835</v>
      </c>
      <c r="X400">
        <f t="shared" si="314"/>
        <v>949</v>
      </c>
      <c r="Y400" t="e">
        <f t="shared" si="355"/>
        <v>#VALUE!</v>
      </c>
      <c r="Z400">
        <f t="shared" si="356"/>
        <v>114</v>
      </c>
      <c r="AA400">
        <f t="shared" si="357"/>
        <v>144</v>
      </c>
      <c r="AB400" s="8">
        <f t="shared" si="358"/>
        <v>163</v>
      </c>
      <c r="AC400" s="213" t="e">
        <f t="shared" si="327"/>
        <v>#VALUE!</v>
      </c>
      <c r="AD400" s="213">
        <f t="shared" si="328"/>
        <v>5.2710924197685624E-2</v>
      </c>
      <c r="AE400" s="213">
        <f t="shared" si="329"/>
        <v>8.3535482731822847E-2</v>
      </c>
      <c r="AF400" s="213">
        <f t="shared" si="330"/>
        <v>0.10666545804658314</v>
      </c>
      <c r="AG400" s="167">
        <f t="shared" si="315"/>
        <v>3.969E-4</v>
      </c>
      <c r="AH400" s="167">
        <f t="shared" si="316"/>
        <v>1.7345999999999999</v>
      </c>
      <c r="AI400" s="167">
        <f t="shared" si="317"/>
        <v>2</v>
      </c>
      <c r="AJ400" s="167">
        <f t="shared" si="318"/>
        <v>3.6734700000000002E-4</v>
      </c>
      <c r="AK400" s="115">
        <f t="shared" ref="AK400:AM400" si="372">AK34</f>
        <v>394.39770977261941</v>
      </c>
      <c r="AL400" s="7">
        <f t="shared" si="372"/>
        <v>471.83893086262736</v>
      </c>
      <c r="AM400" s="7">
        <f t="shared" si="372"/>
        <v>508.33346945329998</v>
      </c>
      <c r="AN400">
        <v>1</v>
      </c>
      <c r="AO400">
        <v>1</v>
      </c>
      <c r="AP400">
        <v>1</v>
      </c>
      <c r="AQ400">
        <f t="shared" si="319"/>
        <v>444</v>
      </c>
      <c r="AR400">
        <f t="shared" si="319"/>
        <v>531</v>
      </c>
      <c r="AS400">
        <f t="shared" si="320"/>
        <v>572</v>
      </c>
      <c r="AT400">
        <f t="shared" si="360"/>
        <v>191</v>
      </c>
      <c r="AU400">
        <f t="shared" si="361"/>
        <v>228</v>
      </c>
      <c r="AV400" s="8">
        <f t="shared" si="362"/>
        <v>246</v>
      </c>
      <c r="AW400" s="213">
        <f t="shared" si="331"/>
        <v>0.14583552431625305</v>
      </c>
      <c r="AX400" s="213">
        <f t="shared" si="332"/>
        <v>0.20686112649286295</v>
      </c>
      <c r="AY400" s="213">
        <f t="shared" si="333"/>
        <v>0.24035441973448859</v>
      </c>
      <c r="AZ400" s="119">
        <f t="shared" si="352"/>
        <v>0.2</v>
      </c>
      <c r="BA400" s="121">
        <f t="shared" ref="BA400" si="373">BA34</f>
        <v>6.7571565954453261</v>
      </c>
      <c r="BB400" s="121">
        <f t="shared" ref="BB400:BC400" si="374">BB34</f>
        <v>9.1626629443522205</v>
      </c>
      <c r="BC400" s="121">
        <f t="shared" si="374"/>
        <v>12.571428571395538</v>
      </c>
      <c r="BE400" s="7">
        <v>471</v>
      </c>
      <c r="BG400" s="123">
        <f t="shared" si="321"/>
        <v>0.9</v>
      </c>
      <c r="BJ400">
        <v>0</v>
      </c>
      <c r="BK400">
        <f>BK353</f>
        <v>13.6</v>
      </c>
      <c r="BL400">
        <f t="shared" ref="BL400:BM400" si="375">BL353</f>
        <v>15.6</v>
      </c>
      <c r="BM400">
        <f t="shared" si="375"/>
        <v>21.85</v>
      </c>
      <c r="BO400">
        <f t="shared" si="336"/>
        <v>1</v>
      </c>
      <c r="BP400">
        <f t="shared" si="336"/>
        <v>1</v>
      </c>
      <c r="BQ400">
        <f t="shared" si="336"/>
        <v>1</v>
      </c>
      <c r="BR400">
        <f t="shared" si="322"/>
        <v>444</v>
      </c>
      <c r="BS400">
        <f t="shared" si="334"/>
        <v>531</v>
      </c>
      <c r="BT400">
        <f t="shared" si="335"/>
        <v>572</v>
      </c>
      <c r="BV400">
        <f t="shared" si="323"/>
        <v>0</v>
      </c>
      <c r="BW400">
        <f t="shared" si="324"/>
        <v>0</v>
      </c>
      <c r="BX400">
        <f t="shared" si="325"/>
        <v>0</v>
      </c>
      <c r="BY400">
        <f t="shared" si="353"/>
        <v>1</v>
      </c>
    </row>
    <row r="401" spans="1:77" x14ac:dyDescent="0.25">
      <c r="A401" t="str">
        <f t="shared" si="326"/>
        <v>23511</v>
      </c>
      <c r="D401">
        <v>2</v>
      </c>
      <c r="E401">
        <v>35</v>
      </c>
      <c r="F401">
        <v>40.5</v>
      </c>
      <c r="G401">
        <v>11</v>
      </c>
      <c r="H401">
        <v>11.5</v>
      </c>
      <c r="I401">
        <v>0</v>
      </c>
      <c r="J401">
        <v>26</v>
      </c>
      <c r="K401">
        <v>30</v>
      </c>
      <c r="L401">
        <f>L38</f>
        <v>33.090224995745899</v>
      </c>
      <c r="M401" s="115">
        <f t="shared" si="310"/>
        <v>406.68729763289474</v>
      </c>
      <c r="N401" s="7">
        <f>N38</f>
        <v>501.68729763289474</v>
      </c>
      <c r="O401" s="7">
        <f t="shared" ref="O401:P401" si="376">O38</f>
        <v>555.77632661287191</v>
      </c>
      <c r="P401" s="7">
        <f t="shared" si="376"/>
        <v>594.33322034629998</v>
      </c>
      <c r="Q401" s="121" t="s">
        <v>392</v>
      </c>
      <c r="R401">
        <v>1</v>
      </c>
      <c r="S401">
        <v>1</v>
      </c>
      <c r="T401">
        <v>1</v>
      </c>
      <c r="U401" t="e">
        <f t="shared" si="311"/>
        <v>#VALUE!</v>
      </c>
      <c r="V401">
        <f t="shared" si="312"/>
        <v>276</v>
      </c>
      <c r="W401">
        <f t="shared" si="313"/>
        <v>306</v>
      </c>
      <c r="X401">
        <f t="shared" si="314"/>
        <v>327</v>
      </c>
      <c r="Y401" t="e">
        <f t="shared" si="355"/>
        <v>#VALUE!</v>
      </c>
      <c r="Z401">
        <f t="shared" si="356"/>
        <v>47</v>
      </c>
      <c r="AA401">
        <f t="shared" si="357"/>
        <v>53</v>
      </c>
      <c r="AB401" s="8">
        <f t="shared" si="358"/>
        <v>56</v>
      </c>
      <c r="AC401" s="213" t="e">
        <f t="shared" si="327"/>
        <v>#VALUE!</v>
      </c>
      <c r="AD401" s="213">
        <f t="shared" si="328"/>
        <v>1.4980629508396447E-2</v>
      </c>
      <c r="AE401" s="213">
        <f t="shared" si="329"/>
        <v>1.894791250599594E-2</v>
      </c>
      <c r="AF401" s="213">
        <f t="shared" si="330"/>
        <v>2.1102834140484004E-2</v>
      </c>
      <c r="AG401" s="167">
        <f t="shared" si="315"/>
        <v>3.969E-4</v>
      </c>
      <c r="AH401" s="167">
        <f t="shared" si="316"/>
        <v>1.7345999999999999</v>
      </c>
      <c r="AI401" s="167">
        <f t="shared" si="317"/>
        <v>4</v>
      </c>
      <c r="AJ401" s="167">
        <f t="shared" si="318"/>
        <v>5.7428799999999995E-4</v>
      </c>
      <c r="AK401" s="115">
        <f t="shared" ref="AK401:AM401" si="377">AK38</f>
        <v>155.20317033289641</v>
      </c>
      <c r="AL401" s="7">
        <f t="shared" si="377"/>
        <v>166.95712862891477</v>
      </c>
      <c r="AM401" s="7">
        <f t="shared" si="377"/>
        <v>173.66676877119997</v>
      </c>
      <c r="AN401">
        <v>1</v>
      </c>
      <c r="AO401">
        <v>1</v>
      </c>
      <c r="AP401">
        <v>1</v>
      </c>
      <c r="AQ401">
        <f t="shared" si="319"/>
        <v>175</v>
      </c>
      <c r="AR401">
        <f t="shared" si="319"/>
        <v>188</v>
      </c>
      <c r="AS401">
        <f t="shared" si="320"/>
        <v>196</v>
      </c>
      <c r="AT401">
        <f t="shared" si="360"/>
        <v>75</v>
      </c>
      <c r="AU401">
        <f t="shared" si="361"/>
        <v>81</v>
      </c>
      <c r="AV401" s="8">
        <f t="shared" si="362"/>
        <v>84</v>
      </c>
      <c r="AW401" s="213">
        <f t="shared" si="331"/>
        <v>3.7389751017445565E-2</v>
      </c>
      <c r="AX401" s="213">
        <f t="shared" si="332"/>
        <v>4.3476227207639315E-2</v>
      </c>
      <c r="AY401" s="213">
        <f t="shared" si="333"/>
        <v>4.6688655605045412E-2</v>
      </c>
      <c r="AZ401" s="119">
        <f t="shared" si="352"/>
        <v>0.5</v>
      </c>
      <c r="BA401" s="121">
        <f t="shared" ref="BA401" si="378">BA38</f>
        <v>7.3986314326901308</v>
      </c>
      <c r="BB401" s="121">
        <f t="shared" ref="BB401:BC401" si="379">BB38</f>
        <v>8.7271451789060368</v>
      </c>
      <c r="BC401" s="121">
        <f t="shared" si="379"/>
        <v>8.2333333333332721</v>
      </c>
      <c r="BE401" s="7">
        <v>659</v>
      </c>
      <c r="BG401" s="123">
        <f t="shared" si="321"/>
        <v>0.68</v>
      </c>
      <c r="BJ401">
        <v>0</v>
      </c>
      <c r="BK401">
        <f>BK400</f>
        <v>13.6</v>
      </c>
      <c r="BL401">
        <f t="shared" ref="BL401:BM401" si="380">BL400</f>
        <v>15.6</v>
      </c>
      <c r="BM401">
        <f t="shared" si="380"/>
        <v>21.85</v>
      </c>
      <c r="BO401">
        <f t="shared" si="336"/>
        <v>1</v>
      </c>
      <c r="BP401">
        <f t="shared" si="336"/>
        <v>1</v>
      </c>
      <c r="BQ401">
        <f t="shared" si="336"/>
        <v>1</v>
      </c>
      <c r="BR401">
        <f t="shared" si="322"/>
        <v>175</v>
      </c>
      <c r="BS401">
        <f t="shared" si="334"/>
        <v>188</v>
      </c>
      <c r="BT401">
        <f t="shared" si="335"/>
        <v>196</v>
      </c>
      <c r="BV401">
        <f t="shared" si="323"/>
        <v>0</v>
      </c>
      <c r="BW401">
        <f t="shared" si="324"/>
        <v>0</v>
      </c>
      <c r="BX401">
        <f t="shared" si="325"/>
        <v>0</v>
      </c>
      <c r="BY401">
        <f t="shared" si="353"/>
        <v>1</v>
      </c>
    </row>
    <row r="402" spans="1:77" x14ac:dyDescent="0.25">
      <c r="A402" t="str">
        <f t="shared" si="326"/>
        <v>23515</v>
      </c>
      <c r="D402">
        <v>2</v>
      </c>
      <c r="E402">
        <v>35</v>
      </c>
      <c r="F402">
        <v>40.5</v>
      </c>
      <c r="G402">
        <v>15</v>
      </c>
      <c r="H402">
        <v>16.5</v>
      </c>
      <c r="I402">
        <v>0</v>
      </c>
      <c r="J402">
        <v>26</v>
      </c>
      <c r="K402">
        <v>30</v>
      </c>
      <c r="L402">
        <f>L42</f>
        <v>37.845112497945742</v>
      </c>
      <c r="M402" s="115">
        <f t="shared" si="310"/>
        <v>632</v>
      </c>
      <c r="N402" s="7">
        <f>N42</f>
        <v>1342.8565496471372</v>
      </c>
      <c r="O402" s="7">
        <f t="shared" ref="O402:P402" si="381">O42</f>
        <v>1479.2041741051935</v>
      </c>
      <c r="P402" s="7">
        <f t="shared" si="381"/>
        <v>1783.0000725201999</v>
      </c>
      <c r="Q402" s="121" t="s">
        <v>392</v>
      </c>
      <c r="R402">
        <v>1</v>
      </c>
      <c r="S402">
        <v>1</v>
      </c>
      <c r="T402">
        <v>1</v>
      </c>
      <c r="U402" t="e">
        <f t="shared" si="311"/>
        <v>#VALUE!</v>
      </c>
      <c r="V402">
        <f t="shared" si="312"/>
        <v>739</v>
      </c>
      <c r="W402">
        <f t="shared" si="313"/>
        <v>814</v>
      </c>
      <c r="X402">
        <f t="shared" si="314"/>
        <v>981</v>
      </c>
      <c r="Y402" t="e">
        <f t="shared" si="355"/>
        <v>#VALUE!</v>
      </c>
      <c r="Z402">
        <f t="shared" si="356"/>
        <v>127</v>
      </c>
      <c r="AA402">
        <f t="shared" si="357"/>
        <v>140</v>
      </c>
      <c r="AB402" s="8">
        <f t="shared" si="358"/>
        <v>169</v>
      </c>
      <c r="AC402" s="213" t="e">
        <f t="shared" si="327"/>
        <v>#VALUE!</v>
      </c>
      <c r="AD402" s="213">
        <f t="shared" si="328"/>
        <v>7.6561256958697144E-2</v>
      </c>
      <c r="AE402" s="213">
        <f t="shared" si="329"/>
        <v>9.2922529282656083E-2</v>
      </c>
      <c r="AF402" s="213">
        <f t="shared" si="330"/>
        <v>0.13509519876869558</v>
      </c>
      <c r="AG402" s="167">
        <f t="shared" si="315"/>
        <v>2.0829999999999999E-4</v>
      </c>
      <c r="AH402" s="167">
        <f t="shared" si="316"/>
        <v>1.724</v>
      </c>
      <c r="AI402" s="167">
        <f t="shared" si="317"/>
        <v>2</v>
      </c>
      <c r="AJ402" s="167">
        <f t="shared" si="318"/>
        <v>4.6182900000000003E-4</v>
      </c>
      <c r="AK402" s="115">
        <f t="shared" ref="AK402:AM402" si="382">AK42</f>
        <v>423.65815696218516</v>
      </c>
      <c r="AL402" s="7">
        <f t="shared" si="382"/>
        <v>459.33483713745414</v>
      </c>
      <c r="AM402" s="7">
        <f t="shared" si="382"/>
        <v>520.99989462940005</v>
      </c>
      <c r="AN402">
        <v>1</v>
      </c>
      <c r="AO402">
        <v>1</v>
      </c>
      <c r="AP402">
        <v>1</v>
      </c>
      <c r="AQ402">
        <f t="shared" si="319"/>
        <v>477</v>
      </c>
      <c r="AR402">
        <f t="shared" si="319"/>
        <v>517</v>
      </c>
      <c r="AS402">
        <f t="shared" si="320"/>
        <v>587</v>
      </c>
      <c r="AT402">
        <f t="shared" si="360"/>
        <v>205</v>
      </c>
      <c r="AU402">
        <f t="shared" si="361"/>
        <v>222</v>
      </c>
      <c r="AV402" s="8">
        <f t="shared" si="362"/>
        <v>252</v>
      </c>
      <c r="AW402" s="213">
        <f t="shared" si="331"/>
        <v>0.1983354410411618</v>
      </c>
      <c r="AX402" s="213">
        <f t="shared" si="332"/>
        <v>0.23238658167248857</v>
      </c>
      <c r="AY402" s="213">
        <f t="shared" si="333"/>
        <v>0.29902415337065863</v>
      </c>
      <c r="AZ402" s="119">
        <f t="shared" si="352"/>
        <v>0.4</v>
      </c>
      <c r="BA402" s="121">
        <f t="shared" ref="BA402" si="383">BA42</f>
        <v>16.558116316654743</v>
      </c>
      <c r="BB402" s="121">
        <f t="shared" ref="BB402:BC402" si="384">BB42</f>
        <v>18.743964042758314</v>
      </c>
      <c r="BC402" s="121">
        <f t="shared" si="384"/>
        <v>24.699999999999815</v>
      </c>
      <c r="BE402" s="7">
        <v>790</v>
      </c>
      <c r="BG402" s="123">
        <f t="shared" si="321"/>
        <v>0.8</v>
      </c>
      <c r="BJ402">
        <v>0</v>
      </c>
      <c r="BK402">
        <f>BK354</f>
        <v>12.3</v>
      </c>
      <c r="BL402">
        <f t="shared" ref="BL402:BM402" si="385">BL354</f>
        <v>14.4</v>
      </c>
      <c r="BM402">
        <f t="shared" si="385"/>
        <v>21.85</v>
      </c>
      <c r="BO402">
        <f t="shared" si="336"/>
        <v>1</v>
      </c>
      <c r="BP402">
        <f t="shared" si="336"/>
        <v>1</v>
      </c>
      <c r="BQ402">
        <f t="shared" si="336"/>
        <v>1</v>
      </c>
      <c r="BR402">
        <f t="shared" si="322"/>
        <v>477</v>
      </c>
      <c r="BS402">
        <f t="shared" si="334"/>
        <v>517</v>
      </c>
      <c r="BT402">
        <f t="shared" si="335"/>
        <v>587</v>
      </c>
      <c r="BV402">
        <f t="shared" si="323"/>
        <v>0</v>
      </c>
      <c r="BW402">
        <f t="shared" si="324"/>
        <v>0</v>
      </c>
      <c r="BX402">
        <f t="shared" si="325"/>
        <v>0</v>
      </c>
      <c r="BY402">
        <f t="shared" si="353"/>
        <v>1</v>
      </c>
    </row>
    <row r="403" spans="1:77" x14ac:dyDescent="0.25">
      <c r="A403" t="str">
        <f t="shared" si="326"/>
        <v>23516</v>
      </c>
      <c r="D403">
        <v>2</v>
      </c>
      <c r="E403">
        <v>35</v>
      </c>
      <c r="F403">
        <v>40.5</v>
      </c>
      <c r="G403">
        <v>16</v>
      </c>
      <c r="H403">
        <v>16.5</v>
      </c>
      <c r="I403">
        <v>0</v>
      </c>
      <c r="J403">
        <v>26</v>
      </c>
      <c r="K403">
        <v>30</v>
      </c>
      <c r="L403">
        <f>L46</f>
        <v>40.056009280461275</v>
      </c>
      <c r="M403" s="115">
        <f t="shared" si="310"/>
        <v>663</v>
      </c>
      <c r="N403" s="7">
        <f>N46</f>
        <v>2098.7535249748012</v>
      </c>
      <c r="O403" s="7">
        <f t="shared" ref="O403:P403" si="386">O46</f>
        <v>2346.283578214222</v>
      </c>
      <c r="P403" s="7">
        <f t="shared" si="386"/>
        <v>2971.6665132128001</v>
      </c>
      <c r="Q403" s="121" t="s">
        <v>392</v>
      </c>
      <c r="R403">
        <v>1</v>
      </c>
      <c r="S403">
        <v>1</v>
      </c>
      <c r="T403">
        <v>1</v>
      </c>
      <c r="U403" t="e">
        <f t="shared" si="311"/>
        <v>#VALUE!</v>
      </c>
      <c r="V403">
        <f t="shared" si="312"/>
        <v>1155</v>
      </c>
      <c r="W403">
        <f t="shared" si="313"/>
        <v>1291</v>
      </c>
      <c r="X403">
        <f t="shared" si="314"/>
        <v>1635</v>
      </c>
      <c r="Y403" t="e">
        <f t="shared" si="355"/>
        <v>#VALUE!</v>
      </c>
      <c r="Z403">
        <f t="shared" si="356"/>
        <v>199</v>
      </c>
      <c r="AA403">
        <f t="shared" si="357"/>
        <v>222</v>
      </c>
      <c r="AB403" s="8">
        <f t="shared" si="358"/>
        <v>281</v>
      </c>
      <c r="AC403" s="213" t="e">
        <f t="shared" si="327"/>
        <v>#VALUE!</v>
      </c>
      <c r="AD403" s="213">
        <f t="shared" si="328"/>
        <v>0.55598478769154958</v>
      </c>
      <c r="AE403" s="213">
        <f t="shared" si="329"/>
        <v>0.69135893582657715</v>
      </c>
      <c r="AF403" s="213">
        <f t="shared" si="330"/>
        <v>1.1057867316334493</v>
      </c>
      <c r="AG403" s="167">
        <f t="shared" si="315"/>
        <v>2.0829999999999999E-4</v>
      </c>
      <c r="AH403" s="167">
        <f t="shared" si="316"/>
        <v>1.724</v>
      </c>
      <c r="AI403" s="167">
        <f t="shared" si="317"/>
        <v>4</v>
      </c>
      <c r="AJ403" s="167">
        <f t="shared" si="318"/>
        <v>1.392796E-3</v>
      </c>
      <c r="AK403" s="115">
        <f t="shared" ref="AK403:AM403" si="387">AK46</f>
        <v>666.37413296082809</v>
      </c>
      <c r="AL403" s="7">
        <f t="shared" si="387"/>
        <v>735.27644638729532</v>
      </c>
      <c r="AM403" s="7">
        <f t="shared" si="387"/>
        <v>868.33343196880026</v>
      </c>
      <c r="AN403">
        <v>1</v>
      </c>
      <c r="AO403">
        <v>1</v>
      </c>
      <c r="AP403">
        <v>1</v>
      </c>
      <c r="AQ403">
        <f t="shared" si="319"/>
        <v>750</v>
      </c>
      <c r="AR403">
        <f t="shared" si="319"/>
        <v>828</v>
      </c>
      <c r="AS403">
        <f t="shared" si="320"/>
        <v>978</v>
      </c>
      <c r="AT403">
        <f t="shared" si="360"/>
        <v>323</v>
      </c>
      <c r="AU403">
        <f t="shared" si="361"/>
        <v>356</v>
      </c>
      <c r="AV403" s="8">
        <f t="shared" si="362"/>
        <v>421</v>
      </c>
      <c r="AW403" s="213">
        <f t="shared" si="331"/>
        <v>1.4596494671686426</v>
      </c>
      <c r="AX403" s="213">
        <f t="shared" si="332"/>
        <v>1.7719956964571038</v>
      </c>
      <c r="AY403" s="213">
        <f t="shared" si="333"/>
        <v>2.4754811629880153</v>
      </c>
      <c r="AZ403" s="119">
        <f t="shared" si="352"/>
        <v>0.7</v>
      </c>
      <c r="BA403" s="121">
        <f t="shared" ref="BA403" si="388">BA46</f>
        <v>23.634238992326342</v>
      </c>
      <c r="BB403" s="121">
        <f t="shared" ref="BB403:BC403" si="389">BB46</f>
        <v>27.471445963687056</v>
      </c>
      <c r="BC403" s="121">
        <f t="shared" si="389"/>
        <v>41.166666666666359</v>
      </c>
      <c r="BE403" s="7">
        <v>975</v>
      </c>
      <c r="BG403" s="123">
        <f t="shared" si="321"/>
        <v>0.68</v>
      </c>
      <c r="BJ403">
        <v>0</v>
      </c>
      <c r="BK403">
        <f>BK402</f>
        <v>12.3</v>
      </c>
      <c r="BL403">
        <f t="shared" ref="BL403:BM405" si="390">BL402</f>
        <v>14.4</v>
      </c>
      <c r="BM403">
        <f t="shared" si="390"/>
        <v>21.85</v>
      </c>
      <c r="BO403">
        <f t="shared" si="336"/>
        <v>1</v>
      </c>
      <c r="BP403">
        <f t="shared" si="336"/>
        <v>1</v>
      </c>
      <c r="BQ403">
        <f t="shared" si="336"/>
        <v>1</v>
      </c>
      <c r="BR403">
        <f t="shared" si="322"/>
        <v>750</v>
      </c>
      <c r="BS403">
        <f t="shared" si="334"/>
        <v>828</v>
      </c>
      <c r="BT403">
        <f t="shared" si="335"/>
        <v>978</v>
      </c>
      <c r="BV403">
        <f t="shared" si="323"/>
        <v>0</v>
      </c>
      <c r="BW403">
        <f t="shared" si="324"/>
        <v>0</v>
      </c>
      <c r="BX403">
        <f t="shared" si="325"/>
        <v>0</v>
      </c>
      <c r="BY403">
        <f t="shared" si="353"/>
        <v>1</v>
      </c>
    </row>
    <row r="404" spans="1:77" x14ac:dyDescent="0.25">
      <c r="A404" t="str">
        <f t="shared" si="326"/>
        <v>23520</v>
      </c>
      <c r="D404">
        <v>2</v>
      </c>
      <c r="E404">
        <v>35</v>
      </c>
      <c r="F404">
        <v>40.5</v>
      </c>
      <c r="G404">
        <v>20</v>
      </c>
      <c r="H404">
        <v>21.5</v>
      </c>
      <c r="I404">
        <v>0</v>
      </c>
      <c r="J404">
        <v>26</v>
      </c>
      <c r="K404">
        <v>30</v>
      </c>
      <c r="L404">
        <f>L50</f>
        <v>32.373251667884233</v>
      </c>
      <c r="M404" s="115">
        <f t="shared" si="310"/>
        <v>864.80000000000007</v>
      </c>
      <c r="N404" s="7">
        <f>N50</f>
        <v>1000.4309288239419</v>
      </c>
      <c r="O404" s="7">
        <f t="shared" ref="O404:P404" si="391">O50</f>
        <v>1061.187807521588</v>
      </c>
      <c r="P404" s="7">
        <f t="shared" si="391"/>
        <v>1097.4999097588002</v>
      </c>
      <c r="Q404" s="121" t="s">
        <v>392</v>
      </c>
      <c r="R404">
        <v>1</v>
      </c>
      <c r="S404">
        <v>1</v>
      </c>
      <c r="T404">
        <v>1</v>
      </c>
      <c r="U404" t="e">
        <f t="shared" si="311"/>
        <v>#VALUE!</v>
      </c>
      <c r="V404">
        <f t="shared" si="312"/>
        <v>551</v>
      </c>
      <c r="W404">
        <f t="shared" si="313"/>
        <v>584</v>
      </c>
      <c r="X404">
        <f t="shared" si="314"/>
        <v>604</v>
      </c>
      <c r="Y404" t="e">
        <f t="shared" si="355"/>
        <v>#VALUE!</v>
      </c>
      <c r="Z404">
        <f t="shared" si="356"/>
        <v>95</v>
      </c>
      <c r="AA404">
        <f t="shared" si="357"/>
        <v>100</v>
      </c>
      <c r="AB404" s="8">
        <f t="shared" si="358"/>
        <v>104</v>
      </c>
      <c r="AC404" s="213" t="e">
        <f t="shared" si="327"/>
        <v>#VALUE!</v>
      </c>
      <c r="AD404" s="213">
        <f t="shared" si="328"/>
        <v>3.4619797182334329E-2</v>
      </c>
      <c r="AE404" s="213">
        <f t="shared" si="329"/>
        <v>3.8339320693459807E-2</v>
      </c>
      <c r="AF404" s="213">
        <f t="shared" si="330"/>
        <v>4.145101384521227E-2</v>
      </c>
      <c r="AG404" s="167">
        <f t="shared" si="315"/>
        <v>1.2760000000000001E-4</v>
      </c>
      <c r="AH404" s="167">
        <f t="shared" si="316"/>
        <v>1.7219</v>
      </c>
      <c r="AI404" s="167">
        <f t="shared" si="317"/>
        <v>2</v>
      </c>
      <c r="AJ404" s="167">
        <f t="shared" si="318"/>
        <v>3.76611E-4</v>
      </c>
      <c r="AK404" s="115">
        <f t="shared" ref="AK404:AM404" si="392">AK50</f>
        <v>292.16724503036227</v>
      </c>
      <c r="AL404" s="7">
        <f t="shared" si="392"/>
        <v>314.02254794707267</v>
      </c>
      <c r="AM404" s="7">
        <f t="shared" si="392"/>
        <v>330.49996828450003</v>
      </c>
      <c r="AN404">
        <v>1</v>
      </c>
      <c r="AO404">
        <v>1</v>
      </c>
      <c r="AP404">
        <v>1</v>
      </c>
      <c r="AQ404">
        <f t="shared" si="319"/>
        <v>329</v>
      </c>
      <c r="AR404">
        <f t="shared" si="319"/>
        <v>354</v>
      </c>
      <c r="AS404">
        <f t="shared" si="320"/>
        <v>372</v>
      </c>
      <c r="AT404">
        <f t="shared" si="360"/>
        <v>141</v>
      </c>
      <c r="AU404">
        <f t="shared" si="361"/>
        <v>152</v>
      </c>
      <c r="AV404" s="8">
        <f t="shared" si="362"/>
        <v>160</v>
      </c>
      <c r="AW404" s="213">
        <f t="shared" si="331"/>
        <v>7.596306340939292E-2</v>
      </c>
      <c r="AX404" s="213">
        <f t="shared" si="332"/>
        <v>8.8215640267144887E-2</v>
      </c>
      <c r="AY404" s="213">
        <f t="shared" si="333"/>
        <v>9.7699665091036975E-2</v>
      </c>
      <c r="AZ404" s="119">
        <f t="shared" si="352"/>
        <v>0.5</v>
      </c>
      <c r="BA404" s="121">
        <f t="shared" ref="BA404" si="393">BA50</f>
        <v>9</v>
      </c>
      <c r="BB404" s="121">
        <f t="shared" ref="BB404:BC404" si="394">BB50</f>
        <v>9.8000000000000007</v>
      </c>
      <c r="BC404" s="121">
        <f t="shared" si="394"/>
        <v>12</v>
      </c>
      <c r="BE404" s="7">
        <v>1081</v>
      </c>
      <c r="BG404" s="123">
        <f t="shared" si="321"/>
        <v>0.8</v>
      </c>
      <c r="BJ404">
        <v>0</v>
      </c>
      <c r="BK404">
        <f>BK403</f>
        <v>12.3</v>
      </c>
      <c r="BL404">
        <f t="shared" si="390"/>
        <v>14.4</v>
      </c>
      <c r="BM404">
        <f t="shared" si="390"/>
        <v>21.85</v>
      </c>
      <c r="BO404">
        <f t="shared" si="336"/>
        <v>1</v>
      </c>
      <c r="BP404">
        <f t="shared" si="336"/>
        <v>1</v>
      </c>
      <c r="BQ404">
        <f t="shared" si="336"/>
        <v>1</v>
      </c>
      <c r="BR404">
        <f t="shared" si="322"/>
        <v>329</v>
      </c>
      <c r="BS404">
        <f t="shared" si="334"/>
        <v>354</v>
      </c>
      <c r="BT404">
        <f t="shared" si="335"/>
        <v>372</v>
      </c>
      <c r="BV404">
        <f t="shared" si="323"/>
        <v>0</v>
      </c>
      <c r="BW404">
        <f t="shared" si="324"/>
        <v>0</v>
      </c>
      <c r="BX404">
        <f t="shared" si="325"/>
        <v>0</v>
      </c>
      <c r="BY404">
        <f t="shared" si="353"/>
        <v>1</v>
      </c>
    </row>
    <row r="405" spans="1:77" x14ac:dyDescent="0.25">
      <c r="A405" t="str">
        <f t="shared" si="326"/>
        <v>23521</v>
      </c>
      <c r="D405">
        <v>2</v>
      </c>
      <c r="E405">
        <v>35</v>
      </c>
      <c r="F405">
        <v>40.5</v>
      </c>
      <c r="G405">
        <v>21</v>
      </c>
      <c r="H405">
        <v>21.5</v>
      </c>
      <c r="I405">
        <v>0</v>
      </c>
      <c r="J405">
        <v>26</v>
      </c>
      <c r="K405">
        <v>30</v>
      </c>
      <c r="L405">
        <f>L54</f>
        <v>37</v>
      </c>
      <c r="M405" s="115">
        <f t="shared" si="310"/>
        <v>997.6</v>
      </c>
      <c r="N405" s="7">
        <f>N54</f>
        <v>2118.863344509703</v>
      </c>
      <c r="O405" s="7">
        <f t="shared" ref="O405:P405" si="395">O54</f>
        <v>2307.0129959469905</v>
      </c>
      <c r="P405" s="7">
        <f t="shared" si="395"/>
        <v>2560.8333795178</v>
      </c>
      <c r="Q405" s="121" t="s">
        <v>392</v>
      </c>
      <c r="R405">
        <v>1</v>
      </c>
      <c r="S405">
        <v>1</v>
      </c>
      <c r="T405">
        <v>1</v>
      </c>
      <c r="U405" t="e">
        <f t="shared" si="311"/>
        <v>#VALUE!</v>
      </c>
      <c r="V405">
        <f t="shared" si="312"/>
        <v>1166</v>
      </c>
      <c r="W405">
        <f t="shared" si="313"/>
        <v>1270</v>
      </c>
      <c r="X405">
        <f t="shared" si="314"/>
        <v>1409</v>
      </c>
      <c r="Y405" t="e">
        <f t="shared" si="355"/>
        <v>#VALUE!</v>
      </c>
      <c r="Z405">
        <f t="shared" si="356"/>
        <v>201</v>
      </c>
      <c r="AA405">
        <f t="shared" si="357"/>
        <v>218</v>
      </c>
      <c r="AB405" s="8">
        <f t="shared" si="358"/>
        <v>242</v>
      </c>
      <c r="AC405" s="213" t="e">
        <f t="shared" si="327"/>
        <v>#VALUE!</v>
      </c>
      <c r="AD405" s="213">
        <f t="shared" si="328"/>
        <v>0.21311276817222599</v>
      </c>
      <c r="AE405" s="213">
        <f t="shared" si="329"/>
        <v>0.25043599645471354</v>
      </c>
      <c r="AF405" s="213">
        <f t="shared" si="330"/>
        <v>0.30822674630171631</v>
      </c>
      <c r="AG405" s="167">
        <f t="shared" si="315"/>
        <v>1.2760000000000001E-4</v>
      </c>
      <c r="AH405" s="167">
        <f t="shared" si="316"/>
        <v>1.7219</v>
      </c>
      <c r="AI405" s="167">
        <f t="shared" si="317"/>
        <v>4</v>
      </c>
      <c r="AJ405" s="167">
        <f t="shared" si="318"/>
        <v>5.1420100000000005E-4</v>
      </c>
      <c r="AK405" s="115">
        <f t="shared" ref="AK405:AM405" si="396">AK54</f>
        <v>620.15764298983106</v>
      </c>
      <c r="AL405" s="7">
        <f t="shared" si="396"/>
        <v>673.08261214058791</v>
      </c>
      <c r="AM405" s="7">
        <f t="shared" si="396"/>
        <v>771.16667805049997</v>
      </c>
      <c r="AN405">
        <v>1</v>
      </c>
      <c r="AO405">
        <v>1</v>
      </c>
      <c r="AP405">
        <v>1</v>
      </c>
      <c r="AQ405">
        <f t="shared" si="319"/>
        <v>698</v>
      </c>
      <c r="AR405">
        <f t="shared" si="319"/>
        <v>758</v>
      </c>
      <c r="AS405">
        <f t="shared" si="320"/>
        <v>868</v>
      </c>
      <c r="AT405">
        <f t="shared" si="360"/>
        <v>300</v>
      </c>
      <c r="AU405">
        <f t="shared" si="361"/>
        <v>326</v>
      </c>
      <c r="AV405" s="8">
        <f t="shared" si="362"/>
        <v>373</v>
      </c>
      <c r="AW405" s="213">
        <f t="shared" si="331"/>
        <v>0.47250802859482222</v>
      </c>
      <c r="AX405" s="213">
        <f t="shared" si="332"/>
        <v>0.55744630110318327</v>
      </c>
      <c r="AY405" s="213">
        <f t="shared" si="333"/>
        <v>0.72871501920321213</v>
      </c>
      <c r="AZ405" s="119">
        <f t="shared" si="352"/>
        <v>0.9</v>
      </c>
      <c r="BA405" s="121">
        <f t="shared" ref="BA405" si="397">BA54</f>
        <v>16.899999999999999</v>
      </c>
      <c r="BB405" s="121">
        <f t="shared" ref="BB405:BC405" si="398">BB54</f>
        <v>18.899999999999999</v>
      </c>
      <c r="BC405" s="121">
        <f t="shared" si="398"/>
        <v>30</v>
      </c>
      <c r="BE405" s="7">
        <v>1247</v>
      </c>
      <c r="BG405" s="123">
        <f t="shared" si="321"/>
        <v>0.8</v>
      </c>
      <c r="BJ405">
        <v>0</v>
      </c>
      <c r="BK405">
        <f>BK404</f>
        <v>12.3</v>
      </c>
      <c r="BL405">
        <f t="shared" si="390"/>
        <v>14.4</v>
      </c>
      <c r="BM405">
        <f t="shared" si="390"/>
        <v>21.85</v>
      </c>
      <c r="BO405">
        <f t="shared" si="336"/>
        <v>1</v>
      </c>
      <c r="BP405">
        <f t="shared" si="336"/>
        <v>1</v>
      </c>
      <c r="BQ405">
        <f t="shared" si="336"/>
        <v>1</v>
      </c>
      <c r="BR405">
        <f t="shared" si="322"/>
        <v>698</v>
      </c>
      <c r="BS405">
        <f t="shared" si="334"/>
        <v>758</v>
      </c>
      <c r="BT405">
        <f t="shared" si="335"/>
        <v>868</v>
      </c>
      <c r="BV405">
        <f t="shared" si="323"/>
        <v>0</v>
      </c>
      <c r="BW405">
        <f t="shared" si="324"/>
        <v>0</v>
      </c>
      <c r="BX405">
        <f t="shared" si="325"/>
        <v>0</v>
      </c>
      <c r="BY405">
        <f t="shared" si="353"/>
        <v>1</v>
      </c>
    </row>
    <row r="406" spans="1:77" x14ac:dyDescent="0.25">
      <c r="A406" t="str">
        <f t="shared" si="326"/>
        <v>23510</v>
      </c>
      <c r="D406">
        <v>2</v>
      </c>
      <c r="E406">
        <v>35</v>
      </c>
      <c r="F406">
        <v>40.5</v>
      </c>
      <c r="G406">
        <v>10</v>
      </c>
      <c r="H406">
        <v>11.5</v>
      </c>
      <c r="I406">
        <v>0</v>
      </c>
      <c r="J406">
        <v>26</v>
      </c>
      <c r="K406">
        <v>30</v>
      </c>
      <c r="L406">
        <f>L58</f>
        <v>38.698993895071602</v>
      </c>
      <c r="M406" s="115">
        <f t="shared" si="310"/>
        <v>495</v>
      </c>
      <c r="N406" s="7">
        <f>N58</f>
        <v>3189.1985120369991</v>
      </c>
      <c r="O406" s="7">
        <f t="shared" ref="O406:P406" si="399">O58</f>
        <v>3467.5380197005534</v>
      </c>
      <c r="P406" s="7">
        <f t="shared" si="399"/>
        <v>4024.1665924761992</v>
      </c>
      <c r="Q406" s="121" t="s">
        <v>392</v>
      </c>
      <c r="R406">
        <v>1</v>
      </c>
      <c r="S406">
        <v>1</v>
      </c>
      <c r="T406">
        <v>1</v>
      </c>
      <c r="U406" t="e">
        <f t="shared" si="311"/>
        <v>#VALUE!</v>
      </c>
      <c r="V406">
        <f t="shared" si="312"/>
        <v>1755</v>
      </c>
      <c r="W406">
        <f t="shared" si="313"/>
        <v>1908</v>
      </c>
      <c r="X406">
        <f t="shared" si="314"/>
        <v>2215</v>
      </c>
      <c r="Y406" t="e">
        <f t="shared" si="355"/>
        <v>#VALUE!</v>
      </c>
      <c r="Z406">
        <f t="shared" si="356"/>
        <v>302</v>
      </c>
      <c r="AA406">
        <f t="shared" si="357"/>
        <v>328</v>
      </c>
      <c r="AB406" s="8">
        <f t="shared" si="358"/>
        <v>381</v>
      </c>
      <c r="AC406" s="213" t="e">
        <f t="shared" si="327"/>
        <v>#VALUE!</v>
      </c>
      <c r="AD406" s="213">
        <f t="shared" si="328"/>
        <v>0.36044328125517644</v>
      </c>
      <c r="AE406" s="213">
        <f t="shared" si="329"/>
        <v>0.42435681118641</v>
      </c>
      <c r="AF406" s="213">
        <f t="shared" si="330"/>
        <v>0.57062785731763044</v>
      </c>
      <c r="AG406" s="167">
        <f t="shared" si="315"/>
        <v>3.969E-4</v>
      </c>
      <c r="AH406" s="167">
        <f t="shared" si="316"/>
        <v>1.7345999999999999</v>
      </c>
      <c r="AI406" s="167">
        <f t="shared" si="317"/>
        <v>2</v>
      </c>
      <c r="AJ406" s="167">
        <f t="shared" si="318"/>
        <v>3.6734700000000002E-4</v>
      </c>
      <c r="AK406" s="115">
        <f t="shared" ref="AK406:AM406" si="400">AK58</f>
        <v>939.70165429861254</v>
      </c>
      <c r="AL406" s="7">
        <f t="shared" si="400"/>
        <v>1011.3773530871895</v>
      </c>
      <c r="AM406" s="7">
        <f t="shared" si="400"/>
        <v>1211.8333878163999</v>
      </c>
      <c r="AN406">
        <v>1</v>
      </c>
      <c r="AO406">
        <v>1</v>
      </c>
      <c r="AP406">
        <v>1</v>
      </c>
      <c r="AQ406">
        <f t="shared" si="319"/>
        <v>1058</v>
      </c>
      <c r="AR406">
        <f t="shared" si="319"/>
        <v>1139</v>
      </c>
      <c r="AS406">
        <f t="shared" si="320"/>
        <v>1365</v>
      </c>
      <c r="AT406">
        <f t="shared" si="360"/>
        <v>455</v>
      </c>
      <c r="AU406">
        <f t="shared" si="361"/>
        <v>490</v>
      </c>
      <c r="AV406" s="8">
        <f t="shared" si="362"/>
        <v>587</v>
      </c>
      <c r="AW406" s="213">
        <f t="shared" si="331"/>
        <v>0.81066200187469606</v>
      </c>
      <c r="AX406" s="213">
        <f t="shared" si="332"/>
        <v>0.9386994515422441</v>
      </c>
      <c r="AY406" s="213">
        <f t="shared" si="333"/>
        <v>1.3421399633499036</v>
      </c>
      <c r="AZ406" s="119">
        <f t="shared" si="352"/>
        <v>0.2</v>
      </c>
      <c r="BA406" s="121">
        <f t="shared" ref="BA406" si="401">BA58</f>
        <v>22.7</v>
      </c>
      <c r="BB406" s="121">
        <f t="shared" ref="BB406:BC406" si="402">BB58</f>
        <v>24.7</v>
      </c>
      <c r="BC406" s="121">
        <f t="shared" si="402"/>
        <v>45</v>
      </c>
      <c r="BE406" s="7">
        <v>550</v>
      </c>
      <c r="BG406" s="123">
        <f t="shared" si="321"/>
        <v>0.9</v>
      </c>
      <c r="BJ406">
        <v>0</v>
      </c>
      <c r="BK406">
        <f>BK356</f>
        <v>13.2</v>
      </c>
      <c r="BL406">
        <f t="shared" ref="BL406:BM406" si="403">BL356</f>
        <v>15.1</v>
      </c>
      <c r="BM406">
        <f t="shared" si="403"/>
        <v>21.85</v>
      </c>
      <c r="BO406">
        <f t="shared" si="336"/>
        <v>1</v>
      </c>
      <c r="BP406">
        <f t="shared" si="336"/>
        <v>1</v>
      </c>
      <c r="BQ406">
        <f t="shared" si="336"/>
        <v>1</v>
      </c>
      <c r="BR406">
        <f t="shared" si="322"/>
        <v>1058</v>
      </c>
      <c r="BS406">
        <f t="shared" si="334"/>
        <v>1139</v>
      </c>
      <c r="BT406">
        <f t="shared" si="335"/>
        <v>1365</v>
      </c>
      <c r="BV406">
        <f t="shared" si="323"/>
        <v>0</v>
      </c>
      <c r="BW406">
        <f t="shared" si="324"/>
        <v>0</v>
      </c>
      <c r="BX406">
        <f t="shared" si="325"/>
        <v>0</v>
      </c>
      <c r="BY406">
        <f t="shared" si="353"/>
        <v>1</v>
      </c>
    </row>
    <row r="407" spans="1:77" x14ac:dyDescent="0.25">
      <c r="A407" t="str">
        <f t="shared" si="326"/>
        <v>23511</v>
      </c>
      <c r="D407">
        <v>2</v>
      </c>
      <c r="E407">
        <v>35</v>
      </c>
      <c r="F407">
        <v>40.5</v>
      </c>
      <c r="G407">
        <v>11</v>
      </c>
      <c r="H407">
        <v>11.5</v>
      </c>
      <c r="I407">
        <v>0</v>
      </c>
      <c r="J407">
        <v>26</v>
      </c>
      <c r="K407">
        <v>30</v>
      </c>
      <c r="L407">
        <f>L62</f>
        <v>41</v>
      </c>
      <c r="M407" s="115">
        <f t="shared" si="310"/>
        <v>522.92000000000007</v>
      </c>
      <c r="N407" s="7">
        <f>N62</f>
        <v>1397.1861540381678</v>
      </c>
      <c r="O407" s="7">
        <f t="shared" ref="O407:P407" si="404">O62</f>
        <v>1498.3320774196782</v>
      </c>
      <c r="P407" s="7">
        <f t="shared" si="404"/>
        <v>1791.4</v>
      </c>
      <c r="Q407" s="121" t="s">
        <v>392</v>
      </c>
      <c r="R407">
        <v>1</v>
      </c>
      <c r="S407">
        <v>1</v>
      </c>
      <c r="T407">
        <v>1</v>
      </c>
      <c r="U407" t="e">
        <f t="shared" si="311"/>
        <v>#VALUE!</v>
      </c>
      <c r="V407">
        <f t="shared" si="312"/>
        <v>769</v>
      </c>
      <c r="W407">
        <f t="shared" si="313"/>
        <v>825</v>
      </c>
      <c r="X407">
        <f t="shared" si="314"/>
        <v>986</v>
      </c>
      <c r="Y407" t="e">
        <f t="shared" si="355"/>
        <v>#VALUE!</v>
      </c>
      <c r="Z407">
        <f t="shared" si="356"/>
        <v>132</v>
      </c>
      <c r="AA407">
        <f t="shared" si="357"/>
        <v>142</v>
      </c>
      <c r="AB407" s="8">
        <f t="shared" si="358"/>
        <v>170</v>
      </c>
      <c r="AC407" s="213" t="e">
        <f t="shared" si="327"/>
        <v>#VALUE!</v>
      </c>
      <c r="AD407" s="213">
        <f t="shared" si="328"/>
        <v>0.11334472324419503</v>
      </c>
      <c r="AE407" s="213">
        <f t="shared" si="329"/>
        <v>0.13082922026344146</v>
      </c>
      <c r="AF407" s="213">
        <f t="shared" si="330"/>
        <v>0.18635108830540642</v>
      </c>
      <c r="AG407" s="167">
        <f t="shared" si="315"/>
        <v>3.969E-4</v>
      </c>
      <c r="AH407" s="167">
        <f t="shared" si="316"/>
        <v>1.7345999999999999</v>
      </c>
      <c r="AI407" s="167">
        <f t="shared" si="317"/>
        <v>4</v>
      </c>
      <c r="AJ407" s="167">
        <f t="shared" si="318"/>
        <v>5.7428799999999995E-4</v>
      </c>
      <c r="AK407" s="115">
        <f t="shared" ref="AK407:AM407" si="405">AK62</f>
        <v>234.01347195356249</v>
      </c>
      <c r="AL407" s="7">
        <f t="shared" si="405"/>
        <v>250.95431311209123</v>
      </c>
      <c r="AM407" s="7">
        <f t="shared" si="405"/>
        <v>300.04000000000002</v>
      </c>
      <c r="AN407">
        <v>1</v>
      </c>
      <c r="AO407">
        <v>1</v>
      </c>
      <c r="AP407">
        <v>1</v>
      </c>
      <c r="AQ407">
        <f t="shared" si="319"/>
        <v>264</v>
      </c>
      <c r="AR407">
        <f t="shared" si="319"/>
        <v>283</v>
      </c>
      <c r="AS407">
        <f t="shared" si="320"/>
        <v>338</v>
      </c>
      <c r="AT407">
        <f t="shared" si="360"/>
        <v>114</v>
      </c>
      <c r="AU407">
        <f t="shared" si="361"/>
        <v>122</v>
      </c>
      <c r="AV407" s="8">
        <f t="shared" si="362"/>
        <v>145</v>
      </c>
      <c r="AW407" s="213">
        <f t="shared" si="331"/>
        <v>8.4992411910571233E-2</v>
      </c>
      <c r="AX407" s="213">
        <f t="shared" si="332"/>
        <v>9.7097608150567657E-2</v>
      </c>
      <c r="AY407" s="213">
        <f t="shared" si="333"/>
        <v>0.13631553267179172</v>
      </c>
      <c r="AZ407" s="119">
        <f t="shared" si="352"/>
        <v>0.5</v>
      </c>
      <c r="BA407" s="121">
        <f t="shared" ref="BA407" si="406">BA62</f>
        <v>5.5</v>
      </c>
      <c r="BB407" s="121">
        <f t="shared" ref="BB407:BC407" si="407">BB62</f>
        <v>5.9</v>
      </c>
      <c r="BC407" s="121">
        <f t="shared" si="407"/>
        <v>7.9</v>
      </c>
      <c r="BE407" s="7">
        <v>769</v>
      </c>
      <c r="BG407" s="123">
        <f t="shared" si="321"/>
        <v>0.68</v>
      </c>
      <c r="BJ407">
        <v>0</v>
      </c>
      <c r="BK407">
        <f>BK406</f>
        <v>13.2</v>
      </c>
      <c r="BL407">
        <f t="shared" ref="BL407:BM407" si="408">BL406</f>
        <v>15.1</v>
      </c>
      <c r="BM407">
        <f t="shared" si="408"/>
        <v>21.85</v>
      </c>
      <c r="BO407">
        <f t="shared" si="336"/>
        <v>1</v>
      </c>
      <c r="BP407">
        <f t="shared" si="336"/>
        <v>1</v>
      </c>
      <c r="BQ407">
        <f t="shared" si="336"/>
        <v>1</v>
      </c>
      <c r="BR407">
        <f t="shared" si="322"/>
        <v>264</v>
      </c>
      <c r="BS407">
        <f t="shared" si="334"/>
        <v>283</v>
      </c>
      <c r="BT407">
        <f t="shared" si="335"/>
        <v>338</v>
      </c>
      <c r="BV407">
        <f t="shared" si="323"/>
        <v>0</v>
      </c>
      <c r="BW407">
        <f t="shared" si="324"/>
        <v>0</v>
      </c>
      <c r="BX407">
        <f t="shared" si="325"/>
        <v>0</v>
      </c>
      <c r="BY407">
        <f t="shared" si="353"/>
        <v>1</v>
      </c>
    </row>
    <row r="408" spans="1:77" x14ac:dyDescent="0.25">
      <c r="A408" t="str">
        <f t="shared" si="326"/>
        <v>23515</v>
      </c>
      <c r="D408">
        <v>2</v>
      </c>
      <c r="E408">
        <v>35</v>
      </c>
      <c r="F408">
        <v>40.5</v>
      </c>
      <c r="G408">
        <v>15</v>
      </c>
      <c r="H408">
        <v>16.5</v>
      </c>
      <c r="I408">
        <v>0</v>
      </c>
      <c r="J408">
        <v>26</v>
      </c>
      <c r="K408">
        <v>30</v>
      </c>
      <c r="L408">
        <f>L66</f>
        <v>41.1</v>
      </c>
      <c r="M408" s="115">
        <f t="shared" si="310"/>
        <v>737.6</v>
      </c>
      <c r="N408" s="7">
        <f>N66</f>
        <v>1070.8273541699666</v>
      </c>
      <c r="O408" s="7">
        <f t="shared" ref="O408:P408" si="409">O66</f>
        <v>1149.5094620994566</v>
      </c>
      <c r="P408" s="7">
        <f t="shared" si="409"/>
        <v>1521.41</v>
      </c>
      <c r="Q408" s="121" t="s">
        <v>392</v>
      </c>
      <c r="R408">
        <v>1</v>
      </c>
      <c r="S408">
        <v>1</v>
      </c>
      <c r="T408">
        <v>1</v>
      </c>
      <c r="U408" t="e">
        <f t="shared" si="311"/>
        <v>#VALUE!</v>
      </c>
      <c r="V408">
        <f t="shared" si="312"/>
        <v>589</v>
      </c>
      <c r="W408">
        <f t="shared" si="313"/>
        <v>633</v>
      </c>
      <c r="X408">
        <f t="shared" si="314"/>
        <v>837</v>
      </c>
      <c r="Y408" t="e">
        <f t="shared" si="355"/>
        <v>#VALUE!</v>
      </c>
      <c r="Z408">
        <f t="shared" si="356"/>
        <v>101</v>
      </c>
      <c r="AA408">
        <f t="shared" si="357"/>
        <v>109</v>
      </c>
      <c r="AB408" s="8">
        <f t="shared" si="358"/>
        <v>144</v>
      </c>
      <c r="AC408" s="213" t="e">
        <f t="shared" si="327"/>
        <v>#VALUE!</v>
      </c>
      <c r="AD408" s="213">
        <f t="shared" si="328"/>
        <v>4.8569236653053655E-2</v>
      </c>
      <c r="AE408" s="213">
        <f t="shared" si="329"/>
        <v>5.6509890174333069E-2</v>
      </c>
      <c r="AF408" s="213">
        <f t="shared" si="330"/>
        <v>9.8273710694899818E-2</v>
      </c>
      <c r="AG408" s="167">
        <f t="shared" si="315"/>
        <v>2.0829999999999999E-4</v>
      </c>
      <c r="AH408" s="167">
        <f t="shared" si="316"/>
        <v>1.724</v>
      </c>
      <c r="AI408" s="167">
        <f t="shared" si="317"/>
        <v>2</v>
      </c>
      <c r="AJ408" s="167">
        <f t="shared" si="318"/>
        <v>4.6182900000000003E-4</v>
      </c>
      <c r="AK408" s="115">
        <f t="shared" ref="AK408:AM408" si="410">AK66</f>
        <v>135.09481491470635</v>
      </c>
      <c r="AL408" s="7">
        <f t="shared" si="410"/>
        <v>145.02129350758159</v>
      </c>
      <c r="AM408" s="7">
        <f t="shared" si="410"/>
        <v>191.94</v>
      </c>
      <c r="AN408">
        <v>1</v>
      </c>
      <c r="AO408">
        <v>1</v>
      </c>
      <c r="AP408">
        <v>1</v>
      </c>
      <c r="AQ408">
        <f t="shared" si="319"/>
        <v>152</v>
      </c>
      <c r="AR408">
        <f t="shared" si="319"/>
        <v>163</v>
      </c>
      <c r="AS408">
        <f t="shared" si="320"/>
        <v>216</v>
      </c>
      <c r="AT408">
        <f t="shared" si="360"/>
        <v>65</v>
      </c>
      <c r="AU408">
        <f t="shared" si="361"/>
        <v>70</v>
      </c>
      <c r="AV408" s="8">
        <f t="shared" si="362"/>
        <v>93</v>
      </c>
      <c r="AW408" s="213">
        <f t="shared" si="331"/>
        <v>2.0244759385978153E-2</v>
      </c>
      <c r="AX408" s="213">
        <f t="shared" si="332"/>
        <v>2.345276684657006E-2</v>
      </c>
      <c r="AY408" s="213">
        <f t="shared" si="333"/>
        <v>4.1226701338362669E-2</v>
      </c>
      <c r="AZ408" s="119">
        <f t="shared" si="352"/>
        <v>0.4</v>
      </c>
      <c r="BA408" s="121">
        <f t="shared" ref="BA408" si="411">BA66</f>
        <v>5.0999999999999996</v>
      </c>
      <c r="BB408" s="121">
        <f t="shared" ref="BB408:BC408" si="412">BB66</f>
        <v>5.6</v>
      </c>
      <c r="BC408" s="121">
        <f t="shared" si="412"/>
        <v>7.2</v>
      </c>
      <c r="BE408" s="7">
        <v>922</v>
      </c>
      <c r="BG408" s="123">
        <f t="shared" si="321"/>
        <v>0.8</v>
      </c>
      <c r="BJ408">
        <v>0</v>
      </c>
      <c r="BK408">
        <f>BK357</f>
        <v>12.3</v>
      </c>
      <c r="BL408">
        <f t="shared" ref="BL408:BM408" si="413">BL357</f>
        <v>14.4</v>
      </c>
      <c r="BM408">
        <f t="shared" si="413"/>
        <v>21.85</v>
      </c>
      <c r="BO408">
        <f t="shared" si="336"/>
        <v>1</v>
      </c>
      <c r="BP408">
        <f t="shared" si="336"/>
        <v>1</v>
      </c>
      <c r="BQ408">
        <f t="shared" si="336"/>
        <v>1</v>
      </c>
      <c r="BR408">
        <f t="shared" si="322"/>
        <v>152</v>
      </c>
      <c r="BS408">
        <f t="shared" si="334"/>
        <v>163</v>
      </c>
      <c r="BT408">
        <f t="shared" si="335"/>
        <v>216</v>
      </c>
      <c r="BV408">
        <f t="shared" si="323"/>
        <v>0</v>
      </c>
      <c r="BW408">
        <f t="shared" si="324"/>
        <v>0</v>
      </c>
      <c r="BX408">
        <f t="shared" si="325"/>
        <v>0</v>
      </c>
      <c r="BY408">
        <f t="shared" si="353"/>
        <v>1</v>
      </c>
    </row>
    <row r="409" spans="1:77" x14ac:dyDescent="0.25">
      <c r="A409" t="str">
        <f t="shared" si="326"/>
        <v>23516</v>
      </c>
      <c r="D409">
        <v>2</v>
      </c>
      <c r="E409">
        <v>35</v>
      </c>
      <c r="F409">
        <v>40.5</v>
      </c>
      <c r="G409">
        <v>16</v>
      </c>
      <c r="H409">
        <v>16.5</v>
      </c>
      <c r="I409">
        <v>0</v>
      </c>
      <c r="J409">
        <v>26</v>
      </c>
      <c r="K409">
        <v>30</v>
      </c>
      <c r="L409">
        <f>L70</f>
        <v>41.1</v>
      </c>
      <c r="M409" s="115">
        <f t="shared" si="310"/>
        <v>773.84</v>
      </c>
      <c r="N409" s="7">
        <f>N70</f>
        <v>1627.62717250317</v>
      </c>
      <c r="O409" s="7">
        <f t="shared" ref="O409:P409" si="414">O70</f>
        <v>1747.2217424001376</v>
      </c>
      <c r="P409" s="7">
        <f t="shared" si="414"/>
        <v>2312.5</v>
      </c>
      <c r="Q409" s="121" t="s">
        <v>392</v>
      </c>
      <c r="R409">
        <v>1</v>
      </c>
      <c r="S409">
        <v>1</v>
      </c>
      <c r="T409">
        <v>1</v>
      </c>
      <c r="U409" t="e">
        <f t="shared" si="311"/>
        <v>#VALUE!</v>
      </c>
      <c r="V409">
        <f t="shared" si="312"/>
        <v>896</v>
      </c>
      <c r="W409">
        <f t="shared" si="313"/>
        <v>962</v>
      </c>
      <c r="X409">
        <f t="shared" si="314"/>
        <v>1273</v>
      </c>
      <c r="Y409" t="e">
        <f t="shared" si="355"/>
        <v>#VALUE!</v>
      </c>
      <c r="Z409">
        <f t="shared" si="356"/>
        <v>154</v>
      </c>
      <c r="AA409">
        <f t="shared" si="357"/>
        <v>165</v>
      </c>
      <c r="AB409" s="8">
        <f t="shared" si="358"/>
        <v>219</v>
      </c>
      <c r="AC409" s="213" t="e">
        <f t="shared" si="327"/>
        <v>#VALUE!</v>
      </c>
      <c r="AD409" s="213">
        <f t="shared" si="328"/>
        <v>0.33364328371428481</v>
      </c>
      <c r="AE409" s="213">
        <f t="shared" si="329"/>
        <v>0.38279377197938957</v>
      </c>
      <c r="AF409" s="213">
        <f t="shared" si="330"/>
        <v>0.67286813701791259</v>
      </c>
      <c r="AG409" s="167">
        <f t="shared" si="315"/>
        <v>2.0829999999999999E-4</v>
      </c>
      <c r="AH409" s="167">
        <f t="shared" si="316"/>
        <v>1.724</v>
      </c>
      <c r="AI409" s="167">
        <f t="shared" si="317"/>
        <v>4</v>
      </c>
      <c r="AJ409" s="167">
        <f t="shared" si="318"/>
        <v>1.392796E-3</v>
      </c>
      <c r="AK409" s="115">
        <f t="shared" ref="AK409:AM409" si="415">AK70</f>
        <v>219.59769851718443</v>
      </c>
      <c r="AL409" s="7">
        <f t="shared" si="415"/>
        <v>235.73326859625641</v>
      </c>
      <c r="AM409" s="7">
        <f t="shared" si="415"/>
        <v>312</v>
      </c>
      <c r="AN409">
        <v>1</v>
      </c>
      <c r="AO409">
        <v>1</v>
      </c>
      <c r="AP409">
        <v>1</v>
      </c>
      <c r="AQ409">
        <f t="shared" si="319"/>
        <v>247</v>
      </c>
      <c r="AR409">
        <f t="shared" si="319"/>
        <v>265</v>
      </c>
      <c r="AS409">
        <f t="shared" si="320"/>
        <v>351</v>
      </c>
      <c r="AT409">
        <f t="shared" si="360"/>
        <v>106</v>
      </c>
      <c r="AU409">
        <f t="shared" si="361"/>
        <v>114</v>
      </c>
      <c r="AV409" s="8">
        <f t="shared" si="362"/>
        <v>151</v>
      </c>
      <c r="AW409" s="213">
        <f t="shared" si="331"/>
        <v>0.15858225642717025</v>
      </c>
      <c r="AX409" s="213">
        <f t="shared" si="332"/>
        <v>0.18330250073527798</v>
      </c>
      <c r="AY409" s="213">
        <f t="shared" si="333"/>
        <v>0.32082280821925219</v>
      </c>
      <c r="AZ409" s="119">
        <f t="shared" si="352"/>
        <v>0.7</v>
      </c>
      <c r="BA409" s="121">
        <f t="shared" ref="BA409" si="416">BA70</f>
        <v>5.0999999999999996</v>
      </c>
      <c r="BB409" s="121">
        <f t="shared" ref="BB409:BC409" si="417">BB70</f>
        <v>5.6</v>
      </c>
      <c r="BC409" s="121">
        <f t="shared" si="417"/>
        <v>7.2</v>
      </c>
      <c r="BE409" s="7">
        <v>1138</v>
      </c>
      <c r="BG409" s="123">
        <f t="shared" si="321"/>
        <v>0.68</v>
      </c>
      <c r="BJ409">
        <v>0</v>
      </c>
      <c r="BK409">
        <f>BK408</f>
        <v>12.3</v>
      </c>
      <c r="BL409">
        <f t="shared" ref="BL409:BM411" si="418">BL408</f>
        <v>14.4</v>
      </c>
      <c r="BM409">
        <f t="shared" si="418"/>
        <v>21.85</v>
      </c>
      <c r="BO409">
        <f t="shared" si="336"/>
        <v>1</v>
      </c>
      <c r="BP409">
        <f t="shared" si="336"/>
        <v>1</v>
      </c>
      <c r="BQ409">
        <f t="shared" si="336"/>
        <v>1</v>
      </c>
      <c r="BR409">
        <f t="shared" si="322"/>
        <v>247</v>
      </c>
      <c r="BS409">
        <f t="shared" si="334"/>
        <v>265</v>
      </c>
      <c r="BT409">
        <f t="shared" si="335"/>
        <v>351</v>
      </c>
      <c r="BV409">
        <f t="shared" si="323"/>
        <v>0</v>
      </c>
      <c r="BW409">
        <f t="shared" si="324"/>
        <v>0</v>
      </c>
      <c r="BX409">
        <f t="shared" si="325"/>
        <v>0</v>
      </c>
      <c r="BY409">
        <f t="shared" si="353"/>
        <v>1</v>
      </c>
    </row>
    <row r="410" spans="1:77" x14ac:dyDescent="0.25">
      <c r="A410" t="str">
        <f t="shared" si="326"/>
        <v>23520</v>
      </c>
      <c r="D410">
        <v>2</v>
      </c>
      <c r="E410">
        <v>35</v>
      </c>
      <c r="F410">
        <v>40.5</v>
      </c>
      <c r="G410">
        <v>20</v>
      </c>
      <c r="H410">
        <v>21.5</v>
      </c>
      <c r="I410">
        <v>0</v>
      </c>
      <c r="J410">
        <v>26</v>
      </c>
      <c r="K410">
        <v>30</v>
      </c>
      <c r="L410">
        <f>L74</f>
        <v>41.1</v>
      </c>
      <c r="M410" s="115">
        <f t="shared" si="310"/>
        <v>1008.8000000000001</v>
      </c>
      <c r="N410" s="7">
        <f>N74</f>
        <v>1509.840819712653</v>
      </c>
      <c r="O410" s="7">
        <f t="shared" ref="O410:P410" si="419">O74</f>
        <v>1619.1421060355642</v>
      </c>
      <c r="P410" s="7">
        <f t="shared" si="419"/>
        <v>1935.84</v>
      </c>
      <c r="Q410" s="121" t="s">
        <v>392</v>
      </c>
      <c r="R410">
        <v>1</v>
      </c>
      <c r="S410">
        <v>1</v>
      </c>
      <c r="T410">
        <v>1</v>
      </c>
      <c r="U410" t="e">
        <f t="shared" si="311"/>
        <v>#VALUE!</v>
      </c>
      <c r="V410">
        <f t="shared" si="312"/>
        <v>831</v>
      </c>
      <c r="W410">
        <f t="shared" si="313"/>
        <v>891</v>
      </c>
      <c r="X410">
        <f t="shared" si="314"/>
        <v>1065</v>
      </c>
      <c r="Y410" t="e">
        <f t="shared" si="355"/>
        <v>#VALUE!</v>
      </c>
      <c r="Z410">
        <f t="shared" si="356"/>
        <v>143</v>
      </c>
      <c r="AA410">
        <f t="shared" si="357"/>
        <v>153</v>
      </c>
      <c r="AB410" s="8">
        <f t="shared" si="358"/>
        <v>183</v>
      </c>
      <c r="AC410" s="213" t="e">
        <f t="shared" si="327"/>
        <v>#VALUE!</v>
      </c>
      <c r="AD410" s="213">
        <f t="shared" si="328"/>
        <v>7.8122927136477713E-2</v>
      </c>
      <c r="AE410" s="213">
        <f t="shared" si="329"/>
        <v>8.9374756532848446E-2</v>
      </c>
      <c r="AF410" s="213">
        <f t="shared" si="330"/>
        <v>0.12765297047706625</v>
      </c>
      <c r="AG410" s="167">
        <f t="shared" si="315"/>
        <v>1.2760000000000001E-4</v>
      </c>
      <c r="AH410" s="167">
        <f t="shared" si="316"/>
        <v>1.7219</v>
      </c>
      <c r="AI410" s="167">
        <f t="shared" si="317"/>
        <v>2</v>
      </c>
      <c r="AJ410" s="167">
        <f t="shared" si="318"/>
        <v>3.76611E-4</v>
      </c>
      <c r="AK410" s="115">
        <f t="shared" ref="AK410:AM410" si="420">AK74</f>
        <v>170.52628152222005</v>
      </c>
      <c r="AL410" s="7">
        <f t="shared" si="420"/>
        <v>182.87112058001478</v>
      </c>
      <c r="AM410" s="7">
        <f t="shared" si="420"/>
        <v>218.64000000000001</v>
      </c>
      <c r="AN410">
        <v>1</v>
      </c>
      <c r="AO410">
        <v>1</v>
      </c>
      <c r="AP410">
        <v>1</v>
      </c>
      <c r="AQ410">
        <f t="shared" si="319"/>
        <v>192</v>
      </c>
      <c r="AR410">
        <f t="shared" si="319"/>
        <v>206</v>
      </c>
      <c r="AS410">
        <f t="shared" si="320"/>
        <v>246</v>
      </c>
      <c r="AT410">
        <f t="shared" si="360"/>
        <v>83</v>
      </c>
      <c r="AU410">
        <f t="shared" si="361"/>
        <v>89</v>
      </c>
      <c r="AV410" s="8">
        <f t="shared" si="362"/>
        <v>106</v>
      </c>
      <c r="AW410" s="213">
        <f t="shared" si="331"/>
        <v>2.6464404188652701E-2</v>
      </c>
      <c r="AX410" s="213">
        <f t="shared" si="332"/>
        <v>3.0405923569736745E-2</v>
      </c>
      <c r="AY410" s="213">
        <f t="shared" si="333"/>
        <v>4.3052207815074114E-2</v>
      </c>
      <c r="AZ410" s="119">
        <f t="shared" si="352"/>
        <v>0.5</v>
      </c>
      <c r="BA410" s="121">
        <f t="shared" ref="BA410" si="421">BA74</f>
        <v>5.0999999999999996</v>
      </c>
      <c r="BB410" s="121">
        <f t="shared" ref="BB410:BC410" si="422">BB74</f>
        <v>5.6</v>
      </c>
      <c r="BC410" s="121">
        <f t="shared" si="422"/>
        <v>7.2</v>
      </c>
      <c r="BE410" s="7">
        <v>1261</v>
      </c>
      <c r="BG410" s="123">
        <f t="shared" si="321"/>
        <v>0.8</v>
      </c>
      <c r="BJ410">
        <v>0</v>
      </c>
      <c r="BK410">
        <f>BK409</f>
        <v>12.3</v>
      </c>
      <c r="BL410">
        <f t="shared" si="418"/>
        <v>14.4</v>
      </c>
      <c r="BM410">
        <f t="shared" si="418"/>
        <v>21.85</v>
      </c>
      <c r="BO410">
        <f t="shared" si="336"/>
        <v>1</v>
      </c>
      <c r="BP410">
        <f t="shared" si="336"/>
        <v>1</v>
      </c>
      <c r="BQ410">
        <f t="shared" si="336"/>
        <v>1</v>
      </c>
      <c r="BR410">
        <f t="shared" si="322"/>
        <v>192</v>
      </c>
      <c r="BS410">
        <f t="shared" si="334"/>
        <v>206</v>
      </c>
      <c r="BT410">
        <f t="shared" si="335"/>
        <v>246</v>
      </c>
      <c r="BV410">
        <f t="shared" si="323"/>
        <v>0</v>
      </c>
      <c r="BW410">
        <f t="shared" si="324"/>
        <v>0</v>
      </c>
      <c r="BX410">
        <f t="shared" si="325"/>
        <v>0</v>
      </c>
      <c r="BY410">
        <f t="shared" si="353"/>
        <v>1</v>
      </c>
    </row>
    <row r="411" spans="1:77" x14ac:dyDescent="0.25">
      <c r="A411" t="str">
        <f t="shared" si="326"/>
        <v>23521</v>
      </c>
      <c r="D411">
        <v>2</v>
      </c>
      <c r="E411">
        <v>35</v>
      </c>
      <c r="F411">
        <v>40.5</v>
      </c>
      <c r="G411">
        <v>21</v>
      </c>
      <c r="H411">
        <v>21.5</v>
      </c>
      <c r="I411">
        <v>0</v>
      </c>
      <c r="J411">
        <v>26</v>
      </c>
      <c r="K411">
        <v>30</v>
      </c>
      <c r="L411">
        <f>L78</f>
        <v>41.1</v>
      </c>
      <c r="M411" s="115">
        <f t="shared" si="310"/>
        <v>1164</v>
      </c>
      <c r="N411" s="7">
        <f>N78</f>
        <v>1977.8291945358951</v>
      </c>
      <c r="O411" s="7">
        <f t="shared" ref="O411:P411" si="423">O78</f>
        <v>2123.1558613833213</v>
      </c>
      <c r="P411" s="7">
        <f t="shared" si="423"/>
        <v>2810.06</v>
      </c>
      <c r="Q411" s="121" t="s">
        <v>392</v>
      </c>
      <c r="R411">
        <v>1</v>
      </c>
      <c r="S411">
        <v>1</v>
      </c>
      <c r="T411">
        <v>1</v>
      </c>
      <c r="U411" t="e">
        <f t="shared" si="311"/>
        <v>#VALUE!</v>
      </c>
      <c r="V411">
        <f t="shared" si="312"/>
        <v>1088</v>
      </c>
      <c r="W411">
        <f t="shared" si="313"/>
        <v>1168</v>
      </c>
      <c r="X411">
        <f t="shared" si="314"/>
        <v>1546</v>
      </c>
      <c r="Y411" t="e">
        <f t="shared" si="355"/>
        <v>#VALUE!</v>
      </c>
      <c r="Z411">
        <f t="shared" si="356"/>
        <v>187</v>
      </c>
      <c r="AA411">
        <f t="shared" si="357"/>
        <v>201</v>
      </c>
      <c r="AB411" s="8">
        <f t="shared" si="358"/>
        <v>266</v>
      </c>
      <c r="AC411" s="213" t="e">
        <f t="shared" si="327"/>
        <v>#VALUE!</v>
      </c>
      <c r="AD411" s="213">
        <f t="shared" si="328"/>
        <v>0.18462651102864869</v>
      </c>
      <c r="AE411" s="213">
        <f t="shared" si="329"/>
        <v>0.21311276817222599</v>
      </c>
      <c r="AF411" s="213">
        <f t="shared" si="330"/>
        <v>0.37198298091223903</v>
      </c>
      <c r="AG411" s="167">
        <f t="shared" si="315"/>
        <v>1.2760000000000001E-4</v>
      </c>
      <c r="AH411" s="167">
        <f t="shared" si="316"/>
        <v>1.7219</v>
      </c>
      <c r="AI411" s="167">
        <f t="shared" si="317"/>
        <v>4</v>
      </c>
      <c r="AJ411" s="167">
        <f t="shared" si="318"/>
        <v>5.1420100000000005E-4</v>
      </c>
      <c r="AK411" s="115">
        <f t="shared" ref="AK411:AM411" si="424">AK78</f>
        <v>240.30463534531125</v>
      </c>
      <c r="AL411" s="7">
        <f t="shared" si="424"/>
        <v>257.96170693632649</v>
      </c>
      <c r="AM411" s="7">
        <f t="shared" si="424"/>
        <v>341.42</v>
      </c>
      <c r="AN411">
        <v>1</v>
      </c>
      <c r="AO411">
        <v>1</v>
      </c>
      <c r="AP411">
        <v>1</v>
      </c>
      <c r="AQ411">
        <f t="shared" si="319"/>
        <v>271</v>
      </c>
      <c r="AR411">
        <f t="shared" si="319"/>
        <v>291</v>
      </c>
      <c r="AS411">
        <f t="shared" si="320"/>
        <v>385</v>
      </c>
      <c r="AT411">
        <f t="shared" si="360"/>
        <v>117</v>
      </c>
      <c r="AU411">
        <f t="shared" si="361"/>
        <v>125</v>
      </c>
      <c r="AV411" s="8">
        <f t="shared" si="362"/>
        <v>166</v>
      </c>
      <c r="AW411" s="213">
        <f t="shared" si="331"/>
        <v>7.2732766625888928E-2</v>
      </c>
      <c r="AX411" s="213">
        <f t="shared" si="332"/>
        <v>8.2941130791281681E-2</v>
      </c>
      <c r="AY411" s="213">
        <f t="shared" si="333"/>
        <v>0.14571121666438436</v>
      </c>
      <c r="AZ411" s="119">
        <f t="shared" si="352"/>
        <v>0.9</v>
      </c>
      <c r="BA411" s="121">
        <f t="shared" ref="BA411" si="425">BA78</f>
        <v>5.0999999999999996</v>
      </c>
      <c r="BB411" s="121">
        <f t="shared" ref="BB411:BC411" si="426">BB78</f>
        <v>5.6</v>
      </c>
      <c r="BC411" s="121">
        <f t="shared" si="426"/>
        <v>7.2</v>
      </c>
      <c r="BE411" s="7">
        <v>1455</v>
      </c>
      <c r="BG411" s="123">
        <f t="shared" si="321"/>
        <v>0.8</v>
      </c>
      <c r="BJ411">
        <v>0</v>
      </c>
      <c r="BK411">
        <f>BK410</f>
        <v>12.3</v>
      </c>
      <c r="BL411">
        <f t="shared" si="418"/>
        <v>14.4</v>
      </c>
      <c r="BM411">
        <f t="shared" si="418"/>
        <v>21.85</v>
      </c>
      <c r="BO411">
        <f t="shared" si="336"/>
        <v>1</v>
      </c>
      <c r="BP411">
        <f t="shared" si="336"/>
        <v>1</v>
      </c>
      <c r="BQ411">
        <f t="shared" si="336"/>
        <v>1</v>
      </c>
      <c r="BR411">
        <f t="shared" si="322"/>
        <v>271</v>
      </c>
      <c r="BS411">
        <f t="shared" si="334"/>
        <v>291</v>
      </c>
      <c r="BT411">
        <f t="shared" si="335"/>
        <v>385</v>
      </c>
      <c r="BV411">
        <f t="shared" si="323"/>
        <v>0</v>
      </c>
      <c r="BW411">
        <f t="shared" si="324"/>
        <v>0</v>
      </c>
      <c r="BX411">
        <f t="shared" si="325"/>
        <v>0</v>
      </c>
      <c r="BY411">
        <f t="shared" si="353"/>
        <v>1</v>
      </c>
    </row>
    <row r="412" spans="1:77" x14ac:dyDescent="0.25">
      <c r="A412" t="str">
        <f t="shared" si="326"/>
        <v>23510</v>
      </c>
      <c r="D412">
        <v>2</v>
      </c>
      <c r="E412">
        <v>35</v>
      </c>
      <c r="F412">
        <v>40.5</v>
      </c>
      <c r="G412">
        <v>10</v>
      </c>
      <c r="H412">
        <v>11.5</v>
      </c>
      <c r="I412">
        <v>0</v>
      </c>
      <c r="J412">
        <v>26</v>
      </c>
      <c r="K412">
        <v>30</v>
      </c>
      <c r="L412">
        <f>L82</f>
        <v>41.8</v>
      </c>
      <c r="M412" s="115">
        <f t="shared" ref="M412:M475" si="427">IF($N412-($BE412*$BG412)&gt;100,$BE412*$BG412,$N412-95)</f>
        <v>565.20000000000005</v>
      </c>
      <c r="N412" s="7">
        <f>N82</f>
        <v>1214.2269940407766</v>
      </c>
      <c r="O412" s="7">
        <f t="shared" ref="O412:P412" si="428">O82</f>
        <v>1304.1433704057049</v>
      </c>
      <c r="P412" s="7">
        <f t="shared" si="428"/>
        <v>1574.18</v>
      </c>
      <c r="Q412" s="121" t="s">
        <v>392</v>
      </c>
      <c r="R412">
        <v>1</v>
      </c>
      <c r="S412">
        <v>1</v>
      </c>
      <c r="T412">
        <v>1</v>
      </c>
      <c r="U412" t="e">
        <f t="shared" ref="U412:U475" si="429">ROUND(M412*POWER(CF_heat,Q412),0)</f>
        <v>#VALUE!</v>
      </c>
      <c r="V412">
        <f t="shared" ref="V412:V475" si="430">ROUND(N412*POWER(CF_heat,R412),0)</f>
        <v>668</v>
      </c>
      <c r="W412">
        <f t="shared" ref="W412:W475" si="431">ROUND(O412*POWER(CF_heat,S412),0)</f>
        <v>718</v>
      </c>
      <c r="X412">
        <f t="shared" ref="X412:X475" si="432">ROUND(P412*POWER(CF_heat,T412),0)</f>
        <v>866</v>
      </c>
      <c r="Y412" t="e">
        <f t="shared" si="355"/>
        <v>#VALUE!</v>
      </c>
      <c r="Z412">
        <f t="shared" si="356"/>
        <v>115</v>
      </c>
      <c r="AA412">
        <f t="shared" si="357"/>
        <v>123</v>
      </c>
      <c r="AB412" s="8">
        <f t="shared" si="358"/>
        <v>149</v>
      </c>
      <c r="AC412" s="213" t="e">
        <f t="shared" si="327"/>
        <v>#VALUE!</v>
      </c>
      <c r="AD412" s="213">
        <f t="shared" si="328"/>
        <v>5.3625772961126326E-2</v>
      </c>
      <c r="AE412" s="213">
        <f t="shared" si="329"/>
        <v>6.1224519608648838E-2</v>
      </c>
      <c r="AF412" s="213">
        <f t="shared" si="330"/>
        <v>8.935147694639381E-2</v>
      </c>
      <c r="AG412" s="167">
        <f t="shared" ref="AG412:AG475" si="433">IF($G412=$CO$103,CP$103,IF($G412=$CO$104,CP$104,IF($G412=$CO$105,CP$105,IF($G412=$CO$107,CP$107,IF($G412=$CO$108,CP$108,IF($G412=$CO$109,CP$109,IF($G412=$CO$111,CP$111,IF($G412=$CO$112,CP$112,IF($G412=$CO$113,CP$113,IF($G412=$CO$115,CP$115,IF($G412=$CO$116,CP$116,IF($G412=$CO$117,CP$117,IF($G412=$CO$119,CP$119,IF($G412=$CO$120,CP$120,))))))))))))))</f>
        <v>3.969E-4</v>
      </c>
      <c r="AH412" s="167">
        <f t="shared" ref="AH412:AH475" si="434">IF($G412=$CO$103,CQ$103,IF($G412=$CO$104,CQ$104,IF($G412=$CO$105,CQ$105,IF($G412=$CO$107,CQ$107,IF($G412=$CO$108,CQ$108,IF($G412=$CO$109,CQ$109,IF($G412=$CO$111,CQ$111,IF($G412=$CO$112,CQ$112,IF($G412=$CO$113,CQ$113,IF($G412=$CO$115,CQ$115,IF($G412=$CO$116,CQ$116,IF($G412=$CO$117,CQ$117,IF($G412=$CO$119,CQ$119,IF($G412=$CO$120,CQ$120,))))))))))))))</f>
        <v>1.7345999999999999</v>
      </c>
      <c r="AI412" s="167">
        <f t="shared" ref="AI412:AI475" si="435">IF($G412=$CO$103,CR$103,IF($G412=$CO$104,CR$104,IF($G412=$CO$105,CR$105,IF($G412=$CO$107,CR$107,IF($G412=$CO$108,CR$108,IF($G412=$CO$109,CR$109,IF($G412=$CO$111,CR$111,IF($G412=$CO$112,CR$112,IF($G412=$CO$113,CR$113,IF($G412=$CO$115,CR$115,IF($G412=$CO$116,CR$116,IF($G412=$CO$117,CR$117,IF($G412=$CO$119,CR$119,IF($G412=$CO$120,CR$120,))))))))))))))</f>
        <v>2</v>
      </c>
      <c r="AJ412" s="167">
        <f t="shared" ref="AJ412:AJ475" si="436">IF($G412=$CO$103,CS$103,IF($G412=$CO$104,CS$104,IF($G412=$CO$105,CS$105,IF($G412=$CO$107,CS$107,IF($G412=$CO$108,CS$108,IF($G412=$CO$109,CS$109,IF($G412=$CO$111,CS$111,IF($G412=$CO$112,CS$112,IF($G412=$CO$113,CS$113,IF($G412=$CO$115,CS$115,IF($G412=$CO$116,CS$116,IF($G412=$CO$117,CS$117,IF($G412=$CO$119,CS$119,IF($G412=$CO$120,CS$120,))))))))))))))</f>
        <v>3.6734700000000002E-4</v>
      </c>
      <c r="AK412" s="115">
        <f t="shared" ref="AK412:AM412" si="437">AK82</f>
        <v>168.33710197020613</v>
      </c>
      <c r="AL412" s="7">
        <f t="shared" si="437"/>
        <v>180.80286190736828</v>
      </c>
      <c r="AM412" s="7">
        <f t="shared" si="437"/>
        <v>218.24</v>
      </c>
      <c r="AN412">
        <v>1</v>
      </c>
      <c r="AO412">
        <v>1</v>
      </c>
      <c r="AP412">
        <v>1</v>
      </c>
      <c r="AQ412">
        <f t="shared" ref="AQ412:AR475" si="438">ROUND(AK412*POWER(CF_cool,AN412),0)</f>
        <v>190</v>
      </c>
      <c r="AR412">
        <f t="shared" si="438"/>
        <v>204</v>
      </c>
      <c r="AS412">
        <f t="shared" ref="AS412:AS475" si="439">ROUND(AM412*POWER(CF_cool,AP412),0)</f>
        <v>246</v>
      </c>
      <c r="AT412">
        <f t="shared" si="360"/>
        <v>82</v>
      </c>
      <c r="AU412">
        <f t="shared" si="361"/>
        <v>88</v>
      </c>
      <c r="AV412" s="8">
        <f t="shared" si="362"/>
        <v>106</v>
      </c>
      <c r="AW412" s="213">
        <f t="shared" si="331"/>
        <v>2.7552249658903728E-2</v>
      </c>
      <c r="AX412" s="213">
        <f t="shared" si="332"/>
        <v>3.166025233329859E-2</v>
      </c>
      <c r="AY412" s="213">
        <f t="shared" si="333"/>
        <v>4.567236524120652E-2</v>
      </c>
      <c r="AZ412" s="119">
        <f t="shared" si="352"/>
        <v>0.2</v>
      </c>
      <c r="BA412" s="121">
        <f t="shared" ref="BA412" si="440">BA82</f>
        <v>6.3</v>
      </c>
      <c r="BB412" s="121">
        <f t="shared" ref="BB412:BC412" si="441">BB82</f>
        <v>6.8</v>
      </c>
      <c r="BC412" s="121">
        <f t="shared" si="441"/>
        <v>9.1</v>
      </c>
      <c r="BE412" s="7">
        <v>628</v>
      </c>
      <c r="BG412" s="123">
        <f t="shared" ref="BG412:BG475" si="442">IF(G412=10,0.9,IF(G412=11,0.68,IF(G412=15,0.8,IF(G412=16,0.68,IF(G412=20,0.8,IF(G412=21,0.8))))))</f>
        <v>0.9</v>
      </c>
      <c r="BJ412">
        <v>0</v>
      </c>
      <c r="BK412">
        <f>BK359</f>
        <v>12.8</v>
      </c>
      <c r="BL412">
        <f t="shared" ref="BL412:BM412" si="443">BL359</f>
        <v>14.7</v>
      </c>
      <c r="BM412">
        <f t="shared" si="443"/>
        <v>21.85</v>
      </c>
      <c r="BO412">
        <f t="shared" si="336"/>
        <v>1</v>
      </c>
      <c r="BP412">
        <f t="shared" si="336"/>
        <v>1</v>
      </c>
      <c r="BQ412">
        <f t="shared" si="336"/>
        <v>1</v>
      </c>
      <c r="BR412">
        <f t="shared" ref="BR412:BR475" si="444">AQ412/BO412</f>
        <v>190</v>
      </c>
      <c r="BS412">
        <f t="shared" si="334"/>
        <v>204</v>
      </c>
      <c r="BT412">
        <f t="shared" si="335"/>
        <v>246</v>
      </c>
      <c r="BV412">
        <f t="shared" ref="BV412:BV475" si="445">BR412-AQ412</f>
        <v>0</v>
      </c>
      <c r="BW412">
        <f t="shared" ref="BW412:BW475" si="446">BS412-AR412</f>
        <v>0</v>
      </c>
      <c r="BX412">
        <f t="shared" ref="BX412:BX475" si="447">BT412-AS412</f>
        <v>0</v>
      </c>
      <c r="BY412">
        <f t="shared" si="353"/>
        <v>1</v>
      </c>
    </row>
    <row r="413" spans="1:77" x14ac:dyDescent="0.25">
      <c r="A413" t="str">
        <f t="shared" ref="A413:A476" si="448">CONCATENATE(D413,E413,G413)</f>
        <v>23511</v>
      </c>
      <c r="D413">
        <v>2</v>
      </c>
      <c r="E413">
        <v>35</v>
      </c>
      <c r="F413">
        <v>40.5</v>
      </c>
      <c r="G413">
        <v>11</v>
      </c>
      <c r="H413">
        <v>11.5</v>
      </c>
      <c r="I413">
        <v>0</v>
      </c>
      <c r="J413">
        <v>26</v>
      </c>
      <c r="K413">
        <v>30</v>
      </c>
      <c r="L413">
        <f>L86</f>
        <v>41.8</v>
      </c>
      <c r="M413" s="115">
        <f t="shared" si="427"/>
        <v>597.04000000000008</v>
      </c>
      <c r="N413" s="7">
        <f>N86</f>
        <v>1647.5037394527276</v>
      </c>
      <c r="O413" s="7">
        <f t="shared" ref="O413:P413" si="449">O86</f>
        <v>1769.505282019556</v>
      </c>
      <c r="P413" s="7">
        <f t="shared" si="449"/>
        <v>2135.9</v>
      </c>
      <c r="Q413" s="121" t="s">
        <v>392</v>
      </c>
      <c r="R413">
        <v>1</v>
      </c>
      <c r="S413">
        <v>1</v>
      </c>
      <c r="T413">
        <v>1</v>
      </c>
      <c r="U413" t="e">
        <f t="shared" si="429"/>
        <v>#VALUE!</v>
      </c>
      <c r="V413">
        <f t="shared" si="430"/>
        <v>907</v>
      </c>
      <c r="W413">
        <f t="shared" si="431"/>
        <v>974</v>
      </c>
      <c r="X413">
        <f t="shared" si="432"/>
        <v>1175</v>
      </c>
      <c r="Y413" t="e">
        <f t="shared" si="355"/>
        <v>#VALUE!</v>
      </c>
      <c r="Z413">
        <f t="shared" si="356"/>
        <v>156</v>
      </c>
      <c r="AA413">
        <f t="shared" si="357"/>
        <v>168</v>
      </c>
      <c r="AB413" s="8">
        <f t="shared" si="358"/>
        <v>202</v>
      </c>
      <c r="AC413" s="213" t="e">
        <f t="shared" ref="AC413:AC476" si="450">(($AG413*(Y413^$AH413)*((($F413-14.4)*$AI413)/100))+($AJ413*(Y413^2)))*0.0098</f>
        <v>#VALUE!</v>
      </c>
      <c r="AD413" s="213">
        <f t="shared" ref="AD413:AD476" si="451">(($AG413*(Z413^$AH413)*((($E413-14.4)*$AI413)/100))+($AJ413*(Z413^2)))*0.0098</f>
        <v>0.15738226376391512</v>
      </c>
      <c r="AE413" s="213">
        <f t="shared" ref="AE413:AE476" si="452">(($AG413*(AA413^$AH413)*((($E413-14.4)*$AI413)/100))+($AJ413*(AA413^2)))*0.0098</f>
        <v>0.18206496476299452</v>
      </c>
      <c r="AF413" s="213">
        <f t="shared" ref="AF413:AF476" si="453">(($AG413*(AB413^$AH413)*((($E413-14.4)*$AI413)/100))+($AJ413*(AB413^2)))*0.0098</f>
        <v>0.26161245729300475</v>
      </c>
      <c r="AG413" s="167">
        <f t="shared" si="433"/>
        <v>3.969E-4</v>
      </c>
      <c r="AH413" s="167">
        <f t="shared" si="434"/>
        <v>1.7345999999999999</v>
      </c>
      <c r="AI413" s="167">
        <f t="shared" si="435"/>
        <v>4</v>
      </c>
      <c r="AJ413" s="167">
        <f t="shared" si="436"/>
        <v>5.7428799999999995E-4</v>
      </c>
      <c r="AK413" s="115">
        <f t="shared" ref="AK413:AM413" si="454">AK86</f>
        <v>276</v>
      </c>
      <c r="AL413" s="7">
        <f t="shared" si="454"/>
        <v>296</v>
      </c>
      <c r="AM413" s="7">
        <f t="shared" si="454"/>
        <v>358</v>
      </c>
      <c r="AN413">
        <v>1</v>
      </c>
      <c r="AO413">
        <v>1</v>
      </c>
      <c r="AP413">
        <v>1</v>
      </c>
      <c r="AQ413">
        <f t="shared" si="438"/>
        <v>311</v>
      </c>
      <c r="AR413">
        <f t="shared" si="438"/>
        <v>333</v>
      </c>
      <c r="AS413">
        <f t="shared" si="439"/>
        <v>403</v>
      </c>
      <c r="AT413">
        <f t="shared" si="360"/>
        <v>134</v>
      </c>
      <c r="AU413">
        <f t="shared" si="361"/>
        <v>143</v>
      </c>
      <c r="AV413" s="8">
        <f t="shared" si="362"/>
        <v>173</v>
      </c>
      <c r="AW413" s="213">
        <f t="shared" ref="AW413:AW476" si="455">(($AG413*(AT413^$AH413)*((($E413-14.4)*$AI413)/100))+($AJ413*(AT413^2)))*0.0098</f>
        <v>0.1167427037158299</v>
      </c>
      <c r="AX413" s="213">
        <f t="shared" ref="AX413:AX476" si="456">(($AG413*(AU413^$AH413)*((($E413-14.4)*$AI413)/100))+($AJ413*(AU413^2)))*0.0098</f>
        <v>0.13264564159016839</v>
      </c>
      <c r="AY413" s="213">
        <f t="shared" ref="AY413:AY476" si="457">(($AG413*(AV413^$AH413)*((($E413-14.4)*$AI413)/100))+($AJ413*(AV413^2)))*0.0098</f>
        <v>0.1928725275595165</v>
      </c>
      <c r="AZ413" s="119">
        <f t="shared" si="352"/>
        <v>0.5</v>
      </c>
      <c r="BA413" s="121">
        <f t="shared" ref="BA413" si="458">BA86</f>
        <v>6.3</v>
      </c>
      <c r="BB413" s="121">
        <f t="shared" ref="BB413:BC413" si="459">BB86</f>
        <v>6.8</v>
      </c>
      <c r="BC413" s="121">
        <f t="shared" si="459"/>
        <v>9.1</v>
      </c>
      <c r="BE413" s="7">
        <v>878</v>
      </c>
      <c r="BG413" s="123">
        <f t="shared" si="442"/>
        <v>0.68</v>
      </c>
      <c r="BJ413">
        <v>0</v>
      </c>
      <c r="BK413">
        <f>BK412</f>
        <v>12.8</v>
      </c>
      <c r="BL413">
        <f t="shared" ref="BL413:BM413" si="460">BL412</f>
        <v>14.7</v>
      </c>
      <c r="BM413">
        <f t="shared" si="460"/>
        <v>21.85</v>
      </c>
      <c r="BO413">
        <f t="shared" si="336"/>
        <v>1</v>
      </c>
      <c r="BP413">
        <f t="shared" si="336"/>
        <v>1</v>
      </c>
      <c r="BQ413">
        <f t="shared" si="336"/>
        <v>1</v>
      </c>
      <c r="BR413">
        <f t="shared" si="444"/>
        <v>311</v>
      </c>
      <c r="BS413">
        <f t="shared" ref="BS413:BS476" si="461">AR413/BP413</f>
        <v>333</v>
      </c>
      <c r="BT413">
        <f t="shared" ref="BT413:BT476" si="462">AS413/BQ413</f>
        <v>403</v>
      </c>
      <c r="BV413">
        <f t="shared" si="445"/>
        <v>0</v>
      </c>
      <c r="BW413">
        <f t="shared" si="446"/>
        <v>0</v>
      </c>
      <c r="BX413">
        <f t="shared" si="447"/>
        <v>0</v>
      </c>
      <c r="BY413">
        <f t="shared" si="353"/>
        <v>1</v>
      </c>
    </row>
    <row r="414" spans="1:77" x14ac:dyDescent="0.25">
      <c r="A414" t="str">
        <f t="shared" si="448"/>
        <v>23515</v>
      </c>
      <c r="D414">
        <v>2</v>
      </c>
      <c r="E414">
        <v>35</v>
      </c>
      <c r="F414">
        <v>40.5</v>
      </c>
      <c r="G414">
        <v>15</v>
      </c>
      <c r="H414">
        <v>16.5</v>
      </c>
      <c r="I414">
        <v>0</v>
      </c>
      <c r="J414">
        <v>26</v>
      </c>
      <c r="K414">
        <v>30</v>
      </c>
      <c r="L414">
        <f>L90</f>
        <v>42.4</v>
      </c>
      <c r="M414" s="115">
        <f t="shared" si="427"/>
        <v>843.2</v>
      </c>
      <c r="N414" s="7">
        <f>N90</f>
        <v>1395.33740436932</v>
      </c>
      <c r="O414" s="7">
        <f t="shared" ref="O414:P414" si="463">O90</f>
        <v>1496.2563490716184</v>
      </c>
      <c r="P414" s="7">
        <f t="shared" si="463"/>
        <v>2007.56</v>
      </c>
      <c r="Q414" s="121" t="s">
        <v>392</v>
      </c>
      <c r="R414">
        <v>1</v>
      </c>
      <c r="S414">
        <v>1</v>
      </c>
      <c r="T414">
        <v>1</v>
      </c>
      <c r="U414" t="e">
        <f t="shared" si="429"/>
        <v>#VALUE!</v>
      </c>
      <c r="V414">
        <f t="shared" si="430"/>
        <v>768</v>
      </c>
      <c r="W414">
        <f t="shared" si="431"/>
        <v>823</v>
      </c>
      <c r="X414">
        <f t="shared" si="432"/>
        <v>1105</v>
      </c>
      <c r="Y414" t="e">
        <f t="shared" si="355"/>
        <v>#VALUE!</v>
      </c>
      <c r="Z414">
        <f t="shared" si="356"/>
        <v>132</v>
      </c>
      <c r="AA414">
        <f t="shared" si="357"/>
        <v>142</v>
      </c>
      <c r="AB414" s="8">
        <f t="shared" si="358"/>
        <v>190</v>
      </c>
      <c r="AC414" s="213" t="e">
        <f t="shared" si="450"/>
        <v>#VALUE!</v>
      </c>
      <c r="AD414" s="213">
        <f t="shared" si="451"/>
        <v>8.2667572435233122E-2</v>
      </c>
      <c r="AE414" s="213">
        <f t="shared" si="452"/>
        <v>9.5579481617652146E-2</v>
      </c>
      <c r="AF414" s="213">
        <f t="shared" si="453"/>
        <v>0.17052069591966401</v>
      </c>
      <c r="AG414" s="167">
        <f t="shared" si="433"/>
        <v>2.0829999999999999E-4</v>
      </c>
      <c r="AH414" s="167">
        <f t="shared" si="434"/>
        <v>1.724</v>
      </c>
      <c r="AI414" s="167">
        <f t="shared" si="435"/>
        <v>2</v>
      </c>
      <c r="AJ414" s="167">
        <f t="shared" si="436"/>
        <v>4.6182900000000003E-4</v>
      </c>
      <c r="AK414" s="115">
        <f t="shared" ref="AK414:AM414" si="464">AK90</f>
        <v>190.46915773046311</v>
      </c>
      <c r="AL414" s="7">
        <f t="shared" si="464"/>
        <v>204.24499885412456</v>
      </c>
      <c r="AM414" s="7">
        <f t="shared" si="464"/>
        <v>274.04000000000002</v>
      </c>
      <c r="AN414">
        <v>1</v>
      </c>
      <c r="AO414">
        <v>1</v>
      </c>
      <c r="AP414">
        <v>1</v>
      </c>
      <c r="AQ414">
        <f t="shared" si="438"/>
        <v>215</v>
      </c>
      <c r="AR414">
        <f t="shared" si="438"/>
        <v>230</v>
      </c>
      <c r="AS414">
        <f t="shared" si="439"/>
        <v>309</v>
      </c>
      <c r="AT414">
        <f t="shared" si="360"/>
        <v>92</v>
      </c>
      <c r="AU414">
        <f t="shared" si="361"/>
        <v>99</v>
      </c>
      <c r="AV414" s="8">
        <f t="shared" si="362"/>
        <v>133</v>
      </c>
      <c r="AW414" s="213">
        <f t="shared" si="455"/>
        <v>4.0350960702190575E-2</v>
      </c>
      <c r="AX414" s="213">
        <f t="shared" si="456"/>
        <v>4.6677513073963194E-2</v>
      </c>
      <c r="AY414" s="213">
        <f t="shared" si="457"/>
        <v>8.391681172182261E-2</v>
      </c>
      <c r="AZ414" s="119">
        <f t="shared" si="352"/>
        <v>0.4</v>
      </c>
      <c r="BA414" s="121">
        <f t="shared" ref="BA414" si="465">BA90</f>
        <v>6</v>
      </c>
      <c r="BB414" s="121">
        <f t="shared" ref="BB414:BC414" si="466">BB90</f>
        <v>6.7</v>
      </c>
      <c r="BC414" s="121">
        <f t="shared" si="466"/>
        <v>9</v>
      </c>
      <c r="BE414" s="7">
        <v>1054</v>
      </c>
      <c r="BG414" s="123">
        <f t="shared" si="442"/>
        <v>0.8</v>
      </c>
      <c r="BJ414">
        <v>0</v>
      </c>
      <c r="BK414">
        <f>BK360</f>
        <v>11.8</v>
      </c>
      <c r="BL414">
        <f t="shared" ref="BL414:BM414" si="467">BL360</f>
        <v>13.7</v>
      </c>
      <c r="BM414">
        <f t="shared" si="467"/>
        <v>21.85</v>
      </c>
      <c r="BO414">
        <f t="shared" ref="BO414:BQ477" si="468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414">
        <f t="shared" si="468"/>
        <v>1</v>
      </c>
      <c r="BQ414">
        <f t="shared" si="468"/>
        <v>1</v>
      </c>
      <c r="BR414">
        <f t="shared" si="444"/>
        <v>215</v>
      </c>
      <c r="BS414">
        <f t="shared" si="461"/>
        <v>230</v>
      </c>
      <c r="BT414">
        <f t="shared" si="462"/>
        <v>309</v>
      </c>
      <c r="BV414">
        <f t="shared" si="445"/>
        <v>0</v>
      </c>
      <c r="BW414">
        <f t="shared" si="446"/>
        <v>0</v>
      </c>
      <c r="BX414">
        <f t="shared" si="447"/>
        <v>0</v>
      </c>
      <c r="BY414">
        <f t="shared" si="353"/>
        <v>1</v>
      </c>
    </row>
    <row r="415" spans="1:77" x14ac:dyDescent="0.25">
      <c r="A415" t="str">
        <f t="shared" si="448"/>
        <v>23516</v>
      </c>
      <c r="D415">
        <v>2</v>
      </c>
      <c r="E415">
        <v>35</v>
      </c>
      <c r="F415">
        <v>40.5</v>
      </c>
      <c r="G415">
        <v>16</v>
      </c>
      <c r="H415">
        <v>16.5</v>
      </c>
      <c r="I415">
        <v>0</v>
      </c>
      <c r="J415">
        <v>26</v>
      </c>
      <c r="K415">
        <v>30</v>
      </c>
      <c r="L415">
        <f>L94</f>
        <v>42.4</v>
      </c>
      <c r="M415" s="115">
        <f t="shared" si="427"/>
        <v>884.00000000000011</v>
      </c>
      <c r="N415" s="7">
        <f>N94</f>
        <v>2040.4331716148024</v>
      </c>
      <c r="O415" s="7">
        <f t="shared" ref="O415:P415" si="469">O94</f>
        <v>2188.0092071816284</v>
      </c>
      <c r="P415" s="7">
        <f t="shared" si="469"/>
        <v>2935.7</v>
      </c>
      <c r="Q415" s="121" t="s">
        <v>392</v>
      </c>
      <c r="R415">
        <v>1</v>
      </c>
      <c r="S415">
        <v>1</v>
      </c>
      <c r="T415">
        <v>1</v>
      </c>
      <c r="U415" t="e">
        <f t="shared" si="429"/>
        <v>#VALUE!</v>
      </c>
      <c r="V415">
        <f t="shared" si="430"/>
        <v>1123</v>
      </c>
      <c r="W415">
        <f t="shared" si="431"/>
        <v>1204</v>
      </c>
      <c r="X415">
        <f t="shared" si="432"/>
        <v>1616</v>
      </c>
      <c r="Y415" t="e">
        <f t="shared" si="355"/>
        <v>#VALUE!</v>
      </c>
      <c r="Z415">
        <f t="shared" si="356"/>
        <v>193</v>
      </c>
      <c r="AA415">
        <f t="shared" si="357"/>
        <v>207</v>
      </c>
      <c r="AB415" s="8">
        <f t="shared" si="358"/>
        <v>278</v>
      </c>
      <c r="AC415" s="213" t="e">
        <f t="shared" si="450"/>
        <v>#VALUE!</v>
      </c>
      <c r="AD415" s="213">
        <f t="shared" si="451"/>
        <v>0.5230868472949447</v>
      </c>
      <c r="AE415" s="213">
        <f t="shared" si="452"/>
        <v>0.60140469558543708</v>
      </c>
      <c r="AF415" s="213">
        <f t="shared" si="453"/>
        <v>1.0823830201740816</v>
      </c>
      <c r="AG415" s="167">
        <f t="shared" si="433"/>
        <v>2.0829999999999999E-4</v>
      </c>
      <c r="AH415" s="167">
        <f t="shared" si="434"/>
        <v>1.724</v>
      </c>
      <c r="AI415" s="167">
        <f t="shared" si="435"/>
        <v>4</v>
      </c>
      <c r="AJ415" s="167">
        <f t="shared" si="436"/>
        <v>1.392796E-3</v>
      </c>
      <c r="AK415" s="115">
        <f t="shared" ref="AK415:AM415" si="470">AK94</f>
        <v>312</v>
      </c>
      <c r="AL415" s="7">
        <f t="shared" si="470"/>
        <v>335</v>
      </c>
      <c r="AM415" s="7">
        <f t="shared" si="470"/>
        <v>450</v>
      </c>
      <c r="AN415">
        <v>1</v>
      </c>
      <c r="AO415">
        <v>1</v>
      </c>
      <c r="AP415">
        <v>1</v>
      </c>
      <c r="AQ415">
        <f t="shared" si="438"/>
        <v>351</v>
      </c>
      <c r="AR415">
        <f t="shared" si="438"/>
        <v>377</v>
      </c>
      <c r="AS415">
        <f t="shared" si="439"/>
        <v>507</v>
      </c>
      <c r="AT415">
        <f t="shared" si="360"/>
        <v>151</v>
      </c>
      <c r="AU415">
        <f t="shared" si="361"/>
        <v>162</v>
      </c>
      <c r="AV415" s="8">
        <f t="shared" si="362"/>
        <v>218</v>
      </c>
      <c r="AW415" s="213">
        <f t="shared" si="455"/>
        <v>0.32082280821925219</v>
      </c>
      <c r="AX415" s="213">
        <f t="shared" si="456"/>
        <v>0.36905530292280042</v>
      </c>
      <c r="AY415" s="213">
        <f t="shared" si="457"/>
        <v>0.66676008304939238</v>
      </c>
      <c r="AZ415" s="119">
        <f t="shared" si="352"/>
        <v>0.7</v>
      </c>
      <c r="BA415" s="121">
        <f t="shared" ref="BA415" si="471">BA94</f>
        <v>6</v>
      </c>
      <c r="BB415" s="121">
        <f t="shared" ref="BB415:BC415" si="472">BB94</f>
        <v>6.7</v>
      </c>
      <c r="BC415" s="121">
        <f t="shared" si="472"/>
        <v>9</v>
      </c>
      <c r="BE415" s="7">
        <v>1300</v>
      </c>
      <c r="BG415" s="123">
        <f t="shared" si="442"/>
        <v>0.68</v>
      </c>
      <c r="BJ415">
        <v>0</v>
      </c>
      <c r="BK415">
        <f>BK414</f>
        <v>11.8</v>
      </c>
      <c r="BL415">
        <f t="shared" ref="BL415:BM417" si="473">BL414</f>
        <v>13.7</v>
      </c>
      <c r="BM415">
        <f t="shared" si="473"/>
        <v>21.85</v>
      </c>
      <c r="BO415">
        <f t="shared" si="468"/>
        <v>1</v>
      </c>
      <c r="BP415">
        <f t="shared" si="468"/>
        <v>1</v>
      </c>
      <c r="BQ415">
        <f t="shared" si="468"/>
        <v>1</v>
      </c>
      <c r="BR415">
        <f t="shared" si="444"/>
        <v>351</v>
      </c>
      <c r="BS415">
        <f t="shared" si="461"/>
        <v>377</v>
      </c>
      <c r="BT415">
        <f t="shared" si="462"/>
        <v>507</v>
      </c>
      <c r="BV415">
        <f t="shared" si="445"/>
        <v>0</v>
      </c>
      <c r="BW415">
        <f t="shared" si="446"/>
        <v>0</v>
      </c>
      <c r="BX415">
        <f t="shared" si="447"/>
        <v>0</v>
      </c>
      <c r="BY415">
        <f t="shared" si="353"/>
        <v>1</v>
      </c>
    </row>
    <row r="416" spans="1:77" x14ac:dyDescent="0.25">
      <c r="A416" t="str">
        <f t="shared" si="448"/>
        <v>23520</v>
      </c>
      <c r="D416">
        <v>2</v>
      </c>
      <c r="E416">
        <v>35</v>
      </c>
      <c r="F416">
        <v>40.5</v>
      </c>
      <c r="G416">
        <v>20</v>
      </c>
      <c r="H416">
        <v>21.5</v>
      </c>
      <c r="I416">
        <v>0</v>
      </c>
      <c r="J416">
        <v>26</v>
      </c>
      <c r="K416">
        <v>30</v>
      </c>
      <c r="L416">
        <f>L98</f>
        <v>42.4</v>
      </c>
      <c r="M416" s="115">
        <f t="shared" si="427"/>
        <v>1152.8</v>
      </c>
      <c r="N416" s="7">
        <f>N98</f>
        <v>1942.5718983039128</v>
      </c>
      <c r="O416" s="7">
        <f t="shared" ref="O416:P416" si="474">O98</f>
        <v>2086.4239348515057</v>
      </c>
      <c r="P416" s="7">
        <f t="shared" si="474"/>
        <v>2518.44</v>
      </c>
      <c r="Q416" s="121" t="s">
        <v>392</v>
      </c>
      <c r="R416">
        <v>1</v>
      </c>
      <c r="S416">
        <v>1</v>
      </c>
      <c r="T416">
        <v>1</v>
      </c>
      <c r="U416" t="e">
        <f t="shared" si="429"/>
        <v>#VALUE!</v>
      </c>
      <c r="V416">
        <f t="shared" si="430"/>
        <v>1069</v>
      </c>
      <c r="W416">
        <f t="shared" si="431"/>
        <v>1148</v>
      </c>
      <c r="X416">
        <f t="shared" si="432"/>
        <v>1386</v>
      </c>
      <c r="Y416" t="e">
        <f t="shared" si="355"/>
        <v>#VALUE!</v>
      </c>
      <c r="Z416">
        <f t="shared" si="356"/>
        <v>184</v>
      </c>
      <c r="AA416">
        <f t="shared" si="357"/>
        <v>197</v>
      </c>
      <c r="AB416" s="8">
        <f t="shared" si="358"/>
        <v>238</v>
      </c>
      <c r="AC416" s="213" t="e">
        <f t="shared" si="450"/>
        <v>#VALUE!</v>
      </c>
      <c r="AD416" s="213">
        <f t="shared" si="451"/>
        <v>0.12904569288060302</v>
      </c>
      <c r="AE416" s="213">
        <f t="shared" si="452"/>
        <v>0.14783639311420288</v>
      </c>
      <c r="AF416" s="213">
        <f t="shared" si="453"/>
        <v>0.21543189940214263</v>
      </c>
      <c r="AG416" s="167">
        <f t="shared" si="433"/>
        <v>1.2760000000000001E-4</v>
      </c>
      <c r="AH416" s="167">
        <f t="shared" si="434"/>
        <v>1.7219</v>
      </c>
      <c r="AI416" s="167">
        <f t="shared" si="435"/>
        <v>2</v>
      </c>
      <c r="AJ416" s="167">
        <f t="shared" si="436"/>
        <v>3.76611E-4</v>
      </c>
      <c r="AK416" s="115">
        <f t="shared" ref="AK416:AM416" si="475">AK98</f>
        <v>240.07166246887351</v>
      </c>
      <c r="AL416" s="7">
        <f t="shared" si="475"/>
        <v>257.84953601562182</v>
      </c>
      <c r="AM416" s="7">
        <f t="shared" si="475"/>
        <v>311.24</v>
      </c>
      <c r="AN416">
        <v>1</v>
      </c>
      <c r="AO416">
        <v>1</v>
      </c>
      <c r="AP416">
        <v>1</v>
      </c>
      <c r="AQ416">
        <f t="shared" si="438"/>
        <v>270</v>
      </c>
      <c r="AR416">
        <f t="shared" si="438"/>
        <v>290</v>
      </c>
      <c r="AS416">
        <f t="shared" si="439"/>
        <v>351</v>
      </c>
      <c r="AT416">
        <f t="shared" si="360"/>
        <v>116</v>
      </c>
      <c r="AU416">
        <f t="shared" si="361"/>
        <v>125</v>
      </c>
      <c r="AV416" s="8">
        <f t="shared" si="362"/>
        <v>151</v>
      </c>
      <c r="AW416" s="213">
        <f t="shared" si="455"/>
        <v>5.1511505374067373E-2</v>
      </c>
      <c r="AX416" s="213">
        <f t="shared" si="456"/>
        <v>5.9770610708140839E-2</v>
      </c>
      <c r="AY416" s="213">
        <f t="shared" si="457"/>
        <v>8.7064063952829396E-2</v>
      </c>
      <c r="AZ416" s="119">
        <f t="shared" si="352"/>
        <v>0.5</v>
      </c>
      <c r="BA416" s="121">
        <f t="shared" ref="BA416" si="476">BA98</f>
        <v>6</v>
      </c>
      <c r="BB416" s="121">
        <f t="shared" ref="BB416:BC416" si="477">BB98</f>
        <v>6.7</v>
      </c>
      <c r="BC416" s="121">
        <f t="shared" si="477"/>
        <v>9</v>
      </c>
      <c r="BE416" s="7">
        <v>1441</v>
      </c>
      <c r="BG416" s="123">
        <f t="shared" si="442"/>
        <v>0.8</v>
      </c>
      <c r="BJ416">
        <v>0</v>
      </c>
      <c r="BK416">
        <f>BK415</f>
        <v>11.8</v>
      </c>
      <c r="BL416">
        <f t="shared" si="473"/>
        <v>13.7</v>
      </c>
      <c r="BM416">
        <f t="shared" si="473"/>
        <v>21.85</v>
      </c>
      <c r="BO416">
        <f t="shared" si="468"/>
        <v>1</v>
      </c>
      <c r="BP416">
        <f t="shared" si="468"/>
        <v>1</v>
      </c>
      <c r="BQ416">
        <f t="shared" si="468"/>
        <v>1</v>
      </c>
      <c r="BR416">
        <f t="shared" si="444"/>
        <v>270</v>
      </c>
      <c r="BS416">
        <f t="shared" si="461"/>
        <v>290</v>
      </c>
      <c r="BT416">
        <f t="shared" si="462"/>
        <v>351</v>
      </c>
      <c r="BV416">
        <f t="shared" si="445"/>
        <v>0</v>
      </c>
      <c r="BW416">
        <f t="shared" si="446"/>
        <v>0</v>
      </c>
      <c r="BX416">
        <f t="shared" si="447"/>
        <v>0</v>
      </c>
      <c r="BY416">
        <f t="shared" si="353"/>
        <v>1</v>
      </c>
    </row>
    <row r="417" spans="1:77" x14ac:dyDescent="0.25">
      <c r="A417" t="str">
        <f t="shared" si="448"/>
        <v>23521</v>
      </c>
      <c r="D417">
        <v>2</v>
      </c>
      <c r="E417">
        <v>35</v>
      </c>
      <c r="F417">
        <v>40.5</v>
      </c>
      <c r="G417">
        <v>21</v>
      </c>
      <c r="H417">
        <v>21.5</v>
      </c>
      <c r="I417">
        <v>0</v>
      </c>
      <c r="J417">
        <v>26</v>
      </c>
      <c r="K417">
        <v>30</v>
      </c>
      <c r="L417">
        <f>L102</f>
        <v>42.4</v>
      </c>
      <c r="M417" s="115">
        <f t="shared" si="427"/>
        <v>1329.6000000000001</v>
      </c>
      <c r="N417" s="7">
        <f>N102</f>
        <v>2627.7848955664344</v>
      </c>
      <c r="O417" s="7">
        <f t="shared" ref="O417:P417" si="478">O102</f>
        <v>2817.8416357747774</v>
      </c>
      <c r="P417" s="7">
        <f t="shared" si="478"/>
        <v>3780.76</v>
      </c>
      <c r="Q417" s="121" t="s">
        <v>392</v>
      </c>
      <c r="R417">
        <v>1</v>
      </c>
      <c r="S417">
        <v>1</v>
      </c>
      <c r="T417">
        <v>1</v>
      </c>
      <c r="U417" t="e">
        <f t="shared" si="429"/>
        <v>#VALUE!</v>
      </c>
      <c r="V417">
        <f t="shared" si="430"/>
        <v>1446</v>
      </c>
      <c r="W417">
        <f t="shared" si="431"/>
        <v>1551</v>
      </c>
      <c r="X417">
        <f t="shared" si="432"/>
        <v>2081</v>
      </c>
      <c r="Y417" t="e">
        <f t="shared" si="355"/>
        <v>#VALUE!</v>
      </c>
      <c r="Z417">
        <f t="shared" si="356"/>
        <v>249</v>
      </c>
      <c r="AA417">
        <f t="shared" si="357"/>
        <v>267</v>
      </c>
      <c r="AB417" s="8">
        <f t="shared" si="358"/>
        <v>358</v>
      </c>
      <c r="AC417" s="213" t="e">
        <f t="shared" si="450"/>
        <v>#VALUE!</v>
      </c>
      <c r="AD417" s="213">
        <f t="shared" si="451"/>
        <v>0.32620628357280429</v>
      </c>
      <c r="AE417" s="213">
        <f t="shared" si="452"/>
        <v>0.37476888666198083</v>
      </c>
      <c r="AF417" s="213">
        <f t="shared" si="453"/>
        <v>0.67157580846894804</v>
      </c>
      <c r="AG417" s="167">
        <f t="shared" si="433"/>
        <v>1.2760000000000001E-4</v>
      </c>
      <c r="AH417" s="167">
        <f t="shared" si="434"/>
        <v>1.7219</v>
      </c>
      <c r="AI417" s="167">
        <f t="shared" si="435"/>
        <v>4</v>
      </c>
      <c r="AJ417" s="167">
        <f t="shared" si="436"/>
        <v>5.1420100000000005E-4</v>
      </c>
      <c r="AK417" s="115">
        <f t="shared" ref="AK417:AM417" si="479">AK102</f>
        <v>340.86222571220884</v>
      </c>
      <c r="AL417" s="7">
        <f t="shared" si="479"/>
        <v>365.51537125251701</v>
      </c>
      <c r="AM417" s="7">
        <f t="shared" si="479"/>
        <v>490.42</v>
      </c>
      <c r="AN417">
        <v>1</v>
      </c>
      <c r="AO417">
        <v>1</v>
      </c>
      <c r="AP417">
        <v>1</v>
      </c>
      <c r="AQ417">
        <f t="shared" si="438"/>
        <v>384</v>
      </c>
      <c r="AR417">
        <f t="shared" si="438"/>
        <v>412</v>
      </c>
      <c r="AS417">
        <f t="shared" si="439"/>
        <v>552</v>
      </c>
      <c r="AT417">
        <f t="shared" si="360"/>
        <v>165</v>
      </c>
      <c r="AU417">
        <f t="shared" si="361"/>
        <v>177</v>
      </c>
      <c r="AV417" s="8">
        <f t="shared" si="362"/>
        <v>237</v>
      </c>
      <c r="AW417" s="213">
        <f t="shared" si="455"/>
        <v>0.14397233255417841</v>
      </c>
      <c r="AX417" s="213">
        <f t="shared" si="456"/>
        <v>0.16552440029557403</v>
      </c>
      <c r="AY417" s="213">
        <f t="shared" si="457"/>
        <v>0.295694913339206</v>
      </c>
      <c r="AZ417" s="119">
        <f t="shared" si="352"/>
        <v>0.9</v>
      </c>
      <c r="BA417" s="121">
        <f t="shared" ref="BA417" si="480">BA102</f>
        <v>6</v>
      </c>
      <c r="BB417" s="121">
        <f t="shared" ref="BB417:BC417" si="481">BB102</f>
        <v>6.7</v>
      </c>
      <c r="BC417" s="121">
        <f t="shared" si="481"/>
        <v>9</v>
      </c>
      <c r="BE417" s="7">
        <v>1662</v>
      </c>
      <c r="BG417" s="123">
        <f t="shared" si="442"/>
        <v>0.8</v>
      </c>
      <c r="BJ417">
        <v>0</v>
      </c>
      <c r="BK417">
        <f>BK416</f>
        <v>11.8</v>
      </c>
      <c r="BL417">
        <f t="shared" si="473"/>
        <v>13.7</v>
      </c>
      <c r="BM417">
        <f t="shared" si="473"/>
        <v>21.85</v>
      </c>
      <c r="BO417">
        <f t="shared" si="468"/>
        <v>1</v>
      </c>
      <c r="BP417">
        <f t="shared" si="468"/>
        <v>1</v>
      </c>
      <c r="BQ417">
        <f t="shared" si="468"/>
        <v>1</v>
      </c>
      <c r="BR417">
        <f t="shared" si="444"/>
        <v>384</v>
      </c>
      <c r="BS417">
        <f t="shared" si="461"/>
        <v>412</v>
      </c>
      <c r="BT417">
        <f t="shared" si="462"/>
        <v>552</v>
      </c>
      <c r="BV417">
        <f t="shared" si="445"/>
        <v>0</v>
      </c>
      <c r="BW417">
        <f t="shared" si="446"/>
        <v>0</v>
      </c>
      <c r="BX417">
        <f t="shared" si="447"/>
        <v>0</v>
      </c>
      <c r="BY417">
        <f t="shared" si="353"/>
        <v>1</v>
      </c>
    </row>
    <row r="418" spans="1:77" x14ac:dyDescent="0.25">
      <c r="A418" t="str">
        <f t="shared" si="448"/>
        <v>23510</v>
      </c>
      <c r="D418">
        <v>2</v>
      </c>
      <c r="E418">
        <v>35</v>
      </c>
      <c r="F418">
        <v>40.5</v>
      </c>
      <c r="G418">
        <v>10</v>
      </c>
      <c r="H418">
        <v>11.5</v>
      </c>
      <c r="I418">
        <v>0</v>
      </c>
      <c r="J418">
        <v>26</v>
      </c>
      <c r="K418">
        <v>30</v>
      </c>
      <c r="L418">
        <f>L106</f>
        <v>42.4</v>
      </c>
      <c r="M418" s="115">
        <f t="shared" si="427"/>
        <v>636.30000000000007</v>
      </c>
      <c r="N418" s="7">
        <f>N106</f>
        <v>1395.6272192501513</v>
      </c>
      <c r="O418" s="7">
        <f t="shared" ref="O418:P418" si="482">O106</f>
        <v>1501.3000140389001</v>
      </c>
      <c r="P418" s="7">
        <f t="shared" si="482"/>
        <v>1828.08</v>
      </c>
      <c r="Q418" s="121" t="s">
        <v>392</v>
      </c>
      <c r="R418">
        <v>1</v>
      </c>
      <c r="S418">
        <v>1</v>
      </c>
      <c r="T418">
        <v>1</v>
      </c>
      <c r="U418" t="e">
        <f t="shared" si="429"/>
        <v>#VALUE!</v>
      </c>
      <c r="V418">
        <f t="shared" si="430"/>
        <v>768</v>
      </c>
      <c r="W418">
        <f t="shared" si="431"/>
        <v>826</v>
      </c>
      <c r="X418">
        <f t="shared" si="432"/>
        <v>1006</v>
      </c>
      <c r="Y418" t="e">
        <f t="shared" si="355"/>
        <v>#VALUE!</v>
      </c>
      <c r="Z418">
        <f t="shared" si="356"/>
        <v>132</v>
      </c>
      <c r="AA418">
        <f t="shared" si="357"/>
        <v>142</v>
      </c>
      <c r="AB418" s="8">
        <f t="shared" si="358"/>
        <v>173</v>
      </c>
      <c r="AC418" s="213" t="e">
        <f t="shared" si="450"/>
        <v>#VALUE!</v>
      </c>
      <c r="AD418" s="213">
        <f t="shared" si="451"/>
        <v>7.0367440927697533E-2</v>
      </c>
      <c r="AE418" s="213">
        <f t="shared" si="452"/>
        <v>8.1263300393320734E-2</v>
      </c>
      <c r="AF418" s="213">
        <f t="shared" si="453"/>
        <v>0.11996014053235826</v>
      </c>
      <c r="AG418" s="167">
        <f t="shared" si="433"/>
        <v>3.969E-4</v>
      </c>
      <c r="AH418" s="167">
        <f t="shared" si="434"/>
        <v>1.7345999999999999</v>
      </c>
      <c r="AI418" s="167">
        <f t="shared" si="435"/>
        <v>2</v>
      </c>
      <c r="AJ418" s="167">
        <f t="shared" si="436"/>
        <v>3.6734700000000002E-4</v>
      </c>
      <c r="AK418" s="115">
        <f t="shared" ref="AK418:AM418" si="483">AK106</f>
        <v>193.48593193227777</v>
      </c>
      <c r="AL418" s="7">
        <f t="shared" si="483"/>
        <v>208.13611852764589</v>
      </c>
      <c r="AM418" s="7">
        <f t="shared" si="483"/>
        <v>253.44</v>
      </c>
      <c r="AN418">
        <v>1</v>
      </c>
      <c r="AO418">
        <v>1</v>
      </c>
      <c r="AP418">
        <v>1</v>
      </c>
      <c r="AQ418">
        <f t="shared" si="438"/>
        <v>218</v>
      </c>
      <c r="AR418">
        <f t="shared" si="438"/>
        <v>234</v>
      </c>
      <c r="AS418">
        <f t="shared" si="439"/>
        <v>285</v>
      </c>
      <c r="AT418">
        <f t="shared" si="360"/>
        <v>94</v>
      </c>
      <c r="AU418">
        <f t="shared" si="361"/>
        <v>101</v>
      </c>
      <c r="AV418" s="8">
        <f t="shared" si="362"/>
        <v>123</v>
      </c>
      <c r="AW418" s="213">
        <f t="shared" si="455"/>
        <v>3.6049860209371648E-2</v>
      </c>
      <c r="AX418" s="213">
        <f t="shared" si="456"/>
        <v>4.1526469639044605E-2</v>
      </c>
      <c r="AY418" s="213">
        <f t="shared" si="457"/>
        <v>6.1224519608648838E-2</v>
      </c>
      <c r="AZ418" s="119">
        <f t="shared" si="352"/>
        <v>0.2</v>
      </c>
      <c r="BA418" s="121">
        <f t="shared" ref="BA418" si="484">BA106</f>
        <v>6.7</v>
      </c>
      <c r="BB418" s="121">
        <f t="shared" ref="BB418:BC418" si="485">BB106</f>
        <v>7.4</v>
      </c>
      <c r="BC418" s="121">
        <f t="shared" si="485"/>
        <v>10.3</v>
      </c>
      <c r="BE418" s="7">
        <v>707</v>
      </c>
      <c r="BG418" s="123">
        <f t="shared" si="442"/>
        <v>0.9</v>
      </c>
      <c r="BJ418">
        <v>0</v>
      </c>
      <c r="BK418">
        <f>BK362</f>
        <v>12.5</v>
      </c>
      <c r="BL418">
        <f t="shared" ref="BL418:BM418" si="486">BL362</f>
        <v>14.7</v>
      </c>
      <c r="BM418">
        <f t="shared" si="486"/>
        <v>21.85</v>
      </c>
      <c r="BO418">
        <f t="shared" si="468"/>
        <v>1</v>
      </c>
      <c r="BP418">
        <f t="shared" si="468"/>
        <v>1</v>
      </c>
      <c r="BQ418">
        <f t="shared" si="468"/>
        <v>1</v>
      </c>
      <c r="BR418">
        <f t="shared" si="444"/>
        <v>218</v>
      </c>
      <c r="BS418">
        <f t="shared" si="461"/>
        <v>234</v>
      </c>
      <c r="BT418">
        <f t="shared" si="462"/>
        <v>285</v>
      </c>
      <c r="BV418">
        <f t="shared" si="445"/>
        <v>0</v>
      </c>
      <c r="BW418">
        <f t="shared" si="446"/>
        <v>0</v>
      </c>
      <c r="BX418">
        <f t="shared" si="447"/>
        <v>0</v>
      </c>
      <c r="BY418">
        <f t="shared" si="353"/>
        <v>1</v>
      </c>
    </row>
    <row r="419" spans="1:77" x14ac:dyDescent="0.25">
      <c r="A419" t="str">
        <f t="shared" si="448"/>
        <v>23511</v>
      </c>
      <c r="D419">
        <v>2</v>
      </c>
      <c r="E419">
        <v>35</v>
      </c>
      <c r="F419">
        <v>40.5</v>
      </c>
      <c r="G419">
        <v>11</v>
      </c>
      <c r="H419">
        <v>11.5</v>
      </c>
      <c r="I419">
        <v>0</v>
      </c>
      <c r="J419">
        <v>26</v>
      </c>
      <c r="K419">
        <v>30</v>
      </c>
      <c r="L419">
        <f>L110</f>
        <v>42.4</v>
      </c>
      <c r="M419" s="115">
        <f t="shared" si="427"/>
        <v>671.84</v>
      </c>
      <c r="N419" s="7">
        <f>N110</f>
        <v>1893.6336235985709</v>
      </c>
      <c r="O419" s="7">
        <f t="shared" ref="O419:P419" si="487">O110</f>
        <v>2037.0140009310799</v>
      </c>
      <c r="P419" s="7">
        <f t="shared" si="487"/>
        <v>2480.4</v>
      </c>
      <c r="Q419" s="121" t="s">
        <v>392</v>
      </c>
      <c r="R419">
        <v>1</v>
      </c>
      <c r="S419">
        <v>1</v>
      </c>
      <c r="T419">
        <v>1</v>
      </c>
      <c r="U419" t="e">
        <f t="shared" si="429"/>
        <v>#VALUE!</v>
      </c>
      <c r="V419">
        <f t="shared" si="430"/>
        <v>1042</v>
      </c>
      <c r="W419">
        <f t="shared" si="431"/>
        <v>1121</v>
      </c>
      <c r="X419">
        <f t="shared" si="432"/>
        <v>1365</v>
      </c>
      <c r="Y419" t="e">
        <f t="shared" si="355"/>
        <v>#VALUE!</v>
      </c>
      <c r="Z419">
        <f t="shared" si="356"/>
        <v>179</v>
      </c>
      <c r="AA419">
        <f t="shared" si="357"/>
        <v>193</v>
      </c>
      <c r="AB419" s="8">
        <f t="shared" si="358"/>
        <v>235</v>
      </c>
      <c r="AC419" s="213" t="e">
        <f t="shared" si="450"/>
        <v>#VALUE!</v>
      </c>
      <c r="AD419" s="213">
        <f t="shared" si="451"/>
        <v>0.20624736166940191</v>
      </c>
      <c r="AE419" s="213">
        <f t="shared" si="452"/>
        <v>0.23917491471202376</v>
      </c>
      <c r="AF419" s="213">
        <f t="shared" si="453"/>
        <v>0.35236879653621589</v>
      </c>
      <c r="AG419" s="167">
        <f t="shared" si="433"/>
        <v>3.969E-4</v>
      </c>
      <c r="AH419" s="167">
        <f t="shared" si="434"/>
        <v>1.7345999999999999</v>
      </c>
      <c r="AI419" s="167">
        <f t="shared" si="435"/>
        <v>4</v>
      </c>
      <c r="AJ419" s="167">
        <f t="shared" si="436"/>
        <v>5.7428799999999995E-4</v>
      </c>
      <c r="AK419" s="115">
        <f t="shared" ref="AK419:AM419" si="488">AK110</f>
        <v>317.16301910489852</v>
      </c>
      <c r="AL419" s="7">
        <f t="shared" si="488"/>
        <v>341.17767156378318</v>
      </c>
      <c r="AM419" s="7">
        <f t="shared" si="488"/>
        <v>415.44</v>
      </c>
      <c r="AN419">
        <v>1</v>
      </c>
      <c r="AO419">
        <v>1</v>
      </c>
      <c r="AP419">
        <v>1</v>
      </c>
      <c r="AQ419">
        <f t="shared" si="438"/>
        <v>357</v>
      </c>
      <c r="AR419">
        <f t="shared" si="438"/>
        <v>384</v>
      </c>
      <c r="AS419">
        <f t="shared" si="439"/>
        <v>468</v>
      </c>
      <c r="AT419">
        <f t="shared" si="360"/>
        <v>154</v>
      </c>
      <c r="AU419">
        <f t="shared" si="361"/>
        <v>165</v>
      </c>
      <c r="AV419" s="8">
        <f t="shared" si="362"/>
        <v>201</v>
      </c>
      <c r="AW419" s="213">
        <f t="shared" si="455"/>
        <v>0.1534409498542397</v>
      </c>
      <c r="AX419" s="213">
        <f t="shared" si="456"/>
        <v>0.17572806626630944</v>
      </c>
      <c r="AY419" s="213">
        <f t="shared" si="457"/>
        <v>0.25907036203823502</v>
      </c>
      <c r="AZ419" s="119">
        <f t="shared" si="352"/>
        <v>0.5</v>
      </c>
      <c r="BA419" s="121">
        <f t="shared" ref="BA419" si="489">BA110</f>
        <v>6.7</v>
      </c>
      <c r="BB419" s="121">
        <f t="shared" ref="BB419:BC419" si="490">BB110</f>
        <v>7.4</v>
      </c>
      <c r="BC419" s="121">
        <f t="shared" si="490"/>
        <v>10.3</v>
      </c>
      <c r="BE419" s="7">
        <v>988</v>
      </c>
      <c r="BG419" s="123">
        <f t="shared" si="442"/>
        <v>0.68</v>
      </c>
      <c r="BJ419">
        <v>0</v>
      </c>
      <c r="BK419">
        <f>BK418</f>
        <v>12.5</v>
      </c>
      <c r="BL419">
        <f t="shared" ref="BL419:BM419" si="491">BL418</f>
        <v>14.7</v>
      </c>
      <c r="BM419">
        <f t="shared" si="491"/>
        <v>21.85</v>
      </c>
      <c r="BO419">
        <f t="shared" si="468"/>
        <v>1</v>
      </c>
      <c r="BP419">
        <f t="shared" si="468"/>
        <v>1</v>
      </c>
      <c r="BQ419">
        <f t="shared" si="468"/>
        <v>1</v>
      </c>
      <c r="BR419">
        <f t="shared" si="444"/>
        <v>357</v>
      </c>
      <c r="BS419">
        <f t="shared" si="461"/>
        <v>384</v>
      </c>
      <c r="BT419">
        <f t="shared" si="462"/>
        <v>468</v>
      </c>
      <c r="BV419">
        <f t="shared" si="445"/>
        <v>0</v>
      </c>
      <c r="BW419">
        <f t="shared" si="446"/>
        <v>0</v>
      </c>
      <c r="BX419">
        <f t="shared" si="447"/>
        <v>0</v>
      </c>
      <c r="BY419">
        <f t="shared" si="353"/>
        <v>1</v>
      </c>
    </row>
    <row r="420" spans="1:77" x14ac:dyDescent="0.25">
      <c r="A420" t="str">
        <f t="shared" si="448"/>
        <v>23515</v>
      </c>
      <c r="D420">
        <v>2</v>
      </c>
      <c r="E420">
        <v>35</v>
      </c>
      <c r="F420">
        <v>40.5</v>
      </c>
      <c r="G420">
        <v>15</v>
      </c>
      <c r="H420">
        <v>16.5</v>
      </c>
      <c r="I420">
        <v>0</v>
      </c>
      <c r="J420">
        <v>26</v>
      </c>
      <c r="K420">
        <v>30</v>
      </c>
      <c r="L420">
        <f>L114</f>
        <v>43.3</v>
      </c>
      <c r="M420" s="115">
        <f t="shared" si="427"/>
        <v>948</v>
      </c>
      <c r="N420" s="7">
        <f>N114</f>
        <v>1597.9167676946356</v>
      </c>
      <c r="O420" s="7">
        <f t="shared" ref="O420:P420" si="492">O114</f>
        <v>1711.9130538160239</v>
      </c>
      <c r="P420" s="7">
        <f t="shared" si="492"/>
        <v>2331.36</v>
      </c>
      <c r="Q420" s="121" t="s">
        <v>392</v>
      </c>
      <c r="R420">
        <v>1</v>
      </c>
      <c r="S420">
        <v>1</v>
      </c>
      <c r="T420">
        <v>1</v>
      </c>
      <c r="U420" t="e">
        <f t="shared" si="429"/>
        <v>#VALUE!</v>
      </c>
      <c r="V420">
        <f t="shared" si="430"/>
        <v>879</v>
      </c>
      <c r="W420">
        <f t="shared" si="431"/>
        <v>942</v>
      </c>
      <c r="X420">
        <f t="shared" si="432"/>
        <v>1283</v>
      </c>
      <c r="Y420" t="e">
        <f t="shared" si="355"/>
        <v>#VALUE!</v>
      </c>
      <c r="Z420">
        <f t="shared" si="356"/>
        <v>151</v>
      </c>
      <c r="AA420">
        <f t="shared" si="357"/>
        <v>162</v>
      </c>
      <c r="AB420" s="8">
        <f t="shared" si="358"/>
        <v>221</v>
      </c>
      <c r="AC420" s="213" t="e">
        <f t="shared" si="450"/>
        <v>#VALUE!</v>
      </c>
      <c r="AD420" s="213">
        <f t="shared" si="451"/>
        <v>0.10799700797342608</v>
      </c>
      <c r="AE420" s="213">
        <f t="shared" si="452"/>
        <v>0.12419856886860027</v>
      </c>
      <c r="AF420" s="213">
        <f t="shared" si="453"/>
        <v>0.23030925361626872</v>
      </c>
      <c r="AG420" s="167">
        <f t="shared" si="433"/>
        <v>2.0829999999999999E-4</v>
      </c>
      <c r="AH420" s="167">
        <f t="shared" si="434"/>
        <v>1.724</v>
      </c>
      <c r="AI420" s="167">
        <f t="shared" si="435"/>
        <v>2</v>
      </c>
      <c r="AJ420" s="167">
        <f t="shared" si="436"/>
        <v>4.6182900000000003E-4</v>
      </c>
      <c r="AK420" s="115">
        <f t="shared" ref="AK420:AM420" si="493">AK114</f>
        <v>218.12205414485143</v>
      </c>
      <c r="AL420" s="7">
        <f t="shared" si="493"/>
        <v>233.68300487544244</v>
      </c>
      <c r="AM420" s="7">
        <f t="shared" si="493"/>
        <v>318.24</v>
      </c>
      <c r="AN420">
        <v>1</v>
      </c>
      <c r="AO420">
        <v>1</v>
      </c>
      <c r="AP420">
        <v>1</v>
      </c>
      <c r="AQ420">
        <f t="shared" si="438"/>
        <v>246</v>
      </c>
      <c r="AR420">
        <f t="shared" si="438"/>
        <v>263</v>
      </c>
      <c r="AS420">
        <f t="shared" si="439"/>
        <v>358</v>
      </c>
      <c r="AT420">
        <f t="shared" si="360"/>
        <v>106</v>
      </c>
      <c r="AU420">
        <f t="shared" si="361"/>
        <v>113</v>
      </c>
      <c r="AV420" s="8">
        <f t="shared" si="362"/>
        <v>154</v>
      </c>
      <c r="AW420" s="213">
        <f t="shared" si="455"/>
        <v>5.3462078830385139E-2</v>
      </c>
      <c r="AX420" s="213">
        <f t="shared" si="456"/>
        <v>6.0704387360591382E-2</v>
      </c>
      <c r="AY420" s="213">
        <f t="shared" si="457"/>
        <v>0.11230386549794243</v>
      </c>
      <c r="AZ420" s="119">
        <f t="shared" si="352"/>
        <v>0.4</v>
      </c>
      <c r="BA420" s="121">
        <f t="shared" ref="BA420" si="494">BA114</f>
        <v>7</v>
      </c>
      <c r="BB420" s="121">
        <f t="shared" ref="BB420:BC420" si="495">BB114</f>
        <v>7.7</v>
      </c>
      <c r="BC420" s="121">
        <f t="shared" si="495"/>
        <v>10.7</v>
      </c>
      <c r="BE420" s="7">
        <v>1185</v>
      </c>
      <c r="BG420" s="123">
        <f t="shared" si="442"/>
        <v>0.8</v>
      </c>
      <c r="BJ420">
        <v>0</v>
      </c>
      <c r="BK420">
        <f>BK363</f>
        <v>11.3</v>
      </c>
      <c r="BL420">
        <f t="shared" ref="BL420:BM420" si="496">BL363</f>
        <v>13.2</v>
      </c>
      <c r="BM420">
        <f t="shared" si="496"/>
        <v>21.85</v>
      </c>
      <c r="BO420">
        <f t="shared" si="468"/>
        <v>1</v>
      </c>
      <c r="BP420">
        <f t="shared" si="468"/>
        <v>1</v>
      </c>
      <c r="BQ420">
        <f t="shared" si="468"/>
        <v>1</v>
      </c>
      <c r="BR420">
        <f t="shared" si="444"/>
        <v>246</v>
      </c>
      <c r="BS420">
        <f t="shared" si="461"/>
        <v>263</v>
      </c>
      <c r="BT420">
        <f t="shared" si="462"/>
        <v>358</v>
      </c>
      <c r="BV420">
        <f t="shared" si="445"/>
        <v>0</v>
      </c>
      <c r="BW420">
        <f t="shared" si="446"/>
        <v>0</v>
      </c>
      <c r="BX420">
        <f t="shared" si="447"/>
        <v>0</v>
      </c>
      <c r="BY420">
        <f t="shared" si="353"/>
        <v>1</v>
      </c>
    </row>
    <row r="421" spans="1:77" x14ac:dyDescent="0.25">
      <c r="A421" t="str">
        <f t="shared" si="448"/>
        <v>23516</v>
      </c>
      <c r="D421">
        <v>2</v>
      </c>
      <c r="E421">
        <v>35</v>
      </c>
      <c r="F421">
        <v>40.5</v>
      </c>
      <c r="G421">
        <v>16</v>
      </c>
      <c r="H421">
        <v>16.5</v>
      </c>
      <c r="I421">
        <v>0</v>
      </c>
      <c r="J421">
        <v>26</v>
      </c>
      <c r="K421">
        <v>30</v>
      </c>
      <c r="L421">
        <f>L118</f>
        <v>43.3</v>
      </c>
      <c r="M421" s="115">
        <f t="shared" si="427"/>
        <v>994.84</v>
      </c>
      <c r="N421" s="7">
        <f>N118</f>
        <v>2336.669516687492</v>
      </c>
      <c r="O421" s="7">
        <f t="shared" ref="O421:P421" si="497">O118</f>
        <v>2503.3688418217644</v>
      </c>
      <c r="P421" s="7">
        <f t="shared" si="497"/>
        <v>3409.2</v>
      </c>
      <c r="Q421" s="121" t="s">
        <v>392</v>
      </c>
      <c r="R421">
        <v>1</v>
      </c>
      <c r="S421">
        <v>1</v>
      </c>
      <c r="T421">
        <v>1</v>
      </c>
      <c r="U421" t="e">
        <f t="shared" si="429"/>
        <v>#VALUE!</v>
      </c>
      <c r="V421">
        <f t="shared" si="430"/>
        <v>1286</v>
      </c>
      <c r="W421">
        <f t="shared" si="431"/>
        <v>1378</v>
      </c>
      <c r="X421">
        <f t="shared" si="432"/>
        <v>1876</v>
      </c>
      <c r="Y421" t="e">
        <f t="shared" si="355"/>
        <v>#VALUE!</v>
      </c>
      <c r="Z421">
        <f t="shared" si="356"/>
        <v>221</v>
      </c>
      <c r="AA421">
        <f t="shared" si="357"/>
        <v>237</v>
      </c>
      <c r="AB421" s="8">
        <f t="shared" si="358"/>
        <v>323</v>
      </c>
      <c r="AC421" s="213" t="e">
        <f t="shared" si="450"/>
        <v>#VALUE!</v>
      </c>
      <c r="AD421" s="213">
        <f t="shared" si="451"/>
        <v>0.68516756400093737</v>
      </c>
      <c r="AE421" s="213">
        <f t="shared" si="452"/>
        <v>0.78756176334310279</v>
      </c>
      <c r="AF421" s="213">
        <f t="shared" si="453"/>
        <v>1.4596494671686426</v>
      </c>
      <c r="AG421" s="167">
        <f t="shared" si="433"/>
        <v>2.0829999999999999E-4</v>
      </c>
      <c r="AH421" s="167">
        <f t="shared" si="434"/>
        <v>1.724</v>
      </c>
      <c r="AI421" s="167">
        <f t="shared" si="435"/>
        <v>4</v>
      </c>
      <c r="AJ421" s="167">
        <f t="shared" si="436"/>
        <v>1.392796E-3</v>
      </c>
      <c r="AK421" s="115">
        <f t="shared" ref="AK421:AM421" si="498">AK118</f>
        <v>357.77938745479025</v>
      </c>
      <c r="AL421" s="7">
        <f t="shared" si="498"/>
        <v>383.30357134546551</v>
      </c>
      <c r="AM421" s="7">
        <f t="shared" si="498"/>
        <v>522</v>
      </c>
      <c r="AN421">
        <v>1</v>
      </c>
      <c r="AO421">
        <v>1</v>
      </c>
      <c r="AP421">
        <v>1</v>
      </c>
      <c r="AQ421">
        <f t="shared" si="438"/>
        <v>403</v>
      </c>
      <c r="AR421">
        <f t="shared" si="438"/>
        <v>432</v>
      </c>
      <c r="AS421">
        <f t="shared" si="439"/>
        <v>588</v>
      </c>
      <c r="AT421">
        <f t="shared" si="360"/>
        <v>173</v>
      </c>
      <c r="AU421">
        <f t="shared" si="361"/>
        <v>186</v>
      </c>
      <c r="AV421" s="8">
        <f t="shared" si="362"/>
        <v>253</v>
      </c>
      <c r="AW421" s="213">
        <f t="shared" si="455"/>
        <v>0.42065334570208385</v>
      </c>
      <c r="AX421" s="213">
        <f t="shared" si="456"/>
        <v>0.485970375699047</v>
      </c>
      <c r="AY421" s="213">
        <f t="shared" si="457"/>
        <v>0.8970633022753115</v>
      </c>
      <c r="AZ421" s="119">
        <f t="shared" si="352"/>
        <v>0.7</v>
      </c>
      <c r="BA421" s="121">
        <f t="shared" ref="BA421" si="499">BA118</f>
        <v>7</v>
      </c>
      <c r="BB421" s="121">
        <f t="shared" ref="BB421:BC421" si="500">BB118</f>
        <v>7.7</v>
      </c>
      <c r="BC421" s="121">
        <f t="shared" si="500"/>
        <v>10.7</v>
      </c>
      <c r="BE421" s="7">
        <v>1463</v>
      </c>
      <c r="BG421" s="123">
        <f t="shared" si="442"/>
        <v>0.68</v>
      </c>
      <c r="BJ421">
        <v>0</v>
      </c>
      <c r="BK421">
        <f>BK420</f>
        <v>11.3</v>
      </c>
      <c r="BL421">
        <f t="shared" ref="BL421:BM423" si="501">BL420</f>
        <v>13.2</v>
      </c>
      <c r="BM421">
        <f t="shared" si="501"/>
        <v>21.85</v>
      </c>
      <c r="BO421">
        <f t="shared" si="468"/>
        <v>1</v>
      </c>
      <c r="BP421">
        <f t="shared" si="468"/>
        <v>1</v>
      </c>
      <c r="BQ421">
        <f t="shared" si="468"/>
        <v>1</v>
      </c>
      <c r="BR421">
        <f t="shared" si="444"/>
        <v>403</v>
      </c>
      <c r="BS421">
        <f t="shared" si="461"/>
        <v>432</v>
      </c>
      <c r="BT421">
        <f t="shared" si="462"/>
        <v>588</v>
      </c>
      <c r="BV421">
        <f t="shared" si="445"/>
        <v>0</v>
      </c>
      <c r="BW421">
        <f t="shared" si="446"/>
        <v>0</v>
      </c>
      <c r="BX421">
        <f t="shared" si="447"/>
        <v>0</v>
      </c>
      <c r="BY421">
        <f t="shared" si="353"/>
        <v>1</v>
      </c>
    </row>
    <row r="422" spans="1:77" x14ac:dyDescent="0.25">
      <c r="A422" t="str">
        <f t="shared" si="448"/>
        <v>23520</v>
      </c>
      <c r="D422">
        <v>2</v>
      </c>
      <c r="E422">
        <v>35</v>
      </c>
      <c r="F422">
        <v>40.5</v>
      </c>
      <c r="G422">
        <v>20</v>
      </c>
      <c r="H422">
        <v>21.5</v>
      </c>
      <c r="I422">
        <v>0</v>
      </c>
      <c r="J422">
        <v>26</v>
      </c>
      <c r="K422">
        <v>30</v>
      </c>
      <c r="L422">
        <f>L122</f>
        <v>43.3</v>
      </c>
      <c r="M422" s="115">
        <f t="shared" si="427"/>
        <v>1296.8000000000002</v>
      </c>
      <c r="N422" s="7">
        <f>N122</f>
        <v>2232.7836804230465</v>
      </c>
      <c r="O422" s="7">
        <f t="shared" ref="O422:P422" si="502">O122</f>
        <v>2401.8435041457315</v>
      </c>
      <c r="P422" s="7">
        <f t="shared" si="502"/>
        <v>2924.64</v>
      </c>
      <c r="Q422" s="121" t="s">
        <v>392</v>
      </c>
      <c r="R422">
        <v>1</v>
      </c>
      <c r="S422">
        <v>1</v>
      </c>
      <c r="T422">
        <v>1</v>
      </c>
      <c r="U422" t="e">
        <f t="shared" si="429"/>
        <v>#VALUE!</v>
      </c>
      <c r="V422">
        <f t="shared" si="430"/>
        <v>1229</v>
      </c>
      <c r="W422">
        <f t="shared" si="431"/>
        <v>1322</v>
      </c>
      <c r="X422">
        <f t="shared" si="432"/>
        <v>1610</v>
      </c>
      <c r="Y422" t="e">
        <f t="shared" si="355"/>
        <v>#VALUE!</v>
      </c>
      <c r="Z422">
        <f t="shared" si="356"/>
        <v>211</v>
      </c>
      <c r="AA422">
        <f t="shared" si="357"/>
        <v>227</v>
      </c>
      <c r="AB422" s="8">
        <f t="shared" si="358"/>
        <v>277</v>
      </c>
      <c r="AC422" s="213" t="e">
        <f t="shared" si="450"/>
        <v>#VALUE!</v>
      </c>
      <c r="AD422" s="213">
        <f t="shared" si="451"/>
        <v>0.16949549067435069</v>
      </c>
      <c r="AE422" s="213">
        <f t="shared" si="452"/>
        <v>0.19605499453499028</v>
      </c>
      <c r="AF422" s="213">
        <f t="shared" si="453"/>
        <v>0.29146377820978486</v>
      </c>
      <c r="AG422" s="167">
        <f t="shared" si="433"/>
        <v>1.2760000000000001E-4</v>
      </c>
      <c r="AH422" s="167">
        <f t="shared" si="434"/>
        <v>1.7219</v>
      </c>
      <c r="AI422" s="167">
        <f t="shared" si="435"/>
        <v>2</v>
      </c>
      <c r="AJ422" s="167">
        <f t="shared" si="436"/>
        <v>3.76611E-4</v>
      </c>
      <c r="AK422" s="115">
        <f t="shared" ref="AK422:AM422" si="503">AK122</f>
        <v>275.93732338069162</v>
      </c>
      <c r="AL422" s="7">
        <f t="shared" si="503"/>
        <v>296.83048721840407</v>
      </c>
      <c r="AM422" s="7">
        <f t="shared" si="503"/>
        <v>361.44</v>
      </c>
      <c r="AN422">
        <v>1</v>
      </c>
      <c r="AO422">
        <v>1</v>
      </c>
      <c r="AP422">
        <v>1</v>
      </c>
      <c r="AQ422">
        <f t="shared" si="438"/>
        <v>311</v>
      </c>
      <c r="AR422">
        <f t="shared" si="438"/>
        <v>334</v>
      </c>
      <c r="AS422">
        <f t="shared" si="439"/>
        <v>407</v>
      </c>
      <c r="AT422">
        <f t="shared" si="360"/>
        <v>134</v>
      </c>
      <c r="AU422">
        <f t="shared" si="361"/>
        <v>144</v>
      </c>
      <c r="AV422" s="8">
        <f t="shared" si="362"/>
        <v>175</v>
      </c>
      <c r="AW422" s="213">
        <f t="shared" si="455"/>
        <v>6.8641171193437309E-2</v>
      </c>
      <c r="AX422" s="213">
        <f t="shared" si="456"/>
        <v>7.921417315132831E-2</v>
      </c>
      <c r="AY422" s="213">
        <f t="shared" si="457"/>
        <v>0.11678236214123439</v>
      </c>
      <c r="AZ422" s="119">
        <f t="shared" si="352"/>
        <v>0.5</v>
      </c>
      <c r="BA422" s="121">
        <f t="shared" ref="BA422" si="504">BA122</f>
        <v>7</v>
      </c>
      <c r="BB422" s="121">
        <f t="shared" ref="BB422:BC422" si="505">BB122</f>
        <v>7.7</v>
      </c>
      <c r="BC422" s="121">
        <f t="shared" si="505"/>
        <v>10.7</v>
      </c>
      <c r="BE422" s="7">
        <v>1621</v>
      </c>
      <c r="BG422" s="123">
        <f t="shared" si="442"/>
        <v>0.8</v>
      </c>
      <c r="BJ422">
        <v>0</v>
      </c>
      <c r="BK422">
        <f>BK421</f>
        <v>11.3</v>
      </c>
      <c r="BL422">
        <f t="shared" si="501"/>
        <v>13.2</v>
      </c>
      <c r="BM422">
        <f t="shared" si="501"/>
        <v>21.85</v>
      </c>
      <c r="BO422">
        <f t="shared" si="468"/>
        <v>1</v>
      </c>
      <c r="BP422">
        <f t="shared" si="468"/>
        <v>1</v>
      </c>
      <c r="BQ422">
        <f t="shared" si="468"/>
        <v>1</v>
      </c>
      <c r="BR422">
        <f t="shared" si="444"/>
        <v>311</v>
      </c>
      <c r="BS422">
        <f t="shared" si="461"/>
        <v>334</v>
      </c>
      <c r="BT422">
        <f t="shared" si="462"/>
        <v>407</v>
      </c>
      <c r="BV422">
        <f t="shared" si="445"/>
        <v>0</v>
      </c>
      <c r="BW422">
        <f t="shared" si="446"/>
        <v>0</v>
      </c>
      <c r="BX422">
        <f t="shared" si="447"/>
        <v>0</v>
      </c>
      <c r="BY422">
        <f t="shared" si="353"/>
        <v>1</v>
      </c>
    </row>
    <row r="423" spans="1:77" x14ac:dyDescent="0.25">
      <c r="A423" t="str">
        <f t="shared" si="448"/>
        <v>23521</v>
      </c>
      <c r="D423">
        <v>2</v>
      </c>
      <c r="E423">
        <v>35</v>
      </c>
      <c r="F423">
        <v>40.5</v>
      </c>
      <c r="G423">
        <v>21</v>
      </c>
      <c r="H423">
        <v>21.5</v>
      </c>
      <c r="I423">
        <v>0</v>
      </c>
      <c r="J423">
        <v>26</v>
      </c>
      <c r="K423">
        <v>30</v>
      </c>
      <c r="L423">
        <f>L126</f>
        <v>43.3</v>
      </c>
      <c r="M423" s="115">
        <f t="shared" si="427"/>
        <v>1496</v>
      </c>
      <c r="N423" s="7">
        <f>N126</f>
        <v>3009.2947651024979</v>
      </c>
      <c r="O423" s="7">
        <f t="shared" ref="O423:P423" si="506">O126</f>
        <v>3223.9795559512399</v>
      </c>
      <c r="P423" s="7">
        <f t="shared" si="506"/>
        <v>4390.5600000000004</v>
      </c>
      <c r="Q423" s="121" t="s">
        <v>392</v>
      </c>
      <c r="R423">
        <v>1</v>
      </c>
      <c r="S423">
        <v>1</v>
      </c>
      <c r="T423">
        <v>1</v>
      </c>
      <c r="U423" t="e">
        <f t="shared" si="429"/>
        <v>#VALUE!</v>
      </c>
      <c r="V423">
        <f t="shared" si="430"/>
        <v>1656</v>
      </c>
      <c r="W423">
        <f t="shared" si="431"/>
        <v>1774</v>
      </c>
      <c r="X423">
        <f t="shared" si="432"/>
        <v>2416</v>
      </c>
      <c r="Y423" t="e">
        <f t="shared" si="355"/>
        <v>#VALUE!</v>
      </c>
      <c r="Z423">
        <f t="shared" si="356"/>
        <v>285</v>
      </c>
      <c r="AA423">
        <f t="shared" si="357"/>
        <v>305</v>
      </c>
      <c r="AB423" s="8">
        <f t="shared" si="358"/>
        <v>416</v>
      </c>
      <c r="AC423" s="213" t="e">
        <f t="shared" si="450"/>
        <v>#VALUE!</v>
      </c>
      <c r="AD423" s="213">
        <f t="shared" si="451"/>
        <v>0.42668462836053289</v>
      </c>
      <c r="AE423" s="213">
        <f t="shared" si="452"/>
        <v>0.48829956265728197</v>
      </c>
      <c r="AF423" s="213">
        <f t="shared" si="453"/>
        <v>0.90538745260162146</v>
      </c>
      <c r="AG423" s="167">
        <f t="shared" si="433"/>
        <v>1.2760000000000001E-4</v>
      </c>
      <c r="AH423" s="167">
        <f t="shared" si="434"/>
        <v>1.7219</v>
      </c>
      <c r="AI423" s="167">
        <f t="shared" si="435"/>
        <v>4</v>
      </c>
      <c r="AJ423" s="167">
        <f t="shared" si="436"/>
        <v>5.1420100000000005E-4</v>
      </c>
      <c r="AK423" s="115">
        <f t="shared" ref="AK423:AM423" si="507">AK126</f>
        <v>390.34964893343317</v>
      </c>
      <c r="AL423" s="7">
        <f t="shared" si="507"/>
        <v>418.19741370243202</v>
      </c>
      <c r="AM423" s="7">
        <f t="shared" si="507"/>
        <v>569.52</v>
      </c>
      <c r="AN423">
        <v>1</v>
      </c>
      <c r="AO423">
        <v>1</v>
      </c>
      <c r="AP423">
        <v>1</v>
      </c>
      <c r="AQ423">
        <f t="shared" si="438"/>
        <v>440</v>
      </c>
      <c r="AR423">
        <f t="shared" si="438"/>
        <v>471</v>
      </c>
      <c r="AS423">
        <f t="shared" si="439"/>
        <v>641</v>
      </c>
      <c r="AT423">
        <f t="shared" si="360"/>
        <v>189</v>
      </c>
      <c r="AU423">
        <f t="shared" si="361"/>
        <v>203</v>
      </c>
      <c r="AV423" s="8">
        <f t="shared" si="362"/>
        <v>276</v>
      </c>
      <c r="AW423" s="213">
        <f t="shared" si="455"/>
        <v>0.18857147589551504</v>
      </c>
      <c r="AX423" s="213">
        <f t="shared" si="456"/>
        <v>0.21734820258027088</v>
      </c>
      <c r="AY423" s="213">
        <f t="shared" si="457"/>
        <v>0.40030771697794076</v>
      </c>
      <c r="AZ423" s="119">
        <f t="shared" ref="AZ423:AZ486" si="508">ROUND(IF(G423=10,$CO$92*E423,IF(G423=11,$CO$93*E423,IF(G423=15,$CO$94*E423,IF(G423=16,$CO$95*E423,IF(G423=20,$CO$96*E423,IF(G423=21,$CO$97*E423,)))))),1)</f>
        <v>0.9</v>
      </c>
      <c r="BA423" s="121">
        <f t="shared" ref="BA423" si="509">BA126</f>
        <v>7</v>
      </c>
      <c r="BB423" s="121">
        <f t="shared" ref="BB423:BC423" si="510">BB126</f>
        <v>7.7</v>
      </c>
      <c r="BC423" s="121">
        <f t="shared" si="510"/>
        <v>10.7</v>
      </c>
      <c r="BE423" s="7">
        <v>1870</v>
      </c>
      <c r="BG423" s="123">
        <f t="shared" si="442"/>
        <v>0.8</v>
      </c>
      <c r="BJ423">
        <v>0</v>
      </c>
      <c r="BK423">
        <f>BK422</f>
        <v>11.3</v>
      </c>
      <c r="BL423">
        <f t="shared" si="501"/>
        <v>13.2</v>
      </c>
      <c r="BM423">
        <f t="shared" si="501"/>
        <v>21.85</v>
      </c>
      <c r="BO423">
        <f t="shared" si="468"/>
        <v>1</v>
      </c>
      <c r="BP423">
        <f t="shared" si="468"/>
        <v>1</v>
      </c>
      <c r="BQ423">
        <f t="shared" si="468"/>
        <v>1</v>
      </c>
      <c r="BR423">
        <f t="shared" si="444"/>
        <v>440</v>
      </c>
      <c r="BS423">
        <f t="shared" si="461"/>
        <v>471</v>
      </c>
      <c r="BT423">
        <f t="shared" si="462"/>
        <v>641</v>
      </c>
      <c r="BV423">
        <f t="shared" si="445"/>
        <v>0</v>
      </c>
      <c r="BW423">
        <f t="shared" si="446"/>
        <v>0</v>
      </c>
      <c r="BX423">
        <f t="shared" si="447"/>
        <v>0</v>
      </c>
      <c r="BY423">
        <f t="shared" si="353"/>
        <v>1</v>
      </c>
    </row>
    <row r="424" spans="1:77" x14ac:dyDescent="0.25">
      <c r="A424" t="str">
        <f t="shared" si="448"/>
        <v>23510</v>
      </c>
      <c r="D424">
        <v>2</v>
      </c>
      <c r="E424">
        <v>35</v>
      </c>
      <c r="F424">
        <v>40.5</v>
      </c>
      <c r="G424">
        <v>10</v>
      </c>
      <c r="H424">
        <v>11.5</v>
      </c>
      <c r="I424">
        <v>0</v>
      </c>
      <c r="J424">
        <v>26</v>
      </c>
      <c r="K424">
        <v>30</v>
      </c>
      <c r="L424">
        <f>L130</f>
        <v>43</v>
      </c>
      <c r="M424" s="115">
        <f t="shared" si="427"/>
        <v>706.5</v>
      </c>
      <c r="N424" s="7">
        <f>N130</f>
        <v>1574.3905475253332</v>
      </c>
      <c r="O424" s="7">
        <f t="shared" ref="O424:P424" si="511">O130</f>
        <v>1696.1265760133244</v>
      </c>
      <c r="P424" s="7">
        <f t="shared" si="511"/>
        <v>2081.98</v>
      </c>
      <c r="Q424" s="121" t="s">
        <v>392</v>
      </c>
      <c r="R424">
        <v>1</v>
      </c>
      <c r="S424">
        <v>1</v>
      </c>
      <c r="T424">
        <v>1</v>
      </c>
      <c r="U424" t="e">
        <f t="shared" si="429"/>
        <v>#VALUE!</v>
      </c>
      <c r="V424">
        <f t="shared" si="430"/>
        <v>866</v>
      </c>
      <c r="W424">
        <f t="shared" si="431"/>
        <v>933</v>
      </c>
      <c r="X424">
        <f t="shared" si="432"/>
        <v>1146</v>
      </c>
      <c r="Y424" t="e">
        <f t="shared" si="355"/>
        <v>#VALUE!</v>
      </c>
      <c r="Z424">
        <f t="shared" si="356"/>
        <v>149</v>
      </c>
      <c r="AA424">
        <f t="shared" si="357"/>
        <v>160</v>
      </c>
      <c r="AB424" s="8">
        <f t="shared" si="358"/>
        <v>197</v>
      </c>
      <c r="AC424" s="213" t="e">
        <f t="shared" si="450"/>
        <v>#VALUE!</v>
      </c>
      <c r="AD424" s="213">
        <f t="shared" si="451"/>
        <v>8.935147694639381E-2</v>
      </c>
      <c r="AE424" s="213">
        <f t="shared" si="452"/>
        <v>0.10282771827584251</v>
      </c>
      <c r="AF424" s="213">
        <f t="shared" si="453"/>
        <v>0.15501573788967696</v>
      </c>
      <c r="AG424" s="167">
        <f t="shared" si="433"/>
        <v>3.969E-4</v>
      </c>
      <c r="AH424" s="167">
        <f t="shared" si="434"/>
        <v>1.7345999999999999</v>
      </c>
      <c r="AI424" s="167">
        <f t="shared" si="435"/>
        <v>2</v>
      </c>
      <c r="AJ424" s="167">
        <f t="shared" si="436"/>
        <v>3.6734700000000002E-4</v>
      </c>
      <c r="AK424" s="115">
        <f t="shared" ref="AK424:AM424" si="512">AK130</f>
        <v>218.26918973175157</v>
      </c>
      <c r="AL424" s="7">
        <f t="shared" si="512"/>
        <v>235.14633901405676</v>
      </c>
      <c r="AM424" s="7">
        <f t="shared" si="512"/>
        <v>288.64</v>
      </c>
      <c r="AN424">
        <v>1</v>
      </c>
      <c r="AO424">
        <v>1</v>
      </c>
      <c r="AP424">
        <v>1</v>
      </c>
      <c r="AQ424">
        <f t="shared" si="438"/>
        <v>246</v>
      </c>
      <c r="AR424">
        <f t="shared" si="438"/>
        <v>265</v>
      </c>
      <c r="AS424">
        <f t="shared" si="439"/>
        <v>325</v>
      </c>
      <c r="AT424">
        <f t="shared" si="360"/>
        <v>106</v>
      </c>
      <c r="AU424">
        <f t="shared" si="361"/>
        <v>114</v>
      </c>
      <c r="AV424" s="8">
        <f t="shared" si="362"/>
        <v>140</v>
      </c>
      <c r="AW424" s="213">
        <f t="shared" si="455"/>
        <v>4.567236524120652E-2</v>
      </c>
      <c r="AX424" s="213">
        <f t="shared" si="456"/>
        <v>5.2710924197685624E-2</v>
      </c>
      <c r="AY424" s="213">
        <f t="shared" si="457"/>
        <v>7.9022110358350439E-2</v>
      </c>
      <c r="AZ424" s="119">
        <f t="shared" si="508"/>
        <v>0.2</v>
      </c>
      <c r="BA424" s="121">
        <f t="shared" ref="BA424" si="513">BA130</f>
        <v>7.8</v>
      </c>
      <c r="BB424" s="121">
        <f t="shared" ref="BB424:BC424" si="514">BB130</f>
        <v>8.6999999999999993</v>
      </c>
      <c r="BC424" s="121">
        <f t="shared" si="514"/>
        <v>12.2</v>
      </c>
      <c r="BE424" s="7">
        <v>785</v>
      </c>
      <c r="BG424" s="123">
        <f t="shared" si="442"/>
        <v>0.9</v>
      </c>
      <c r="BJ424">
        <v>0</v>
      </c>
      <c r="BK424">
        <f>BK365</f>
        <v>12.3</v>
      </c>
      <c r="BL424">
        <f t="shared" ref="BL424:BM424" si="515">BL365</f>
        <v>14.1</v>
      </c>
      <c r="BM424">
        <f t="shared" si="515"/>
        <v>21.85</v>
      </c>
      <c r="BO424">
        <f t="shared" si="468"/>
        <v>1</v>
      </c>
      <c r="BP424">
        <f t="shared" si="468"/>
        <v>1</v>
      </c>
      <c r="BQ424">
        <f t="shared" si="468"/>
        <v>1</v>
      </c>
      <c r="BR424">
        <f t="shared" si="444"/>
        <v>246</v>
      </c>
      <c r="BS424">
        <f t="shared" si="461"/>
        <v>265</v>
      </c>
      <c r="BT424">
        <f t="shared" si="462"/>
        <v>325</v>
      </c>
      <c r="BV424">
        <f t="shared" si="445"/>
        <v>0</v>
      </c>
      <c r="BW424">
        <f t="shared" si="446"/>
        <v>0</v>
      </c>
      <c r="BX424">
        <f t="shared" si="447"/>
        <v>0</v>
      </c>
      <c r="BY424">
        <f t="shared" si="353"/>
        <v>1</v>
      </c>
    </row>
    <row r="425" spans="1:77" x14ac:dyDescent="0.25">
      <c r="A425" t="str">
        <f t="shared" si="448"/>
        <v>23511</v>
      </c>
      <c r="D425">
        <v>2</v>
      </c>
      <c r="E425">
        <v>35</v>
      </c>
      <c r="F425">
        <v>40.5</v>
      </c>
      <c r="G425">
        <v>11</v>
      </c>
      <c r="H425">
        <v>11.5</v>
      </c>
      <c r="I425">
        <v>0</v>
      </c>
      <c r="J425">
        <v>26</v>
      </c>
      <c r="K425">
        <v>30</v>
      </c>
      <c r="L425">
        <f>L134</f>
        <v>43</v>
      </c>
      <c r="M425" s="115">
        <f t="shared" si="427"/>
        <v>746.6400000000001</v>
      </c>
      <c r="N425" s="7">
        <f>N134</f>
        <v>2136.1856779144437</v>
      </c>
      <c r="O425" s="7">
        <f t="shared" ref="O425:P425" si="516">O134</f>
        <v>2301.3611872256411</v>
      </c>
      <c r="P425" s="7">
        <f t="shared" si="516"/>
        <v>2824.9</v>
      </c>
      <c r="Q425" s="121" t="s">
        <v>392</v>
      </c>
      <c r="R425">
        <v>1</v>
      </c>
      <c r="S425">
        <v>1</v>
      </c>
      <c r="T425">
        <v>1</v>
      </c>
      <c r="U425" t="e">
        <f t="shared" si="429"/>
        <v>#VALUE!</v>
      </c>
      <c r="V425">
        <f t="shared" si="430"/>
        <v>1176</v>
      </c>
      <c r="W425">
        <f t="shared" si="431"/>
        <v>1267</v>
      </c>
      <c r="X425">
        <f t="shared" si="432"/>
        <v>1555</v>
      </c>
      <c r="Y425" t="e">
        <f t="shared" si="355"/>
        <v>#VALUE!</v>
      </c>
      <c r="Z425">
        <f t="shared" si="356"/>
        <v>202</v>
      </c>
      <c r="AA425">
        <f t="shared" si="357"/>
        <v>218</v>
      </c>
      <c r="AB425" s="8">
        <f t="shared" si="358"/>
        <v>267</v>
      </c>
      <c r="AC425" s="213" t="e">
        <f t="shared" si="450"/>
        <v>#VALUE!</v>
      </c>
      <c r="AD425" s="213">
        <f t="shared" si="451"/>
        <v>0.26161245729300475</v>
      </c>
      <c r="AE425" s="213">
        <f t="shared" si="452"/>
        <v>0.30395169684660706</v>
      </c>
      <c r="AF425" s="213">
        <f t="shared" si="453"/>
        <v>0.45307946927971943</v>
      </c>
      <c r="AG425" s="167">
        <f t="shared" si="433"/>
        <v>3.969E-4</v>
      </c>
      <c r="AH425" s="167">
        <f t="shared" si="434"/>
        <v>1.7345999999999999</v>
      </c>
      <c r="AI425" s="167">
        <f t="shared" si="435"/>
        <v>4</v>
      </c>
      <c r="AJ425" s="167">
        <f t="shared" si="436"/>
        <v>5.7428799999999995E-4</v>
      </c>
      <c r="AK425" s="115">
        <f t="shared" ref="AK425:AM425" si="517">AK134</f>
        <v>358</v>
      </c>
      <c r="AL425" s="7">
        <f t="shared" si="517"/>
        <v>385</v>
      </c>
      <c r="AM425" s="7">
        <f t="shared" si="517"/>
        <v>473</v>
      </c>
      <c r="AN425">
        <v>1</v>
      </c>
      <c r="AO425">
        <v>1</v>
      </c>
      <c r="AP425">
        <v>1</v>
      </c>
      <c r="AQ425">
        <f t="shared" si="438"/>
        <v>403</v>
      </c>
      <c r="AR425">
        <f t="shared" si="438"/>
        <v>434</v>
      </c>
      <c r="AS425">
        <f t="shared" si="439"/>
        <v>533</v>
      </c>
      <c r="AT425">
        <f t="shared" si="360"/>
        <v>173</v>
      </c>
      <c r="AU425">
        <f t="shared" si="361"/>
        <v>187</v>
      </c>
      <c r="AV425" s="8">
        <f t="shared" si="362"/>
        <v>229</v>
      </c>
      <c r="AW425" s="213">
        <f t="shared" si="455"/>
        <v>0.1928725275595165</v>
      </c>
      <c r="AX425" s="213">
        <f t="shared" si="456"/>
        <v>0.2247684830685665</v>
      </c>
      <c r="AY425" s="213">
        <f t="shared" si="457"/>
        <v>0.33487703195914881</v>
      </c>
      <c r="AZ425" s="119">
        <f t="shared" si="508"/>
        <v>0.5</v>
      </c>
      <c r="BA425" s="121">
        <f t="shared" ref="BA425" si="518">BA134</f>
        <v>7.8</v>
      </c>
      <c r="BB425" s="121">
        <f t="shared" ref="BB425:BC425" si="519">BB134</f>
        <v>8.6999999999999993</v>
      </c>
      <c r="BC425" s="121">
        <f t="shared" si="519"/>
        <v>12.2</v>
      </c>
      <c r="BE425" s="7">
        <v>1098</v>
      </c>
      <c r="BG425" s="123">
        <f t="shared" si="442"/>
        <v>0.68</v>
      </c>
      <c r="BJ425">
        <v>0</v>
      </c>
      <c r="BK425">
        <f>BK424</f>
        <v>12.3</v>
      </c>
      <c r="BL425">
        <f t="shared" ref="BL425:BM425" si="520">BL424</f>
        <v>14.1</v>
      </c>
      <c r="BM425">
        <f t="shared" si="520"/>
        <v>21.85</v>
      </c>
      <c r="BO425">
        <f t="shared" si="468"/>
        <v>1</v>
      </c>
      <c r="BP425">
        <f t="shared" si="468"/>
        <v>1</v>
      </c>
      <c r="BQ425">
        <f t="shared" si="468"/>
        <v>1</v>
      </c>
      <c r="BR425">
        <f t="shared" si="444"/>
        <v>403</v>
      </c>
      <c r="BS425">
        <f t="shared" si="461"/>
        <v>434</v>
      </c>
      <c r="BT425">
        <f t="shared" si="462"/>
        <v>533</v>
      </c>
      <c r="BV425">
        <f t="shared" si="445"/>
        <v>0</v>
      </c>
      <c r="BW425">
        <f t="shared" si="446"/>
        <v>0</v>
      </c>
      <c r="BX425">
        <f t="shared" si="447"/>
        <v>0</v>
      </c>
      <c r="BY425">
        <f t="shared" si="353"/>
        <v>1</v>
      </c>
    </row>
    <row r="426" spans="1:77" x14ac:dyDescent="0.25">
      <c r="A426" t="str">
        <f t="shared" si="448"/>
        <v>23515</v>
      </c>
      <c r="D426">
        <v>2</v>
      </c>
      <c r="E426">
        <v>35</v>
      </c>
      <c r="F426">
        <v>40.5</v>
      </c>
      <c r="G426">
        <v>15</v>
      </c>
      <c r="H426">
        <v>16.5</v>
      </c>
      <c r="I426">
        <v>0</v>
      </c>
      <c r="J426">
        <v>26</v>
      </c>
      <c r="K426">
        <v>30</v>
      </c>
      <c r="L426">
        <f>L138</f>
        <v>44.1</v>
      </c>
      <c r="M426" s="115">
        <f t="shared" si="427"/>
        <v>1053.6000000000001</v>
      </c>
      <c r="N426" s="7">
        <f>N138</f>
        <v>1798.7737222599399</v>
      </c>
      <c r="O426" s="7">
        <f t="shared" ref="O426:P426" si="521">O138</f>
        <v>1926.0891717740149</v>
      </c>
      <c r="P426" s="7">
        <f t="shared" si="521"/>
        <v>2655.16</v>
      </c>
      <c r="Q426" s="121" t="s">
        <v>392</v>
      </c>
      <c r="R426">
        <v>1</v>
      </c>
      <c r="S426">
        <v>1</v>
      </c>
      <c r="T426">
        <v>1</v>
      </c>
      <c r="U426" t="e">
        <f t="shared" si="429"/>
        <v>#VALUE!</v>
      </c>
      <c r="V426">
        <f t="shared" si="430"/>
        <v>990</v>
      </c>
      <c r="W426">
        <f t="shared" si="431"/>
        <v>1060</v>
      </c>
      <c r="X426">
        <f t="shared" si="432"/>
        <v>1461</v>
      </c>
      <c r="Y426" t="e">
        <f t="shared" si="355"/>
        <v>#VALUE!</v>
      </c>
      <c r="Z426">
        <f t="shared" si="356"/>
        <v>170</v>
      </c>
      <c r="AA426">
        <f t="shared" si="357"/>
        <v>182</v>
      </c>
      <c r="AB426" s="8">
        <f t="shared" si="358"/>
        <v>251</v>
      </c>
      <c r="AC426" s="213" t="e">
        <f t="shared" si="450"/>
        <v>#VALUE!</v>
      </c>
      <c r="AD426" s="213">
        <f t="shared" si="451"/>
        <v>0.13668909013319613</v>
      </c>
      <c r="AE426" s="213">
        <f t="shared" si="452"/>
        <v>0.15654155687248419</v>
      </c>
      <c r="AF426" s="213">
        <f t="shared" si="453"/>
        <v>0.29666830143071582</v>
      </c>
      <c r="AG426" s="167">
        <f t="shared" si="433"/>
        <v>2.0829999999999999E-4</v>
      </c>
      <c r="AH426" s="167">
        <f t="shared" si="434"/>
        <v>1.724</v>
      </c>
      <c r="AI426" s="167">
        <f t="shared" si="435"/>
        <v>2</v>
      </c>
      <c r="AJ426" s="167">
        <f t="shared" si="436"/>
        <v>4.6182900000000003E-4</v>
      </c>
      <c r="AK426" s="115">
        <f t="shared" ref="AK426:AM426" si="522">AK138</f>
        <v>245.53983484833029</v>
      </c>
      <c r="AL426" s="7">
        <f t="shared" si="522"/>
        <v>262.91890485611941</v>
      </c>
      <c r="AM426" s="7">
        <f t="shared" si="522"/>
        <v>362.44</v>
      </c>
      <c r="AN426">
        <v>1</v>
      </c>
      <c r="AO426">
        <v>1</v>
      </c>
      <c r="AP426">
        <v>1</v>
      </c>
      <c r="AQ426">
        <f t="shared" si="438"/>
        <v>277</v>
      </c>
      <c r="AR426">
        <f t="shared" si="438"/>
        <v>296</v>
      </c>
      <c r="AS426">
        <f t="shared" si="439"/>
        <v>408</v>
      </c>
      <c r="AT426">
        <f t="shared" si="360"/>
        <v>119</v>
      </c>
      <c r="AU426">
        <f t="shared" si="361"/>
        <v>127</v>
      </c>
      <c r="AV426" s="8">
        <f t="shared" si="362"/>
        <v>175</v>
      </c>
      <c r="AW426" s="213">
        <f t="shared" si="455"/>
        <v>6.7276217233078611E-2</v>
      </c>
      <c r="AX426" s="213">
        <f t="shared" si="456"/>
        <v>7.6561256958697144E-2</v>
      </c>
      <c r="AY426" s="213">
        <f t="shared" si="457"/>
        <v>0.14479813221550225</v>
      </c>
      <c r="AZ426" s="119">
        <f t="shared" si="508"/>
        <v>0.4</v>
      </c>
      <c r="BA426" s="121">
        <f t="shared" ref="BA426" si="523">BA138</f>
        <v>7</v>
      </c>
      <c r="BB426" s="121">
        <f t="shared" ref="BB426:BC426" si="524">BB138</f>
        <v>7.7</v>
      </c>
      <c r="BC426" s="121">
        <f t="shared" si="524"/>
        <v>10.7</v>
      </c>
      <c r="BE426" s="7">
        <v>1317</v>
      </c>
      <c r="BG426" s="123">
        <f t="shared" si="442"/>
        <v>0.8</v>
      </c>
      <c r="BJ426">
        <v>0</v>
      </c>
      <c r="BK426">
        <f>BK366</f>
        <v>10.9</v>
      </c>
      <c r="BL426">
        <f t="shared" ref="BL426:BM426" si="525">BL366</f>
        <v>12.8</v>
      </c>
      <c r="BM426">
        <f t="shared" si="525"/>
        <v>21.85</v>
      </c>
      <c r="BO426">
        <f t="shared" si="468"/>
        <v>1</v>
      </c>
      <c r="BP426">
        <f t="shared" si="468"/>
        <v>1</v>
      </c>
      <c r="BQ426">
        <f t="shared" si="468"/>
        <v>1</v>
      </c>
      <c r="BR426">
        <f t="shared" si="444"/>
        <v>277</v>
      </c>
      <c r="BS426">
        <f t="shared" si="461"/>
        <v>296</v>
      </c>
      <c r="BT426">
        <f t="shared" si="462"/>
        <v>408</v>
      </c>
      <c r="BV426">
        <f t="shared" si="445"/>
        <v>0</v>
      </c>
      <c r="BW426">
        <f t="shared" si="446"/>
        <v>0</v>
      </c>
      <c r="BX426">
        <f t="shared" si="447"/>
        <v>0</v>
      </c>
      <c r="BY426">
        <f t="shared" si="353"/>
        <v>1</v>
      </c>
    </row>
    <row r="427" spans="1:77" x14ac:dyDescent="0.25">
      <c r="A427" t="str">
        <f t="shared" si="448"/>
        <v>23516</v>
      </c>
      <c r="D427">
        <v>2</v>
      </c>
      <c r="E427">
        <v>35</v>
      </c>
      <c r="F427">
        <v>40.5</v>
      </c>
      <c r="G427">
        <v>16</v>
      </c>
      <c r="H427">
        <v>16.5</v>
      </c>
      <c r="I427">
        <v>0</v>
      </c>
      <c r="J427">
        <v>26</v>
      </c>
      <c r="K427">
        <v>30</v>
      </c>
      <c r="L427">
        <f>L142</f>
        <v>44.1</v>
      </c>
      <c r="M427" s="115">
        <f t="shared" si="427"/>
        <v>1105</v>
      </c>
      <c r="N427" s="7">
        <f>N142</f>
        <v>2630.3871448118639</v>
      </c>
      <c r="O427" s="7">
        <f t="shared" ref="O427:P427" si="526">O142</f>
        <v>2816.5633812075234</v>
      </c>
      <c r="P427" s="7">
        <f t="shared" si="526"/>
        <v>3882.7</v>
      </c>
      <c r="Q427" s="121" t="s">
        <v>392</v>
      </c>
      <c r="R427">
        <v>1</v>
      </c>
      <c r="S427">
        <v>1</v>
      </c>
      <c r="T427">
        <v>1</v>
      </c>
      <c r="U427" t="e">
        <f t="shared" si="429"/>
        <v>#VALUE!</v>
      </c>
      <c r="V427">
        <f t="shared" si="430"/>
        <v>1448</v>
      </c>
      <c r="W427">
        <f t="shared" si="431"/>
        <v>1550</v>
      </c>
      <c r="X427">
        <f t="shared" si="432"/>
        <v>2137</v>
      </c>
      <c r="Y427" t="e">
        <f t="shared" si="355"/>
        <v>#VALUE!</v>
      </c>
      <c r="Z427">
        <f t="shared" si="356"/>
        <v>249</v>
      </c>
      <c r="AA427">
        <f t="shared" si="357"/>
        <v>267</v>
      </c>
      <c r="AB427" s="8">
        <f t="shared" si="358"/>
        <v>368</v>
      </c>
      <c r="AC427" s="213" t="e">
        <f t="shared" si="450"/>
        <v>#VALUE!</v>
      </c>
      <c r="AD427" s="213">
        <f t="shared" si="451"/>
        <v>0.86902172370862862</v>
      </c>
      <c r="AE427" s="213">
        <f t="shared" si="452"/>
        <v>0.99870571314277667</v>
      </c>
      <c r="AF427" s="213">
        <f t="shared" si="453"/>
        <v>1.8930594669174214</v>
      </c>
      <c r="AG427" s="167">
        <f t="shared" si="433"/>
        <v>2.0829999999999999E-4</v>
      </c>
      <c r="AH427" s="167">
        <f t="shared" si="434"/>
        <v>1.724</v>
      </c>
      <c r="AI427" s="167">
        <f t="shared" si="435"/>
        <v>4</v>
      </c>
      <c r="AJ427" s="167">
        <f t="shared" si="436"/>
        <v>1.392796E-3</v>
      </c>
      <c r="AK427" s="115">
        <f t="shared" ref="AK427:AM427" si="527">AK142</f>
        <v>403</v>
      </c>
      <c r="AL427" s="7">
        <f t="shared" si="527"/>
        <v>431</v>
      </c>
      <c r="AM427" s="7">
        <f t="shared" si="527"/>
        <v>595</v>
      </c>
      <c r="AN427">
        <v>1</v>
      </c>
      <c r="AO427">
        <v>1</v>
      </c>
      <c r="AP427">
        <v>1</v>
      </c>
      <c r="AQ427">
        <f t="shared" si="438"/>
        <v>454</v>
      </c>
      <c r="AR427">
        <f t="shared" si="438"/>
        <v>485</v>
      </c>
      <c r="AS427">
        <f t="shared" si="439"/>
        <v>670</v>
      </c>
      <c r="AT427">
        <f t="shared" si="360"/>
        <v>195</v>
      </c>
      <c r="AU427">
        <f t="shared" si="361"/>
        <v>209</v>
      </c>
      <c r="AV427" s="8">
        <f t="shared" si="362"/>
        <v>288</v>
      </c>
      <c r="AW427" s="213">
        <f t="shared" si="455"/>
        <v>0.53394167462582565</v>
      </c>
      <c r="AX427" s="213">
        <f t="shared" si="456"/>
        <v>0.61303749208448999</v>
      </c>
      <c r="AY427" s="213">
        <f t="shared" si="457"/>
        <v>1.1613663300935326</v>
      </c>
      <c r="AZ427" s="119">
        <f t="shared" si="508"/>
        <v>0.7</v>
      </c>
      <c r="BA427" s="121">
        <f t="shared" ref="BA427" si="528">BA142</f>
        <v>7</v>
      </c>
      <c r="BB427" s="121">
        <f t="shared" ref="BB427:BC427" si="529">BB142</f>
        <v>7.7</v>
      </c>
      <c r="BC427" s="121">
        <f t="shared" si="529"/>
        <v>10.7</v>
      </c>
      <c r="BE427" s="7">
        <v>1625</v>
      </c>
      <c r="BG427" s="123">
        <f t="shared" si="442"/>
        <v>0.68</v>
      </c>
      <c r="BJ427">
        <v>0</v>
      </c>
      <c r="BK427">
        <f>BK426</f>
        <v>10.9</v>
      </c>
      <c r="BL427">
        <f t="shared" ref="BL427:BM429" si="530">BL426</f>
        <v>12.8</v>
      </c>
      <c r="BM427">
        <f t="shared" si="530"/>
        <v>21.85</v>
      </c>
      <c r="BO427">
        <f t="shared" si="468"/>
        <v>1</v>
      </c>
      <c r="BP427">
        <f t="shared" si="468"/>
        <v>1</v>
      </c>
      <c r="BQ427">
        <f t="shared" si="468"/>
        <v>1</v>
      </c>
      <c r="BR427">
        <f t="shared" si="444"/>
        <v>454</v>
      </c>
      <c r="BS427">
        <f t="shared" si="461"/>
        <v>485</v>
      </c>
      <c r="BT427">
        <f t="shared" si="462"/>
        <v>670</v>
      </c>
      <c r="BV427">
        <f t="shared" si="445"/>
        <v>0</v>
      </c>
      <c r="BW427">
        <f t="shared" si="446"/>
        <v>0</v>
      </c>
      <c r="BX427">
        <f t="shared" si="447"/>
        <v>0</v>
      </c>
      <c r="BY427">
        <f t="shared" si="353"/>
        <v>1</v>
      </c>
    </row>
    <row r="428" spans="1:77" x14ac:dyDescent="0.25">
      <c r="A428" t="str">
        <f t="shared" si="448"/>
        <v>23520</v>
      </c>
      <c r="D428">
        <v>2</v>
      </c>
      <c r="E428">
        <v>35</v>
      </c>
      <c r="F428">
        <v>40.5</v>
      </c>
      <c r="G428">
        <v>20</v>
      </c>
      <c r="H428">
        <v>21.5</v>
      </c>
      <c r="I428">
        <v>0</v>
      </c>
      <c r="J428">
        <v>26</v>
      </c>
      <c r="K428">
        <v>30</v>
      </c>
      <c r="L428">
        <f>L146</f>
        <v>44.1</v>
      </c>
      <c r="M428" s="115">
        <f t="shared" si="427"/>
        <v>1440.8000000000002</v>
      </c>
      <c r="N428" s="7">
        <f>N146</f>
        <v>2518.7768428703835</v>
      </c>
      <c r="O428" s="7">
        <f t="shared" ref="O428:P428" si="531">O146</f>
        <v>2713.5353098724395</v>
      </c>
      <c r="P428" s="7">
        <f t="shared" si="531"/>
        <v>3330.84</v>
      </c>
      <c r="Q428" s="121" t="s">
        <v>392</v>
      </c>
      <c r="R428">
        <v>1</v>
      </c>
      <c r="S428">
        <v>1</v>
      </c>
      <c r="T428">
        <v>1</v>
      </c>
      <c r="U428" t="e">
        <f t="shared" si="429"/>
        <v>#VALUE!</v>
      </c>
      <c r="V428">
        <f t="shared" si="430"/>
        <v>1386</v>
      </c>
      <c r="W428">
        <f t="shared" si="431"/>
        <v>1493</v>
      </c>
      <c r="X428">
        <f t="shared" si="432"/>
        <v>1833</v>
      </c>
      <c r="Y428" t="e">
        <f t="shared" si="355"/>
        <v>#VALUE!</v>
      </c>
      <c r="Z428">
        <f t="shared" si="356"/>
        <v>238</v>
      </c>
      <c r="AA428">
        <f t="shared" si="357"/>
        <v>257</v>
      </c>
      <c r="AB428" s="8">
        <f t="shared" si="358"/>
        <v>315</v>
      </c>
      <c r="AC428" s="213" t="e">
        <f t="shared" si="450"/>
        <v>#VALUE!</v>
      </c>
      <c r="AD428" s="213">
        <f t="shared" si="451"/>
        <v>0.21543189940214263</v>
      </c>
      <c r="AE428" s="213">
        <f t="shared" si="452"/>
        <v>0.25104457450821849</v>
      </c>
      <c r="AF428" s="213">
        <f t="shared" si="453"/>
        <v>0.37654163293995196</v>
      </c>
      <c r="AG428" s="167">
        <f t="shared" si="433"/>
        <v>1.2760000000000001E-4</v>
      </c>
      <c r="AH428" s="167">
        <f t="shared" si="434"/>
        <v>1.7219</v>
      </c>
      <c r="AI428" s="167">
        <f t="shared" si="435"/>
        <v>2</v>
      </c>
      <c r="AJ428" s="167">
        <f t="shared" si="436"/>
        <v>3.76611E-4</v>
      </c>
      <c r="AK428" s="115">
        <f t="shared" ref="AK428:AM428" si="532">AK146</f>
        <v>311.2816285378957</v>
      </c>
      <c r="AL428" s="7">
        <f t="shared" si="532"/>
        <v>335.35074484391049</v>
      </c>
      <c r="AM428" s="7">
        <f t="shared" si="532"/>
        <v>411.64</v>
      </c>
      <c r="AN428">
        <v>1</v>
      </c>
      <c r="AO428">
        <v>1</v>
      </c>
      <c r="AP428">
        <v>1</v>
      </c>
      <c r="AQ428">
        <f t="shared" si="438"/>
        <v>351</v>
      </c>
      <c r="AR428">
        <f t="shared" si="438"/>
        <v>378</v>
      </c>
      <c r="AS428">
        <f t="shared" si="439"/>
        <v>464</v>
      </c>
      <c r="AT428">
        <f t="shared" si="360"/>
        <v>151</v>
      </c>
      <c r="AU428">
        <f t="shared" si="361"/>
        <v>163</v>
      </c>
      <c r="AV428" s="8">
        <f t="shared" si="362"/>
        <v>200</v>
      </c>
      <c r="AW428" s="213">
        <f t="shared" si="455"/>
        <v>8.7064063952829396E-2</v>
      </c>
      <c r="AX428" s="213">
        <f t="shared" si="456"/>
        <v>0.10138055419490523</v>
      </c>
      <c r="AY428" s="213">
        <f t="shared" si="457"/>
        <v>0.15235341993977525</v>
      </c>
      <c r="AZ428" s="119">
        <f t="shared" si="508"/>
        <v>0.5</v>
      </c>
      <c r="BA428" s="121">
        <f t="shared" ref="BA428" si="533">BA146</f>
        <v>7</v>
      </c>
      <c r="BB428" s="121">
        <f t="shared" ref="BB428:BC428" si="534">BB146</f>
        <v>7.7</v>
      </c>
      <c r="BC428" s="121">
        <f t="shared" si="534"/>
        <v>10.7</v>
      </c>
      <c r="BE428" s="7">
        <v>1801</v>
      </c>
      <c r="BG428" s="123">
        <f t="shared" si="442"/>
        <v>0.8</v>
      </c>
      <c r="BJ428">
        <v>0</v>
      </c>
      <c r="BK428">
        <f>BK427</f>
        <v>10.9</v>
      </c>
      <c r="BL428">
        <f t="shared" si="530"/>
        <v>12.8</v>
      </c>
      <c r="BM428">
        <f t="shared" si="530"/>
        <v>21.85</v>
      </c>
      <c r="BO428">
        <f t="shared" si="468"/>
        <v>1</v>
      </c>
      <c r="BP428">
        <f t="shared" si="468"/>
        <v>1</v>
      </c>
      <c r="BQ428">
        <f t="shared" si="468"/>
        <v>1</v>
      </c>
      <c r="BR428">
        <f t="shared" si="444"/>
        <v>351</v>
      </c>
      <c r="BS428">
        <f t="shared" si="461"/>
        <v>378</v>
      </c>
      <c r="BT428">
        <f t="shared" si="462"/>
        <v>464</v>
      </c>
      <c r="BV428">
        <f t="shared" si="445"/>
        <v>0</v>
      </c>
      <c r="BW428">
        <f t="shared" si="446"/>
        <v>0</v>
      </c>
      <c r="BX428">
        <f t="shared" si="447"/>
        <v>0</v>
      </c>
      <c r="BY428">
        <f t="shared" si="353"/>
        <v>1</v>
      </c>
    </row>
    <row r="429" spans="1:77" x14ac:dyDescent="0.25">
      <c r="A429" t="str">
        <f t="shared" si="448"/>
        <v>23521</v>
      </c>
      <c r="D429">
        <v>2</v>
      </c>
      <c r="E429">
        <v>35</v>
      </c>
      <c r="F429">
        <v>40.5</v>
      </c>
      <c r="G429">
        <v>21</v>
      </c>
      <c r="H429">
        <v>21.5</v>
      </c>
      <c r="I429">
        <v>0</v>
      </c>
      <c r="J429">
        <v>26</v>
      </c>
      <c r="K429">
        <v>30</v>
      </c>
      <c r="L429">
        <f>L150</f>
        <v>44.1</v>
      </c>
      <c r="M429" s="115">
        <f t="shared" si="427"/>
        <v>1662.4</v>
      </c>
      <c r="N429" s="7">
        <f>N150</f>
        <v>3387.5608889256064</v>
      </c>
      <c r="O429" s="7">
        <f t="shared" ref="O429:P429" si="535">O150</f>
        <v>3627.3291443724347</v>
      </c>
      <c r="P429" s="7">
        <f t="shared" si="535"/>
        <v>5000.3599999999997</v>
      </c>
      <c r="Q429" s="121" t="s">
        <v>392</v>
      </c>
      <c r="R429">
        <v>1</v>
      </c>
      <c r="S429">
        <v>1</v>
      </c>
      <c r="T429">
        <v>1</v>
      </c>
      <c r="U429" t="e">
        <f t="shared" si="429"/>
        <v>#VALUE!</v>
      </c>
      <c r="V429">
        <f t="shared" si="430"/>
        <v>1864</v>
      </c>
      <c r="W429">
        <f t="shared" si="431"/>
        <v>1996</v>
      </c>
      <c r="X429">
        <f t="shared" si="432"/>
        <v>2752</v>
      </c>
      <c r="Y429" t="e">
        <f t="shared" si="355"/>
        <v>#VALUE!</v>
      </c>
      <c r="Z429">
        <f t="shared" si="356"/>
        <v>321</v>
      </c>
      <c r="AA429">
        <f t="shared" si="357"/>
        <v>343</v>
      </c>
      <c r="AB429" s="8">
        <f t="shared" si="358"/>
        <v>473</v>
      </c>
      <c r="AC429" s="213" t="e">
        <f t="shared" si="450"/>
        <v>#VALUE!</v>
      </c>
      <c r="AD429" s="213">
        <f t="shared" si="451"/>
        <v>0.54056933329896706</v>
      </c>
      <c r="AE429" s="213">
        <f t="shared" si="452"/>
        <v>0.61676038829208923</v>
      </c>
      <c r="AF429" s="213">
        <f t="shared" si="453"/>
        <v>1.168984865934876</v>
      </c>
      <c r="AG429" s="167">
        <f t="shared" si="433"/>
        <v>1.2760000000000001E-4</v>
      </c>
      <c r="AH429" s="167">
        <f t="shared" si="434"/>
        <v>1.7219</v>
      </c>
      <c r="AI429" s="167">
        <f t="shared" si="435"/>
        <v>4</v>
      </c>
      <c r="AJ429" s="167">
        <f t="shared" si="436"/>
        <v>5.1420100000000005E-4</v>
      </c>
      <c r="AK429" s="115">
        <f t="shared" ref="AK429:AM429" si="536">AK150</f>
        <v>439.41631078060919</v>
      </c>
      <c r="AL429" s="7">
        <f t="shared" si="536"/>
        <v>470.51776864522725</v>
      </c>
      <c r="AM429" s="7">
        <f t="shared" si="536"/>
        <v>648.62</v>
      </c>
      <c r="AN429">
        <v>1</v>
      </c>
      <c r="AO429">
        <v>1</v>
      </c>
      <c r="AP429">
        <v>1</v>
      </c>
      <c r="AQ429">
        <f t="shared" si="438"/>
        <v>495</v>
      </c>
      <c r="AR429">
        <f t="shared" si="438"/>
        <v>530</v>
      </c>
      <c r="AS429">
        <f t="shared" si="439"/>
        <v>730</v>
      </c>
      <c r="AT429">
        <f t="shared" si="360"/>
        <v>213</v>
      </c>
      <c r="AU429">
        <f t="shared" si="361"/>
        <v>228</v>
      </c>
      <c r="AV429" s="8">
        <f t="shared" si="362"/>
        <v>314</v>
      </c>
      <c r="AW429" s="213">
        <f t="shared" si="455"/>
        <v>0.2391475477684335</v>
      </c>
      <c r="AX429" s="213">
        <f t="shared" si="456"/>
        <v>0.27379021405204484</v>
      </c>
      <c r="AY429" s="213">
        <f t="shared" si="457"/>
        <v>0.51737568135301271</v>
      </c>
      <c r="AZ429" s="119">
        <f t="shared" si="508"/>
        <v>0.9</v>
      </c>
      <c r="BA429" s="121">
        <f t="shared" ref="BA429" si="537">BA150</f>
        <v>7</v>
      </c>
      <c r="BB429" s="121">
        <f t="shared" ref="BB429:BC429" si="538">BB150</f>
        <v>7.7</v>
      </c>
      <c r="BC429" s="121">
        <f t="shared" si="538"/>
        <v>10.7</v>
      </c>
      <c r="BE429" s="7">
        <v>2078</v>
      </c>
      <c r="BG429" s="123">
        <f t="shared" si="442"/>
        <v>0.8</v>
      </c>
      <c r="BJ429">
        <v>0</v>
      </c>
      <c r="BK429">
        <f>BK428</f>
        <v>10.9</v>
      </c>
      <c r="BL429">
        <f t="shared" si="530"/>
        <v>12.8</v>
      </c>
      <c r="BM429">
        <f t="shared" si="530"/>
        <v>21.85</v>
      </c>
      <c r="BO429">
        <f t="shared" si="468"/>
        <v>1</v>
      </c>
      <c r="BP429">
        <f t="shared" si="468"/>
        <v>1</v>
      </c>
      <c r="BQ429">
        <f t="shared" si="468"/>
        <v>1</v>
      </c>
      <c r="BR429">
        <f t="shared" si="444"/>
        <v>495</v>
      </c>
      <c r="BS429">
        <f t="shared" si="461"/>
        <v>530</v>
      </c>
      <c r="BT429">
        <f t="shared" si="462"/>
        <v>730</v>
      </c>
      <c r="BV429">
        <f t="shared" si="445"/>
        <v>0</v>
      </c>
      <c r="BW429">
        <f t="shared" si="446"/>
        <v>0</v>
      </c>
      <c r="BX429">
        <f t="shared" si="447"/>
        <v>0</v>
      </c>
      <c r="BY429">
        <f t="shared" si="353"/>
        <v>1</v>
      </c>
    </row>
    <row r="430" spans="1:77" x14ac:dyDescent="0.25">
      <c r="A430" t="str">
        <f t="shared" si="448"/>
        <v>23510</v>
      </c>
      <c r="D430">
        <v>2</v>
      </c>
      <c r="E430">
        <v>35</v>
      </c>
      <c r="F430">
        <v>40.5</v>
      </c>
      <c r="G430">
        <v>10</v>
      </c>
      <c r="H430">
        <v>11.5</v>
      </c>
      <c r="I430">
        <v>0</v>
      </c>
      <c r="J430">
        <v>26</v>
      </c>
      <c r="K430">
        <v>30</v>
      </c>
      <c r="L430">
        <f>L154</f>
        <v>43.5</v>
      </c>
      <c r="M430" s="115">
        <f t="shared" si="427"/>
        <v>777.6</v>
      </c>
      <c r="N430" s="7">
        <f>N154</f>
        <v>1766.3893947845202</v>
      </c>
      <c r="O430" s="7">
        <f t="shared" ref="O430:P430" si="539">O154</f>
        <v>1902.9712804051933</v>
      </c>
      <c r="P430" s="7">
        <f t="shared" si="539"/>
        <v>2335.88</v>
      </c>
      <c r="Q430" s="121" t="s">
        <v>392</v>
      </c>
      <c r="R430">
        <v>1</v>
      </c>
      <c r="S430">
        <v>1</v>
      </c>
      <c r="T430">
        <v>1</v>
      </c>
      <c r="U430" t="e">
        <f t="shared" si="429"/>
        <v>#VALUE!</v>
      </c>
      <c r="V430">
        <f t="shared" si="430"/>
        <v>972</v>
      </c>
      <c r="W430">
        <f t="shared" si="431"/>
        <v>1047</v>
      </c>
      <c r="X430">
        <f t="shared" si="432"/>
        <v>1286</v>
      </c>
      <c r="Y430" t="e">
        <f t="shared" si="355"/>
        <v>#VALUE!</v>
      </c>
      <c r="Z430">
        <f t="shared" si="356"/>
        <v>167</v>
      </c>
      <c r="AA430">
        <f t="shared" si="357"/>
        <v>180</v>
      </c>
      <c r="AB430" s="8">
        <f t="shared" si="358"/>
        <v>221</v>
      </c>
      <c r="AC430" s="213" t="e">
        <f t="shared" si="450"/>
        <v>#VALUE!</v>
      </c>
      <c r="AD430" s="213">
        <f t="shared" si="451"/>
        <v>0.11189063772299504</v>
      </c>
      <c r="AE430" s="213">
        <f t="shared" si="452"/>
        <v>0.12972581340222847</v>
      </c>
      <c r="AF430" s="213">
        <f t="shared" si="453"/>
        <v>0.19450807477412543</v>
      </c>
      <c r="AG430" s="167">
        <f t="shared" si="433"/>
        <v>3.969E-4</v>
      </c>
      <c r="AH430" s="167">
        <f t="shared" si="434"/>
        <v>1.7345999999999999</v>
      </c>
      <c r="AI430" s="167">
        <f t="shared" si="435"/>
        <v>2</v>
      </c>
      <c r="AJ430" s="167">
        <f t="shared" si="436"/>
        <v>3.6734700000000002E-4</v>
      </c>
      <c r="AK430" s="115">
        <f t="shared" ref="AK430:AM430" si="540">AK154</f>
        <v>244.88738360147738</v>
      </c>
      <c r="AL430" s="7">
        <f t="shared" si="540"/>
        <v>263.82272182064906</v>
      </c>
      <c r="AM430" s="7">
        <f t="shared" si="540"/>
        <v>323.83999999999997</v>
      </c>
      <c r="AN430">
        <v>1</v>
      </c>
      <c r="AO430">
        <v>1</v>
      </c>
      <c r="AP430">
        <v>1</v>
      </c>
      <c r="AQ430">
        <f t="shared" si="438"/>
        <v>276</v>
      </c>
      <c r="AR430">
        <f t="shared" si="438"/>
        <v>297</v>
      </c>
      <c r="AS430">
        <f t="shared" si="439"/>
        <v>365</v>
      </c>
      <c r="AT430">
        <f t="shared" si="360"/>
        <v>119</v>
      </c>
      <c r="AU430">
        <f t="shared" si="361"/>
        <v>128</v>
      </c>
      <c r="AV430" s="8">
        <f t="shared" si="362"/>
        <v>157</v>
      </c>
      <c r="AW430" s="213">
        <f t="shared" si="455"/>
        <v>5.7362951035098413E-2</v>
      </c>
      <c r="AX430" s="213">
        <f t="shared" si="456"/>
        <v>6.6226282435946207E-2</v>
      </c>
      <c r="AY430" s="213">
        <f t="shared" si="457"/>
        <v>9.9059557416487698E-2</v>
      </c>
      <c r="AZ430" s="119">
        <f t="shared" si="508"/>
        <v>0.2</v>
      </c>
      <c r="BA430" s="121">
        <f t="shared" ref="BA430" si="541">BA154</f>
        <v>8.4</v>
      </c>
      <c r="BB430" s="121">
        <f t="shared" ref="BB430:BC430" si="542">BB154</f>
        <v>9.3000000000000007</v>
      </c>
      <c r="BC430" s="121">
        <f t="shared" si="542"/>
        <v>14</v>
      </c>
      <c r="BE430" s="7">
        <v>864</v>
      </c>
      <c r="BG430" s="123">
        <f t="shared" si="442"/>
        <v>0.9</v>
      </c>
      <c r="BJ430">
        <v>0</v>
      </c>
      <c r="BK430">
        <f>BK368</f>
        <v>12</v>
      </c>
      <c r="BL430">
        <f t="shared" ref="BL430:BM430" si="543">BL368</f>
        <v>13.9</v>
      </c>
      <c r="BM430">
        <f t="shared" si="543"/>
        <v>21.85</v>
      </c>
      <c r="BO430">
        <f t="shared" si="468"/>
        <v>1</v>
      </c>
      <c r="BP430">
        <f t="shared" si="468"/>
        <v>1</v>
      </c>
      <c r="BQ430">
        <f t="shared" si="468"/>
        <v>1</v>
      </c>
      <c r="BR430">
        <f t="shared" si="444"/>
        <v>276</v>
      </c>
      <c r="BS430">
        <f t="shared" si="461"/>
        <v>297</v>
      </c>
      <c r="BT430">
        <f t="shared" si="462"/>
        <v>365</v>
      </c>
      <c r="BV430">
        <f t="shared" si="445"/>
        <v>0</v>
      </c>
      <c r="BW430">
        <f t="shared" si="446"/>
        <v>0</v>
      </c>
      <c r="BX430">
        <f t="shared" si="447"/>
        <v>0</v>
      </c>
      <c r="BY430">
        <f t="shared" si="353"/>
        <v>1</v>
      </c>
    </row>
    <row r="431" spans="1:77" x14ac:dyDescent="0.25">
      <c r="A431" t="str">
        <f t="shared" si="448"/>
        <v>23511</v>
      </c>
      <c r="D431">
        <v>2</v>
      </c>
      <c r="E431">
        <v>35</v>
      </c>
      <c r="F431">
        <v>40.5</v>
      </c>
      <c r="G431">
        <v>11</v>
      </c>
      <c r="H431">
        <v>11.5</v>
      </c>
      <c r="I431">
        <v>0</v>
      </c>
      <c r="J431">
        <v>26</v>
      </c>
      <c r="K431">
        <v>30</v>
      </c>
      <c r="L431">
        <f>L158</f>
        <v>43.5</v>
      </c>
      <c r="M431" s="115">
        <f t="shared" si="427"/>
        <v>821.44</v>
      </c>
      <c r="N431" s="7">
        <f>N158</f>
        <v>2396.6961264405954</v>
      </c>
      <c r="O431" s="7">
        <f t="shared" ref="O431:P431" si="544">O158</f>
        <v>2582.0149905458411</v>
      </c>
      <c r="P431" s="7">
        <f t="shared" si="544"/>
        <v>3169.4</v>
      </c>
      <c r="Q431" s="121" t="s">
        <v>392</v>
      </c>
      <c r="R431">
        <v>1</v>
      </c>
      <c r="S431">
        <v>1</v>
      </c>
      <c r="T431">
        <v>1</v>
      </c>
      <c r="U431" t="e">
        <f t="shared" si="429"/>
        <v>#VALUE!</v>
      </c>
      <c r="V431">
        <f t="shared" si="430"/>
        <v>1319</v>
      </c>
      <c r="W431">
        <f t="shared" si="431"/>
        <v>1421</v>
      </c>
      <c r="X431">
        <f t="shared" si="432"/>
        <v>1744</v>
      </c>
      <c r="Y431" t="e">
        <f t="shared" si="355"/>
        <v>#VALUE!</v>
      </c>
      <c r="Z431">
        <f t="shared" si="356"/>
        <v>227</v>
      </c>
      <c r="AA431">
        <f t="shared" si="357"/>
        <v>244</v>
      </c>
      <c r="AB431" s="8">
        <f t="shared" si="358"/>
        <v>300</v>
      </c>
      <c r="AC431" s="213" t="e">
        <f t="shared" si="450"/>
        <v>#VALUE!</v>
      </c>
      <c r="AD431" s="213">
        <f t="shared" si="451"/>
        <v>0.32914420487260215</v>
      </c>
      <c r="AE431" s="213">
        <f t="shared" si="452"/>
        <v>0.37943088557683924</v>
      </c>
      <c r="AF431" s="213">
        <f t="shared" si="453"/>
        <v>0.57000376955187726</v>
      </c>
      <c r="AG431" s="167">
        <f t="shared" si="433"/>
        <v>3.969E-4</v>
      </c>
      <c r="AH431" s="167">
        <f t="shared" si="434"/>
        <v>1.7345999999999999</v>
      </c>
      <c r="AI431" s="167">
        <f t="shared" si="435"/>
        <v>4</v>
      </c>
      <c r="AJ431" s="167">
        <f t="shared" si="436"/>
        <v>5.7428799999999995E-4</v>
      </c>
      <c r="AK431" s="115">
        <f t="shared" ref="AK431:AM431" si="545">AK158</f>
        <v>401.42051232401269</v>
      </c>
      <c r="AL431" s="7">
        <f t="shared" si="545"/>
        <v>432.4594048025981</v>
      </c>
      <c r="AM431" s="7">
        <f t="shared" si="545"/>
        <v>530.84</v>
      </c>
      <c r="AN431">
        <v>1</v>
      </c>
      <c r="AO431">
        <v>1</v>
      </c>
      <c r="AP431">
        <v>1</v>
      </c>
      <c r="AQ431">
        <f t="shared" si="438"/>
        <v>452</v>
      </c>
      <c r="AR431">
        <f t="shared" si="438"/>
        <v>487</v>
      </c>
      <c r="AS431">
        <f t="shared" si="439"/>
        <v>598</v>
      </c>
      <c r="AT431">
        <f t="shared" si="360"/>
        <v>194</v>
      </c>
      <c r="AU431">
        <f t="shared" si="361"/>
        <v>209</v>
      </c>
      <c r="AV431" s="8">
        <f t="shared" si="362"/>
        <v>257</v>
      </c>
      <c r="AW431" s="213">
        <f t="shared" si="455"/>
        <v>0.24161892743390734</v>
      </c>
      <c r="AX431" s="213">
        <f t="shared" si="456"/>
        <v>0.27975017202110158</v>
      </c>
      <c r="AY431" s="213">
        <f t="shared" si="457"/>
        <v>0.42026576675192007</v>
      </c>
      <c r="AZ431" s="119">
        <f t="shared" si="508"/>
        <v>0.5</v>
      </c>
      <c r="BA431" s="121">
        <f t="shared" ref="BA431" si="546">BA158</f>
        <v>8.4</v>
      </c>
      <c r="BB431" s="121">
        <f t="shared" ref="BB431:BC431" si="547">BB158</f>
        <v>9.3000000000000007</v>
      </c>
      <c r="BC431" s="121">
        <f t="shared" si="547"/>
        <v>14</v>
      </c>
      <c r="BE431" s="7">
        <v>1208</v>
      </c>
      <c r="BG431" s="123">
        <f t="shared" si="442"/>
        <v>0.68</v>
      </c>
      <c r="BJ431">
        <v>0</v>
      </c>
      <c r="BK431">
        <f>BK430</f>
        <v>12</v>
      </c>
      <c r="BL431">
        <f t="shared" ref="BL431:BM431" si="548">BL430</f>
        <v>13.9</v>
      </c>
      <c r="BM431">
        <f t="shared" si="548"/>
        <v>21.85</v>
      </c>
      <c r="BO431">
        <f t="shared" si="468"/>
        <v>1</v>
      </c>
      <c r="BP431">
        <f t="shared" si="468"/>
        <v>1</v>
      </c>
      <c r="BQ431">
        <f t="shared" si="468"/>
        <v>1</v>
      </c>
      <c r="BR431">
        <f t="shared" si="444"/>
        <v>452</v>
      </c>
      <c r="BS431">
        <f t="shared" si="461"/>
        <v>487</v>
      </c>
      <c r="BT431">
        <f t="shared" si="462"/>
        <v>598</v>
      </c>
      <c r="BV431">
        <f t="shared" si="445"/>
        <v>0</v>
      </c>
      <c r="BW431">
        <f t="shared" si="446"/>
        <v>0</v>
      </c>
      <c r="BX431">
        <f t="shared" si="447"/>
        <v>0</v>
      </c>
      <c r="BY431">
        <f t="shared" si="353"/>
        <v>1</v>
      </c>
    </row>
    <row r="432" spans="1:77" x14ac:dyDescent="0.25">
      <c r="A432" t="str">
        <f t="shared" si="448"/>
        <v>23515</v>
      </c>
      <c r="D432">
        <v>2</v>
      </c>
      <c r="E432">
        <v>35</v>
      </c>
      <c r="F432">
        <v>40.5</v>
      </c>
      <c r="G432">
        <v>15</v>
      </c>
      <c r="H432">
        <v>16.5</v>
      </c>
      <c r="I432">
        <v>0</v>
      </c>
      <c r="J432">
        <v>26</v>
      </c>
      <c r="K432">
        <v>30</v>
      </c>
      <c r="L432">
        <f>L162</f>
        <v>44.1</v>
      </c>
      <c r="M432" s="115">
        <f t="shared" si="427"/>
        <v>1159.2</v>
      </c>
      <c r="N432" s="7">
        <f>N162</f>
        <v>1908.1501882577959</v>
      </c>
      <c r="O432" s="7">
        <f t="shared" ref="O432:P432" si="549">O162</f>
        <v>2043.2071973479594</v>
      </c>
      <c r="P432" s="7">
        <f t="shared" si="549"/>
        <v>2816.6099999999997</v>
      </c>
      <c r="Q432" s="121" t="s">
        <v>392</v>
      </c>
      <c r="R432">
        <v>1</v>
      </c>
      <c r="S432">
        <v>1</v>
      </c>
      <c r="T432">
        <v>1</v>
      </c>
      <c r="U432" t="e">
        <f t="shared" si="429"/>
        <v>#VALUE!</v>
      </c>
      <c r="V432">
        <f t="shared" si="430"/>
        <v>1050</v>
      </c>
      <c r="W432">
        <f t="shared" si="431"/>
        <v>1124</v>
      </c>
      <c r="X432">
        <f t="shared" si="432"/>
        <v>1550</v>
      </c>
      <c r="Y432" t="e">
        <f t="shared" si="355"/>
        <v>#VALUE!</v>
      </c>
      <c r="Z432">
        <f t="shared" si="356"/>
        <v>181</v>
      </c>
      <c r="AA432">
        <f t="shared" si="357"/>
        <v>193</v>
      </c>
      <c r="AB432" s="8">
        <f t="shared" si="358"/>
        <v>267</v>
      </c>
      <c r="AC432" s="213" t="e">
        <f t="shared" si="450"/>
        <v>#VALUE!</v>
      </c>
      <c r="AD432" s="213">
        <f t="shared" si="451"/>
        <v>0.15483601725583168</v>
      </c>
      <c r="AE432" s="213">
        <f t="shared" si="452"/>
        <v>0.17591630897367236</v>
      </c>
      <c r="AF432" s="213">
        <f t="shared" si="453"/>
        <v>0.33547540004958837</v>
      </c>
      <c r="AG432" s="167">
        <f t="shared" si="433"/>
        <v>2.0829999999999999E-4</v>
      </c>
      <c r="AH432" s="167">
        <f t="shared" si="434"/>
        <v>1.724</v>
      </c>
      <c r="AI432" s="167">
        <f t="shared" si="435"/>
        <v>2</v>
      </c>
      <c r="AJ432" s="167">
        <f t="shared" si="436"/>
        <v>4.6182900000000003E-4</v>
      </c>
      <c r="AK432" s="115">
        <f t="shared" ref="AK432:AM432" si="550">AK162</f>
        <v>249.80785427097814</v>
      </c>
      <c r="AL432" s="7">
        <f t="shared" si="550"/>
        <v>267.48901053042016</v>
      </c>
      <c r="AM432" s="7">
        <f t="shared" si="550"/>
        <v>368.74</v>
      </c>
      <c r="AN432">
        <v>1</v>
      </c>
      <c r="AO432">
        <v>1</v>
      </c>
      <c r="AP432">
        <v>1</v>
      </c>
      <c r="AQ432">
        <f t="shared" si="438"/>
        <v>281</v>
      </c>
      <c r="AR432">
        <f t="shared" si="438"/>
        <v>301</v>
      </c>
      <c r="AS432">
        <f t="shared" si="439"/>
        <v>415</v>
      </c>
      <c r="AT432">
        <f t="shared" si="360"/>
        <v>121</v>
      </c>
      <c r="AU432">
        <f t="shared" si="361"/>
        <v>129</v>
      </c>
      <c r="AV432" s="8">
        <f t="shared" si="362"/>
        <v>178</v>
      </c>
      <c r="AW432" s="213">
        <f t="shared" si="455"/>
        <v>6.9541494629535613E-2</v>
      </c>
      <c r="AX432" s="213">
        <f t="shared" si="456"/>
        <v>7.8975804637198763E-2</v>
      </c>
      <c r="AY432" s="213">
        <f t="shared" si="457"/>
        <v>0.14977521113120368</v>
      </c>
      <c r="AZ432" s="119">
        <f t="shared" si="508"/>
        <v>0.4</v>
      </c>
      <c r="BA432" s="121">
        <f t="shared" ref="BA432" si="551">BA162</f>
        <v>7.9</v>
      </c>
      <c r="BB432" s="121">
        <f t="shared" ref="BB432:BC432" si="552">BB162</f>
        <v>8.8000000000000007</v>
      </c>
      <c r="BC432" s="121">
        <f t="shared" si="552"/>
        <v>12.5</v>
      </c>
      <c r="BE432" s="7">
        <v>1449</v>
      </c>
      <c r="BG432" s="123">
        <f t="shared" si="442"/>
        <v>0.8</v>
      </c>
      <c r="BJ432">
        <v>0</v>
      </c>
      <c r="BK432">
        <f>BK366</f>
        <v>10.9</v>
      </c>
      <c r="BL432">
        <f t="shared" ref="BL432:BM432" si="553">BL366</f>
        <v>12.8</v>
      </c>
      <c r="BM432">
        <f t="shared" si="553"/>
        <v>21.85</v>
      </c>
      <c r="BO432">
        <f t="shared" si="468"/>
        <v>1</v>
      </c>
      <c r="BP432">
        <f t="shared" si="468"/>
        <v>1</v>
      </c>
      <c r="BQ432">
        <f t="shared" si="468"/>
        <v>1</v>
      </c>
      <c r="BR432">
        <f t="shared" si="444"/>
        <v>281</v>
      </c>
      <c r="BS432">
        <f t="shared" si="461"/>
        <v>301</v>
      </c>
      <c r="BT432">
        <f t="shared" si="462"/>
        <v>415</v>
      </c>
      <c r="BV432">
        <f t="shared" si="445"/>
        <v>0</v>
      </c>
      <c r="BW432">
        <f t="shared" si="446"/>
        <v>0</v>
      </c>
      <c r="BX432">
        <f t="shared" si="447"/>
        <v>0</v>
      </c>
      <c r="BY432">
        <f t="shared" si="353"/>
        <v>1</v>
      </c>
    </row>
    <row r="433" spans="1:77" x14ac:dyDescent="0.25">
      <c r="A433" t="str">
        <f t="shared" si="448"/>
        <v>23516</v>
      </c>
      <c r="D433">
        <v>2</v>
      </c>
      <c r="E433">
        <v>35</v>
      </c>
      <c r="F433">
        <v>40.5</v>
      </c>
      <c r="G433">
        <v>16</v>
      </c>
      <c r="H433">
        <v>16.5</v>
      </c>
      <c r="I433">
        <v>0</v>
      </c>
      <c r="J433">
        <v>26</v>
      </c>
      <c r="K433">
        <v>30</v>
      </c>
      <c r="L433">
        <f>L166</f>
        <v>44.1</v>
      </c>
      <c r="M433" s="115">
        <f t="shared" si="427"/>
        <v>1215.8400000000001</v>
      </c>
      <c r="N433" s="7">
        <f>N166</f>
        <v>2849.7497938679544</v>
      </c>
      <c r="O433" s="7">
        <f t="shared" ref="O433:P433" si="554">O166</f>
        <v>3051.4523045945984</v>
      </c>
      <c r="P433" s="7">
        <f t="shared" si="554"/>
        <v>4206.5</v>
      </c>
      <c r="Q433" s="121" t="s">
        <v>392</v>
      </c>
      <c r="R433">
        <v>1</v>
      </c>
      <c r="S433">
        <v>1</v>
      </c>
      <c r="T433">
        <v>1</v>
      </c>
      <c r="U433" t="e">
        <f t="shared" si="429"/>
        <v>#VALUE!</v>
      </c>
      <c r="V433">
        <f t="shared" si="430"/>
        <v>1568</v>
      </c>
      <c r="W433">
        <f t="shared" si="431"/>
        <v>1679</v>
      </c>
      <c r="X433">
        <f t="shared" si="432"/>
        <v>2315</v>
      </c>
      <c r="Y433" t="e">
        <f t="shared" si="355"/>
        <v>#VALUE!</v>
      </c>
      <c r="Z433">
        <f t="shared" si="356"/>
        <v>270</v>
      </c>
      <c r="AA433">
        <f t="shared" si="357"/>
        <v>289</v>
      </c>
      <c r="AB433" s="8">
        <f t="shared" si="358"/>
        <v>398</v>
      </c>
      <c r="AC433" s="213" t="e">
        <f t="shared" si="450"/>
        <v>#VALUE!</v>
      </c>
      <c r="AD433" s="213">
        <f t="shared" si="451"/>
        <v>1.0211938469827355</v>
      </c>
      <c r="AE433" s="213">
        <f t="shared" si="452"/>
        <v>1.1694172308234554</v>
      </c>
      <c r="AF433" s="213">
        <f t="shared" si="453"/>
        <v>2.2131750009167157</v>
      </c>
      <c r="AG433" s="167">
        <f t="shared" si="433"/>
        <v>2.0829999999999999E-4</v>
      </c>
      <c r="AH433" s="167">
        <f t="shared" si="434"/>
        <v>1.724</v>
      </c>
      <c r="AI433" s="167">
        <f t="shared" si="435"/>
        <v>4</v>
      </c>
      <c r="AJ433" s="167">
        <f t="shared" si="436"/>
        <v>1.392796E-3</v>
      </c>
      <c r="AK433" s="115">
        <f t="shared" ref="AK433:AM433" si="555">AK166</f>
        <v>407.83296705301524</v>
      </c>
      <c r="AL433" s="7">
        <f t="shared" si="555"/>
        <v>436.69898665540194</v>
      </c>
      <c r="AM433" s="7">
        <f t="shared" si="555"/>
        <v>602</v>
      </c>
      <c r="AN433">
        <v>1</v>
      </c>
      <c r="AO433">
        <v>1</v>
      </c>
      <c r="AP433">
        <v>1</v>
      </c>
      <c r="AQ433">
        <f t="shared" si="438"/>
        <v>459</v>
      </c>
      <c r="AR433">
        <f t="shared" si="438"/>
        <v>492</v>
      </c>
      <c r="AS433">
        <f t="shared" si="439"/>
        <v>678</v>
      </c>
      <c r="AT433">
        <f t="shared" si="360"/>
        <v>197</v>
      </c>
      <c r="AU433">
        <f t="shared" si="361"/>
        <v>212</v>
      </c>
      <c r="AV433" s="8">
        <f t="shared" si="362"/>
        <v>292</v>
      </c>
      <c r="AW433" s="213">
        <f t="shared" si="455"/>
        <v>0.54490765659496276</v>
      </c>
      <c r="AX433" s="213">
        <f t="shared" si="456"/>
        <v>0.6306950305616138</v>
      </c>
      <c r="AY433" s="213">
        <f t="shared" si="457"/>
        <v>1.1937363608572948</v>
      </c>
      <c r="AZ433" s="119">
        <f t="shared" si="508"/>
        <v>0.7</v>
      </c>
      <c r="BA433" s="121">
        <f t="shared" ref="BA433" si="556">BA166</f>
        <v>7.9</v>
      </c>
      <c r="BB433" s="121">
        <f t="shared" ref="BB433:BC433" si="557">BB166</f>
        <v>8.8000000000000007</v>
      </c>
      <c r="BC433" s="121">
        <f t="shared" si="557"/>
        <v>12.5</v>
      </c>
      <c r="BE433" s="7">
        <v>1788</v>
      </c>
      <c r="BG433" s="123">
        <f t="shared" si="442"/>
        <v>0.68</v>
      </c>
      <c r="BJ433">
        <v>0</v>
      </c>
      <c r="BK433">
        <f>BK432</f>
        <v>10.9</v>
      </c>
      <c r="BL433">
        <f t="shared" ref="BL433:BM435" si="558">BL432</f>
        <v>12.8</v>
      </c>
      <c r="BM433">
        <f t="shared" si="558"/>
        <v>21.85</v>
      </c>
      <c r="BO433">
        <f t="shared" si="468"/>
        <v>1</v>
      </c>
      <c r="BP433">
        <f t="shared" si="468"/>
        <v>1</v>
      </c>
      <c r="BQ433">
        <f t="shared" si="468"/>
        <v>1</v>
      </c>
      <c r="BR433">
        <f t="shared" si="444"/>
        <v>459</v>
      </c>
      <c r="BS433">
        <f t="shared" si="461"/>
        <v>492</v>
      </c>
      <c r="BT433">
        <f t="shared" si="462"/>
        <v>678</v>
      </c>
      <c r="BV433">
        <f t="shared" si="445"/>
        <v>0</v>
      </c>
      <c r="BW433">
        <f t="shared" si="446"/>
        <v>0</v>
      </c>
      <c r="BX433">
        <f t="shared" si="447"/>
        <v>0</v>
      </c>
      <c r="BY433">
        <f t="shared" si="353"/>
        <v>1</v>
      </c>
    </row>
    <row r="434" spans="1:77" x14ac:dyDescent="0.25">
      <c r="A434" t="str">
        <f t="shared" si="448"/>
        <v>23520</v>
      </c>
      <c r="D434">
        <v>2</v>
      </c>
      <c r="E434">
        <v>35</v>
      </c>
      <c r="F434">
        <v>40.5</v>
      </c>
      <c r="G434">
        <v>20</v>
      </c>
      <c r="H434">
        <v>21.5</v>
      </c>
      <c r="I434">
        <v>0</v>
      </c>
      <c r="J434">
        <v>26</v>
      </c>
      <c r="K434">
        <v>30</v>
      </c>
      <c r="L434">
        <f>L170</f>
        <v>44.1</v>
      </c>
      <c r="M434" s="115">
        <f t="shared" si="427"/>
        <v>1584.8000000000002</v>
      </c>
      <c r="N434" s="7">
        <f>N170</f>
        <v>2692.551301713082</v>
      </c>
      <c r="O434" s="7">
        <f t="shared" ref="O434:P434" si="559">O170</f>
        <v>2900.746468081386</v>
      </c>
      <c r="P434" s="7">
        <f t="shared" si="559"/>
        <v>3560.6400000000003</v>
      </c>
      <c r="Q434" s="121" t="s">
        <v>392</v>
      </c>
      <c r="R434">
        <v>1</v>
      </c>
      <c r="S434">
        <v>1</v>
      </c>
      <c r="T434">
        <v>1</v>
      </c>
      <c r="U434" t="e">
        <f t="shared" si="429"/>
        <v>#VALUE!</v>
      </c>
      <c r="V434">
        <f t="shared" si="430"/>
        <v>1482</v>
      </c>
      <c r="W434">
        <f t="shared" si="431"/>
        <v>1596</v>
      </c>
      <c r="X434">
        <f t="shared" si="432"/>
        <v>1960</v>
      </c>
      <c r="Y434" t="e">
        <f t="shared" si="355"/>
        <v>#VALUE!</v>
      </c>
      <c r="Z434">
        <f t="shared" si="356"/>
        <v>255</v>
      </c>
      <c r="AA434">
        <f t="shared" si="357"/>
        <v>275</v>
      </c>
      <c r="AB434" s="8">
        <f t="shared" si="358"/>
        <v>337</v>
      </c>
      <c r="AC434" s="213" t="e">
        <f t="shared" si="450"/>
        <v>#VALUE!</v>
      </c>
      <c r="AD434" s="213">
        <f t="shared" si="451"/>
        <v>0.24716804050953625</v>
      </c>
      <c r="AE434" s="213">
        <f t="shared" si="452"/>
        <v>0.2872865587304988</v>
      </c>
      <c r="AF434" s="213">
        <f t="shared" si="453"/>
        <v>0.43075485766307609</v>
      </c>
      <c r="AG434" s="167">
        <f t="shared" si="433"/>
        <v>1.2760000000000001E-4</v>
      </c>
      <c r="AH434" s="167">
        <f t="shared" si="434"/>
        <v>1.7219</v>
      </c>
      <c r="AI434" s="167">
        <f t="shared" si="435"/>
        <v>2</v>
      </c>
      <c r="AJ434" s="167">
        <f t="shared" si="436"/>
        <v>3.76611E-4</v>
      </c>
      <c r="AK434" s="115">
        <f t="shared" ref="AK434:AM434" si="560">AK170</f>
        <v>317.17997831584631</v>
      </c>
      <c r="AL434" s="7">
        <f t="shared" si="560"/>
        <v>341.70517057946222</v>
      </c>
      <c r="AM434" s="7">
        <f t="shared" si="560"/>
        <v>419.44</v>
      </c>
      <c r="AN434">
        <v>1</v>
      </c>
      <c r="AO434">
        <v>1</v>
      </c>
      <c r="AP434">
        <v>1</v>
      </c>
      <c r="AQ434">
        <f t="shared" si="438"/>
        <v>357</v>
      </c>
      <c r="AR434">
        <f t="shared" si="438"/>
        <v>385</v>
      </c>
      <c r="AS434">
        <f t="shared" si="439"/>
        <v>472</v>
      </c>
      <c r="AT434">
        <f t="shared" si="360"/>
        <v>154</v>
      </c>
      <c r="AU434">
        <f t="shared" si="361"/>
        <v>166</v>
      </c>
      <c r="AV434" s="8">
        <f t="shared" si="362"/>
        <v>203</v>
      </c>
      <c r="AW434" s="213">
        <f t="shared" si="455"/>
        <v>9.0541412461384474E-2</v>
      </c>
      <c r="AX434" s="213">
        <f t="shared" si="456"/>
        <v>0.10512927544459219</v>
      </c>
      <c r="AY434" s="213">
        <f t="shared" si="457"/>
        <v>0.15693820159623539</v>
      </c>
      <c r="AZ434" s="119">
        <f t="shared" si="508"/>
        <v>0.5</v>
      </c>
      <c r="BA434" s="121">
        <f t="shared" ref="BA434" si="561">BA170</f>
        <v>7.9</v>
      </c>
      <c r="BB434" s="121">
        <f t="shared" ref="BB434:BC434" si="562">BB170</f>
        <v>8.8000000000000007</v>
      </c>
      <c r="BC434" s="121">
        <f t="shared" si="562"/>
        <v>12.5</v>
      </c>
      <c r="BE434" s="7">
        <v>1981</v>
      </c>
      <c r="BG434" s="123">
        <f t="shared" si="442"/>
        <v>0.8</v>
      </c>
      <c r="BJ434">
        <v>0</v>
      </c>
      <c r="BK434">
        <f>BK433</f>
        <v>10.9</v>
      </c>
      <c r="BL434">
        <f t="shared" si="558"/>
        <v>12.8</v>
      </c>
      <c r="BM434">
        <f t="shared" si="558"/>
        <v>21.85</v>
      </c>
      <c r="BO434">
        <f t="shared" si="468"/>
        <v>1</v>
      </c>
      <c r="BP434">
        <f t="shared" si="468"/>
        <v>1</v>
      </c>
      <c r="BQ434">
        <f t="shared" si="468"/>
        <v>1</v>
      </c>
      <c r="BR434">
        <f t="shared" si="444"/>
        <v>357</v>
      </c>
      <c r="BS434">
        <f t="shared" si="461"/>
        <v>385</v>
      </c>
      <c r="BT434">
        <f t="shared" si="462"/>
        <v>472</v>
      </c>
      <c r="BV434">
        <f t="shared" si="445"/>
        <v>0</v>
      </c>
      <c r="BW434">
        <f t="shared" si="446"/>
        <v>0</v>
      </c>
      <c r="BX434">
        <f t="shared" si="447"/>
        <v>0</v>
      </c>
      <c r="BY434">
        <f t="shared" si="353"/>
        <v>1</v>
      </c>
    </row>
    <row r="435" spans="1:77" x14ac:dyDescent="0.25">
      <c r="A435" t="str">
        <f t="shared" si="448"/>
        <v>23521</v>
      </c>
      <c r="D435">
        <v>2</v>
      </c>
      <c r="E435">
        <v>35</v>
      </c>
      <c r="F435">
        <v>40.5</v>
      </c>
      <c r="G435">
        <v>21</v>
      </c>
      <c r="H435">
        <v>21.5</v>
      </c>
      <c r="I435">
        <v>0</v>
      </c>
      <c r="J435">
        <v>26</v>
      </c>
      <c r="K435">
        <v>30</v>
      </c>
      <c r="L435">
        <f>L174</f>
        <v>44.1</v>
      </c>
      <c r="M435" s="115">
        <f t="shared" si="427"/>
        <v>1828.8000000000002</v>
      </c>
      <c r="N435" s="7">
        <f>N174</f>
        <v>3556.1815292902165</v>
      </c>
      <c r="O435" s="7">
        <f t="shared" ref="O435:P435" si="563">O174</f>
        <v>3807.8845891872675</v>
      </c>
      <c r="P435" s="7">
        <f t="shared" si="563"/>
        <v>5249.2599999999993</v>
      </c>
      <c r="Q435" s="121" t="s">
        <v>392</v>
      </c>
      <c r="R435">
        <v>1</v>
      </c>
      <c r="S435">
        <v>1</v>
      </c>
      <c r="T435">
        <v>1</v>
      </c>
      <c r="U435" t="e">
        <f t="shared" si="429"/>
        <v>#VALUE!</v>
      </c>
      <c r="V435">
        <f t="shared" si="430"/>
        <v>1957</v>
      </c>
      <c r="W435">
        <f t="shared" si="431"/>
        <v>2096</v>
      </c>
      <c r="X435">
        <f t="shared" si="432"/>
        <v>2889</v>
      </c>
      <c r="Y435" t="e">
        <f t="shared" si="355"/>
        <v>#VALUE!</v>
      </c>
      <c r="Z435">
        <f t="shared" si="356"/>
        <v>337</v>
      </c>
      <c r="AA435">
        <f t="shared" si="357"/>
        <v>361</v>
      </c>
      <c r="AB435" s="8">
        <f t="shared" si="358"/>
        <v>497</v>
      </c>
      <c r="AC435" s="213" t="e">
        <f t="shared" si="450"/>
        <v>#VALUE!</v>
      </c>
      <c r="AD435" s="213">
        <f t="shared" si="451"/>
        <v>0.59548503102595229</v>
      </c>
      <c r="AE435" s="213">
        <f t="shared" si="452"/>
        <v>0.68281776826160223</v>
      </c>
      <c r="AF435" s="213">
        <f t="shared" si="453"/>
        <v>1.2899954566489635</v>
      </c>
      <c r="AG435" s="167">
        <f t="shared" si="433"/>
        <v>1.2760000000000001E-4</v>
      </c>
      <c r="AH435" s="167">
        <f t="shared" si="434"/>
        <v>1.7219</v>
      </c>
      <c r="AI435" s="167">
        <f t="shared" si="435"/>
        <v>4</v>
      </c>
      <c r="AJ435" s="167">
        <f t="shared" si="436"/>
        <v>5.1420100000000005E-4</v>
      </c>
      <c r="AK435" s="115">
        <f t="shared" ref="AK435:AM435" si="564">AK174</f>
        <v>445.64897406447591</v>
      </c>
      <c r="AL435" s="7">
        <f t="shared" si="564"/>
        <v>477.19157375690452</v>
      </c>
      <c r="AM435" s="7">
        <f t="shared" si="564"/>
        <v>657.82</v>
      </c>
      <c r="AN435">
        <v>1</v>
      </c>
      <c r="AO435">
        <v>1</v>
      </c>
      <c r="AP435">
        <v>1</v>
      </c>
      <c r="AQ435">
        <f t="shared" si="438"/>
        <v>502</v>
      </c>
      <c r="AR435">
        <f t="shared" si="438"/>
        <v>537</v>
      </c>
      <c r="AS435">
        <f t="shared" si="439"/>
        <v>741</v>
      </c>
      <c r="AT435">
        <f t="shared" si="360"/>
        <v>216</v>
      </c>
      <c r="AU435">
        <f t="shared" si="361"/>
        <v>231</v>
      </c>
      <c r="AV435" s="8">
        <f t="shared" si="362"/>
        <v>319</v>
      </c>
      <c r="AW435" s="213">
        <f t="shared" si="455"/>
        <v>0.24588951980337115</v>
      </c>
      <c r="AX435" s="213">
        <f t="shared" si="456"/>
        <v>0.28099854091334819</v>
      </c>
      <c r="AY435" s="213">
        <f t="shared" si="457"/>
        <v>0.53389089406281531</v>
      </c>
      <c r="AZ435" s="119">
        <f t="shared" si="508"/>
        <v>0.9</v>
      </c>
      <c r="BA435" s="121">
        <f t="shared" ref="BA435" si="565">BA174</f>
        <v>7.9</v>
      </c>
      <c r="BB435" s="121">
        <f t="shared" ref="BB435:BC435" si="566">BB174</f>
        <v>8.8000000000000007</v>
      </c>
      <c r="BC435" s="121">
        <f t="shared" si="566"/>
        <v>12.5</v>
      </c>
      <c r="BE435" s="7">
        <v>2286</v>
      </c>
      <c r="BG435" s="123">
        <f t="shared" si="442"/>
        <v>0.8</v>
      </c>
      <c r="BJ435">
        <v>0</v>
      </c>
      <c r="BK435">
        <f>BK434</f>
        <v>10.9</v>
      </c>
      <c r="BL435">
        <f t="shared" si="558"/>
        <v>12.8</v>
      </c>
      <c r="BM435">
        <f t="shared" si="558"/>
        <v>21.85</v>
      </c>
      <c r="BO435">
        <f t="shared" si="468"/>
        <v>1</v>
      </c>
      <c r="BP435">
        <f t="shared" si="468"/>
        <v>1</v>
      </c>
      <c r="BQ435">
        <f t="shared" si="468"/>
        <v>1</v>
      </c>
      <c r="BR435">
        <f t="shared" si="444"/>
        <v>502</v>
      </c>
      <c r="BS435">
        <f t="shared" si="461"/>
        <v>537</v>
      </c>
      <c r="BT435">
        <f t="shared" si="462"/>
        <v>741</v>
      </c>
      <c r="BV435">
        <f t="shared" si="445"/>
        <v>0</v>
      </c>
      <c r="BW435">
        <f t="shared" si="446"/>
        <v>0</v>
      </c>
      <c r="BX435">
        <f t="shared" si="447"/>
        <v>0</v>
      </c>
      <c r="BY435">
        <f t="shared" si="353"/>
        <v>1</v>
      </c>
    </row>
    <row r="436" spans="1:77" x14ac:dyDescent="0.25">
      <c r="A436" t="str">
        <f t="shared" si="448"/>
        <v>23510</v>
      </c>
      <c r="D436">
        <v>2</v>
      </c>
      <c r="E436">
        <v>35</v>
      </c>
      <c r="F436">
        <v>40.5</v>
      </c>
      <c r="G436">
        <v>10</v>
      </c>
      <c r="H436">
        <v>11.5</v>
      </c>
      <c r="I436">
        <v>0</v>
      </c>
      <c r="J436">
        <v>26</v>
      </c>
      <c r="K436">
        <v>30</v>
      </c>
      <c r="L436">
        <f>L178</f>
        <v>44</v>
      </c>
      <c r="M436" s="115">
        <f t="shared" si="427"/>
        <v>847.80000000000007</v>
      </c>
      <c r="N436" s="7">
        <f>N178</f>
        <v>1924.9914127028867</v>
      </c>
      <c r="O436" s="7">
        <f t="shared" ref="O436:P436" si="567">O178</f>
        <v>2079.6202422788024</v>
      </c>
      <c r="P436" s="7">
        <f t="shared" si="567"/>
        <v>2589.7800000000002</v>
      </c>
      <c r="Q436" s="121" t="s">
        <v>392</v>
      </c>
      <c r="R436">
        <v>1</v>
      </c>
      <c r="S436">
        <v>1</v>
      </c>
      <c r="T436">
        <v>1</v>
      </c>
      <c r="U436" t="e">
        <f t="shared" si="429"/>
        <v>#VALUE!</v>
      </c>
      <c r="V436">
        <f t="shared" si="430"/>
        <v>1059</v>
      </c>
      <c r="W436">
        <f t="shared" si="431"/>
        <v>1144</v>
      </c>
      <c r="X436">
        <f t="shared" si="432"/>
        <v>1425</v>
      </c>
      <c r="Y436" t="e">
        <f t="shared" si="355"/>
        <v>#VALUE!</v>
      </c>
      <c r="Z436">
        <f t="shared" si="356"/>
        <v>182</v>
      </c>
      <c r="AA436">
        <f t="shared" si="357"/>
        <v>197</v>
      </c>
      <c r="AB436" s="8">
        <f t="shared" si="358"/>
        <v>245</v>
      </c>
      <c r="AC436" s="213" t="e">
        <f t="shared" si="450"/>
        <v>#VALUE!</v>
      </c>
      <c r="AD436" s="213">
        <f t="shared" si="451"/>
        <v>0.13258544898163924</v>
      </c>
      <c r="AE436" s="213">
        <f t="shared" si="452"/>
        <v>0.15501573788967696</v>
      </c>
      <c r="AF436" s="213">
        <f t="shared" si="453"/>
        <v>0.23842842661534219</v>
      </c>
      <c r="AG436" s="167">
        <f t="shared" si="433"/>
        <v>3.969E-4</v>
      </c>
      <c r="AH436" s="167">
        <f t="shared" si="434"/>
        <v>1.7345999999999999</v>
      </c>
      <c r="AI436" s="167">
        <f t="shared" si="435"/>
        <v>2</v>
      </c>
      <c r="AJ436" s="167">
        <f t="shared" si="436"/>
        <v>3.6734700000000002E-4</v>
      </c>
      <c r="AK436" s="115">
        <f t="shared" ref="AK436:AM436" si="568">AK178</f>
        <v>266.87553260000635</v>
      </c>
      <c r="AL436" s="7">
        <f t="shared" si="568"/>
        <v>288.31284965818764</v>
      </c>
      <c r="AM436" s="7">
        <f t="shared" si="568"/>
        <v>359.04</v>
      </c>
      <c r="AN436">
        <v>1</v>
      </c>
      <c r="AO436">
        <v>1</v>
      </c>
      <c r="AP436">
        <v>1</v>
      </c>
      <c r="AQ436">
        <f t="shared" si="438"/>
        <v>301</v>
      </c>
      <c r="AR436">
        <f t="shared" si="438"/>
        <v>325</v>
      </c>
      <c r="AS436">
        <f t="shared" si="439"/>
        <v>404</v>
      </c>
      <c r="AT436">
        <f t="shared" si="360"/>
        <v>129</v>
      </c>
      <c r="AU436">
        <f t="shared" si="361"/>
        <v>140</v>
      </c>
      <c r="AV436" s="8">
        <f t="shared" si="362"/>
        <v>174</v>
      </c>
      <c r="AW436" s="213">
        <f t="shared" si="455"/>
        <v>6.7249929878101883E-2</v>
      </c>
      <c r="AX436" s="213">
        <f t="shared" si="456"/>
        <v>7.9022110358350439E-2</v>
      </c>
      <c r="AY436" s="213">
        <f t="shared" si="457"/>
        <v>0.12133208268892461</v>
      </c>
      <c r="AZ436" s="119">
        <f t="shared" si="508"/>
        <v>0.2</v>
      </c>
      <c r="BA436" s="121">
        <f t="shared" ref="BA436" si="569">BA178</f>
        <v>8.9</v>
      </c>
      <c r="BB436" s="121">
        <f t="shared" ref="BB436:BC436" si="570">BB178</f>
        <v>9.9</v>
      </c>
      <c r="BC436" s="121">
        <f t="shared" si="570"/>
        <v>14.8</v>
      </c>
      <c r="BE436" s="7">
        <v>942</v>
      </c>
      <c r="BG436" s="123">
        <f t="shared" si="442"/>
        <v>0.9</v>
      </c>
      <c r="BJ436">
        <v>0</v>
      </c>
      <c r="BK436">
        <f>BK371</f>
        <v>11.8</v>
      </c>
      <c r="BL436">
        <f t="shared" ref="BL436:BM436" si="571">BL371</f>
        <v>13.7</v>
      </c>
      <c r="BM436">
        <f t="shared" si="571"/>
        <v>21.85</v>
      </c>
      <c r="BO436">
        <f t="shared" si="468"/>
        <v>1</v>
      </c>
      <c r="BP436">
        <f t="shared" si="468"/>
        <v>1</v>
      </c>
      <c r="BQ436">
        <f t="shared" si="468"/>
        <v>1</v>
      </c>
      <c r="BR436">
        <f t="shared" si="444"/>
        <v>301</v>
      </c>
      <c r="BS436">
        <f t="shared" si="461"/>
        <v>325</v>
      </c>
      <c r="BT436">
        <f t="shared" si="462"/>
        <v>404</v>
      </c>
      <c r="BV436">
        <f t="shared" si="445"/>
        <v>0</v>
      </c>
      <c r="BW436">
        <f t="shared" si="446"/>
        <v>0</v>
      </c>
      <c r="BX436">
        <f t="shared" si="447"/>
        <v>0</v>
      </c>
      <c r="BY436">
        <f t="shared" si="353"/>
        <v>1</v>
      </c>
    </row>
    <row r="437" spans="1:77" x14ac:dyDescent="0.25">
      <c r="A437" t="str">
        <f t="shared" si="448"/>
        <v>23511</v>
      </c>
      <c r="D437">
        <v>2</v>
      </c>
      <c r="E437">
        <v>35</v>
      </c>
      <c r="F437">
        <v>40.5</v>
      </c>
      <c r="G437">
        <v>11</v>
      </c>
      <c r="H437">
        <v>11.5</v>
      </c>
      <c r="I437">
        <v>0</v>
      </c>
      <c r="J437">
        <v>26</v>
      </c>
      <c r="K437">
        <v>30</v>
      </c>
      <c r="L437">
        <f>L182</f>
        <v>44</v>
      </c>
      <c r="M437" s="115">
        <f t="shared" si="427"/>
        <v>896.24</v>
      </c>
      <c r="N437" s="7">
        <f>N182</f>
        <v>2611.8926414972211</v>
      </c>
      <c r="O437" s="7">
        <f t="shared" ref="O437:P437" si="572">O182</f>
        <v>2821.6982019103875</v>
      </c>
      <c r="P437" s="7">
        <f t="shared" si="572"/>
        <v>3513.9</v>
      </c>
      <c r="Q437" s="121" t="s">
        <v>392</v>
      </c>
      <c r="R437">
        <v>1</v>
      </c>
      <c r="S437">
        <v>1</v>
      </c>
      <c r="T437">
        <v>1</v>
      </c>
      <c r="U437" t="e">
        <f t="shared" si="429"/>
        <v>#VALUE!</v>
      </c>
      <c r="V437">
        <f t="shared" si="430"/>
        <v>1437</v>
      </c>
      <c r="W437">
        <f t="shared" si="431"/>
        <v>1553</v>
      </c>
      <c r="X437">
        <f t="shared" si="432"/>
        <v>1934</v>
      </c>
      <c r="Y437" t="e">
        <f t="shared" si="355"/>
        <v>#VALUE!</v>
      </c>
      <c r="Z437">
        <f t="shared" si="356"/>
        <v>247</v>
      </c>
      <c r="AA437">
        <f t="shared" si="357"/>
        <v>267</v>
      </c>
      <c r="AB437" s="8">
        <f t="shared" si="358"/>
        <v>333</v>
      </c>
      <c r="AC437" s="213" t="e">
        <f t="shared" si="450"/>
        <v>#VALUE!</v>
      </c>
      <c r="AD437" s="213">
        <f t="shared" si="451"/>
        <v>0.38867131849456993</v>
      </c>
      <c r="AE437" s="213">
        <f t="shared" si="452"/>
        <v>0.45307946927971943</v>
      </c>
      <c r="AF437" s="213">
        <f t="shared" si="453"/>
        <v>0.70016501384775931</v>
      </c>
      <c r="AG437" s="167">
        <f t="shared" si="433"/>
        <v>3.969E-4</v>
      </c>
      <c r="AH437" s="167">
        <f t="shared" si="434"/>
        <v>1.7345999999999999</v>
      </c>
      <c r="AI437" s="167">
        <f t="shared" si="435"/>
        <v>4</v>
      </c>
      <c r="AJ437" s="167">
        <f t="shared" si="436"/>
        <v>5.7428799999999995E-4</v>
      </c>
      <c r="AK437" s="115">
        <f t="shared" ref="AK437:AM437" si="573">AK182</f>
        <v>437</v>
      </c>
      <c r="AL437" s="7">
        <f t="shared" si="573"/>
        <v>473</v>
      </c>
      <c r="AM437" s="7">
        <f t="shared" si="573"/>
        <v>589</v>
      </c>
      <c r="AN437">
        <v>1</v>
      </c>
      <c r="AO437">
        <v>1</v>
      </c>
      <c r="AP437">
        <v>1</v>
      </c>
      <c r="AQ437">
        <f t="shared" si="438"/>
        <v>492</v>
      </c>
      <c r="AR437">
        <f t="shared" si="438"/>
        <v>533</v>
      </c>
      <c r="AS437">
        <f t="shared" si="439"/>
        <v>663</v>
      </c>
      <c r="AT437">
        <f t="shared" si="360"/>
        <v>212</v>
      </c>
      <c r="AU437">
        <f t="shared" si="361"/>
        <v>229</v>
      </c>
      <c r="AV437" s="8">
        <f t="shared" si="362"/>
        <v>285</v>
      </c>
      <c r="AW437" s="213">
        <f t="shared" si="455"/>
        <v>0.28770718363871023</v>
      </c>
      <c r="AX437" s="213">
        <f t="shared" si="456"/>
        <v>0.33487703195914881</v>
      </c>
      <c r="AY437" s="213">
        <f t="shared" si="457"/>
        <v>0.5152136685160672</v>
      </c>
      <c r="AZ437" s="119">
        <f t="shared" si="508"/>
        <v>0.5</v>
      </c>
      <c r="BA437" s="121">
        <f t="shared" ref="BA437" si="574">BA182</f>
        <v>8.9</v>
      </c>
      <c r="BB437" s="121">
        <f t="shared" ref="BB437:BC437" si="575">BB182</f>
        <v>9.9</v>
      </c>
      <c r="BC437" s="121">
        <f t="shared" si="575"/>
        <v>14.8</v>
      </c>
      <c r="BE437" s="7">
        <v>1318</v>
      </c>
      <c r="BG437" s="123">
        <f t="shared" si="442"/>
        <v>0.68</v>
      </c>
      <c r="BJ437">
        <v>0</v>
      </c>
      <c r="BK437">
        <f>BK436</f>
        <v>11.8</v>
      </c>
      <c r="BL437">
        <f t="shared" ref="BL437:BM437" si="576">BL436</f>
        <v>13.7</v>
      </c>
      <c r="BM437">
        <f t="shared" si="576"/>
        <v>21.85</v>
      </c>
      <c r="BO437">
        <f t="shared" si="468"/>
        <v>1</v>
      </c>
      <c r="BP437">
        <f t="shared" si="468"/>
        <v>1</v>
      </c>
      <c r="BQ437">
        <f t="shared" si="468"/>
        <v>1</v>
      </c>
      <c r="BR437">
        <f t="shared" si="444"/>
        <v>492</v>
      </c>
      <c r="BS437">
        <f t="shared" si="461"/>
        <v>533</v>
      </c>
      <c r="BT437">
        <f t="shared" si="462"/>
        <v>663</v>
      </c>
      <c r="BV437">
        <f t="shared" si="445"/>
        <v>0</v>
      </c>
      <c r="BW437">
        <f t="shared" si="446"/>
        <v>0</v>
      </c>
      <c r="BX437">
        <f t="shared" si="447"/>
        <v>0</v>
      </c>
      <c r="BY437">
        <f t="shared" si="353"/>
        <v>1</v>
      </c>
    </row>
    <row r="438" spans="1:77" x14ac:dyDescent="0.25">
      <c r="A438" t="str">
        <f t="shared" si="448"/>
        <v>23515</v>
      </c>
      <c r="D438">
        <v>2</v>
      </c>
      <c r="E438">
        <v>35</v>
      </c>
      <c r="F438">
        <v>40.5</v>
      </c>
      <c r="G438">
        <v>15</v>
      </c>
      <c r="H438">
        <v>16.5</v>
      </c>
      <c r="I438">
        <v>0</v>
      </c>
      <c r="J438">
        <v>26</v>
      </c>
      <c r="K438">
        <v>30</v>
      </c>
      <c r="L438">
        <f>L186</f>
        <v>44.8</v>
      </c>
      <c r="M438" s="115">
        <f t="shared" si="427"/>
        <v>1264</v>
      </c>
      <c r="N438" s="7">
        <f>N186</f>
        <v>2216.9073865755149</v>
      </c>
      <c r="O438" s="7">
        <f t="shared" ref="O438:P438" si="577">O186</f>
        <v>2373.9948983307781</v>
      </c>
      <c r="P438" s="7">
        <f t="shared" si="577"/>
        <v>3302.76</v>
      </c>
      <c r="Q438" s="121" t="s">
        <v>392</v>
      </c>
      <c r="R438">
        <v>1</v>
      </c>
      <c r="S438">
        <v>1</v>
      </c>
      <c r="T438">
        <v>1</v>
      </c>
      <c r="U438" t="e">
        <f t="shared" si="429"/>
        <v>#VALUE!</v>
      </c>
      <c r="V438">
        <f t="shared" si="430"/>
        <v>1220</v>
      </c>
      <c r="W438">
        <f t="shared" si="431"/>
        <v>1307</v>
      </c>
      <c r="X438">
        <f t="shared" si="432"/>
        <v>1818</v>
      </c>
      <c r="Y438" t="e">
        <f t="shared" si="355"/>
        <v>#VALUE!</v>
      </c>
      <c r="Z438">
        <f t="shared" si="356"/>
        <v>210</v>
      </c>
      <c r="AA438">
        <f t="shared" si="357"/>
        <v>225</v>
      </c>
      <c r="AB438" s="8">
        <f t="shared" si="358"/>
        <v>313</v>
      </c>
      <c r="AC438" s="213" t="e">
        <f t="shared" si="450"/>
        <v>#VALUE!</v>
      </c>
      <c r="AD438" s="213">
        <f t="shared" si="451"/>
        <v>0.20807174943621862</v>
      </c>
      <c r="AE438" s="213">
        <f t="shared" si="452"/>
        <v>0.23867429366423817</v>
      </c>
      <c r="AF438" s="213">
        <f t="shared" si="453"/>
        <v>0.46027088625135254</v>
      </c>
      <c r="AG438" s="167">
        <f t="shared" si="433"/>
        <v>2.0829999999999999E-4</v>
      </c>
      <c r="AH438" s="167">
        <f t="shared" si="434"/>
        <v>1.724</v>
      </c>
      <c r="AI438" s="167">
        <f t="shared" si="435"/>
        <v>2</v>
      </c>
      <c r="AJ438" s="167">
        <f t="shared" si="436"/>
        <v>4.6182900000000003E-4</v>
      </c>
      <c r="AK438" s="115">
        <f t="shared" ref="AK438:AM438" si="578">AK186</f>
        <v>302.61675876046246</v>
      </c>
      <c r="AL438" s="7">
        <f t="shared" si="578"/>
        <v>324.05983479376272</v>
      </c>
      <c r="AM438" s="7">
        <f t="shared" si="578"/>
        <v>450.84</v>
      </c>
      <c r="AN438">
        <v>1</v>
      </c>
      <c r="AO438">
        <v>1</v>
      </c>
      <c r="AP438">
        <v>1</v>
      </c>
      <c r="AQ438">
        <f t="shared" si="438"/>
        <v>341</v>
      </c>
      <c r="AR438">
        <f t="shared" si="438"/>
        <v>365</v>
      </c>
      <c r="AS438">
        <f t="shared" si="439"/>
        <v>508</v>
      </c>
      <c r="AT438">
        <f t="shared" si="360"/>
        <v>147</v>
      </c>
      <c r="AU438">
        <f t="shared" si="361"/>
        <v>157</v>
      </c>
      <c r="AV438" s="8">
        <f t="shared" si="362"/>
        <v>218</v>
      </c>
      <c r="AW438" s="213">
        <f t="shared" si="455"/>
        <v>0.10238493920959209</v>
      </c>
      <c r="AX438" s="213">
        <f t="shared" si="456"/>
        <v>0.11669454243100187</v>
      </c>
      <c r="AY438" s="213">
        <f t="shared" si="457"/>
        <v>0.22413300139589623</v>
      </c>
      <c r="AZ438" s="119">
        <f t="shared" si="508"/>
        <v>0.4</v>
      </c>
      <c r="BA438" s="121">
        <f t="shared" ref="BA438" si="579">BA186</f>
        <v>8.6999999999999993</v>
      </c>
      <c r="BB438" s="121">
        <f t="shared" ref="BB438:BC438" si="580">BB186</f>
        <v>9.8000000000000007</v>
      </c>
      <c r="BC438" s="121">
        <f t="shared" si="580"/>
        <v>14.3</v>
      </c>
      <c r="BE438" s="7">
        <v>1580</v>
      </c>
      <c r="BG438" s="123">
        <f t="shared" si="442"/>
        <v>0.8</v>
      </c>
      <c r="BJ438">
        <v>0</v>
      </c>
      <c r="BK438">
        <f>BK372</f>
        <v>10.6</v>
      </c>
      <c r="BL438">
        <f t="shared" ref="BL438:BM438" si="581">BL372</f>
        <v>12.5</v>
      </c>
      <c r="BM438">
        <f t="shared" si="581"/>
        <v>21.85</v>
      </c>
      <c r="BO438">
        <f t="shared" si="468"/>
        <v>1</v>
      </c>
      <c r="BP438">
        <f t="shared" si="468"/>
        <v>1</v>
      </c>
      <c r="BQ438">
        <f t="shared" si="468"/>
        <v>1</v>
      </c>
      <c r="BR438">
        <f t="shared" si="444"/>
        <v>341</v>
      </c>
      <c r="BS438">
        <f t="shared" si="461"/>
        <v>365</v>
      </c>
      <c r="BT438">
        <f t="shared" si="462"/>
        <v>508</v>
      </c>
      <c r="BV438">
        <f t="shared" si="445"/>
        <v>0</v>
      </c>
      <c r="BW438">
        <f t="shared" si="446"/>
        <v>0</v>
      </c>
      <c r="BX438">
        <f t="shared" si="447"/>
        <v>0</v>
      </c>
      <c r="BY438">
        <f t="shared" si="353"/>
        <v>1</v>
      </c>
    </row>
    <row r="439" spans="1:77" x14ac:dyDescent="0.25">
      <c r="A439" t="str">
        <f t="shared" si="448"/>
        <v>23516</v>
      </c>
      <c r="D439">
        <v>2</v>
      </c>
      <c r="E439">
        <v>35</v>
      </c>
      <c r="F439">
        <v>40.5</v>
      </c>
      <c r="G439">
        <v>16</v>
      </c>
      <c r="H439">
        <v>16.5</v>
      </c>
      <c r="I439">
        <v>0</v>
      </c>
      <c r="J439">
        <v>26</v>
      </c>
      <c r="K439">
        <v>30</v>
      </c>
      <c r="L439">
        <f>L190</f>
        <v>44.8</v>
      </c>
      <c r="M439" s="115">
        <f t="shared" si="427"/>
        <v>1326</v>
      </c>
      <c r="N439" s="7">
        <f>N190</f>
        <v>3241.8333772189817</v>
      </c>
      <c r="O439" s="7">
        <f t="shared" ref="O439:P439" si="582">O190</f>
        <v>3471.5459677567114</v>
      </c>
      <c r="P439" s="7">
        <f t="shared" si="582"/>
        <v>4829.7</v>
      </c>
      <c r="Q439" s="121" t="s">
        <v>392</v>
      </c>
      <c r="R439">
        <v>1</v>
      </c>
      <c r="S439">
        <v>1</v>
      </c>
      <c r="T439">
        <v>1</v>
      </c>
      <c r="U439" t="e">
        <f t="shared" si="429"/>
        <v>#VALUE!</v>
      </c>
      <c r="V439">
        <f t="shared" si="430"/>
        <v>1784</v>
      </c>
      <c r="W439">
        <f t="shared" si="431"/>
        <v>1911</v>
      </c>
      <c r="X439">
        <f t="shared" si="432"/>
        <v>2658</v>
      </c>
      <c r="Y439" t="e">
        <f t="shared" si="355"/>
        <v>#VALUE!</v>
      </c>
      <c r="Z439">
        <f t="shared" si="356"/>
        <v>307</v>
      </c>
      <c r="AA439">
        <f t="shared" si="357"/>
        <v>329</v>
      </c>
      <c r="AB439" s="8">
        <f t="shared" si="358"/>
        <v>457</v>
      </c>
      <c r="AC439" s="213" t="e">
        <f t="shared" si="450"/>
        <v>#VALUE!</v>
      </c>
      <c r="AD439" s="213">
        <f t="shared" si="451"/>
        <v>1.3190762863889032</v>
      </c>
      <c r="AE439" s="213">
        <f t="shared" si="452"/>
        <v>1.5141943395007591</v>
      </c>
      <c r="AF439" s="213">
        <f t="shared" si="453"/>
        <v>2.9154581992296937</v>
      </c>
      <c r="AG439" s="167">
        <f t="shared" si="433"/>
        <v>2.0829999999999999E-4</v>
      </c>
      <c r="AH439" s="167">
        <f t="shared" si="434"/>
        <v>1.724</v>
      </c>
      <c r="AI439" s="167">
        <f t="shared" si="435"/>
        <v>4</v>
      </c>
      <c r="AJ439" s="167">
        <f t="shared" si="436"/>
        <v>1.392796E-3</v>
      </c>
      <c r="AK439" s="115">
        <f t="shared" ref="AK439:AM439" si="583">AK190</f>
        <v>496</v>
      </c>
      <c r="AL439" s="7">
        <f t="shared" si="583"/>
        <v>532</v>
      </c>
      <c r="AM439" s="7">
        <f t="shared" si="583"/>
        <v>740</v>
      </c>
      <c r="AN439">
        <v>1</v>
      </c>
      <c r="AO439">
        <v>1</v>
      </c>
      <c r="AP439">
        <v>1</v>
      </c>
      <c r="AQ439">
        <f t="shared" si="438"/>
        <v>559</v>
      </c>
      <c r="AR439">
        <f t="shared" si="438"/>
        <v>599</v>
      </c>
      <c r="AS439">
        <f t="shared" si="439"/>
        <v>833</v>
      </c>
      <c r="AT439">
        <f t="shared" si="360"/>
        <v>240</v>
      </c>
      <c r="AU439">
        <f t="shared" si="361"/>
        <v>258</v>
      </c>
      <c r="AV439" s="8">
        <f t="shared" si="362"/>
        <v>358</v>
      </c>
      <c r="AW439" s="213">
        <f t="shared" si="455"/>
        <v>0.80755198904584913</v>
      </c>
      <c r="AX439" s="213">
        <f t="shared" si="456"/>
        <v>0.93273975234355333</v>
      </c>
      <c r="AY439" s="213">
        <f t="shared" si="457"/>
        <v>1.7918958696064049</v>
      </c>
      <c r="AZ439" s="119">
        <f t="shared" si="508"/>
        <v>0.7</v>
      </c>
      <c r="BA439" s="121">
        <f t="shared" ref="BA439" si="584">BA190</f>
        <v>8.6999999999999993</v>
      </c>
      <c r="BB439" s="121">
        <f t="shared" ref="BB439:BC439" si="585">BB190</f>
        <v>9.8000000000000007</v>
      </c>
      <c r="BC439" s="121">
        <f t="shared" si="585"/>
        <v>14.3</v>
      </c>
      <c r="BE439" s="7">
        <v>1950</v>
      </c>
      <c r="BG439" s="123">
        <f t="shared" si="442"/>
        <v>0.68</v>
      </c>
      <c r="BJ439">
        <v>0</v>
      </c>
      <c r="BK439">
        <f>BK438</f>
        <v>10.6</v>
      </c>
      <c r="BL439">
        <f t="shared" ref="BL439:BM441" si="586">BL438</f>
        <v>12.5</v>
      </c>
      <c r="BM439">
        <f t="shared" si="586"/>
        <v>21.85</v>
      </c>
      <c r="BO439">
        <f t="shared" si="468"/>
        <v>1</v>
      </c>
      <c r="BP439">
        <f t="shared" si="468"/>
        <v>1</v>
      </c>
      <c r="BQ439">
        <f t="shared" si="468"/>
        <v>1</v>
      </c>
      <c r="BR439">
        <f t="shared" si="444"/>
        <v>559</v>
      </c>
      <c r="BS439">
        <f t="shared" si="461"/>
        <v>599</v>
      </c>
      <c r="BT439">
        <f t="shared" si="462"/>
        <v>833</v>
      </c>
      <c r="BV439">
        <f t="shared" si="445"/>
        <v>0</v>
      </c>
      <c r="BW439">
        <f t="shared" si="446"/>
        <v>0</v>
      </c>
      <c r="BX439">
        <f t="shared" si="447"/>
        <v>0</v>
      </c>
      <c r="BY439">
        <f t="shared" si="353"/>
        <v>1</v>
      </c>
    </row>
    <row r="440" spans="1:77" x14ac:dyDescent="0.25">
      <c r="A440" t="str">
        <f t="shared" si="448"/>
        <v>23520</v>
      </c>
      <c r="D440">
        <v>2</v>
      </c>
      <c r="E440">
        <v>35</v>
      </c>
      <c r="F440">
        <v>40.5</v>
      </c>
      <c r="G440">
        <v>20</v>
      </c>
      <c r="H440">
        <v>21.5</v>
      </c>
      <c r="I440">
        <v>0</v>
      </c>
      <c r="J440">
        <v>26</v>
      </c>
      <c r="K440">
        <v>30</v>
      </c>
      <c r="L440">
        <f>L194</f>
        <v>44.8</v>
      </c>
      <c r="M440" s="115">
        <f t="shared" si="427"/>
        <v>1728.8000000000002</v>
      </c>
      <c r="N440" s="7">
        <f>N194</f>
        <v>3079.6829926739365</v>
      </c>
      <c r="O440" s="7">
        <f t="shared" ref="O440:P440" si="587">O194</f>
        <v>3327.0647594078355</v>
      </c>
      <c r="P440" s="7">
        <f t="shared" si="587"/>
        <v>4143.24</v>
      </c>
      <c r="Q440" s="121" t="s">
        <v>392</v>
      </c>
      <c r="R440">
        <v>1</v>
      </c>
      <c r="S440">
        <v>1</v>
      </c>
      <c r="T440">
        <v>1</v>
      </c>
      <c r="U440" t="e">
        <f t="shared" si="429"/>
        <v>#VALUE!</v>
      </c>
      <c r="V440">
        <f t="shared" si="430"/>
        <v>1695</v>
      </c>
      <c r="W440">
        <f t="shared" si="431"/>
        <v>1831</v>
      </c>
      <c r="X440">
        <f t="shared" si="432"/>
        <v>2280</v>
      </c>
      <c r="Y440" t="e">
        <f t="shared" si="355"/>
        <v>#VALUE!</v>
      </c>
      <c r="Z440">
        <f t="shared" si="356"/>
        <v>292</v>
      </c>
      <c r="AA440">
        <f t="shared" si="357"/>
        <v>315</v>
      </c>
      <c r="AB440" s="8">
        <f t="shared" si="358"/>
        <v>392</v>
      </c>
      <c r="AC440" s="213" t="e">
        <f t="shared" si="450"/>
        <v>#VALUE!</v>
      </c>
      <c r="AD440" s="213">
        <f t="shared" si="451"/>
        <v>0.32375109108319056</v>
      </c>
      <c r="AE440" s="213">
        <f t="shared" si="452"/>
        <v>0.37654163293995196</v>
      </c>
      <c r="AF440" s="213">
        <f t="shared" si="453"/>
        <v>0.58218486733678754</v>
      </c>
      <c r="AG440" s="167">
        <f t="shared" si="433"/>
        <v>1.2760000000000001E-4</v>
      </c>
      <c r="AH440" s="167">
        <f t="shared" si="434"/>
        <v>1.7219</v>
      </c>
      <c r="AI440" s="167">
        <f t="shared" si="435"/>
        <v>2</v>
      </c>
      <c r="AJ440" s="167">
        <f t="shared" si="436"/>
        <v>3.76611E-4</v>
      </c>
      <c r="AK440" s="115">
        <f t="shared" ref="AK440:AM440" si="588">AK194</f>
        <v>380.60090160569081</v>
      </c>
      <c r="AL440" s="7">
        <f t="shared" si="588"/>
        <v>411.17343900116532</v>
      </c>
      <c r="AM440" s="7">
        <f t="shared" si="588"/>
        <v>512.04</v>
      </c>
      <c r="AN440">
        <v>1</v>
      </c>
      <c r="AO440">
        <v>1</v>
      </c>
      <c r="AP440">
        <v>1</v>
      </c>
      <c r="AQ440">
        <f t="shared" si="438"/>
        <v>429</v>
      </c>
      <c r="AR440">
        <f t="shared" si="438"/>
        <v>463</v>
      </c>
      <c r="AS440">
        <f t="shared" si="439"/>
        <v>577</v>
      </c>
      <c r="AT440">
        <f t="shared" si="360"/>
        <v>184</v>
      </c>
      <c r="AU440">
        <f t="shared" si="361"/>
        <v>199</v>
      </c>
      <c r="AV440" s="8">
        <f t="shared" si="362"/>
        <v>248</v>
      </c>
      <c r="AW440" s="213">
        <f t="shared" si="455"/>
        <v>0.12904569288060302</v>
      </c>
      <c r="AX440" s="213">
        <f t="shared" si="456"/>
        <v>0.1508402157442113</v>
      </c>
      <c r="AY440" s="213">
        <f t="shared" si="457"/>
        <v>0.23383701934372039</v>
      </c>
      <c r="AZ440" s="119">
        <f t="shared" si="508"/>
        <v>0.5</v>
      </c>
      <c r="BA440" s="121">
        <f t="shared" ref="BA440" si="589">BA194</f>
        <v>8.6999999999999993</v>
      </c>
      <c r="BB440" s="121">
        <f t="shared" ref="BB440:BC440" si="590">BB194</f>
        <v>9.8000000000000007</v>
      </c>
      <c r="BC440" s="121">
        <f t="shared" si="590"/>
        <v>14.3</v>
      </c>
      <c r="BE440" s="7">
        <v>2161</v>
      </c>
      <c r="BG440" s="123">
        <f t="shared" si="442"/>
        <v>0.8</v>
      </c>
      <c r="BJ440">
        <v>0</v>
      </c>
      <c r="BK440">
        <f>BK439</f>
        <v>10.6</v>
      </c>
      <c r="BL440">
        <f t="shared" si="586"/>
        <v>12.5</v>
      </c>
      <c r="BM440">
        <f t="shared" si="586"/>
        <v>21.85</v>
      </c>
      <c r="BO440">
        <f t="shared" si="468"/>
        <v>1</v>
      </c>
      <c r="BP440">
        <f t="shared" si="468"/>
        <v>1</v>
      </c>
      <c r="BQ440">
        <f t="shared" si="468"/>
        <v>1</v>
      </c>
      <c r="BR440">
        <f t="shared" si="444"/>
        <v>429</v>
      </c>
      <c r="BS440">
        <f t="shared" si="461"/>
        <v>463</v>
      </c>
      <c r="BT440">
        <f t="shared" si="462"/>
        <v>577</v>
      </c>
      <c r="BV440">
        <f t="shared" si="445"/>
        <v>0</v>
      </c>
      <c r="BW440">
        <f t="shared" si="446"/>
        <v>0</v>
      </c>
      <c r="BX440">
        <f t="shared" si="447"/>
        <v>0</v>
      </c>
      <c r="BY440">
        <f t="shared" si="353"/>
        <v>1</v>
      </c>
    </row>
    <row r="441" spans="1:77" x14ac:dyDescent="0.25">
      <c r="A441" t="str">
        <f t="shared" si="448"/>
        <v>23521</v>
      </c>
      <c r="D441">
        <v>2</v>
      </c>
      <c r="E441">
        <v>35</v>
      </c>
      <c r="F441">
        <v>40.5</v>
      </c>
      <c r="G441">
        <v>21</v>
      </c>
      <c r="H441">
        <v>21.5</v>
      </c>
      <c r="I441">
        <v>0</v>
      </c>
      <c r="J441">
        <v>26</v>
      </c>
      <c r="K441">
        <v>30</v>
      </c>
      <c r="L441">
        <f>L198</f>
        <v>44.8</v>
      </c>
      <c r="M441" s="115">
        <f t="shared" si="427"/>
        <v>1995.2</v>
      </c>
      <c r="N441" s="7">
        <f>N198</f>
        <v>4175.015825613802</v>
      </c>
      <c r="O441" s="7">
        <f t="shared" ref="O441:P441" si="591">O198</f>
        <v>4470.8526528786542</v>
      </c>
      <c r="P441" s="7">
        <f t="shared" si="591"/>
        <v>6219.96</v>
      </c>
      <c r="Q441" s="121" t="s">
        <v>392</v>
      </c>
      <c r="R441">
        <v>1</v>
      </c>
      <c r="S441">
        <v>1</v>
      </c>
      <c r="T441">
        <v>1</v>
      </c>
      <c r="U441" t="e">
        <f t="shared" si="429"/>
        <v>#VALUE!</v>
      </c>
      <c r="V441">
        <f t="shared" si="430"/>
        <v>2298</v>
      </c>
      <c r="W441">
        <f t="shared" si="431"/>
        <v>2460</v>
      </c>
      <c r="X441">
        <f t="shared" si="432"/>
        <v>3423</v>
      </c>
      <c r="Y441" t="e">
        <f t="shared" si="355"/>
        <v>#VALUE!</v>
      </c>
      <c r="Z441">
        <f t="shared" si="356"/>
        <v>395</v>
      </c>
      <c r="AA441">
        <f t="shared" si="357"/>
        <v>423</v>
      </c>
      <c r="AB441" s="8">
        <f t="shared" si="358"/>
        <v>589</v>
      </c>
      <c r="AC441" s="213" t="e">
        <f t="shared" si="450"/>
        <v>#VALUE!</v>
      </c>
      <c r="AD441" s="213">
        <f t="shared" si="451"/>
        <v>0.81672134881150071</v>
      </c>
      <c r="AE441" s="213">
        <f t="shared" si="452"/>
        <v>0.93595403333817506</v>
      </c>
      <c r="AF441" s="213">
        <f t="shared" si="453"/>
        <v>1.808848669875462</v>
      </c>
      <c r="AG441" s="167">
        <f t="shared" si="433"/>
        <v>1.2760000000000001E-4</v>
      </c>
      <c r="AH441" s="167">
        <f t="shared" si="434"/>
        <v>1.7219</v>
      </c>
      <c r="AI441" s="167">
        <f t="shared" si="435"/>
        <v>4</v>
      </c>
      <c r="AJ441" s="167">
        <f t="shared" si="436"/>
        <v>5.1420100000000005E-4</v>
      </c>
      <c r="AK441" s="115">
        <f t="shared" ref="AK441:AM441" si="592">AK198</f>
        <v>541.56076058716258</v>
      </c>
      <c r="AL441" s="7">
        <f t="shared" si="592"/>
        <v>579.9351342123673</v>
      </c>
      <c r="AM441" s="7">
        <f t="shared" si="592"/>
        <v>806.82</v>
      </c>
      <c r="AN441">
        <v>1</v>
      </c>
      <c r="AO441">
        <v>1</v>
      </c>
      <c r="AP441">
        <v>1</v>
      </c>
      <c r="AQ441">
        <f t="shared" si="438"/>
        <v>610</v>
      </c>
      <c r="AR441">
        <f t="shared" si="438"/>
        <v>653</v>
      </c>
      <c r="AS441">
        <f t="shared" si="439"/>
        <v>909</v>
      </c>
      <c r="AT441">
        <f t="shared" si="360"/>
        <v>262</v>
      </c>
      <c r="AU441">
        <f t="shared" si="361"/>
        <v>281</v>
      </c>
      <c r="AV441" s="8">
        <f t="shared" si="362"/>
        <v>391</v>
      </c>
      <c r="AW441" s="213">
        <f t="shared" si="455"/>
        <v>0.36094285515737579</v>
      </c>
      <c r="AX441" s="213">
        <f t="shared" si="456"/>
        <v>0.41485810238350951</v>
      </c>
      <c r="AY441" s="213">
        <f t="shared" si="457"/>
        <v>0.80034858004817044</v>
      </c>
      <c r="AZ441" s="119">
        <f t="shared" si="508"/>
        <v>0.9</v>
      </c>
      <c r="BA441" s="121">
        <f t="shared" ref="BA441" si="593">BA198</f>
        <v>8.6999999999999993</v>
      </c>
      <c r="BB441" s="121">
        <f t="shared" ref="BB441:BC441" si="594">BB198</f>
        <v>9.8000000000000007</v>
      </c>
      <c r="BC441" s="121">
        <f t="shared" si="594"/>
        <v>14.3</v>
      </c>
      <c r="BE441" s="7">
        <v>2494</v>
      </c>
      <c r="BG441" s="123">
        <f t="shared" si="442"/>
        <v>0.8</v>
      </c>
      <c r="BJ441">
        <v>0</v>
      </c>
      <c r="BK441">
        <f>BK440</f>
        <v>10.6</v>
      </c>
      <c r="BL441">
        <f t="shared" si="586"/>
        <v>12.5</v>
      </c>
      <c r="BM441">
        <f t="shared" si="586"/>
        <v>21.85</v>
      </c>
      <c r="BO441">
        <f t="shared" si="468"/>
        <v>1</v>
      </c>
      <c r="BP441">
        <f t="shared" si="468"/>
        <v>1</v>
      </c>
      <c r="BQ441">
        <f t="shared" si="468"/>
        <v>1</v>
      </c>
      <c r="BR441">
        <f t="shared" si="444"/>
        <v>610</v>
      </c>
      <c r="BS441">
        <f t="shared" si="461"/>
        <v>653</v>
      </c>
      <c r="BT441">
        <f t="shared" si="462"/>
        <v>909</v>
      </c>
      <c r="BV441">
        <f t="shared" si="445"/>
        <v>0</v>
      </c>
      <c r="BW441">
        <f t="shared" si="446"/>
        <v>0</v>
      </c>
      <c r="BX441">
        <f t="shared" si="447"/>
        <v>0</v>
      </c>
      <c r="BY441">
        <f t="shared" si="353"/>
        <v>1</v>
      </c>
    </row>
    <row r="442" spans="1:77" x14ac:dyDescent="0.25">
      <c r="A442" t="str">
        <f t="shared" si="448"/>
        <v>23510</v>
      </c>
      <c r="D442">
        <v>2</v>
      </c>
      <c r="E442">
        <v>35</v>
      </c>
      <c r="F442">
        <v>40.5</v>
      </c>
      <c r="G442">
        <v>10</v>
      </c>
      <c r="H442">
        <v>11.5</v>
      </c>
      <c r="I442">
        <v>0</v>
      </c>
      <c r="J442">
        <v>26</v>
      </c>
      <c r="K442">
        <v>30</v>
      </c>
      <c r="L442">
        <f>L202</f>
        <v>44.8</v>
      </c>
      <c r="M442" s="115">
        <f t="shared" si="427"/>
        <v>989.1</v>
      </c>
      <c r="N442" s="7">
        <f>N202</f>
        <v>2267.7915432376717</v>
      </c>
      <c r="O442" s="7">
        <f t="shared" ref="O442:P442" si="595">O202</f>
        <v>2456.1428225151312</v>
      </c>
      <c r="P442" s="7">
        <f t="shared" si="595"/>
        <v>3097.58</v>
      </c>
      <c r="Q442" s="121" t="s">
        <v>392</v>
      </c>
      <c r="R442">
        <v>1</v>
      </c>
      <c r="S442">
        <v>1</v>
      </c>
      <c r="T442">
        <v>1</v>
      </c>
      <c r="U442" t="e">
        <f t="shared" si="429"/>
        <v>#VALUE!</v>
      </c>
      <c r="V442">
        <f t="shared" si="430"/>
        <v>1248</v>
      </c>
      <c r="W442">
        <f t="shared" si="431"/>
        <v>1352</v>
      </c>
      <c r="X442">
        <f t="shared" si="432"/>
        <v>1705</v>
      </c>
      <c r="Y442" t="e">
        <f t="shared" si="355"/>
        <v>#VALUE!</v>
      </c>
      <c r="Z442">
        <f t="shared" si="356"/>
        <v>215</v>
      </c>
      <c r="AA442">
        <f t="shared" si="357"/>
        <v>233</v>
      </c>
      <c r="AB442" s="8">
        <f t="shared" si="358"/>
        <v>293</v>
      </c>
      <c r="AC442" s="213" t="e">
        <f t="shared" si="450"/>
        <v>#VALUE!</v>
      </c>
      <c r="AD442" s="213">
        <f t="shared" si="451"/>
        <v>0.18421954480838962</v>
      </c>
      <c r="AE442" s="213">
        <f t="shared" si="452"/>
        <v>0.21591524685953425</v>
      </c>
      <c r="AF442" s="213">
        <f t="shared" si="453"/>
        <v>0.33952368107357966</v>
      </c>
      <c r="AG442" s="167">
        <f t="shared" si="433"/>
        <v>3.969E-4</v>
      </c>
      <c r="AH442" s="167">
        <f t="shared" si="434"/>
        <v>1.7345999999999999</v>
      </c>
      <c r="AI442" s="167">
        <f t="shared" si="435"/>
        <v>2</v>
      </c>
      <c r="AJ442" s="167">
        <f t="shared" si="436"/>
        <v>3.6734700000000002E-4</v>
      </c>
      <c r="AK442" s="115">
        <f t="shared" ref="AK442:AM442" si="596">AK202</f>
        <v>314.40040300104783</v>
      </c>
      <c r="AL442" s="7">
        <f t="shared" si="596"/>
        <v>340.51290804463417</v>
      </c>
      <c r="AM442" s="7">
        <f t="shared" si="596"/>
        <v>429.44</v>
      </c>
      <c r="AN442">
        <v>1</v>
      </c>
      <c r="AO442">
        <v>1</v>
      </c>
      <c r="AP442">
        <v>1</v>
      </c>
      <c r="AQ442">
        <f t="shared" si="438"/>
        <v>354</v>
      </c>
      <c r="AR442">
        <f t="shared" si="438"/>
        <v>383</v>
      </c>
      <c r="AS442">
        <f t="shared" si="439"/>
        <v>484</v>
      </c>
      <c r="AT442">
        <f t="shared" si="360"/>
        <v>152</v>
      </c>
      <c r="AU442">
        <f t="shared" si="361"/>
        <v>165</v>
      </c>
      <c r="AV442" s="8">
        <f t="shared" si="362"/>
        <v>208</v>
      </c>
      <c r="AW442" s="213">
        <f t="shared" si="455"/>
        <v>9.2933974759177168E-2</v>
      </c>
      <c r="AX442" s="213">
        <f t="shared" si="456"/>
        <v>0.10926259454815473</v>
      </c>
      <c r="AY442" s="213">
        <f t="shared" si="457"/>
        <v>0.17256620729774091</v>
      </c>
      <c r="AZ442" s="119">
        <f t="shared" si="508"/>
        <v>0.2</v>
      </c>
      <c r="BA442" s="121">
        <f t="shared" ref="BA442" si="597">BA202</f>
        <v>10.1</v>
      </c>
      <c r="BB442" s="121">
        <f t="shared" ref="BB442:BC442" si="598">BB202</f>
        <v>11.2</v>
      </c>
      <c r="BC442" s="121">
        <f t="shared" si="598"/>
        <v>17.5</v>
      </c>
      <c r="BE442" s="7">
        <v>1099</v>
      </c>
      <c r="BG442" s="123">
        <f t="shared" si="442"/>
        <v>0.9</v>
      </c>
      <c r="BJ442">
        <v>0</v>
      </c>
      <c r="BK442">
        <f>BK374</f>
        <v>11.5</v>
      </c>
      <c r="BL442">
        <f t="shared" ref="BL442:BM442" si="599">BL374</f>
        <v>13.3</v>
      </c>
      <c r="BM442">
        <f t="shared" si="599"/>
        <v>21.85</v>
      </c>
      <c r="BO442">
        <f t="shared" si="468"/>
        <v>1</v>
      </c>
      <c r="BP442">
        <f t="shared" si="468"/>
        <v>1</v>
      </c>
      <c r="BQ442">
        <f t="shared" si="468"/>
        <v>1</v>
      </c>
      <c r="BR442">
        <f t="shared" si="444"/>
        <v>354</v>
      </c>
      <c r="BS442">
        <f t="shared" si="461"/>
        <v>383</v>
      </c>
      <c r="BT442">
        <f t="shared" si="462"/>
        <v>484</v>
      </c>
      <c r="BV442">
        <f t="shared" si="445"/>
        <v>0</v>
      </c>
      <c r="BW442">
        <f t="shared" si="446"/>
        <v>0</v>
      </c>
      <c r="BX442">
        <f t="shared" si="447"/>
        <v>0</v>
      </c>
      <c r="BY442">
        <f t="shared" si="353"/>
        <v>1</v>
      </c>
    </row>
    <row r="443" spans="1:77" x14ac:dyDescent="0.25">
      <c r="A443" t="str">
        <f t="shared" si="448"/>
        <v>23511</v>
      </c>
      <c r="D443">
        <v>2</v>
      </c>
      <c r="E443">
        <v>35</v>
      </c>
      <c r="F443">
        <v>40.5</v>
      </c>
      <c r="G443">
        <v>11</v>
      </c>
      <c r="H443">
        <v>11.5</v>
      </c>
      <c r="I443">
        <v>0</v>
      </c>
      <c r="J443">
        <v>26</v>
      </c>
      <c r="K443">
        <v>30</v>
      </c>
      <c r="L443">
        <f>L206</f>
        <v>44.8</v>
      </c>
      <c r="M443" s="115">
        <f t="shared" si="427"/>
        <v>1045.1600000000001</v>
      </c>
      <c r="N443" s="7">
        <f>N206</f>
        <v>3077.015307780141</v>
      </c>
      <c r="O443" s="7">
        <f t="shared" ref="O443:P443" si="600">O206</f>
        <v>3332.5766142436496</v>
      </c>
      <c r="P443" s="7">
        <f t="shared" si="600"/>
        <v>4202.8999999999996</v>
      </c>
      <c r="Q443" s="121" t="s">
        <v>392</v>
      </c>
      <c r="R443">
        <v>1</v>
      </c>
      <c r="S443">
        <v>1</v>
      </c>
      <c r="T443">
        <v>1</v>
      </c>
      <c r="U443" t="e">
        <f t="shared" si="429"/>
        <v>#VALUE!</v>
      </c>
      <c r="V443">
        <f t="shared" si="430"/>
        <v>1693</v>
      </c>
      <c r="W443">
        <f t="shared" si="431"/>
        <v>1834</v>
      </c>
      <c r="X443">
        <f t="shared" si="432"/>
        <v>2313</v>
      </c>
      <c r="Y443" t="e">
        <f t="shared" si="355"/>
        <v>#VALUE!</v>
      </c>
      <c r="Z443">
        <f t="shared" si="356"/>
        <v>291</v>
      </c>
      <c r="AA443">
        <f t="shared" si="357"/>
        <v>315</v>
      </c>
      <c r="AB443" s="8">
        <f t="shared" si="358"/>
        <v>398</v>
      </c>
      <c r="AC443" s="213" t="e">
        <f t="shared" si="450"/>
        <v>#VALUE!</v>
      </c>
      <c r="AD443" s="213">
        <f t="shared" si="451"/>
        <v>0.5368013533165763</v>
      </c>
      <c r="AE443" s="213">
        <f t="shared" si="452"/>
        <v>0.62752872184884423</v>
      </c>
      <c r="AF443" s="213">
        <f t="shared" si="453"/>
        <v>0.99515657223191623</v>
      </c>
      <c r="AG443" s="167">
        <f t="shared" si="433"/>
        <v>3.969E-4</v>
      </c>
      <c r="AH443" s="167">
        <f t="shared" si="434"/>
        <v>1.7345999999999999</v>
      </c>
      <c r="AI443" s="167">
        <f t="shared" si="435"/>
        <v>4</v>
      </c>
      <c r="AJ443" s="167">
        <f t="shared" si="436"/>
        <v>5.7428799999999995E-4</v>
      </c>
      <c r="AK443" s="115">
        <f t="shared" ref="AK443:AM443" si="601">AK206</f>
        <v>515</v>
      </c>
      <c r="AL443" s="7">
        <f t="shared" si="601"/>
        <v>558</v>
      </c>
      <c r="AM443" s="7">
        <f t="shared" si="601"/>
        <v>704</v>
      </c>
      <c r="AN443">
        <v>1</v>
      </c>
      <c r="AO443">
        <v>1</v>
      </c>
      <c r="AP443">
        <v>1</v>
      </c>
      <c r="AQ443">
        <f t="shared" si="438"/>
        <v>580</v>
      </c>
      <c r="AR443">
        <f t="shared" si="438"/>
        <v>628</v>
      </c>
      <c r="AS443">
        <f t="shared" si="439"/>
        <v>793</v>
      </c>
      <c r="AT443">
        <f t="shared" si="360"/>
        <v>249</v>
      </c>
      <c r="AU443">
        <f t="shared" si="361"/>
        <v>270</v>
      </c>
      <c r="AV443" s="8">
        <f t="shared" si="362"/>
        <v>341</v>
      </c>
      <c r="AW443" s="213">
        <f t="shared" si="455"/>
        <v>0.39489262091130506</v>
      </c>
      <c r="AX443" s="213">
        <f t="shared" si="456"/>
        <v>0.46316119227577629</v>
      </c>
      <c r="AY443" s="213">
        <f t="shared" si="457"/>
        <v>0.73370960660966256</v>
      </c>
      <c r="AZ443" s="119">
        <f t="shared" si="508"/>
        <v>0.5</v>
      </c>
      <c r="BA443" s="121">
        <f t="shared" ref="BA443" si="602">BA206</f>
        <v>10.1</v>
      </c>
      <c r="BB443" s="121">
        <f t="shared" ref="BB443:BC443" si="603">BB206</f>
        <v>11.2</v>
      </c>
      <c r="BC443" s="121">
        <f t="shared" si="603"/>
        <v>17.5</v>
      </c>
      <c r="BE443" s="7">
        <v>1537</v>
      </c>
      <c r="BG443" s="123">
        <f t="shared" si="442"/>
        <v>0.68</v>
      </c>
      <c r="BJ443">
        <v>0</v>
      </c>
      <c r="BK443">
        <f>BK442</f>
        <v>11.5</v>
      </c>
      <c r="BL443">
        <f t="shared" ref="BL443:BM443" si="604">BL442</f>
        <v>13.3</v>
      </c>
      <c r="BM443">
        <f t="shared" si="604"/>
        <v>21.85</v>
      </c>
      <c r="BO443">
        <f t="shared" si="468"/>
        <v>1</v>
      </c>
      <c r="BP443">
        <f t="shared" si="468"/>
        <v>1</v>
      </c>
      <c r="BQ443">
        <f t="shared" si="468"/>
        <v>1</v>
      </c>
      <c r="BR443">
        <f t="shared" si="444"/>
        <v>580</v>
      </c>
      <c r="BS443">
        <f t="shared" si="461"/>
        <v>628</v>
      </c>
      <c r="BT443">
        <f t="shared" si="462"/>
        <v>793</v>
      </c>
      <c r="BV443">
        <f t="shared" si="445"/>
        <v>0</v>
      </c>
      <c r="BW443">
        <f t="shared" si="446"/>
        <v>0</v>
      </c>
      <c r="BX443">
        <f t="shared" si="447"/>
        <v>0</v>
      </c>
      <c r="BY443">
        <f t="shared" si="353"/>
        <v>1</v>
      </c>
    </row>
    <row r="444" spans="1:77" x14ac:dyDescent="0.25">
      <c r="A444" t="str">
        <f t="shared" si="448"/>
        <v>23515</v>
      </c>
      <c r="D444">
        <v>2</v>
      </c>
      <c r="E444">
        <v>35</v>
      </c>
      <c r="F444">
        <v>40.5</v>
      </c>
      <c r="G444">
        <v>15</v>
      </c>
      <c r="H444">
        <v>16.5</v>
      </c>
      <c r="I444">
        <v>0</v>
      </c>
      <c r="J444">
        <v>26</v>
      </c>
      <c r="K444">
        <v>30</v>
      </c>
      <c r="L444">
        <f>L210</f>
        <v>45.4</v>
      </c>
      <c r="M444" s="115">
        <f t="shared" si="427"/>
        <v>1475.2</v>
      </c>
      <c r="N444" s="7">
        <f>N210</f>
        <v>2628.9846104428207</v>
      </c>
      <c r="O444" s="7">
        <f t="shared" ref="O444:P444" si="605">O210</f>
        <v>2815.4584574952669</v>
      </c>
      <c r="P444" s="7">
        <f t="shared" si="605"/>
        <v>3950.36</v>
      </c>
      <c r="Q444" s="121" t="s">
        <v>392</v>
      </c>
      <c r="R444">
        <v>1</v>
      </c>
      <c r="S444">
        <v>1</v>
      </c>
      <c r="T444">
        <v>1</v>
      </c>
      <c r="U444" t="e">
        <f t="shared" si="429"/>
        <v>#VALUE!</v>
      </c>
      <c r="V444">
        <f t="shared" si="430"/>
        <v>1447</v>
      </c>
      <c r="W444">
        <f t="shared" si="431"/>
        <v>1549</v>
      </c>
      <c r="X444">
        <f t="shared" si="432"/>
        <v>2174</v>
      </c>
      <c r="Y444" t="e">
        <f t="shared" si="355"/>
        <v>#VALUE!</v>
      </c>
      <c r="Z444">
        <f t="shared" si="356"/>
        <v>249</v>
      </c>
      <c r="AA444">
        <f t="shared" si="357"/>
        <v>266</v>
      </c>
      <c r="AB444" s="8">
        <f t="shared" si="358"/>
        <v>374</v>
      </c>
      <c r="AC444" s="213" t="e">
        <f t="shared" si="450"/>
        <v>#VALUE!</v>
      </c>
      <c r="AD444" s="213">
        <f t="shared" si="451"/>
        <v>0.29198443867811436</v>
      </c>
      <c r="AE444" s="213">
        <f t="shared" si="452"/>
        <v>0.33298037311109374</v>
      </c>
      <c r="AF444" s="213">
        <f t="shared" si="453"/>
        <v>0.65600024049931827</v>
      </c>
      <c r="AG444" s="167">
        <f t="shared" si="433"/>
        <v>2.0829999999999999E-4</v>
      </c>
      <c r="AH444" s="167">
        <f t="shared" si="434"/>
        <v>1.724</v>
      </c>
      <c r="AI444" s="167">
        <f t="shared" si="435"/>
        <v>2</v>
      </c>
      <c r="AJ444" s="167">
        <f t="shared" si="436"/>
        <v>4.6182900000000003E-4</v>
      </c>
      <c r="AK444" s="115">
        <f t="shared" ref="AK444:AM444" si="606">AK210</f>
        <v>358.86695423586366</v>
      </c>
      <c r="AL444" s="7">
        <f t="shared" si="606"/>
        <v>384.32138301819265</v>
      </c>
      <c r="AM444" s="7">
        <f t="shared" si="606"/>
        <v>539.24</v>
      </c>
      <c r="AN444">
        <v>1</v>
      </c>
      <c r="AO444">
        <v>1</v>
      </c>
      <c r="AP444">
        <v>1</v>
      </c>
      <c r="AQ444">
        <f t="shared" si="438"/>
        <v>404</v>
      </c>
      <c r="AR444">
        <f t="shared" si="438"/>
        <v>433</v>
      </c>
      <c r="AS444">
        <f t="shared" si="439"/>
        <v>607</v>
      </c>
      <c r="AT444">
        <f t="shared" si="360"/>
        <v>174</v>
      </c>
      <c r="AU444">
        <f t="shared" si="361"/>
        <v>186</v>
      </c>
      <c r="AV444" s="8">
        <f t="shared" si="362"/>
        <v>261</v>
      </c>
      <c r="AW444" s="213">
        <f t="shared" si="455"/>
        <v>0.14315771378741057</v>
      </c>
      <c r="AX444" s="213">
        <f t="shared" si="456"/>
        <v>0.16345672643432352</v>
      </c>
      <c r="AY444" s="213">
        <f t="shared" si="457"/>
        <v>0.32064439303171161</v>
      </c>
      <c r="AZ444" s="119">
        <f t="shared" si="508"/>
        <v>0.4</v>
      </c>
      <c r="BA444" s="121">
        <f t="shared" ref="BA444" si="607">BA210</f>
        <v>9.6</v>
      </c>
      <c r="BB444" s="121">
        <f t="shared" ref="BB444:BC444" si="608">BB210</f>
        <v>10.5</v>
      </c>
      <c r="BC444" s="121">
        <f t="shared" si="608"/>
        <v>16.100000000000001</v>
      </c>
      <c r="BE444" s="7">
        <v>1844</v>
      </c>
      <c r="BG444" s="123">
        <f t="shared" si="442"/>
        <v>0.8</v>
      </c>
      <c r="BJ444">
        <v>0</v>
      </c>
      <c r="BK444">
        <f>BK375</f>
        <v>10.4</v>
      </c>
      <c r="BL444">
        <f t="shared" ref="BL444:BM444" si="609">BL375</f>
        <v>12.2</v>
      </c>
      <c r="BM444">
        <f t="shared" si="609"/>
        <v>21.85</v>
      </c>
      <c r="BO444">
        <f t="shared" si="468"/>
        <v>1</v>
      </c>
      <c r="BP444">
        <f t="shared" si="468"/>
        <v>1</v>
      </c>
      <c r="BQ444">
        <f t="shared" si="468"/>
        <v>1</v>
      </c>
      <c r="BR444">
        <f t="shared" si="444"/>
        <v>404</v>
      </c>
      <c r="BS444">
        <f t="shared" si="461"/>
        <v>433</v>
      </c>
      <c r="BT444">
        <f t="shared" si="462"/>
        <v>607</v>
      </c>
      <c r="BV444">
        <f t="shared" si="445"/>
        <v>0</v>
      </c>
      <c r="BW444">
        <f t="shared" si="446"/>
        <v>0</v>
      </c>
      <c r="BX444">
        <f t="shared" si="447"/>
        <v>0</v>
      </c>
      <c r="BY444">
        <f t="shared" si="353"/>
        <v>1</v>
      </c>
    </row>
    <row r="445" spans="1:77" x14ac:dyDescent="0.25">
      <c r="A445" t="str">
        <f t="shared" si="448"/>
        <v>23516</v>
      </c>
      <c r="D445">
        <v>2</v>
      </c>
      <c r="E445">
        <v>35</v>
      </c>
      <c r="F445">
        <v>40.5</v>
      </c>
      <c r="G445">
        <v>16</v>
      </c>
      <c r="H445">
        <v>16.5</v>
      </c>
      <c r="I445">
        <v>0</v>
      </c>
      <c r="J445">
        <v>26</v>
      </c>
      <c r="K445">
        <v>30</v>
      </c>
      <c r="L445">
        <f>L214</f>
        <v>45.4</v>
      </c>
      <c r="M445" s="115">
        <f t="shared" si="427"/>
        <v>1547</v>
      </c>
      <c r="N445" s="7">
        <f>N214</f>
        <v>3844.4231409656436</v>
      </c>
      <c r="O445" s="7">
        <f t="shared" ref="O445:P445" si="610">O214</f>
        <v>4117.1080284867467</v>
      </c>
      <c r="P445" s="7">
        <f t="shared" si="610"/>
        <v>5776.7</v>
      </c>
      <c r="Q445" s="121" t="s">
        <v>392</v>
      </c>
      <c r="R445">
        <v>1</v>
      </c>
      <c r="S445">
        <v>1</v>
      </c>
      <c r="T445">
        <v>1</v>
      </c>
      <c r="U445" t="e">
        <f t="shared" si="429"/>
        <v>#VALUE!</v>
      </c>
      <c r="V445">
        <f t="shared" si="430"/>
        <v>2116</v>
      </c>
      <c r="W445">
        <f t="shared" si="431"/>
        <v>2266</v>
      </c>
      <c r="X445">
        <f t="shared" si="432"/>
        <v>3179</v>
      </c>
      <c r="Y445" t="e">
        <f t="shared" si="355"/>
        <v>#VALUE!</v>
      </c>
      <c r="Z445">
        <f t="shared" si="356"/>
        <v>364</v>
      </c>
      <c r="AA445">
        <f t="shared" si="357"/>
        <v>390</v>
      </c>
      <c r="AB445" s="8">
        <f t="shared" si="358"/>
        <v>547</v>
      </c>
      <c r="AC445" s="213" t="e">
        <f t="shared" si="450"/>
        <v>#VALUE!</v>
      </c>
      <c r="AD445" s="213">
        <f t="shared" si="451"/>
        <v>1.8522614917738778</v>
      </c>
      <c r="AE445" s="213">
        <f t="shared" si="452"/>
        <v>2.1253728423690181</v>
      </c>
      <c r="AF445" s="213">
        <f t="shared" si="453"/>
        <v>4.1723585425209979</v>
      </c>
      <c r="AG445" s="167">
        <f t="shared" si="433"/>
        <v>2.0829999999999999E-4</v>
      </c>
      <c r="AH445" s="167">
        <f t="shared" si="434"/>
        <v>1.724</v>
      </c>
      <c r="AI445" s="167">
        <f t="shared" si="435"/>
        <v>4</v>
      </c>
      <c r="AJ445" s="167">
        <f t="shared" si="436"/>
        <v>1.392796E-3</v>
      </c>
      <c r="AK445" s="115">
        <f t="shared" ref="AK445:AM445" si="611">AK214</f>
        <v>589</v>
      </c>
      <c r="AL445" s="7">
        <f t="shared" si="611"/>
        <v>630</v>
      </c>
      <c r="AM445" s="7">
        <f t="shared" si="611"/>
        <v>885</v>
      </c>
      <c r="AN445">
        <v>1</v>
      </c>
      <c r="AO445">
        <v>1</v>
      </c>
      <c r="AP445">
        <v>1</v>
      </c>
      <c r="AQ445">
        <f t="shared" si="438"/>
        <v>663</v>
      </c>
      <c r="AR445">
        <f t="shared" si="438"/>
        <v>709</v>
      </c>
      <c r="AS445">
        <f t="shared" si="439"/>
        <v>997</v>
      </c>
      <c r="AT445">
        <f t="shared" si="360"/>
        <v>285</v>
      </c>
      <c r="AU445">
        <f t="shared" si="361"/>
        <v>305</v>
      </c>
      <c r="AV445" s="8">
        <f t="shared" si="362"/>
        <v>429</v>
      </c>
      <c r="AW445" s="213">
        <f t="shared" si="455"/>
        <v>1.1373800616365293</v>
      </c>
      <c r="AX445" s="213">
        <f t="shared" si="456"/>
        <v>1.3020037644254268</v>
      </c>
      <c r="AY445" s="213">
        <f t="shared" si="457"/>
        <v>2.5701524224562435</v>
      </c>
      <c r="AZ445" s="119">
        <f t="shared" si="508"/>
        <v>0.7</v>
      </c>
      <c r="BA445" s="121">
        <f t="shared" ref="BA445" si="612">BA214</f>
        <v>9.6</v>
      </c>
      <c r="BB445" s="121">
        <f t="shared" ref="BB445:BC445" si="613">BB214</f>
        <v>10.5</v>
      </c>
      <c r="BC445" s="121">
        <f t="shared" si="613"/>
        <v>16.100000000000001</v>
      </c>
      <c r="BE445" s="7">
        <v>2275</v>
      </c>
      <c r="BG445" s="123">
        <f t="shared" si="442"/>
        <v>0.68</v>
      </c>
      <c r="BJ445">
        <v>0</v>
      </c>
      <c r="BK445">
        <f>BK444</f>
        <v>10.4</v>
      </c>
      <c r="BL445">
        <f t="shared" ref="BL445:BM447" si="614">BL444</f>
        <v>12.2</v>
      </c>
      <c r="BM445">
        <f t="shared" si="614"/>
        <v>21.85</v>
      </c>
      <c r="BO445">
        <f t="shared" si="468"/>
        <v>1</v>
      </c>
      <c r="BP445">
        <f t="shared" si="468"/>
        <v>1</v>
      </c>
      <c r="BQ445">
        <f t="shared" si="468"/>
        <v>1</v>
      </c>
      <c r="BR445">
        <f t="shared" si="444"/>
        <v>663</v>
      </c>
      <c r="BS445">
        <f t="shared" si="461"/>
        <v>709</v>
      </c>
      <c r="BT445">
        <f t="shared" si="462"/>
        <v>997</v>
      </c>
      <c r="BV445">
        <f t="shared" si="445"/>
        <v>0</v>
      </c>
      <c r="BW445">
        <f t="shared" si="446"/>
        <v>0</v>
      </c>
      <c r="BX445">
        <f t="shared" si="447"/>
        <v>0</v>
      </c>
      <c r="BY445">
        <f t="shared" si="353"/>
        <v>1</v>
      </c>
    </row>
    <row r="446" spans="1:77" x14ac:dyDescent="0.25">
      <c r="A446" t="str">
        <f t="shared" si="448"/>
        <v>23520</v>
      </c>
      <c r="D446">
        <v>2</v>
      </c>
      <c r="E446">
        <v>35</v>
      </c>
      <c r="F446">
        <v>40.5</v>
      </c>
      <c r="G446">
        <v>20</v>
      </c>
      <c r="H446">
        <v>21.5</v>
      </c>
      <c r="I446">
        <v>0</v>
      </c>
      <c r="J446">
        <v>26</v>
      </c>
      <c r="K446">
        <v>30</v>
      </c>
      <c r="L446">
        <f>L218</f>
        <v>45.4</v>
      </c>
      <c r="M446" s="115">
        <f t="shared" si="427"/>
        <v>1936.8000000000002</v>
      </c>
      <c r="N446" s="7">
        <f>N218</f>
        <v>3628.1091959950468</v>
      </c>
      <c r="O446" s="7">
        <f t="shared" ref="O446:P446" si="615">O218</f>
        <v>3929.4415695377957</v>
      </c>
      <c r="P446" s="7">
        <f t="shared" si="615"/>
        <v>4955.6400000000003</v>
      </c>
      <c r="Q446" s="121" t="s">
        <v>392</v>
      </c>
      <c r="R446">
        <v>1</v>
      </c>
      <c r="S446">
        <v>1</v>
      </c>
      <c r="T446">
        <v>1</v>
      </c>
      <c r="U446" t="e">
        <f t="shared" si="429"/>
        <v>#VALUE!</v>
      </c>
      <c r="V446">
        <f t="shared" si="430"/>
        <v>1997</v>
      </c>
      <c r="W446">
        <f t="shared" si="431"/>
        <v>2163</v>
      </c>
      <c r="X446">
        <f t="shared" si="432"/>
        <v>2727</v>
      </c>
      <c r="Y446" t="e">
        <f t="shared" si="355"/>
        <v>#VALUE!</v>
      </c>
      <c r="Z446">
        <f t="shared" si="356"/>
        <v>343</v>
      </c>
      <c r="AA446">
        <f t="shared" si="357"/>
        <v>372</v>
      </c>
      <c r="AB446" s="8">
        <f t="shared" si="358"/>
        <v>469</v>
      </c>
      <c r="AC446" s="213" t="e">
        <f t="shared" si="450"/>
        <v>#VALUE!</v>
      </c>
      <c r="AD446" s="213">
        <f t="shared" si="451"/>
        <v>0.44617104412814457</v>
      </c>
      <c r="AE446" s="213">
        <f t="shared" si="452"/>
        <v>0.52449246998557841</v>
      </c>
      <c r="AF446" s="213">
        <f t="shared" si="453"/>
        <v>0.83231581470446792</v>
      </c>
      <c r="AG446" s="167">
        <f t="shared" si="433"/>
        <v>1.2760000000000001E-4</v>
      </c>
      <c r="AH446" s="167">
        <f t="shared" si="434"/>
        <v>1.7219</v>
      </c>
      <c r="AI446" s="167">
        <f t="shared" si="435"/>
        <v>2</v>
      </c>
      <c r="AJ446" s="167">
        <f t="shared" si="436"/>
        <v>3.76611E-4</v>
      </c>
      <c r="AK446" s="115">
        <f t="shared" ref="AK446:AM446" si="616">AK218</f>
        <v>448.37784746172167</v>
      </c>
      <c r="AL446" s="7">
        <f t="shared" si="616"/>
        <v>485.61784045001809</v>
      </c>
      <c r="AM446" s="7">
        <f t="shared" si="616"/>
        <v>612.44000000000005</v>
      </c>
      <c r="AN446">
        <v>1</v>
      </c>
      <c r="AO446">
        <v>1</v>
      </c>
      <c r="AP446">
        <v>1</v>
      </c>
      <c r="AQ446">
        <f t="shared" si="438"/>
        <v>505</v>
      </c>
      <c r="AR446">
        <f t="shared" si="438"/>
        <v>547</v>
      </c>
      <c r="AS446">
        <f t="shared" si="439"/>
        <v>690</v>
      </c>
      <c r="AT446">
        <f t="shared" si="360"/>
        <v>217</v>
      </c>
      <c r="AU446">
        <f t="shared" si="361"/>
        <v>235</v>
      </c>
      <c r="AV446" s="8">
        <f t="shared" si="362"/>
        <v>297</v>
      </c>
      <c r="AW446" s="213">
        <f t="shared" si="455"/>
        <v>0.17922956111450436</v>
      </c>
      <c r="AX446" s="213">
        <f t="shared" si="456"/>
        <v>0.21005702308277846</v>
      </c>
      <c r="AY446" s="213">
        <f t="shared" si="457"/>
        <v>0.3348892328470508</v>
      </c>
      <c r="AZ446" s="119">
        <f t="shared" si="508"/>
        <v>0.5</v>
      </c>
      <c r="BA446" s="121">
        <f t="shared" ref="BA446" si="617">BA218</f>
        <v>9.6</v>
      </c>
      <c r="BB446" s="121">
        <f t="shared" ref="BB446:BC446" si="618">BB218</f>
        <v>10.5</v>
      </c>
      <c r="BC446" s="121">
        <f t="shared" si="618"/>
        <v>16.100000000000001</v>
      </c>
      <c r="BE446" s="7">
        <v>2421</v>
      </c>
      <c r="BG446" s="123">
        <f t="shared" si="442"/>
        <v>0.8</v>
      </c>
      <c r="BJ446">
        <v>0</v>
      </c>
      <c r="BK446">
        <f>BK445</f>
        <v>10.4</v>
      </c>
      <c r="BL446">
        <f t="shared" si="614"/>
        <v>12.2</v>
      </c>
      <c r="BM446">
        <f t="shared" si="614"/>
        <v>21.85</v>
      </c>
      <c r="BO446">
        <f t="shared" si="468"/>
        <v>1</v>
      </c>
      <c r="BP446">
        <f t="shared" si="468"/>
        <v>1</v>
      </c>
      <c r="BQ446">
        <f t="shared" si="468"/>
        <v>1</v>
      </c>
      <c r="BR446">
        <f t="shared" si="444"/>
        <v>505</v>
      </c>
      <c r="BS446">
        <f t="shared" si="461"/>
        <v>547</v>
      </c>
      <c r="BT446">
        <f t="shared" si="462"/>
        <v>690</v>
      </c>
      <c r="BV446">
        <f t="shared" si="445"/>
        <v>0</v>
      </c>
      <c r="BW446">
        <f t="shared" si="446"/>
        <v>0</v>
      </c>
      <c r="BX446">
        <f t="shared" si="447"/>
        <v>0</v>
      </c>
      <c r="BY446">
        <f t="shared" si="353"/>
        <v>1</v>
      </c>
    </row>
    <row r="447" spans="1:77" x14ac:dyDescent="0.25">
      <c r="A447" t="str">
        <f t="shared" si="448"/>
        <v>23521</v>
      </c>
      <c r="D447">
        <v>2</v>
      </c>
      <c r="E447">
        <v>35</v>
      </c>
      <c r="F447">
        <v>40.5</v>
      </c>
      <c r="G447">
        <v>21</v>
      </c>
      <c r="H447">
        <v>21.5</v>
      </c>
      <c r="I447">
        <v>0</v>
      </c>
      <c r="J447">
        <v>26</v>
      </c>
      <c r="K447">
        <v>30</v>
      </c>
      <c r="L447">
        <f>L222</f>
        <v>45.4</v>
      </c>
      <c r="M447" s="115">
        <f t="shared" si="427"/>
        <v>2327.2000000000003</v>
      </c>
      <c r="N447" s="7">
        <f>N222</f>
        <v>4951.0649025572329</v>
      </c>
      <c r="O447" s="7">
        <f t="shared" ref="O447:P447" si="619">O222</f>
        <v>5302.2438770247491</v>
      </c>
      <c r="P447" s="7">
        <f t="shared" si="619"/>
        <v>7439.56</v>
      </c>
      <c r="Q447" s="121" t="s">
        <v>392</v>
      </c>
      <c r="R447">
        <v>1</v>
      </c>
      <c r="S447">
        <v>1</v>
      </c>
      <c r="T447">
        <v>1</v>
      </c>
      <c r="U447" t="e">
        <f t="shared" si="429"/>
        <v>#VALUE!</v>
      </c>
      <c r="V447">
        <f t="shared" si="430"/>
        <v>2725</v>
      </c>
      <c r="W447">
        <f t="shared" si="431"/>
        <v>2918</v>
      </c>
      <c r="X447">
        <f t="shared" si="432"/>
        <v>4094</v>
      </c>
      <c r="Y447" t="e">
        <f t="shared" si="355"/>
        <v>#VALUE!</v>
      </c>
      <c r="Z447">
        <f t="shared" si="356"/>
        <v>469</v>
      </c>
      <c r="AA447">
        <f t="shared" si="357"/>
        <v>502</v>
      </c>
      <c r="AB447" s="8">
        <f t="shared" si="358"/>
        <v>704</v>
      </c>
      <c r="AC447" s="213" t="e">
        <f t="shared" si="450"/>
        <v>#VALUE!</v>
      </c>
      <c r="AD447" s="213">
        <f t="shared" si="451"/>
        <v>1.1493937072351359</v>
      </c>
      <c r="AE447" s="213">
        <f t="shared" si="452"/>
        <v>1.3159532540008114</v>
      </c>
      <c r="AF447" s="213">
        <f t="shared" si="453"/>
        <v>2.579952418802915</v>
      </c>
      <c r="AG447" s="167">
        <f t="shared" si="433"/>
        <v>1.2760000000000001E-4</v>
      </c>
      <c r="AH447" s="167">
        <f t="shared" si="434"/>
        <v>1.7219</v>
      </c>
      <c r="AI447" s="167">
        <f t="shared" si="435"/>
        <v>4</v>
      </c>
      <c r="AJ447" s="167">
        <f t="shared" si="436"/>
        <v>5.1420100000000005E-4</v>
      </c>
      <c r="AK447" s="115">
        <f t="shared" ref="AK447:AM447" si="620">AK222</f>
        <v>642.22570316870622</v>
      </c>
      <c r="AL447" s="7">
        <f t="shared" si="620"/>
        <v>687.77876463210498</v>
      </c>
      <c r="AM447" s="7">
        <f t="shared" si="620"/>
        <v>965.02</v>
      </c>
      <c r="AN447">
        <v>1</v>
      </c>
      <c r="AO447">
        <v>1</v>
      </c>
      <c r="AP447">
        <v>1</v>
      </c>
      <c r="AQ447">
        <f t="shared" si="438"/>
        <v>723</v>
      </c>
      <c r="AR447">
        <f t="shared" si="438"/>
        <v>775</v>
      </c>
      <c r="AS447">
        <f t="shared" si="439"/>
        <v>1087</v>
      </c>
      <c r="AT447">
        <f t="shared" si="360"/>
        <v>311</v>
      </c>
      <c r="AU447">
        <f t="shared" si="361"/>
        <v>333</v>
      </c>
      <c r="AV447" s="8">
        <f t="shared" si="362"/>
        <v>467</v>
      </c>
      <c r="AW447" s="213">
        <f t="shared" si="455"/>
        <v>0.50759059850492894</v>
      </c>
      <c r="AX447" s="213">
        <f t="shared" si="456"/>
        <v>0.58150810029261768</v>
      </c>
      <c r="AY447" s="213">
        <f t="shared" si="457"/>
        <v>1.1396599866470469</v>
      </c>
      <c r="AZ447" s="119">
        <f t="shared" si="508"/>
        <v>0.9</v>
      </c>
      <c r="BA447" s="121">
        <f t="shared" ref="BA447" si="621">BA222</f>
        <v>9.6</v>
      </c>
      <c r="BB447" s="121">
        <f t="shared" ref="BB447:BC447" si="622">BB222</f>
        <v>10.5</v>
      </c>
      <c r="BC447" s="121">
        <f t="shared" si="622"/>
        <v>16.100000000000001</v>
      </c>
      <c r="BE447" s="7">
        <v>2909</v>
      </c>
      <c r="BG447" s="123">
        <f t="shared" si="442"/>
        <v>0.8</v>
      </c>
      <c r="BJ447">
        <v>0</v>
      </c>
      <c r="BK447">
        <f>BK446</f>
        <v>10.4</v>
      </c>
      <c r="BL447">
        <f t="shared" si="614"/>
        <v>12.2</v>
      </c>
      <c r="BM447">
        <f t="shared" si="614"/>
        <v>21.85</v>
      </c>
      <c r="BO447">
        <f t="shared" si="468"/>
        <v>1</v>
      </c>
      <c r="BP447">
        <f t="shared" si="468"/>
        <v>1</v>
      </c>
      <c r="BQ447">
        <f t="shared" si="468"/>
        <v>1</v>
      </c>
      <c r="BR447">
        <f t="shared" si="444"/>
        <v>723</v>
      </c>
      <c r="BS447">
        <f t="shared" si="461"/>
        <v>775</v>
      </c>
      <c r="BT447">
        <f t="shared" si="462"/>
        <v>1087</v>
      </c>
      <c r="BV447">
        <f t="shared" si="445"/>
        <v>0</v>
      </c>
      <c r="BW447">
        <f t="shared" si="446"/>
        <v>0</v>
      </c>
      <c r="BX447">
        <f t="shared" si="447"/>
        <v>0</v>
      </c>
      <c r="BY447">
        <f t="shared" si="353"/>
        <v>1</v>
      </c>
    </row>
    <row r="448" spans="1:77" x14ac:dyDescent="0.25">
      <c r="A448" t="str">
        <f t="shared" si="448"/>
        <v>23510</v>
      </c>
      <c r="D448">
        <v>2</v>
      </c>
      <c r="E448">
        <v>35</v>
      </c>
      <c r="F448">
        <v>40.5</v>
      </c>
      <c r="G448">
        <v>10</v>
      </c>
      <c r="H448">
        <v>11.5</v>
      </c>
      <c r="I448">
        <v>0</v>
      </c>
      <c r="J448">
        <v>26</v>
      </c>
      <c r="K448">
        <v>30</v>
      </c>
      <c r="L448">
        <f>L226</f>
        <v>45.5</v>
      </c>
      <c r="M448" s="115">
        <f t="shared" si="427"/>
        <v>1130.4000000000001</v>
      </c>
      <c r="N448" s="7">
        <f>N226</f>
        <v>2603.9362232520607</v>
      </c>
      <c r="O448" s="7">
        <f t="shared" ref="O448:P448" si="623">O226</f>
        <v>2826.6988006529018</v>
      </c>
      <c r="P448" s="7">
        <f t="shared" si="623"/>
        <v>3605.38</v>
      </c>
      <c r="Q448" s="121" t="s">
        <v>392</v>
      </c>
      <c r="R448">
        <v>1</v>
      </c>
      <c r="S448">
        <v>1</v>
      </c>
      <c r="T448">
        <v>1</v>
      </c>
      <c r="U448" t="e">
        <f t="shared" si="429"/>
        <v>#VALUE!</v>
      </c>
      <c r="V448">
        <f t="shared" si="430"/>
        <v>1433</v>
      </c>
      <c r="W448">
        <f t="shared" si="431"/>
        <v>1556</v>
      </c>
      <c r="X448">
        <f t="shared" si="432"/>
        <v>1984</v>
      </c>
      <c r="Y448" t="e">
        <f t="shared" si="355"/>
        <v>#VALUE!</v>
      </c>
      <c r="Z448">
        <f t="shared" si="356"/>
        <v>246</v>
      </c>
      <c r="AA448">
        <f t="shared" si="357"/>
        <v>268</v>
      </c>
      <c r="AB448" s="8">
        <f t="shared" si="358"/>
        <v>341</v>
      </c>
      <c r="AC448" s="213" t="e">
        <f t="shared" si="450"/>
        <v>#VALUE!</v>
      </c>
      <c r="AD448" s="213">
        <f t="shared" si="451"/>
        <v>0.24035441973448859</v>
      </c>
      <c r="AE448" s="213">
        <f t="shared" si="452"/>
        <v>0.28466683355160177</v>
      </c>
      <c r="AF448" s="213">
        <f t="shared" si="453"/>
        <v>0.45825043672623134</v>
      </c>
      <c r="AG448" s="167">
        <f t="shared" si="433"/>
        <v>3.969E-4</v>
      </c>
      <c r="AH448" s="167">
        <f t="shared" si="434"/>
        <v>1.7345999999999999</v>
      </c>
      <c r="AI448" s="167">
        <f t="shared" si="435"/>
        <v>2</v>
      </c>
      <c r="AJ448" s="167">
        <f t="shared" si="436"/>
        <v>3.6734700000000002E-4</v>
      </c>
      <c r="AK448" s="115">
        <f t="shared" ref="AK448:AM448" si="624">AK226</f>
        <v>361.00257998610687</v>
      </c>
      <c r="AL448" s="7">
        <f t="shared" si="624"/>
        <v>391.88577307200529</v>
      </c>
      <c r="AM448" s="7">
        <f t="shared" si="624"/>
        <v>499.84</v>
      </c>
      <c r="AN448">
        <v>1</v>
      </c>
      <c r="AO448">
        <v>1</v>
      </c>
      <c r="AP448">
        <v>1</v>
      </c>
      <c r="AQ448">
        <f t="shared" si="438"/>
        <v>407</v>
      </c>
      <c r="AR448">
        <f t="shared" si="438"/>
        <v>441</v>
      </c>
      <c r="AS448">
        <f t="shared" si="439"/>
        <v>563</v>
      </c>
      <c r="AT448">
        <f t="shared" si="360"/>
        <v>175</v>
      </c>
      <c r="AU448">
        <f t="shared" si="361"/>
        <v>190</v>
      </c>
      <c r="AV448" s="8">
        <f t="shared" si="362"/>
        <v>242</v>
      </c>
      <c r="AW448" s="213">
        <f t="shared" si="455"/>
        <v>0.12271174414067054</v>
      </c>
      <c r="AX448" s="213">
        <f t="shared" si="456"/>
        <v>0.14433245777327183</v>
      </c>
      <c r="AY448" s="213">
        <f t="shared" si="457"/>
        <v>0.23269649458443267</v>
      </c>
      <c r="AZ448" s="119">
        <f t="shared" si="508"/>
        <v>0.2</v>
      </c>
      <c r="BA448" s="121">
        <f t="shared" ref="BA448" si="625">BA226</f>
        <v>11</v>
      </c>
      <c r="BB448" s="121">
        <f t="shared" ref="BB448:BC448" si="626">BB226</f>
        <v>12.4</v>
      </c>
      <c r="BC448" s="121">
        <f t="shared" si="626"/>
        <v>19.2</v>
      </c>
      <c r="BE448" s="7">
        <v>1256</v>
      </c>
      <c r="BG448" s="123">
        <f t="shared" si="442"/>
        <v>0.9</v>
      </c>
      <c r="BJ448">
        <v>0</v>
      </c>
      <c r="BK448">
        <f>BK377</f>
        <v>11.2</v>
      </c>
      <c r="BL448">
        <f t="shared" ref="BL448:BM448" si="627">BL377</f>
        <v>13</v>
      </c>
      <c r="BM448">
        <f t="shared" si="627"/>
        <v>21.85</v>
      </c>
      <c r="BO448">
        <f t="shared" si="468"/>
        <v>1</v>
      </c>
      <c r="BP448">
        <f t="shared" si="468"/>
        <v>1</v>
      </c>
      <c r="BQ448">
        <f t="shared" si="468"/>
        <v>1</v>
      </c>
      <c r="BR448">
        <f t="shared" si="444"/>
        <v>407</v>
      </c>
      <c r="BS448">
        <f t="shared" si="461"/>
        <v>441</v>
      </c>
      <c r="BT448">
        <f t="shared" si="462"/>
        <v>563</v>
      </c>
      <c r="BV448">
        <f t="shared" si="445"/>
        <v>0</v>
      </c>
      <c r="BW448">
        <f t="shared" si="446"/>
        <v>0</v>
      </c>
      <c r="BX448">
        <f t="shared" si="447"/>
        <v>0</v>
      </c>
      <c r="BY448">
        <f t="shared" si="353"/>
        <v>1</v>
      </c>
    </row>
    <row r="449" spans="1:77" x14ac:dyDescent="0.25">
      <c r="A449" t="str">
        <f t="shared" si="448"/>
        <v>23511</v>
      </c>
      <c r="D449">
        <v>2</v>
      </c>
      <c r="E449">
        <v>35</v>
      </c>
      <c r="F449">
        <v>40.5</v>
      </c>
      <c r="G449">
        <v>11</v>
      </c>
      <c r="H449">
        <v>11.5</v>
      </c>
      <c r="I449">
        <v>0</v>
      </c>
      <c r="J449">
        <v>26</v>
      </c>
      <c r="K449">
        <v>30</v>
      </c>
      <c r="L449">
        <f>L229</f>
        <v>45.5</v>
      </c>
      <c r="M449" s="115">
        <f t="shared" si="427"/>
        <v>1194.76</v>
      </c>
      <c r="N449" s="7">
        <f>N229</f>
        <v>3533.107636511756</v>
      </c>
      <c r="O449" s="7">
        <f t="shared" ref="O449:P449" si="628">O229</f>
        <v>3835.359341571188</v>
      </c>
      <c r="P449" s="7">
        <f t="shared" si="628"/>
        <v>4891.8999999999996</v>
      </c>
      <c r="Q449" s="121" t="s">
        <v>392</v>
      </c>
      <c r="R449">
        <v>1</v>
      </c>
      <c r="S449">
        <v>1</v>
      </c>
      <c r="T449">
        <v>1</v>
      </c>
      <c r="U449" t="e">
        <f t="shared" si="429"/>
        <v>#VALUE!</v>
      </c>
      <c r="V449">
        <f t="shared" si="430"/>
        <v>1944</v>
      </c>
      <c r="W449">
        <f t="shared" si="431"/>
        <v>2111</v>
      </c>
      <c r="X449">
        <f t="shared" si="432"/>
        <v>2692</v>
      </c>
      <c r="Y449" t="e">
        <f t="shared" si="355"/>
        <v>#VALUE!</v>
      </c>
      <c r="Z449">
        <f t="shared" si="356"/>
        <v>334</v>
      </c>
      <c r="AA449">
        <f t="shared" si="357"/>
        <v>363</v>
      </c>
      <c r="AB449" s="8">
        <f t="shared" si="358"/>
        <v>463</v>
      </c>
      <c r="AC449" s="213" t="e">
        <f t="shared" si="450"/>
        <v>#VALUE!</v>
      </c>
      <c r="AD449" s="213">
        <f t="shared" si="451"/>
        <v>0.7043156392256017</v>
      </c>
      <c r="AE449" s="213">
        <f t="shared" si="452"/>
        <v>0.82995740062081447</v>
      </c>
      <c r="AF449" s="213">
        <f t="shared" si="453"/>
        <v>1.3412304839994262</v>
      </c>
      <c r="AG449" s="167">
        <f t="shared" si="433"/>
        <v>3.969E-4</v>
      </c>
      <c r="AH449" s="167">
        <f t="shared" si="434"/>
        <v>1.7345999999999999</v>
      </c>
      <c r="AI449" s="167">
        <f t="shared" si="435"/>
        <v>4</v>
      </c>
      <c r="AJ449" s="167">
        <f t="shared" si="436"/>
        <v>5.7428799999999995E-4</v>
      </c>
      <c r="AK449" s="115">
        <f t="shared" ref="AK449:AM449" si="629">AK229</f>
        <v>592</v>
      </c>
      <c r="AL449" s="7">
        <f t="shared" si="629"/>
        <v>642</v>
      </c>
      <c r="AM449" s="7">
        <f t="shared" si="629"/>
        <v>819</v>
      </c>
      <c r="AN449">
        <v>1</v>
      </c>
      <c r="AO449">
        <v>1</v>
      </c>
      <c r="AP449">
        <v>1</v>
      </c>
      <c r="AQ449">
        <f t="shared" si="438"/>
        <v>667</v>
      </c>
      <c r="AR449">
        <f t="shared" si="438"/>
        <v>723</v>
      </c>
      <c r="AS449">
        <f t="shared" si="439"/>
        <v>922</v>
      </c>
      <c r="AT449">
        <f t="shared" si="360"/>
        <v>287</v>
      </c>
      <c r="AU449">
        <f t="shared" si="361"/>
        <v>311</v>
      </c>
      <c r="AV449" s="8">
        <f t="shared" si="362"/>
        <v>396</v>
      </c>
      <c r="AW449" s="213">
        <f t="shared" si="455"/>
        <v>0.52236090383248246</v>
      </c>
      <c r="AX449" s="213">
        <f t="shared" si="456"/>
        <v>0.61192147681836073</v>
      </c>
      <c r="AY449" s="213">
        <f t="shared" si="457"/>
        <v>0.98531742093480079</v>
      </c>
      <c r="AZ449" s="119">
        <f t="shared" si="508"/>
        <v>0.5</v>
      </c>
      <c r="BA449" s="121">
        <f t="shared" ref="BA449" si="630">BA229</f>
        <v>11</v>
      </c>
      <c r="BB449" s="121">
        <f t="shared" ref="BB449:BC449" si="631">BB229</f>
        <v>12.4</v>
      </c>
      <c r="BC449" s="121">
        <f t="shared" si="631"/>
        <v>19.2</v>
      </c>
      <c r="BE449" s="7">
        <v>1757</v>
      </c>
      <c r="BG449" s="123">
        <f t="shared" si="442"/>
        <v>0.68</v>
      </c>
      <c r="BJ449">
        <v>0</v>
      </c>
      <c r="BK449">
        <f>BK448</f>
        <v>11.2</v>
      </c>
      <c r="BL449">
        <f t="shared" ref="BL449:BM449" si="632">BL448</f>
        <v>13</v>
      </c>
      <c r="BM449">
        <f t="shared" si="632"/>
        <v>21.85</v>
      </c>
      <c r="BO449">
        <f t="shared" si="468"/>
        <v>1</v>
      </c>
      <c r="BP449">
        <f t="shared" si="468"/>
        <v>1</v>
      </c>
      <c r="BQ449">
        <f t="shared" si="468"/>
        <v>1</v>
      </c>
      <c r="BR449">
        <f t="shared" si="444"/>
        <v>667</v>
      </c>
      <c r="BS449">
        <f t="shared" si="461"/>
        <v>723</v>
      </c>
      <c r="BT449">
        <f t="shared" si="462"/>
        <v>922</v>
      </c>
      <c r="BV449">
        <f t="shared" si="445"/>
        <v>0</v>
      </c>
      <c r="BW449">
        <f t="shared" si="446"/>
        <v>0</v>
      </c>
      <c r="BX449">
        <f t="shared" si="447"/>
        <v>0</v>
      </c>
      <c r="BY449">
        <f t="shared" si="353"/>
        <v>1</v>
      </c>
    </row>
    <row r="450" spans="1:77" x14ac:dyDescent="0.25">
      <c r="A450" t="str">
        <f t="shared" si="448"/>
        <v>23515</v>
      </c>
      <c r="D450">
        <v>2</v>
      </c>
      <c r="E450">
        <v>35</v>
      </c>
      <c r="F450">
        <v>40.5</v>
      </c>
      <c r="G450">
        <v>15</v>
      </c>
      <c r="H450">
        <v>16.5</v>
      </c>
      <c r="I450">
        <v>0</v>
      </c>
      <c r="J450">
        <v>26</v>
      </c>
      <c r="K450">
        <v>30</v>
      </c>
      <c r="L450">
        <f>L232</f>
        <v>46.4</v>
      </c>
      <c r="M450" s="115">
        <f t="shared" si="427"/>
        <v>1685.6000000000001</v>
      </c>
      <c r="N450" s="7">
        <f>N232</f>
        <v>3021.1783832091446</v>
      </c>
      <c r="O450" s="7">
        <f t="shared" ref="O450:P450" si="633">O232</f>
        <v>3225.6120441880121</v>
      </c>
      <c r="P450" s="7">
        <f t="shared" si="633"/>
        <v>4597.96</v>
      </c>
      <c r="Q450" s="121" t="s">
        <v>392</v>
      </c>
      <c r="R450">
        <v>1</v>
      </c>
      <c r="S450">
        <v>1</v>
      </c>
      <c r="T450">
        <v>1</v>
      </c>
      <c r="U450" t="e">
        <f t="shared" si="429"/>
        <v>#VALUE!</v>
      </c>
      <c r="V450">
        <f t="shared" si="430"/>
        <v>1663</v>
      </c>
      <c r="W450">
        <f t="shared" si="431"/>
        <v>1775</v>
      </c>
      <c r="X450">
        <f t="shared" si="432"/>
        <v>2530</v>
      </c>
      <c r="Y450" t="e">
        <f t="shared" si="355"/>
        <v>#VALUE!</v>
      </c>
      <c r="Z450">
        <f t="shared" si="356"/>
        <v>286</v>
      </c>
      <c r="AA450">
        <f t="shared" si="357"/>
        <v>305</v>
      </c>
      <c r="AB450" s="8">
        <f t="shared" si="358"/>
        <v>435</v>
      </c>
      <c r="AC450" s="213" t="e">
        <f t="shared" si="450"/>
        <v>#VALUE!</v>
      </c>
      <c r="AD450" s="213">
        <f t="shared" si="451"/>
        <v>0.38464317448312363</v>
      </c>
      <c r="AE450" s="213">
        <f t="shared" si="452"/>
        <v>0.43715822620771344</v>
      </c>
      <c r="AF450" s="213">
        <f t="shared" si="453"/>
        <v>0.88617356075393949</v>
      </c>
      <c r="AG450" s="167">
        <f t="shared" si="433"/>
        <v>2.0829999999999999E-4</v>
      </c>
      <c r="AH450" s="167">
        <f t="shared" si="434"/>
        <v>1.724</v>
      </c>
      <c r="AI450" s="167">
        <f t="shared" si="435"/>
        <v>2</v>
      </c>
      <c r="AJ450" s="167">
        <f t="shared" si="436"/>
        <v>4.6182900000000003E-4</v>
      </c>
      <c r="AK450" s="115">
        <f t="shared" ref="AK450:AM450" si="634">AK232</f>
        <v>412.40297880742492</v>
      </c>
      <c r="AL450" s="7">
        <f t="shared" si="634"/>
        <v>440.30899429620177</v>
      </c>
      <c r="AM450" s="7">
        <f t="shared" si="634"/>
        <v>627.64</v>
      </c>
      <c r="AN450">
        <v>1</v>
      </c>
      <c r="AO450">
        <v>1</v>
      </c>
      <c r="AP450">
        <v>1</v>
      </c>
      <c r="AQ450">
        <f t="shared" si="438"/>
        <v>464</v>
      </c>
      <c r="AR450">
        <f t="shared" si="438"/>
        <v>496</v>
      </c>
      <c r="AS450">
        <f t="shared" si="439"/>
        <v>707</v>
      </c>
      <c r="AT450">
        <f t="shared" si="360"/>
        <v>200</v>
      </c>
      <c r="AU450">
        <f t="shared" si="361"/>
        <v>213</v>
      </c>
      <c r="AV450" s="8">
        <f t="shared" si="362"/>
        <v>304</v>
      </c>
      <c r="AW450" s="213">
        <f t="shared" si="455"/>
        <v>0.18883146822997504</v>
      </c>
      <c r="AX450" s="213">
        <f t="shared" si="456"/>
        <v>0.2140250388466467</v>
      </c>
      <c r="AY450" s="213">
        <f t="shared" si="457"/>
        <v>0.43431084914908369</v>
      </c>
      <c r="AZ450" s="119">
        <f t="shared" si="508"/>
        <v>0.4</v>
      </c>
      <c r="BA450" s="121">
        <f t="shared" ref="BA450" si="635">BA232</f>
        <v>11.5</v>
      </c>
      <c r="BB450" s="121">
        <f t="shared" ref="BB450:BC450" si="636">BB232</f>
        <v>12.8</v>
      </c>
      <c r="BC450" s="121">
        <f t="shared" si="636"/>
        <v>19.600000000000001</v>
      </c>
      <c r="BE450" s="7">
        <v>2107</v>
      </c>
      <c r="BG450" s="123">
        <f t="shared" si="442"/>
        <v>0.8</v>
      </c>
      <c r="BJ450">
        <v>0</v>
      </c>
      <c r="BK450">
        <f>BK378</f>
        <v>10</v>
      </c>
      <c r="BL450">
        <f t="shared" ref="BL450:BM450" si="637">BL378</f>
        <v>11.8</v>
      </c>
      <c r="BM450">
        <f t="shared" si="637"/>
        <v>21.85</v>
      </c>
      <c r="BO450">
        <f t="shared" si="468"/>
        <v>1</v>
      </c>
      <c r="BP450">
        <f t="shared" si="468"/>
        <v>1</v>
      </c>
      <c r="BQ450">
        <f t="shared" si="468"/>
        <v>1</v>
      </c>
      <c r="BR450">
        <f t="shared" si="444"/>
        <v>464</v>
      </c>
      <c r="BS450">
        <f t="shared" si="461"/>
        <v>496</v>
      </c>
      <c r="BT450">
        <f t="shared" si="462"/>
        <v>707</v>
      </c>
      <c r="BV450">
        <f t="shared" si="445"/>
        <v>0</v>
      </c>
      <c r="BW450">
        <f t="shared" si="446"/>
        <v>0</v>
      </c>
      <c r="BX450">
        <f t="shared" si="447"/>
        <v>0</v>
      </c>
      <c r="BY450">
        <f t="shared" si="353"/>
        <v>1</v>
      </c>
    </row>
    <row r="451" spans="1:77" x14ac:dyDescent="0.25">
      <c r="A451" t="str">
        <f t="shared" si="448"/>
        <v>23516</v>
      </c>
      <c r="D451">
        <v>2</v>
      </c>
      <c r="E451">
        <v>35</v>
      </c>
      <c r="F451">
        <v>40.5</v>
      </c>
      <c r="G451">
        <v>16</v>
      </c>
      <c r="H451">
        <v>16.5</v>
      </c>
      <c r="I451">
        <v>0</v>
      </c>
      <c r="J451">
        <v>26</v>
      </c>
      <c r="K451">
        <v>30</v>
      </c>
      <c r="L451">
        <f>L235</f>
        <v>46.4</v>
      </c>
      <c r="M451" s="115">
        <f t="shared" si="427"/>
        <v>1768.0000000000002</v>
      </c>
      <c r="N451" s="7">
        <f>N235</f>
        <v>4417.9368883555589</v>
      </c>
      <c r="O451" s="7">
        <f t="shared" ref="O451:P451" si="638">O235</f>
        <v>4716.8848144627045</v>
      </c>
      <c r="P451" s="7">
        <f t="shared" si="638"/>
        <v>6723.7</v>
      </c>
      <c r="Q451" s="121" t="s">
        <v>392</v>
      </c>
      <c r="R451">
        <v>1</v>
      </c>
      <c r="S451">
        <v>1</v>
      </c>
      <c r="T451">
        <v>1</v>
      </c>
      <c r="U451" t="e">
        <f t="shared" si="429"/>
        <v>#VALUE!</v>
      </c>
      <c r="V451">
        <f t="shared" si="430"/>
        <v>2431</v>
      </c>
      <c r="W451">
        <f t="shared" si="431"/>
        <v>2596</v>
      </c>
      <c r="X451">
        <f t="shared" si="432"/>
        <v>3700</v>
      </c>
      <c r="Y451" t="e">
        <f t="shared" si="355"/>
        <v>#VALUE!</v>
      </c>
      <c r="Z451">
        <f t="shared" si="356"/>
        <v>418</v>
      </c>
      <c r="AA451">
        <f t="shared" si="357"/>
        <v>447</v>
      </c>
      <c r="AB451" s="8">
        <f t="shared" si="358"/>
        <v>636</v>
      </c>
      <c r="AC451" s="213" t="e">
        <f t="shared" si="450"/>
        <v>#VALUE!</v>
      </c>
      <c r="AD451" s="213">
        <f t="shared" si="451"/>
        <v>2.4404363996509892</v>
      </c>
      <c r="AE451" s="213">
        <f t="shared" si="452"/>
        <v>2.7896426911943943</v>
      </c>
      <c r="AF451" s="213">
        <f t="shared" si="453"/>
        <v>5.6356800124490993</v>
      </c>
      <c r="AG451" s="167">
        <f t="shared" si="433"/>
        <v>2.0829999999999999E-4</v>
      </c>
      <c r="AH451" s="167">
        <f t="shared" si="434"/>
        <v>1.724</v>
      </c>
      <c r="AI451" s="167">
        <f t="shared" si="435"/>
        <v>4</v>
      </c>
      <c r="AJ451" s="167">
        <f t="shared" si="436"/>
        <v>1.392796E-3</v>
      </c>
      <c r="AK451" s="115">
        <f t="shared" ref="AK451:AM451" si="639">AK235</f>
        <v>676</v>
      </c>
      <c r="AL451" s="7">
        <f t="shared" si="639"/>
        <v>722</v>
      </c>
      <c r="AM451" s="7">
        <f t="shared" si="639"/>
        <v>1030</v>
      </c>
      <c r="AN451">
        <v>1</v>
      </c>
      <c r="AO451">
        <v>1</v>
      </c>
      <c r="AP451">
        <v>1</v>
      </c>
      <c r="AQ451">
        <f t="shared" si="438"/>
        <v>761</v>
      </c>
      <c r="AR451">
        <f t="shared" si="438"/>
        <v>813</v>
      </c>
      <c r="AS451">
        <f t="shared" si="439"/>
        <v>1160</v>
      </c>
      <c r="AT451">
        <f t="shared" si="360"/>
        <v>327</v>
      </c>
      <c r="AU451">
        <f t="shared" si="361"/>
        <v>350</v>
      </c>
      <c r="AV451" s="8">
        <f t="shared" si="362"/>
        <v>499</v>
      </c>
      <c r="AW451" s="213">
        <f t="shared" si="455"/>
        <v>1.4959018203401577</v>
      </c>
      <c r="AX451" s="213">
        <f t="shared" si="456"/>
        <v>1.7129603156263848</v>
      </c>
      <c r="AY451" s="213">
        <f t="shared" si="457"/>
        <v>3.4741138500001796</v>
      </c>
      <c r="AZ451" s="119">
        <f t="shared" si="508"/>
        <v>0.7</v>
      </c>
      <c r="BA451" s="121">
        <f t="shared" ref="BA451" si="640">BA235</f>
        <v>11.5</v>
      </c>
      <c r="BB451" s="121">
        <f t="shared" ref="BB451:BC451" si="641">BB235</f>
        <v>12.8</v>
      </c>
      <c r="BC451" s="121">
        <f t="shared" si="641"/>
        <v>19.600000000000001</v>
      </c>
      <c r="BE451" s="7">
        <v>2600</v>
      </c>
      <c r="BG451" s="123">
        <f t="shared" si="442"/>
        <v>0.68</v>
      </c>
      <c r="BJ451">
        <v>0</v>
      </c>
      <c r="BK451">
        <f>BK450</f>
        <v>10</v>
      </c>
      <c r="BL451">
        <f t="shared" ref="BL451:BM453" si="642">BL450</f>
        <v>11.8</v>
      </c>
      <c r="BM451">
        <f t="shared" si="642"/>
        <v>21.85</v>
      </c>
      <c r="BO451">
        <f t="shared" si="468"/>
        <v>1</v>
      </c>
      <c r="BP451">
        <f t="shared" si="468"/>
        <v>1</v>
      </c>
      <c r="BQ451">
        <f t="shared" si="468"/>
        <v>1</v>
      </c>
      <c r="BR451">
        <f t="shared" si="444"/>
        <v>761</v>
      </c>
      <c r="BS451">
        <f t="shared" si="461"/>
        <v>813</v>
      </c>
      <c r="BT451">
        <f t="shared" si="462"/>
        <v>1160</v>
      </c>
      <c r="BV451">
        <f t="shared" si="445"/>
        <v>0</v>
      </c>
      <c r="BW451">
        <f t="shared" si="446"/>
        <v>0</v>
      </c>
      <c r="BX451">
        <f t="shared" si="447"/>
        <v>0</v>
      </c>
      <c r="BY451">
        <f t="shared" si="353"/>
        <v>1</v>
      </c>
    </row>
    <row r="452" spans="1:77" x14ac:dyDescent="0.25">
      <c r="A452" t="str">
        <f t="shared" si="448"/>
        <v>23520</v>
      </c>
      <c r="D452">
        <v>2</v>
      </c>
      <c r="E452">
        <v>35</v>
      </c>
      <c r="F452">
        <v>40.5</v>
      </c>
      <c r="G452">
        <v>20</v>
      </c>
      <c r="H452">
        <v>21.5</v>
      </c>
      <c r="I452">
        <v>0</v>
      </c>
      <c r="J452">
        <v>26</v>
      </c>
      <c r="K452">
        <v>30</v>
      </c>
      <c r="L452">
        <f>L238</f>
        <v>46.4</v>
      </c>
      <c r="M452" s="115">
        <f t="shared" si="427"/>
        <v>2305.6</v>
      </c>
      <c r="N452" s="7">
        <f>N238</f>
        <v>4165.887726998767</v>
      </c>
      <c r="O452" s="7">
        <f t="shared" ref="O452:P452" si="643">O238</f>
        <v>4522.2727563025155</v>
      </c>
      <c r="P452" s="7">
        <f t="shared" si="643"/>
        <v>5768.04</v>
      </c>
      <c r="Q452" s="121" t="s">
        <v>392</v>
      </c>
      <c r="R452">
        <v>1</v>
      </c>
      <c r="S452">
        <v>1</v>
      </c>
      <c r="T452">
        <v>1</v>
      </c>
      <c r="U452" t="e">
        <f t="shared" si="429"/>
        <v>#VALUE!</v>
      </c>
      <c r="V452">
        <f t="shared" si="430"/>
        <v>2293</v>
      </c>
      <c r="W452">
        <f t="shared" si="431"/>
        <v>2489</v>
      </c>
      <c r="X452">
        <f t="shared" si="432"/>
        <v>3174</v>
      </c>
      <c r="Y452" t="e">
        <f t="shared" si="355"/>
        <v>#VALUE!</v>
      </c>
      <c r="Z452">
        <f t="shared" si="356"/>
        <v>394</v>
      </c>
      <c r="AA452">
        <f t="shared" si="357"/>
        <v>428</v>
      </c>
      <c r="AB452" s="8">
        <f t="shared" si="358"/>
        <v>546</v>
      </c>
      <c r="AC452" s="213" t="e">
        <f t="shared" si="450"/>
        <v>#VALUE!</v>
      </c>
      <c r="AD452" s="213">
        <f t="shared" si="451"/>
        <v>0.58811919057247375</v>
      </c>
      <c r="AE452" s="213">
        <f t="shared" si="452"/>
        <v>0.69359403569617806</v>
      </c>
      <c r="AF452" s="213">
        <f t="shared" si="453"/>
        <v>1.1268990912696391</v>
      </c>
      <c r="AG452" s="167">
        <f t="shared" si="433"/>
        <v>1.2760000000000001E-4</v>
      </c>
      <c r="AH452" s="167">
        <f t="shared" si="434"/>
        <v>1.7219</v>
      </c>
      <c r="AI452" s="167">
        <f t="shared" si="435"/>
        <v>2</v>
      </c>
      <c r="AJ452" s="167">
        <f t="shared" si="436"/>
        <v>3.76611E-4</v>
      </c>
      <c r="AK452" s="115">
        <f t="shared" ref="AK452:AM452" si="644">AK238</f>
        <v>514.83890668473202</v>
      </c>
      <c r="AL452" s="7">
        <f t="shared" si="644"/>
        <v>558.88255136973487</v>
      </c>
      <c r="AM452" s="7">
        <f t="shared" si="644"/>
        <v>712.84</v>
      </c>
      <c r="AN452">
        <v>1</v>
      </c>
      <c r="AO452">
        <v>1</v>
      </c>
      <c r="AP452">
        <v>1</v>
      </c>
      <c r="AQ452">
        <f t="shared" si="438"/>
        <v>580</v>
      </c>
      <c r="AR452">
        <f t="shared" si="438"/>
        <v>629</v>
      </c>
      <c r="AS452">
        <f t="shared" si="439"/>
        <v>803</v>
      </c>
      <c r="AT452">
        <f t="shared" si="360"/>
        <v>249</v>
      </c>
      <c r="AU452">
        <f t="shared" si="361"/>
        <v>270</v>
      </c>
      <c r="AV452" s="8">
        <f t="shared" si="362"/>
        <v>345</v>
      </c>
      <c r="AW452" s="213">
        <f t="shared" si="455"/>
        <v>0.23571889278930214</v>
      </c>
      <c r="AX452" s="213">
        <f t="shared" si="456"/>
        <v>0.27697504027402392</v>
      </c>
      <c r="AY452" s="213">
        <f t="shared" si="457"/>
        <v>0.45136983703148575</v>
      </c>
      <c r="AZ452" s="119">
        <f t="shared" si="508"/>
        <v>0.5</v>
      </c>
      <c r="BA452" s="121">
        <f t="shared" ref="BA452" si="645">BA238</f>
        <v>11.5</v>
      </c>
      <c r="BB452" s="121">
        <f t="shared" ref="BB452:BC452" si="646">BB238</f>
        <v>12.8</v>
      </c>
      <c r="BC452" s="121">
        <f t="shared" si="646"/>
        <v>19.600000000000001</v>
      </c>
      <c r="BE452" s="7">
        <v>2882</v>
      </c>
      <c r="BG452" s="123">
        <f t="shared" si="442"/>
        <v>0.8</v>
      </c>
      <c r="BJ452">
        <v>0</v>
      </c>
      <c r="BK452">
        <f>BK451</f>
        <v>10</v>
      </c>
      <c r="BL452">
        <f t="shared" si="642"/>
        <v>11.8</v>
      </c>
      <c r="BM452">
        <f t="shared" si="642"/>
        <v>21.85</v>
      </c>
      <c r="BO452">
        <f t="shared" si="468"/>
        <v>1</v>
      </c>
      <c r="BP452">
        <f t="shared" si="468"/>
        <v>1</v>
      </c>
      <c r="BQ452">
        <f t="shared" si="468"/>
        <v>1</v>
      </c>
      <c r="BR452">
        <f t="shared" si="444"/>
        <v>580</v>
      </c>
      <c r="BS452">
        <f t="shared" si="461"/>
        <v>629</v>
      </c>
      <c r="BT452">
        <f t="shared" si="462"/>
        <v>803</v>
      </c>
      <c r="BV452">
        <f t="shared" si="445"/>
        <v>0</v>
      </c>
      <c r="BW452">
        <f t="shared" si="446"/>
        <v>0</v>
      </c>
      <c r="BX452">
        <f t="shared" si="447"/>
        <v>0</v>
      </c>
      <c r="BY452">
        <f t="shared" si="353"/>
        <v>1</v>
      </c>
    </row>
    <row r="453" spans="1:77" x14ac:dyDescent="0.25">
      <c r="A453" t="str">
        <f t="shared" si="448"/>
        <v>23521</v>
      </c>
      <c r="D453">
        <v>2</v>
      </c>
      <c r="E453">
        <v>35</v>
      </c>
      <c r="F453">
        <v>40.5</v>
      </c>
      <c r="G453">
        <v>21</v>
      </c>
      <c r="H453">
        <v>21.5</v>
      </c>
      <c r="I453">
        <v>0</v>
      </c>
      <c r="J453">
        <v>26</v>
      </c>
      <c r="K453">
        <v>30</v>
      </c>
      <c r="L453">
        <f>L241</f>
        <v>46.4</v>
      </c>
      <c r="M453" s="115">
        <f t="shared" si="427"/>
        <v>2660</v>
      </c>
      <c r="N453" s="7">
        <f>N241</f>
        <v>5689.6682460807178</v>
      </c>
      <c r="O453" s="7">
        <f t="shared" ref="O453:P453" si="647">O241</f>
        <v>6074.6702425752001</v>
      </c>
      <c r="P453" s="7">
        <f t="shared" si="647"/>
        <v>8659.16</v>
      </c>
      <c r="Q453" s="121" t="s">
        <v>392</v>
      </c>
      <c r="R453">
        <v>1</v>
      </c>
      <c r="S453">
        <v>1</v>
      </c>
      <c r="T453">
        <v>1</v>
      </c>
      <c r="U453" t="e">
        <f t="shared" si="429"/>
        <v>#VALUE!</v>
      </c>
      <c r="V453">
        <f t="shared" si="430"/>
        <v>3131</v>
      </c>
      <c r="W453">
        <f t="shared" si="431"/>
        <v>3343</v>
      </c>
      <c r="X453">
        <f t="shared" si="432"/>
        <v>4765</v>
      </c>
      <c r="Y453" t="e">
        <f t="shared" si="355"/>
        <v>#VALUE!</v>
      </c>
      <c r="Z453">
        <f t="shared" si="356"/>
        <v>539</v>
      </c>
      <c r="AA453">
        <f t="shared" si="357"/>
        <v>575</v>
      </c>
      <c r="AB453" s="8">
        <f t="shared" si="358"/>
        <v>820</v>
      </c>
      <c r="AC453" s="213" t="e">
        <f t="shared" si="450"/>
        <v>#VALUE!</v>
      </c>
      <c r="AD453" s="213">
        <f t="shared" si="451"/>
        <v>1.5160473458027823</v>
      </c>
      <c r="AE453" s="213">
        <f t="shared" si="452"/>
        <v>1.7242692221864393</v>
      </c>
      <c r="AF453" s="213">
        <f t="shared" si="453"/>
        <v>3.4955637559883712</v>
      </c>
      <c r="AG453" s="167">
        <f t="shared" si="433"/>
        <v>1.2760000000000001E-4</v>
      </c>
      <c r="AH453" s="167">
        <f t="shared" si="434"/>
        <v>1.7219</v>
      </c>
      <c r="AI453" s="167">
        <f t="shared" si="435"/>
        <v>4</v>
      </c>
      <c r="AJ453" s="167">
        <f t="shared" si="436"/>
        <v>5.1420100000000005E-4</v>
      </c>
      <c r="AK453" s="115">
        <f t="shared" ref="AK453:AM453" si="648">AK241</f>
        <v>738.0333851508442</v>
      </c>
      <c r="AL453" s="7">
        <f t="shared" si="648"/>
        <v>787.97378843505794</v>
      </c>
      <c r="AM453" s="7">
        <f t="shared" si="648"/>
        <v>1123.22</v>
      </c>
      <c r="AN453">
        <v>1</v>
      </c>
      <c r="AO453">
        <v>1</v>
      </c>
      <c r="AP453">
        <v>1</v>
      </c>
      <c r="AQ453">
        <f t="shared" si="438"/>
        <v>831</v>
      </c>
      <c r="AR453">
        <f t="shared" si="438"/>
        <v>887</v>
      </c>
      <c r="AS453">
        <f t="shared" si="439"/>
        <v>1265</v>
      </c>
      <c r="AT453">
        <f t="shared" si="360"/>
        <v>357</v>
      </c>
      <c r="AU453">
        <f t="shared" si="361"/>
        <v>381</v>
      </c>
      <c r="AV453" s="8">
        <f t="shared" si="362"/>
        <v>544</v>
      </c>
      <c r="AW453" s="213">
        <f t="shared" si="455"/>
        <v>0.66784914417043373</v>
      </c>
      <c r="AX453" s="213">
        <f t="shared" si="456"/>
        <v>0.76013921556347797</v>
      </c>
      <c r="AY453" s="213">
        <f t="shared" si="457"/>
        <v>1.5441688349303584</v>
      </c>
      <c r="AZ453" s="119">
        <f t="shared" si="508"/>
        <v>0.9</v>
      </c>
      <c r="BA453" s="121">
        <f t="shared" ref="BA453" si="649">BA241</f>
        <v>11.5</v>
      </c>
      <c r="BB453" s="121">
        <f t="shared" ref="BB453:BC453" si="650">BB241</f>
        <v>12.8</v>
      </c>
      <c r="BC453" s="121">
        <f t="shared" si="650"/>
        <v>19.600000000000001</v>
      </c>
      <c r="BE453" s="7">
        <v>3325</v>
      </c>
      <c r="BG453" s="123">
        <f t="shared" si="442"/>
        <v>0.8</v>
      </c>
      <c r="BJ453">
        <v>0</v>
      </c>
      <c r="BK453">
        <f>BK452</f>
        <v>10</v>
      </c>
      <c r="BL453">
        <f t="shared" si="642"/>
        <v>11.8</v>
      </c>
      <c r="BM453">
        <f t="shared" si="642"/>
        <v>21.85</v>
      </c>
      <c r="BO453">
        <f t="shared" si="468"/>
        <v>1</v>
      </c>
      <c r="BP453">
        <f t="shared" si="468"/>
        <v>1</v>
      </c>
      <c r="BQ453">
        <f t="shared" si="468"/>
        <v>1</v>
      </c>
      <c r="BR453">
        <f t="shared" si="444"/>
        <v>831</v>
      </c>
      <c r="BS453">
        <f t="shared" si="461"/>
        <v>887</v>
      </c>
      <c r="BT453">
        <f t="shared" si="462"/>
        <v>1265</v>
      </c>
      <c r="BV453">
        <f t="shared" si="445"/>
        <v>0</v>
      </c>
      <c r="BW453">
        <f t="shared" si="446"/>
        <v>0</v>
      </c>
      <c r="BX453">
        <f t="shared" si="447"/>
        <v>0</v>
      </c>
      <c r="BY453">
        <f t="shared" si="353"/>
        <v>1</v>
      </c>
    </row>
    <row r="454" spans="1:77" x14ac:dyDescent="0.25">
      <c r="A454" t="str">
        <f t="shared" si="448"/>
        <v>23510</v>
      </c>
      <c r="D454">
        <v>2</v>
      </c>
      <c r="E454">
        <v>35</v>
      </c>
      <c r="F454">
        <v>40.5</v>
      </c>
      <c r="G454">
        <v>10</v>
      </c>
      <c r="H454">
        <v>11.5</v>
      </c>
      <c r="I454">
        <v>0</v>
      </c>
      <c r="J454">
        <v>26</v>
      </c>
      <c r="K454">
        <v>30</v>
      </c>
      <c r="L454">
        <f>L244</f>
        <v>46</v>
      </c>
      <c r="M454" s="115">
        <f t="shared" si="427"/>
        <v>1271.7</v>
      </c>
      <c r="N454" s="7">
        <f>N244</f>
        <v>2970.6878039917879</v>
      </c>
      <c r="O454" s="7">
        <f t="shared" ref="O454:P454" si="651">O244</f>
        <v>3224.8253922941558</v>
      </c>
      <c r="P454" s="7">
        <f t="shared" si="651"/>
        <v>4113.18</v>
      </c>
      <c r="Q454" s="121" t="s">
        <v>392</v>
      </c>
      <c r="R454">
        <v>1</v>
      </c>
      <c r="S454">
        <v>1</v>
      </c>
      <c r="T454">
        <v>1</v>
      </c>
      <c r="U454" t="e">
        <f t="shared" si="429"/>
        <v>#VALUE!</v>
      </c>
      <c r="V454">
        <f t="shared" si="430"/>
        <v>1635</v>
      </c>
      <c r="W454">
        <f t="shared" si="431"/>
        <v>1775</v>
      </c>
      <c r="X454">
        <f t="shared" si="432"/>
        <v>2264</v>
      </c>
      <c r="Y454" t="e">
        <f t="shared" si="355"/>
        <v>#VALUE!</v>
      </c>
      <c r="Z454">
        <f t="shared" si="356"/>
        <v>281</v>
      </c>
      <c r="AA454">
        <f t="shared" si="357"/>
        <v>305</v>
      </c>
      <c r="AB454" s="8">
        <f t="shared" si="358"/>
        <v>389</v>
      </c>
      <c r="AC454" s="213" t="e">
        <f t="shared" si="450"/>
        <v>#VALUE!</v>
      </c>
      <c r="AD454" s="213">
        <f t="shared" si="451"/>
        <v>0.31259511427532233</v>
      </c>
      <c r="AE454" s="213">
        <f t="shared" si="452"/>
        <v>0.36755417051662098</v>
      </c>
      <c r="AF454" s="213">
        <f t="shared" si="453"/>
        <v>0.59456734551944379</v>
      </c>
      <c r="AG454" s="167">
        <f t="shared" si="433"/>
        <v>3.969E-4</v>
      </c>
      <c r="AH454" s="167">
        <f t="shared" si="434"/>
        <v>1.7345999999999999</v>
      </c>
      <c r="AI454" s="167">
        <f t="shared" si="435"/>
        <v>2</v>
      </c>
      <c r="AJ454" s="167">
        <f t="shared" si="436"/>
        <v>3.6734700000000002E-4</v>
      </c>
      <c r="AK454" s="115">
        <f t="shared" ref="AK454:AM454" si="652">AK244</f>
        <v>411.84801378696699</v>
      </c>
      <c r="AL454" s="7">
        <f t="shared" si="652"/>
        <v>447.08095237792156</v>
      </c>
      <c r="AM454" s="7">
        <f t="shared" si="652"/>
        <v>570.24</v>
      </c>
      <c r="AN454">
        <v>1</v>
      </c>
      <c r="AO454">
        <v>1</v>
      </c>
      <c r="AP454">
        <v>1</v>
      </c>
      <c r="AQ454">
        <f t="shared" si="438"/>
        <v>464</v>
      </c>
      <c r="AR454">
        <f t="shared" si="438"/>
        <v>503</v>
      </c>
      <c r="AS454">
        <f t="shared" si="439"/>
        <v>642</v>
      </c>
      <c r="AT454">
        <f t="shared" si="360"/>
        <v>200</v>
      </c>
      <c r="AU454">
        <f t="shared" si="361"/>
        <v>216</v>
      </c>
      <c r="AV454" s="8">
        <f t="shared" si="362"/>
        <v>276</v>
      </c>
      <c r="AW454" s="213">
        <f t="shared" si="455"/>
        <v>0.15970983720316775</v>
      </c>
      <c r="AX454" s="213">
        <f t="shared" si="456"/>
        <v>0.18591507596152784</v>
      </c>
      <c r="AY454" s="213">
        <f t="shared" si="457"/>
        <v>0.3017002698345167</v>
      </c>
      <c r="AZ454" s="119">
        <f t="shared" si="508"/>
        <v>0.2</v>
      </c>
      <c r="BA454" s="121">
        <f t="shared" ref="BA454" si="653">BA244</f>
        <v>12.2</v>
      </c>
      <c r="BB454" s="121">
        <f t="shared" ref="BB454:BC454" si="654">BB244</f>
        <v>13.7</v>
      </c>
      <c r="BC454" s="121">
        <f t="shared" si="654"/>
        <v>22</v>
      </c>
      <c r="BE454" s="7">
        <v>1413</v>
      </c>
      <c r="BG454" s="123">
        <f t="shared" si="442"/>
        <v>0.9</v>
      </c>
      <c r="BJ454">
        <v>0</v>
      </c>
      <c r="BK454">
        <f>BK380</f>
        <v>10.9</v>
      </c>
      <c r="BL454">
        <f t="shared" ref="BL454:BM454" si="655">BL380</f>
        <v>12.7</v>
      </c>
      <c r="BM454">
        <f t="shared" si="655"/>
        <v>21.85</v>
      </c>
      <c r="BO454">
        <f t="shared" si="468"/>
        <v>1</v>
      </c>
      <c r="BP454">
        <f t="shared" si="468"/>
        <v>1</v>
      </c>
      <c r="BQ454">
        <f t="shared" si="468"/>
        <v>1</v>
      </c>
      <c r="BR454">
        <f t="shared" si="444"/>
        <v>464</v>
      </c>
      <c r="BS454">
        <f t="shared" si="461"/>
        <v>503</v>
      </c>
      <c r="BT454">
        <f t="shared" si="462"/>
        <v>642</v>
      </c>
      <c r="BV454">
        <f t="shared" si="445"/>
        <v>0</v>
      </c>
      <c r="BW454">
        <f t="shared" si="446"/>
        <v>0</v>
      </c>
      <c r="BX454">
        <f t="shared" si="447"/>
        <v>0</v>
      </c>
      <c r="BY454">
        <f t="shared" si="353"/>
        <v>1</v>
      </c>
    </row>
    <row r="455" spans="1:77" x14ac:dyDescent="0.25">
      <c r="A455" t="str">
        <f t="shared" si="448"/>
        <v>23511</v>
      </c>
      <c r="D455">
        <v>2</v>
      </c>
      <c r="E455">
        <v>35</v>
      </c>
      <c r="F455">
        <v>40.5</v>
      </c>
      <c r="G455">
        <v>11</v>
      </c>
      <c r="H455">
        <v>11.5</v>
      </c>
      <c r="I455">
        <v>0</v>
      </c>
      <c r="J455">
        <v>26</v>
      </c>
      <c r="K455">
        <v>30</v>
      </c>
      <c r="L455">
        <f>L247</f>
        <v>46</v>
      </c>
      <c r="M455" s="115">
        <f t="shared" si="427"/>
        <v>1343.68</v>
      </c>
      <c r="N455" s="7">
        <f>N247</f>
        <v>4030.7284303866513</v>
      </c>
      <c r="O455" s="7">
        <f t="shared" ref="O455:P455" si="656">O247</f>
        <v>4375.55079813051</v>
      </c>
      <c r="P455" s="7">
        <f t="shared" si="656"/>
        <v>5580.9</v>
      </c>
      <c r="Q455" s="121" t="s">
        <v>392</v>
      </c>
      <c r="R455">
        <v>1</v>
      </c>
      <c r="S455">
        <v>1</v>
      </c>
      <c r="T455">
        <v>1</v>
      </c>
      <c r="U455" t="e">
        <f t="shared" si="429"/>
        <v>#VALUE!</v>
      </c>
      <c r="V455">
        <f t="shared" si="430"/>
        <v>2218</v>
      </c>
      <c r="W455">
        <f t="shared" si="431"/>
        <v>2408</v>
      </c>
      <c r="X455">
        <f t="shared" si="432"/>
        <v>3071</v>
      </c>
      <c r="Y455" t="e">
        <f t="shared" si="355"/>
        <v>#VALUE!</v>
      </c>
      <c r="Z455">
        <f t="shared" si="356"/>
        <v>382</v>
      </c>
      <c r="AA455">
        <f t="shared" si="357"/>
        <v>414</v>
      </c>
      <c r="AB455" s="8">
        <f t="shared" si="358"/>
        <v>528</v>
      </c>
      <c r="AC455" s="213" t="e">
        <f t="shared" si="450"/>
        <v>#VALUE!</v>
      </c>
      <c r="AD455" s="213">
        <f t="shared" si="451"/>
        <v>0.91779780599469374</v>
      </c>
      <c r="AE455" s="213">
        <f t="shared" si="452"/>
        <v>1.0756103551763327</v>
      </c>
      <c r="AF455" s="213">
        <f t="shared" si="453"/>
        <v>1.7382473399979994</v>
      </c>
      <c r="AG455" s="167">
        <f t="shared" si="433"/>
        <v>3.969E-4</v>
      </c>
      <c r="AH455" s="167">
        <f t="shared" si="434"/>
        <v>1.7345999999999999</v>
      </c>
      <c r="AI455" s="167">
        <f t="shared" si="435"/>
        <v>4</v>
      </c>
      <c r="AJ455" s="167">
        <f t="shared" si="436"/>
        <v>5.7428799999999995E-4</v>
      </c>
      <c r="AK455" s="115">
        <f t="shared" ref="AK455:AM455" si="657">AK247</f>
        <v>675.10313623602258</v>
      </c>
      <c r="AL455" s="7">
        <f t="shared" si="657"/>
        <v>732.85712932403612</v>
      </c>
      <c r="AM455" s="7">
        <f t="shared" si="657"/>
        <v>934.74</v>
      </c>
      <c r="AN455">
        <v>1</v>
      </c>
      <c r="AO455">
        <v>1</v>
      </c>
      <c r="AP455">
        <v>1</v>
      </c>
      <c r="AQ455">
        <f t="shared" si="438"/>
        <v>760</v>
      </c>
      <c r="AR455">
        <f t="shared" si="438"/>
        <v>825</v>
      </c>
      <c r="AS455">
        <f t="shared" si="439"/>
        <v>1053</v>
      </c>
      <c r="AT455">
        <f t="shared" si="360"/>
        <v>327</v>
      </c>
      <c r="AU455">
        <f t="shared" si="361"/>
        <v>355</v>
      </c>
      <c r="AV455" s="8">
        <f t="shared" si="362"/>
        <v>453</v>
      </c>
      <c r="AW455" s="213">
        <f t="shared" si="455"/>
        <v>0.67551602197799432</v>
      </c>
      <c r="AX455" s="213">
        <f t="shared" si="456"/>
        <v>0.7942796578120439</v>
      </c>
      <c r="AY455" s="213">
        <f t="shared" si="457"/>
        <v>1.2846693432329346</v>
      </c>
      <c r="AZ455" s="119">
        <f t="shared" si="508"/>
        <v>0.5</v>
      </c>
      <c r="BA455" s="121">
        <f t="shared" ref="BA455" si="658">BA247</f>
        <v>12.2</v>
      </c>
      <c r="BB455" s="121">
        <f t="shared" ref="BB455:BC455" si="659">BB247</f>
        <v>13.7</v>
      </c>
      <c r="BC455" s="121">
        <f t="shared" si="659"/>
        <v>22</v>
      </c>
      <c r="BE455" s="7">
        <v>1976</v>
      </c>
      <c r="BG455" s="123">
        <f t="shared" si="442"/>
        <v>0.68</v>
      </c>
      <c r="BJ455">
        <v>0</v>
      </c>
      <c r="BK455">
        <f>BK454</f>
        <v>10.9</v>
      </c>
      <c r="BL455">
        <f t="shared" ref="BL455:BM455" si="660">BL454</f>
        <v>12.7</v>
      </c>
      <c r="BM455">
        <f t="shared" si="660"/>
        <v>21.85</v>
      </c>
      <c r="BO455">
        <f t="shared" si="468"/>
        <v>1</v>
      </c>
      <c r="BP455">
        <f t="shared" si="468"/>
        <v>1</v>
      </c>
      <c r="BQ455">
        <f t="shared" si="468"/>
        <v>1</v>
      </c>
      <c r="BR455">
        <f t="shared" si="444"/>
        <v>760</v>
      </c>
      <c r="BS455">
        <f t="shared" si="461"/>
        <v>825</v>
      </c>
      <c r="BT455">
        <f t="shared" si="462"/>
        <v>1053</v>
      </c>
      <c r="BV455">
        <f t="shared" si="445"/>
        <v>0</v>
      </c>
      <c r="BW455">
        <f t="shared" si="446"/>
        <v>0</v>
      </c>
      <c r="BX455">
        <f t="shared" si="447"/>
        <v>0</v>
      </c>
      <c r="BY455">
        <f t="shared" si="353"/>
        <v>1</v>
      </c>
    </row>
    <row r="456" spans="1:77" x14ac:dyDescent="0.25">
      <c r="A456" t="str">
        <f t="shared" si="448"/>
        <v>23515</v>
      </c>
      <c r="D456">
        <v>2</v>
      </c>
      <c r="E456">
        <v>35</v>
      </c>
      <c r="F456">
        <v>40.5</v>
      </c>
      <c r="G456">
        <v>15</v>
      </c>
      <c r="H456">
        <v>16.5</v>
      </c>
      <c r="I456">
        <v>0</v>
      </c>
      <c r="J456">
        <v>26</v>
      </c>
      <c r="K456">
        <v>30</v>
      </c>
      <c r="L456">
        <f>L250</f>
        <v>46.4</v>
      </c>
      <c r="M456" s="115">
        <f t="shared" si="427"/>
        <v>1896.8000000000002</v>
      </c>
      <c r="N456" s="7">
        <f>N250</f>
        <v>3233.3460619053994</v>
      </c>
      <c r="O456" s="7">
        <f t="shared" ref="O456:P456" si="661">O250</f>
        <v>3452.1364439366635</v>
      </c>
      <c r="P456" s="7">
        <f t="shared" si="661"/>
        <v>4920.8599999999997</v>
      </c>
      <c r="Q456" s="121" t="s">
        <v>392</v>
      </c>
      <c r="R456">
        <v>1</v>
      </c>
      <c r="S456">
        <v>1</v>
      </c>
      <c r="T456">
        <v>1</v>
      </c>
      <c r="U456" t="e">
        <f t="shared" si="429"/>
        <v>#VALUE!</v>
      </c>
      <c r="V456">
        <f t="shared" si="430"/>
        <v>1779</v>
      </c>
      <c r="W456">
        <f t="shared" si="431"/>
        <v>1900</v>
      </c>
      <c r="X456">
        <f t="shared" si="432"/>
        <v>2708</v>
      </c>
      <c r="Y456" t="e">
        <f t="shared" si="355"/>
        <v>#VALUE!</v>
      </c>
      <c r="Z456">
        <f t="shared" si="356"/>
        <v>306</v>
      </c>
      <c r="AA456">
        <f t="shared" si="357"/>
        <v>327</v>
      </c>
      <c r="AB456" s="8">
        <f t="shared" si="358"/>
        <v>466</v>
      </c>
      <c r="AC456" s="213" t="e">
        <f t="shared" si="450"/>
        <v>#VALUE!</v>
      </c>
      <c r="AD456" s="213">
        <f t="shared" si="451"/>
        <v>0.4400148715967328</v>
      </c>
      <c r="AE456" s="213">
        <f t="shared" si="452"/>
        <v>0.50214506988027896</v>
      </c>
      <c r="AF456" s="213">
        <f t="shared" si="453"/>
        <v>1.0163366156163574</v>
      </c>
      <c r="AG456" s="167">
        <f t="shared" si="433"/>
        <v>2.0829999999999999E-4</v>
      </c>
      <c r="AH456" s="167">
        <f t="shared" si="434"/>
        <v>1.724</v>
      </c>
      <c r="AI456" s="167">
        <f t="shared" si="435"/>
        <v>2</v>
      </c>
      <c r="AJ456" s="167">
        <f t="shared" si="436"/>
        <v>4.6182900000000003E-4</v>
      </c>
      <c r="AK456" s="115">
        <f t="shared" ref="AK456:AM456" si="662">AK250</f>
        <v>420.6820520547858</v>
      </c>
      <c r="AL456" s="7">
        <f t="shared" si="662"/>
        <v>449.14828645115074</v>
      </c>
      <c r="AM456" s="7">
        <f t="shared" si="662"/>
        <v>640.24</v>
      </c>
      <c r="AN456">
        <v>1</v>
      </c>
      <c r="AO456">
        <v>1</v>
      </c>
      <c r="AP456">
        <v>1</v>
      </c>
      <c r="AQ456">
        <f t="shared" si="438"/>
        <v>474</v>
      </c>
      <c r="AR456">
        <f t="shared" si="438"/>
        <v>506</v>
      </c>
      <c r="AS456">
        <f t="shared" si="439"/>
        <v>721</v>
      </c>
      <c r="AT456">
        <f t="shared" si="360"/>
        <v>204</v>
      </c>
      <c r="AU456">
        <f t="shared" si="361"/>
        <v>218</v>
      </c>
      <c r="AV456" s="8">
        <f t="shared" si="362"/>
        <v>310</v>
      </c>
      <c r="AW456" s="213">
        <f t="shared" si="455"/>
        <v>0.1964160583291264</v>
      </c>
      <c r="AX456" s="213">
        <f t="shared" si="456"/>
        <v>0.22413300139589623</v>
      </c>
      <c r="AY456" s="213">
        <f t="shared" si="457"/>
        <v>0.45153413255906993</v>
      </c>
      <c r="AZ456" s="119">
        <f t="shared" si="508"/>
        <v>0.4</v>
      </c>
      <c r="BA456" s="121">
        <f t="shared" ref="BA456" si="663">BA250</f>
        <v>11.5</v>
      </c>
      <c r="BB456" s="121">
        <f t="shared" ref="BB456:BC456" si="664">BB250</f>
        <v>12.8</v>
      </c>
      <c r="BC456" s="121">
        <f t="shared" si="664"/>
        <v>19.600000000000001</v>
      </c>
      <c r="BE456" s="7">
        <v>2371</v>
      </c>
      <c r="BG456" s="123">
        <f t="shared" si="442"/>
        <v>0.8</v>
      </c>
      <c r="BJ456">
        <v>0</v>
      </c>
      <c r="BK456">
        <f>BK381</f>
        <v>10</v>
      </c>
      <c r="BL456">
        <f t="shared" ref="BL456:BM456" si="665">BL381</f>
        <v>11.8</v>
      </c>
      <c r="BM456">
        <f t="shared" si="665"/>
        <v>21.85</v>
      </c>
      <c r="BO456">
        <f t="shared" si="468"/>
        <v>1</v>
      </c>
      <c r="BP456">
        <f t="shared" si="468"/>
        <v>1</v>
      </c>
      <c r="BQ456">
        <f t="shared" si="468"/>
        <v>1</v>
      </c>
      <c r="BR456">
        <f t="shared" si="444"/>
        <v>474</v>
      </c>
      <c r="BS456">
        <f t="shared" si="461"/>
        <v>506</v>
      </c>
      <c r="BT456">
        <f t="shared" si="462"/>
        <v>721</v>
      </c>
      <c r="BV456">
        <f t="shared" si="445"/>
        <v>0</v>
      </c>
      <c r="BW456">
        <f t="shared" si="446"/>
        <v>0</v>
      </c>
      <c r="BX456">
        <f t="shared" si="447"/>
        <v>0</v>
      </c>
      <c r="BY456">
        <f t="shared" si="353"/>
        <v>1</v>
      </c>
    </row>
    <row r="457" spans="1:77" x14ac:dyDescent="0.25">
      <c r="A457" t="str">
        <f t="shared" si="448"/>
        <v>23516</v>
      </c>
      <c r="D457">
        <v>2</v>
      </c>
      <c r="E457">
        <v>35</v>
      </c>
      <c r="F457">
        <v>40.5</v>
      </c>
      <c r="G457">
        <v>16</v>
      </c>
      <c r="H457">
        <v>16.5</v>
      </c>
      <c r="I457">
        <v>0</v>
      </c>
      <c r="J457">
        <v>26</v>
      </c>
      <c r="K457">
        <v>30</v>
      </c>
      <c r="L457">
        <f>L253</f>
        <v>46.4</v>
      </c>
      <c r="M457" s="115">
        <f t="shared" si="427"/>
        <v>1989.0000000000002</v>
      </c>
      <c r="N457" s="7">
        <f>N253</f>
        <v>4843.4549704976926</v>
      </c>
      <c r="O457" s="7">
        <f t="shared" ref="O457:P457" si="666">O253</f>
        <v>5171.1963699821436</v>
      </c>
      <c r="P457" s="7">
        <f t="shared" si="666"/>
        <v>7371.3</v>
      </c>
      <c r="Q457" s="121" t="s">
        <v>392</v>
      </c>
      <c r="R457">
        <v>1</v>
      </c>
      <c r="S457">
        <v>1</v>
      </c>
      <c r="T457">
        <v>1</v>
      </c>
      <c r="U457" t="e">
        <f t="shared" si="429"/>
        <v>#VALUE!</v>
      </c>
      <c r="V457">
        <f t="shared" si="430"/>
        <v>2666</v>
      </c>
      <c r="W457">
        <f t="shared" si="431"/>
        <v>2846</v>
      </c>
      <c r="X457">
        <f t="shared" si="432"/>
        <v>4057</v>
      </c>
      <c r="Y457" t="e">
        <f t="shared" si="355"/>
        <v>#VALUE!</v>
      </c>
      <c r="Z457">
        <f t="shared" si="356"/>
        <v>459</v>
      </c>
      <c r="AA457">
        <f t="shared" si="357"/>
        <v>490</v>
      </c>
      <c r="AB457" s="8">
        <f t="shared" si="358"/>
        <v>698</v>
      </c>
      <c r="AC457" s="213" t="e">
        <f t="shared" si="450"/>
        <v>#VALUE!</v>
      </c>
      <c r="AD457" s="213">
        <f t="shared" si="451"/>
        <v>2.9409535408891267</v>
      </c>
      <c r="AE457" s="213">
        <f t="shared" si="452"/>
        <v>3.3502913831027592</v>
      </c>
      <c r="AF457" s="213">
        <f t="shared" si="453"/>
        <v>6.7845200680201634</v>
      </c>
      <c r="AG457" s="167">
        <f t="shared" si="433"/>
        <v>2.0829999999999999E-4</v>
      </c>
      <c r="AH457" s="167">
        <f t="shared" si="434"/>
        <v>1.724</v>
      </c>
      <c r="AI457" s="167">
        <f t="shared" si="435"/>
        <v>4</v>
      </c>
      <c r="AJ457" s="167">
        <f t="shared" si="436"/>
        <v>1.392796E-3</v>
      </c>
      <c r="AK457" s="115">
        <f t="shared" ref="AK457:AM457" si="667">AK253</f>
        <v>686.3088894339993</v>
      </c>
      <c r="AL457" s="7">
        <f t="shared" si="667"/>
        <v>732.7492584003295</v>
      </c>
      <c r="AM457" s="7">
        <f t="shared" si="667"/>
        <v>1044.5</v>
      </c>
      <c r="AN457">
        <v>1</v>
      </c>
      <c r="AO457">
        <v>1</v>
      </c>
      <c r="AP457">
        <v>1</v>
      </c>
      <c r="AQ457">
        <f t="shared" si="438"/>
        <v>773</v>
      </c>
      <c r="AR457">
        <f t="shared" si="438"/>
        <v>825</v>
      </c>
      <c r="AS457">
        <f t="shared" si="439"/>
        <v>1176</v>
      </c>
      <c r="AT457">
        <f t="shared" si="360"/>
        <v>332</v>
      </c>
      <c r="AU457">
        <f t="shared" si="361"/>
        <v>355</v>
      </c>
      <c r="AV457" s="8">
        <f t="shared" si="362"/>
        <v>506</v>
      </c>
      <c r="AW457" s="213">
        <f t="shared" si="455"/>
        <v>1.5418410384177337</v>
      </c>
      <c r="AX457" s="213">
        <f t="shared" si="456"/>
        <v>1.7620871802382805</v>
      </c>
      <c r="AY457" s="213">
        <f t="shared" si="457"/>
        <v>3.571970119608272</v>
      </c>
      <c r="AZ457" s="119">
        <f t="shared" si="508"/>
        <v>0.7</v>
      </c>
      <c r="BA457" s="121">
        <f t="shared" ref="BA457" si="668">BA253</f>
        <v>11.5</v>
      </c>
      <c r="BB457" s="121">
        <f t="shared" ref="BB457:BC457" si="669">BB253</f>
        <v>12.8</v>
      </c>
      <c r="BC457" s="121">
        <f t="shared" si="669"/>
        <v>19.600000000000001</v>
      </c>
      <c r="BE457" s="7">
        <v>2925</v>
      </c>
      <c r="BG457" s="123">
        <f t="shared" si="442"/>
        <v>0.68</v>
      </c>
      <c r="BJ457">
        <v>0</v>
      </c>
      <c r="BK457">
        <f>BK456</f>
        <v>10</v>
      </c>
      <c r="BL457">
        <f t="shared" ref="BL457:BM459" si="670">BL456</f>
        <v>11.8</v>
      </c>
      <c r="BM457">
        <f t="shared" si="670"/>
        <v>21.85</v>
      </c>
      <c r="BO457">
        <f t="shared" si="468"/>
        <v>1</v>
      </c>
      <c r="BP457">
        <f t="shared" si="468"/>
        <v>1</v>
      </c>
      <c r="BQ457">
        <f t="shared" si="468"/>
        <v>1</v>
      </c>
      <c r="BR457">
        <f t="shared" si="444"/>
        <v>773</v>
      </c>
      <c r="BS457">
        <f t="shared" si="461"/>
        <v>825</v>
      </c>
      <c r="BT457">
        <f t="shared" si="462"/>
        <v>1176</v>
      </c>
      <c r="BV457">
        <f t="shared" si="445"/>
        <v>0</v>
      </c>
      <c r="BW457">
        <f t="shared" si="446"/>
        <v>0</v>
      </c>
      <c r="BX457">
        <f t="shared" si="447"/>
        <v>0</v>
      </c>
      <c r="BY457">
        <f t="shared" si="353"/>
        <v>1</v>
      </c>
    </row>
    <row r="458" spans="1:77" x14ac:dyDescent="0.25">
      <c r="A458" t="str">
        <f t="shared" si="448"/>
        <v>23520</v>
      </c>
      <c r="D458">
        <v>2</v>
      </c>
      <c r="E458">
        <v>35</v>
      </c>
      <c r="F458">
        <v>40.5</v>
      </c>
      <c r="G458">
        <v>20</v>
      </c>
      <c r="H458">
        <v>21.5</v>
      </c>
      <c r="I458">
        <v>0</v>
      </c>
      <c r="J458">
        <v>26</v>
      </c>
      <c r="K458">
        <v>30</v>
      </c>
      <c r="L458">
        <f>L256</f>
        <v>46.4</v>
      </c>
      <c r="M458" s="115">
        <f t="shared" si="427"/>
        <v>2593.6000000000004</v>
      </c>
      <c r="N458" s="7">
        <f>N256</f>
        <v>4497.8275192555193</v>
      </c>
      <c r="O458" s="7">
        <f t="shared" ref="O458:P458" si="671">O256</f>
        <v>4882.6094666576164</v>
      </c>
      <c r="P458" s="7">
        <f t="shared" si="671"/>
        <v>6227.64</v>
      </c>
      <c r="Q458" s="121" t="s">
        <v>392</v>
      </c>
      <c r="R458">
        <v>1</v>
      </c>
      <c r="S458">
        <v>1</v>
      </c>
      <c r="T458">
        <v>1</v>
      </c>
      <c r="U458" t="e">
        <f t="shared" si="429"/>
        <v>#VALUE!</v>
      </c>
      <c r="V458">
        <f t="shared" si="430"/>
        <v>2475</v>
      </c>
      <c r="W458">
        <f t="shared" si="431"/>
        <v>2687</v>
      </c>
      <c r="X458">
        <f t="shared" si="432"/>
        <v>3427</v>
      </c>
      <c r="Y458" t="e">
        <f t="shared" si="355"/>
        <v>#VALUE!</v>
      </c>
      <c r="Z458">
        <f t="shared" si="356"/>
        <v>426</v>
      </c>
      <c r="AA458">
        <f t="shared" si="357"/>
        <v>462</v>
      </c>
      <c r="AB458" s="8">
        <f t="shared" si="358"/>
        <v>589</v>
      </c>
      <c r="AC458" s="213" t="e">
        <f t="shared" si="450"/>
        <v>#VALUE!</v>
      </c>
      <c r="AD458" s="213">
        <f t="shared" si="451"/>
        <v>0.68714959202671311</v>
      </c>
      <c r="AE458" s="213">
        <f t="shared" si="452"/>
        <v>0.80773928949039431</v>
      </c>
      <c r="AF458" s="213">
        <f t="shared" si="453"/>
        <v>1.3107392162086311</v>
      </c>
      <c r="AG458" s="167">
        <f t="shared" si="433"/>
        <v>1.2760000000000001E-4</v>
      </c>
      <c r="AH458" s="167">
        <f t="shared" si="434"/>
        <v>1.7219</v>
      </c>
      <c r="AI458" s="167">
        <f t="shared" si="435"/>
        <v>2</v>
      </c>
      <c r="AJ458" s="167">
        <f t="shared" si="436"/>
        <v>3.76611E-4</v>
      </c>
      <c r="AK458" s="115">
        <f t="shared" ref="AK458:AM458" si="672">AK256</f>
        <v>526.1057925837863</v>
      </c>
      <c r="AL458" s="7">
        <f t="shared" si="672"/>
        <v>571.11330132956857</v>
      </c>
      <c r="AM458" s="7">
        <f t="shared" si="672"/>
        <v>728.44</v>
      </c>
      <c r="AN458">
        <v>1</v>
      </c>
      <c r="AO458">
        <v>1</v>
      </c>
      <c r="AP458">
        <v>1</v>
      </c>
      <c r="AQ458">
        <f t="shared" si="438"/>
        <v>592</v>
      </c>
      <c r="AR458">
        <f t="shared" si="438"/>
        <v>643</v>
      </c>
      <c r="AS458">
        <f t="shared" si="439"/>
        <v>820</v>
      </c>
      <c r="AT458">
        <f t="shared" si="360"/>
        <v>255</v>
      </c>
      <c r="AU458">
        <f t="shared" si="361"/>
        <v>276</v>
      </c>
      <c r="AV458" s="8">
        <f t="shared" si="362"/>
        <v>353</v>
      </c>
      <c r="AW458" s="213">
        <f t="shared" si="455"/>
        <v>0.24716804050953625</v>
      </c>
      <c r="AX458" s="213">
        <f t="shared" si="456"/>
        <v>0.28937141059937038</v>
      </c>
      <c r="AY458" s="213">
        <f t="shared" si="457"/>
        <v>0.47246530732750064</v>
      </c>
      <c r="AZ458" s="119">
        <f t="shared" si="508"/>
        <v>0.5</v>
      </c>
      <c r="BA458" s="121">
        <f t="shared" ref="BA458" si="673">BA256</f>
        <v>11.5</v>
      </c>
      <c r="BB458" s="121">
        <f t="shared" ref="BB458:BC458" si="674">BB256</f>
        <v>12.8</v>
      </c>
      <c r="BC458" s="121">
        <f t="shared" si="674"/>
        <v>19.600000000000001</v>
      </c>
      <c r="BE458" s="7">
        <v>3242</v>
      </c>
      <c r="BG458" s="123">
        <f t="shared" si="442"/>
        <v>0.8</v>
      </c>
      <c r="BJ458">
        <v>0</v>
      </c>
      <c r="BK458">
        <f>BK457</f>
        <v>10</v>
      </c>
      <c r="BL458">
        <f t="shared" si="670"/>
        <v>11.8</v>
      </c>
      <c r="BM458">
        <f t="shared" si="670"/>
        <v>21.85</v>
      </c>
      <c r="BO458">
        <f t="shared" si="468"/>
        <v>1</v>
      </c>
      <c r="BP458">
        <f t="shared" si="468"/>
        <v>1</v>
      </c>
      <c r="BQ458">
        <f t="shared" si="468"/>
        <v>1</v>
      </c>
      <c r="BR458">
        <f t="shared" si="444"/>
        <v>592</v>
      </c>
      <c r="BS458">
        <f t="shared" si="461"/>
        <v>643</v>
      </c>
      <c r="BT458">
        <f t="shared" si="462"/>
        <v>820</v>
      </c>
      <c r="BV458">
        <f t="shared" si="445"/>
        <v>0</v>
      </c>
      <c r="BW458">
        <f t="shared" si="446"/>
        <v>0</v>
      </c>
      <c r="BX458">
        <f t="shared" si="447"/>
        <v>0</v>
      </c>
      <c r="BY458">
        <f t="shared" si="353"/>
        <v>1</v>
      </c>
    </row>
    <row r="459" spans="1:77" x14ac:dyDescent="0.25">
      <c r="A459" t="str">
        <f t="shared" si="448"/>
        <v>23521</v>
      </c>
      <c r="D459">
        <v>2</v>
      </c>
      <c r="E459">
        <v>35</v>
      </c>
      <c r="F459">
        <v>40.5</v>
      </c>
      <c r="G459">
        <v>21</v>
      </c>
      <c r="H459">
        <v>21.5</v>
      </c>
      <c r="I459">
        <v>0</v>
      </c>
      <c r="J459">
        <v>26</v>
      </c>
      <c r="K459">
        <v>30</v>
      </c>
      <c r="L459">
        <f>L259</f>
        <v>46.4</v>
      </c>
      <c r="M459" s="115">
        <f t="shared" si="427"/>
        <v>2992</v>
      </c>
      <c r="N459" s="7">
        <f>N259</f>
        <v>6016.7573462820046</v>
      </c>
      <c r="O459" s="7">
        <f t="shared" ref="O459:P459" si="675">O259</f>
        <v>6423.892435808023</v>
      </c>
      <c r="P459" s="7">
        <f t="shared" si="675"/>
        <v>9156.9599999999991</v>
      </c>
      <c r="Q459" s="121" t="s">
        <v>392</v>
      </c>
      <c r="R459">
        <v>1</v>
      </c>
      <c r="S459">
        <v>1</v>
      </c>
      <c r="T459">
        <v>1</v>
      </c>
      <c r="U459" t="e">
        <f t="shared" si="429"/>
        <v>#VALUE!</v>
      </c>
      <c r="V459">
        <f t="shared" si="430"/>
        <v>3311</v>
      </c>
      <c r="W459">
        <f t="shared" si="431"/>
        <v>3535</v>
      </c>
      <c r="X459">
        <f t="shared" si="432"/>
        <v>5039</v>
      </c>
      <c r="Y459" t="e">
        <f t="shared" si="355"/>
        <v>#VALUE!</v>
      </c>
      <c r="Z459">
        <f t="shared" si="356"/>
        <v>569</v>
      </c>
      <c r="AA459">
        <f t="shared" si="357"/>
        <v>608</v>
      </c>
      <c r="AB459" s="8">
        <f t="shared" si="358"/>
        <v>867</v>
      </c>
      <c r="AC459" s="213" t="e">
        <f t="shared" si="450"/>
        <v>#VALUE!</v>
      </c>
      <c r="AD459" s="213">
        <f t="shared" si="451"/>
        <v>1.6886386984146051</v>
      </c>
      <c r="AE459" s="213">
        <f t="shared" si="452"/>
        <v>1.9268627036814636</v>
      </c>
      <c r="AF459" s="213">
        <f t="shared" si="453"/>
        <v>3.9059148765639562</v>
      </c>
      <c r="AG459" s="167">
        <f t="shared" si="433"/>
        <v>1.2760000000000001E-4</v>
      </c>
      <c r="AH459" s="167">
        <f t="shared" si="434"/>
        <v>1.7219</v>
      </c>
      <c r="AI459" s="167">
        <f t="shared" si="435"/>
        <v>4</v>
      </c>
      <c r="AJ459" s="167">
        <f t="shared" si="436"/>
        <v>5.1420100000000005E-4</v>
      </c>
      <c r="AK459" s="115">
        <f t="shared" ref="AK459:AM459" si="676">AK259</f>
        <v>750.12346036921247</v>
      </c>
      <c r="AL459" s="7">
        <f t="shared" si="676"/>
        <v>800.88196110577712</v>
      </c>
      <c r="AM459" s="7">
        <f t="shared" si="676"/>
        <v>1141.6200000000001</v>
      </c>
      <c r="AN459">
        <v>1</v>
      </c>
      <c r="AO459">
        <v>1</v>
      </c>
      <c r="AP459">
        <v>1</v>
      </c>
      <c r="AQ459">
        <f t="shared" si="438"/>
        <v>845</v>
      </c>
      <c r="AR459">
        <f t="shared" si="438"/>
        <v>902</v>
      </c>
      <c r="AS459">
        <f t="shared" si="439"/>
        <v>1286</v>
      </c>
      <c r="AT459">
        <f t="shared" si="360"/>
        <v>363</v>
      </c>
      <c r="AU459">
        <f t="shared" si="361"/>
        <v>388</v>
      </c>
      <c r="AV459" s="8">
        <f t="shared" si="362"/>
        <v>553</v>
      </c>
      <c r="AW459" s="213">
        <f t="shared" si="455"/>
        <v>0.69036404527734596</v>
      </c>
      <c r="AX459" s="213">
        <f t="shared" si="456"/>
        <v>0.78817738281338978</v>
      </c>
      <c r="AY459" s="213">
        <f t="shared" si="457"/>
        <v>1.5954364390870561</v>
      </c>
      <c r="AZ459" s="119">
        <f t="shared" si="508"/>
        <v>0.9</v>
      </c>
      <c r="BA459" s="121">
        <f t="shared" ref="BA459" si="677">BA259</f>
        <v>11.5</v>
      </c>
      <c r="BB459" s="121">
        <f t="shared" ref="BB459:BC459" si="678">BB259</f>
        <v>12.8</v>
      </c>
      <c r="BC459" s="121">
        <f t="shared" si="678"/>
        <v>19.600000000000001</v>
      </c>
      <c r="BE459" s="7">
        <v>3740</v>
      </c>
      <c r="BG459" s="123">
        <f t="shared" si="442"/>
        <v>0.8</v>
      </c>
      <c r="BJ459">
        <v>0</v>
      </c>
      <c r="BK459">
        <f>BK458</f>
        <v>10</v>
      </c>
      <c r="BL459">
        <f t="shared" si="670"/>
        <v>11.8</v>
      </c>
      <c r="BM459">
        <f t="shared" si="670"/>
        <v>21.85</v>
      </c>
      <c r="BO459">
        <f t="shared" si="468"/>
        <v>1</v>
      </c>
      <c r="BP459">
        <f t="shared" si="468"/>
        <v>1</v>
      </c>
      <c r="BQ459">
        <f t="shared" si="468"/>
        <v>1</v>
      </c>
      <c r="BR459">
        <f t="shared" si="444"/>
        <v>845</v>
      </c>
      <c r="BS459">
        <f t="shared" si="461"/>
        <v>902</v>
      </c>
      <c r="BT459">
        <f t="shared" si="462"/>
        <v>1286</v>
      </c>
      <c r="BV459">
        <f t="shared" si="445"/>
        <v>0</v>
      </c>
      <c r="BW459">
        <f t="shared" si="446"/>
        <v>0</v>
      </c>
      <c r="BX459">
        <f t="shared" si="447"/>
        <v>0</v>
      </c>
      <c r="BY459">
        <f t="shared" si="353"/>
        <v>1</v>
      </c>
    </row>
    <row r="460" spans="1:77" x14ac:dyDescent="0.25">
      <c r="A460" t="str">
        <f t="shared" si="448"/>
        <v>23510</v>
      </c>
      <c r="D460">
        <v>2</v>
      </c>
      <c r="E460">
        <v>35</v>
      </c>
      <c r="F460">
        <v>40.5</v>
      </c>
      <c r="G460">
        <v>10</v>
      </c>
      <c r="H460">
        <v>11.5</v>
      </c>
      <c r="I460">
        <v>0</v>
      </c>
      <c r="J460">
        <v>26</v>
      </c>
      <c r="K460">
        <v>30</v>
      </c>
      <c r="L460">
        <f>L262</f>
        <v>46.5</v>
      </c>
      <c r="M460" s="115">
        <f t="shared" si="427"/>
        <v>1413</v>
      </c>
      <c r="N460" s="7">
        <f>N262</f>
        <v>3259.5785648750903</v>
      </c>
      <c r="O460" s="7">
        <f t="shared" ref="O460:P460" si="679">O262</f>
        <v>3552.8677924068675</v>
      </c>
      <c r="P460" s="7">
        <f t="shared" si="679"/>
        <v>4620.9799999999996</v>
      </c>
      <c r="Q460" s="121" t="s">
        <v>392</v>
      </c>
      <c r="R460">
        <v>1</v>
      </c>
      <c r="S460">
        <v>1</v>
      </c>
      <c r="T460">
        <v>1</v>
      </c>
      <c r="U460" t="e">
        <f t="shared" si="429"/>
        <v>#VALUE!</v>
      </c>
      <c r="V460">
        <f t="shared" si="430"/>
        <v>1794</v>
      </c>
      <c r="W460">
        <f t="shared" si="431"/>
        <v>1955</v>
      </c>
      <c r="X460">
        <f t="shared" si="432"/>
        <v>2543</v>
      </c>
      <c r="Y460" t="e">
        <f t="shared" si="355"/>
        <v>#VALUE!</v>
      </c>
      <c r="Z460">
        <f t="shared" si="356"/>
        <v>309</v>
      </c>
      <c r="AA460">
        <f t="shared" si="357"/>
        <v>336</v>
      </c>
      <c r="AB460" s="8">
        <f t="shared" si="358"/>
        <v>437</v>
      </c>
      <c r="AC460" s="213" t="e">
        <f t="shared" si="450"/>
        <v>#VALUE!</v>
      </c>
      <c r="AD460" s="213">
        <f t="shared" si="451"/>
        <v>0.37714241839066115</v>
      </c>
      <c r="AE460" s="213">
        <f t="shared" si="452"/>
        <v>0.44506169832278875</v>
      </c>
      <c r="AF460" s="213">
        <f t="shared" si="453"/>
        <v>0.74843988732215638</v>
      </c>
      <c r="AG460" s="167">
        <f t="shared" si="433"/>
        <v>3.969E-4</v>
      </c>
      <c r="AH460" s="167">
        <f t="shared" si="434"/>
        <v>1.7345999999999999</v>
      </c>
      <c r="AI460" s="167">
        <f t="shared" si="435"/>
        <v>2</v>
      </c>
      <c r="AJ460" s="167">
        <f t="shared" si="436"/>
        <v>3.6734700000000002E-4</v>
      </c>
      <c r="AK460" s="115">
        <f t="shared" ref="AK460:AM460" si="680">AK262</f>
        <v>451.89903695786995</v>
      </c>
      <c r="AL460" s="7">
        <f t="shared" si="680"/>
        <v>492.55985148767917</v>
      </c>
      <c r="AM460" s="7">
        <f t="shared" si="680"/>
        <v>640.64</v>
      </c>
      <c r="AN460">
        <v>1</v>
      </c>
      <c r="AO460">
        <v>1</v>
      </c>
      <c r="AP460">
        <v>1</v>
      </c>
      <c r="AQ460">
        <f t="shared" si="438"/>
        <v>509</v>
      </c>
      <c r="AR460">
        <f t="shared" si="438"/>
        <v>555</v>
      </c>
      <c r="AS460">
        <f t="shared" si="439"/>
        <v>721</v>
      </c>
      <c r="AT460">
        <f t="shared" si="360"/>
        <v>219</v>
      </c>
      <c r="AU460">
        <f t="shared" si="361"/>
        <v>239</v>
      </c>
      <c r="AV460" s="8">
        <f t="shared" si="362"/>
        <v>310</v>
      </c>
      <c r="AW460" s="213">
        <f t="shared" si="455"/>
        <v>0.1910478090251985</v>
      </c>
      <c r="AX460" s="213">
        <f t="shared" si="456"/>
        <v>0.22703364444377036</v>
      </c>
      <c r="AY460" s="213">
        <f t="shared" si="457"/>
        <v>0.37955859602818431</v>
      </c>
      <c r="AZ460" s="119">
        <f t="shared" si="508"/>
        <v>0.2</v>
      </c>
      <c r="BA460" s="121">
        <f t="shared" ref="BA460" si="681">BA262</f>
        <v>13.4</v>
      </c>
      <c r="BB460" s="121">
        <f t="shared" ref="BB460:BC460" si="682">BB262</f>
        <v>14.8</v>
      </c>
      <c r="BC460" s="121">
        <f t="shared" si="682"/>
        <v>24</v>
      </c>
      <c r="BE460" s="7">
        <v>1570</v>
      </c>
      <c r="BG460" s="123">
        <f t="shared" si="442"/>
        <v>0.9</v>
      </c>
      <c r="BJ460">
        <v>0</v>
      </c>
      <c r="BK460">
        <f>BK383</f>
        <v>10.7</v>
      </c>
      <c r="BL460">
        <f t="shared" ref="BL460:BM460" si="683">BL383</f>
        <v>12.5</v>
      </c>
      <c r="BM460">
        <f t="shared" si="683"/>
        <v>21.85</v>
      </c>
      <c r="BO460">
        <f t="shared" si="468"/>
        <v>1</v>
      </c>
      <c r="BP460">
        <f t="shared" si="468"/>
        <v>1</v>
      </c>
      <c r="BQ460">
        <f t="shared" si="468"/>
        <v>1</v>
      </c>
      <c r="BR460">
        <f t="shared" si="444"/>
        <v>509</v>
      </c>
      <c r="BS460">
        <f t="shared" si="461"/>
        <v>555</v>
      </c>
      <c r="BT460">
        <f t="shared" si="462"/>
        <v>721</v>
      </c>
      <c r="BV460">
        <f t="shared" si="445"/>
        <v>0</v>
      </c>
      <c r="BW460">
        <f t="shared" si="446"/>
        <v>0</v>
      </c>
      <c r="BX460">
        <f t="shared" si="447"/>
        <v>0</v>
      </c>
      <c r="BY460">
        <f t="shared" ref="BY460:BY523" si="684">IF(SUM(BV460:BX460)=0,1,0)</f>
        <v>1</v>
      </c>
    </row>
    <row r="461" spans="1:77" x14ac:dyDescent="0.25">
      <c r="A461" t="str">
        <f t="shared" si="448"/>
        <v>23511</v>
      </c>
      <c r="D461">
        <v>2</v>
      </c>
      <c r="E461">
        <v>35</v>
      </c>
      <c r="F461">
        <v>40.5</v>
      </c>
      <c r="G461">
        <v>11</v>
      </c>
      <c r="H461">
        <v>11.5</v>
      </c>
      <c r="I461">
        <v>0</v>
      </c>
      <c r="J461">
        <v>26</v>
      </c>
      <c r="K461">
        <v>30</v>
      </c>
      <c r="L461">
        <f>L265</f>
        <v>46.5</v>
      </c>
      <c r="M461" s="115">
        <f t="shared" si="427"/>
        <v>1493.2800000000002</v>
      </c>
      <c r="N461" s="7">
        <f>N265</f>
        <v>4422.7050634086982</v>
      </c>
      <c r="O461" s="7">
        <f t="shared" ref="O461:P461" si="685">O265</f>
        <v>4820.649682883678</v>
      </c>
      <c r="P461" s="7">
        <f t="shared" si="685"/>
        <v>6269.9</v>
      </c>
      <c r="Q461" s="121" t="s">
        <v>392</v>
      </c>
      <c r="R461">
        <v>1</v>
      </c>
      <c r="S461">
        <v>1</v>
      </c>
      <c r="T461">
        <v>1</v>
      </c>
      <c r="U461" t="e">
        <f t="shared" si="429"/>
        <v>#VALUE!</v>
      </c>
      <c r="V461">
        <f t="shared" si="430"/>
        <v>2434</v>
      </c>
      <c r="W461">
        <f t="shared" si="431"/>
        <v>2653</v>
      </c>
      <c r="X461">
        <f t="shared" si="432"/>
        <v>3451</v>
      </c>
      <c r="Y461" t="e">
        <f t="shared" si="355"/>
        <v>#VALUE!</v>
      </c>
      <c r="Z461">
        <f t="shared" si="356"/>
        <v>419</v>
      </c>
      <c r="AA461">
        <f t="shared" si="357"/>
        <v>456</v>
      </c>
      <c r="AB461" s="8">
        <f t="shared" si="358"/>
        <v>594</v>
      </c>
      <c r="AC461" s="213" t="e">
        <f t="shared" si="450"/>
        <v>#VALUE!</v>
      </c>
      <c r="AD461" s="213">
        <f t="shared" si="451"/>
        <v>1.1013865283327828</v>
      </c>
      <c r="AE461" s="213">
        <f t="shared" si="452"/>
        <v>1.3015110587951046</v>
      </c>
      <c r="AF461" s="213">
        <f t="shared" si="453"/>
        <v>2.1933770401604238</v>
      </c>
      <c r="AG461" s="167">
        <f t="shared" si="433"/>
        <v>3.969E-4</v>
      </c>
      <c r="AH461" s="167">
        <f t="shared" si="434"/>
        <v>1.7345999999999999</v>
      </c>
      <c r="AI461" s="167">
        <f t="shared" si="435"/>
        <v>4</v>
      </c>
      <c r="AJ461" s="167">
        <f t="shared" si="436"/>
        <v>5.7428799999999995E-4</v>
      </c>
      <c r="AK461" s="115">
        <f t="shared" ref="AK461:AM461" si="686">AK265</f>
        <v>741</v>
      </c>
      <c r="AL461" s="7">
        <f t="shared" si="686"/>
        <v>807</v>
      </c>
      <c r="AM461" s="7">
        <f t="shared" si="686"/>
        <v>1050</v>
      </c>
      <c r="AN461">
        <v>1</v>
      </c>
      <c r="AO461">
        <v>1</v>
      </c>
      <c r="AP461">
        <v>1</v>
      </c>
      <c r="AQ461">
        <f t="shared" si="438"/>
        <v>835</v>
      </c>
      <c r="AR461">
        <f t="shared" si="438"/>
        <v>909</v>
      </c>
      <c r="AS461">
        <f t="shared" si="439"/>
        <v>1182</v>
      </c>
      <c r="AT461">
        <f t="shared" si="360"/>
        <v>359</v>
      </c>
      <c r="AU461">
        <f t="shared" si="361"/>
        <v>391</v>
      </c>
      <c r="AV461" s="8">
        <f t="shared" si="362"/>
        <v>508</v>
      </c>
      <c r="AW461" s="213">
        <f t="shared" si="455"/>
        <v>0.81202162512208953</v>
      </c>
      <c r="AX461" s="213">
        <f t="shared" si="456"/>
        <v>0.96093114480488517</v>
      </c>
      <c r="AY461" s="213">
        <f t="shared" si="457"/>
        <v>1.6106698049963359</v>
      </c>
      <c r="AZ461" s="119">
        <f t="shared" si="508"/>
        <v>0.5</v>
      </c>
      <c r="BA461" s="121">
        <f t="shared" ref="BA461" si="687">BA265</f>
        <v>13.4</v>
      </c>
      <c r="BB461" s="121">
        <f t="shared" ref="BB461:BC461" si="688">BB265</f>
        <v>14.8</v>
      </c>
      <c r="BC461" s="121">
        <f t="shared" si="688"/>
        <v>24</v>
      </c>
      <c r="BE461" s="7">
        <v>2196</v>
      </c>
      <c r="BG461" s="123">
        <f t="shared" si="442"/>
        <v>0.68</v>
      </c>
      <c r="BJ461">
        <v>0</v>
      </c>
      <c r="BK461">
        <f>BK460</f>
        <v>10.7</v>
      </c>
      <c r="BL461">
        <f t="shared" ref="BL461:BM461" si="689">BL460</f>
        <v>12.5</v>
      </c>
      <c r="BM461">
        <f t="shared" si="689"/>
        <v>21.85</v>
      </c>
      <c r="BO461">
        <f t="shared" si="468"/>
        <v>1</v>
      </c>
      <c r="BP461">
        <f t="shared" si="468"/>
        <v>1</v>
      </c>
      <c r="BQ461">
        <f t="shared" si="468"/>
        <v>1</v>
      </c>
      <c r="BR461">
        <f t="shared" si="444"/>
        <v>835</v>
      </c>
      <c r="BS461">
        <f t="shared" si="461"/>
        <v>909</v>
      </c>
      <c r="BT461">
        <f t="shared" si="462"/>
        <v>1182</v>
      </c>
      <c r="BV461">
        <f t="shared" si="445"/>
        <v>0</v>
      </c>
      <c r="BW461">
        <f t="shared" si="446"/>
        <v>0</v>
      </c>
      <c r="BX461">
        <f t="shared" si="447"/>
        <v>0</v>
      </c>
      <c r="BY461">
        <f t="shared" si="684"/>
        <v>1</v>
      </c>
    </row>
    <row r="462" spans="1:77" x14ac:dyDescent="0.25">
      <c r="A462" t="str">
        <f t="shared" si="448"/>
        <v>23515</v>
      </c>
      <c r="D462">
        <v>2</v>
      </c>
      <c r="E462">
        <v>35</v>
      </c>
      <c r="F462">
        <v>40.5</v>
      </c>
      <c r="G462">
        <v>15</v>
      </c>
      <c r="H462">
        <v>16.5</v>
      </c>
      <c r="I462">
        <v>0</v>
      </c>
      <c r="J462">
        <v>26</v>
      </c>
      <c r="K462">
        <v>30</v>
      </c>
      <c r="L462">
        <f>L268</f>
        <v>47.1</v>
      </c>
      <c r="M462" s="115">
        <f t="shared" si="427"/>
        <v>2107.2000000000003</v>
      </c>
      <c r="N462" s="7">
        <f>N268</f>
        <v>3875.4624109054007</v>
      </c>
      <c r="O462" s="7">
        <f t="shared" ref="O462:P462" si="690">O268</f>
        <v>4083.4735576056296</v>
      </c>
      <c r="P462" s="7">
        <f t="shared" si="690"/>
        <v>5893.16</v>
      </c>
      <c r="Q462" s="121" t="s">
        <v>392</v>
      </c>
      <c r="R462">
        <v>1</v>
      </c>
      <c r="S462">
        <v>1</v>
      </c>
      <c r="T462">
        <v>1</v>
      </c>
      <c r="U462" t="e">
        <f t="shared" si="429"/>
        <v>#VALUE!</v>
      </c>
      <c r="V462">
        <f t="shared" si="430"/>
        <v>2133</v>
      </c>
      <c r="W462">
        <f t="shared" si="431"/>
        <v>2247</v>
      </c>
      <c r="X462">
        <f t="shared" si="432"/>
        <v>3243</v>
      </c>
      <c r="Y462" t="e">
        <f t="shared" ref="Y462:Y525" si="691">ROUND(U462*3600/(4186*ABS($O$1-$O$2)),0)</f>
        <v>#VALUE!</v>
      </c>
      <c r="Z462">
        <f t="shared" ref="Z462:Z525" si="692">ROUND(V462*3600/(4186*ABS($O$1-$O$2)),0)</f>
        <v>367</v>
      </c>
      <c r="AA462">
        <f t="shared" ref="AA462:AA525" si="693">ROUND(W462*3600/(4186*ABS($O$1-$O$2)),0)</f>
        <v>386</v>
      </c>
      <c r="AB462" s="8">
        <f t="shared" ref="AB462:AB525" si="694">ROUND(X462*3600/(4186*ABS($O$1-$O$2)),0)</f>
        <v>558</v>
      </c>
      <c r="AC462" s="213" t="e">
        <f t="shared" si="450"/>
        <v>#VALUE!</v>
      </c>
      <c r="AD462" s="213">
        <f t="shared" si="451"/>
        <v>0.6317893361531477</v>
      </c>
      <c r="AE462" s="213">
        <f t="shared" si="452"/>
        <v>0.69855985867335058</v>
      </c>
      <c r="AF462" s="213">
        <f t="shared" si="453"/>
        <v>1.4549197257143336</v>
      </c>
      <c r="AG462" s="167">
        <f t="shared" si="433"/>
        <v>2.0829999999999999E-4</v>
      </c>
      <c r="AH462" s="167">
        <f t="shared" si="434"/>
        <v>1.724</v>
      </c>
      <c r="AI462" s="167">
        <f t="shared" si="435"/>
        <v>2</v>
      </c>
      <c r="AJ462" s="167">
        <f t="shared" si="436"/>
        <v>4.6182900000000003E-4</v>
      </c>
      <c r="AK462" s="115">
        <f t="shared" ref="AK462:AM462" si="695">AK268</f>
        <v>529.01617838795164</v>
      </c>
      <c r="AL462" s="7">
        <f t="shared" si="695"/>
        <v>557.41053504066974</v>
      </c>
      <c r="AM462" s="7">
        <f t="shared" si="695"/>
        <v>804.44</v>
      </c>
      <c r="AN462">
        <v>1</v>
      </c>
      <c r="AO462">
        <v>1</v>
      </c>
      <c r="AP462">
        <v>1</v>
      </c>
      <c r="AQ462">
        <f t="shared" si="438"/>
        <v>596</v>
      </c>
      <c r="AR462">
        <f t="shared" si="438"/>
        <v>628</v>
      </c>
      <c r="AS462">
        <f t="shared" si="439"/>
        <v>906</v>
      </c>
      <c r="AT462">
        <f t="shared" ref="AT462:AT525" si="696">ROUND(AQ462*3600/(4186*ABS($AM$1-$AM$2)),0)</f>
        <v>256</v>
      </c>
      <c r="AU462">
        <f t="shared" ref="AU462:AU525" si="697">ROUND(AR462*3600/(4186*ABS($AM$1-$AM$2)),0)</f>
        <v>270</v>
      </c>
      <c r="AV462" s="8">
        <f t="shared" ref="AV462:AV525" si="698">ROUND(AS462*3600/(4186*ABS($AM$1-$AM$2)),0)</f>
        <v>390</v>
      </c>
      <c r="AW462" s="213">
        <f t="shared" si="455"/>
        <v>0.30854035905627836</v>
      </c>
      <c r="AX462" s="213">
        <f t="shared" si="456"/>
        <v>0.34301613851136781</v>
      </c>
      <c r="AY462" s="213">
        <f t="shared" si="457"/>
        <v>0.71304256116450926</v>
      </c>
      <c r="AZ462" s="119">
        <f t="shared" si="508"/>
        <v>0.4</v>
      </c>
      <c r="BA462" s="121">
        <f t="shared" ref="BA462" si="699">BA268</f>
        <v>13.2</v>
      </c>
      <c r="BB462" s="121">
        <f t="shared" ref="BB462:BC462" si="700">BB268</f>
        <v>14.7</v>
      </c>
      <c r="BC462" s="121">
        <f t="shared" si="700"/>
        <v>23.5</v>
      </c>
      <c r="BE462" s="7">
        <v>2634</v>
      </c>
      <c r="BG462" s="123">
        <f t="shared" si="442"/>
        <v>0.8</v>
      </c>
      <c r="BJ462">
        <v>0</v>
      </c>
      <c r="BK462">
        <f>BK384</f>
        <v>10</v>
      </c>
      <c r="BL462">
        <f t="shared" ref="BL462:BM462" si="701">BL384</f>
        <v>11.4</v>
      </c>
      <c r="BM462">
        <f t="shared" si="701"/>
        <v>21.85</v>
      </c>
      <c r="BO462">
        <f t="shared" si="468"/>
        <v>1</v>
      </c>
      <c r="BP462">
        <f t="shared" si="468"/>
        <v>1</v>
      </c>
      <c r="BQ462">
        <f t="shared" si="468"/>
        <v>1</v>
      </c>
      <c r="BR462">
        <f t="shared" si="444"/>
        <v>596</v>
      </c>
      <c r="BS462">
        <f t="shared" si="461"/>
        <v>628</v>
      </c>
      <c r="BT462">
        <f t="shared" si="462"/>
        <v>906</v>
      </c>
      <c r="BV462">
        <f t="shared" si="445"/>
        <v>0</v>
      </c>
      <c r="BW462">
        <f t="shared" si="446"/>
        <v>0</v>
      </c>
      <c r="BX462">
        <f t="shared" si="447"/>
        <v>0</v>
      </c>
      <c r="BY462">
        <f t="shared" si="684"/>
        <v>1</v>
      </c>
    </row>
    <row r="463" spans="1:77" x14ac:dyDescent="0.25">
      <c r="A463" t="str">
        <f t="shared" si="448"/>
        <v>23516</v>
      </c>
      <c r="D463">
        <v>2</v>
      </c>
      <c r="E463">
        <v>35</v>
      </c>
      <c r="F463">
        <v>40.5</v>
      </c>
      <c r="G463">
        <v>16</v>
      </c>
      <c r="H463">
        <v>16.5</v>
      </c>
      <c r="I463">
        <v>0</v>
      </c>
      <c r="J463">
        <v>26</v>
      </c>
      <c r="K463">
        <v>30</v>
      </c>
      <c r="L463">
        <f>L271</f>
        <v>47.1</v>
      </c>
      <c r="M463" s="115">
        <f t="shared" si="427"/>
        <v>2210</v>
      </c>
      <c r="N463" s="7">
        <f>N271</f>
        <v>5667.1755761695722</v>
      </c>
      <c r="O463" s="7">
        <f t="shared" ref="O463:P463" si="702">O271</f>
        <v>5971.3549398587584</v>
      </c>
      <c r="P463" s="7">
        <f t="shared" si="702"/>
        <v>8617.7000000000007</v>
      </c>
      <c r="Q463" s="121" t="s">
        <v>392</v>
      </c>
      <c r="R463">
        <v>1</v>
      </c>
      <c r="S463">
        <v>1</v>
      </c>
      <c r="T463">
        <v>1</v>
      </c>
      <c r="U463" t="e">
        <f t="shared" si="429"/>
        <v>#VALUE!</v>
      </c>
      <c r="V463">
        <f t="shared" si="430"/>
        <v>3119</v>
      </c>
      <c r="W463">
        <f t="shared" si="431"/>
        <v>3286</v>
      </c>
      <c r="X463">
        <f t="shared" si="432"/>
        <v>4743</v>
      </c>
      <c r="Y463" t="e">
        <f t="shared" si="691"/>
        <v>#VALUE!</v>
      </c>
      <c r="Z463">
        <f t="shared" si="692"/>
        <v>536</v>
      </c>
      <c r="AA463">
        <f t="shared" si="693"/>
        <v>565</v>
      </c>
      <c r="AB463" s="8">
        <f t="shared" si="694"/>
        <v>816</v>
      </c>
      <c r="AC463" s="213" t="e">
        <f t="shared" si="450"/>
        <v>#VALUE!</v>
      </c>
      <c r="AD463" s="213">
        <f t="shared" si="451"/>
        <v>4.0067130717920145</v>
      </c>
      <c r="AE463" s="213">
        <f t="shared" si="452"/>
        <v>4.4506358213417645</v>
      </c>
      <c r="AF463" s="213">
        <f t="shared" si="453"/>
        <v>9.2645693516049086</v>
      </c>
      <c r="AG463" s="167">
        <f t="shared" si="433"/>
        <v>2.0829999999999999E-4</v>
      </c>
      <c r="AH463" s="167">
        <f t="shared" si="434"/>
        <v>1.724</v>
      </c>
      <c r="AI463" s="167">
        <f t="shared" si="435"/>
        <v>4</v>
      </c>
      <c r="AJ463" s="167">
        <f t="shared" si="436"/>
        <v>1.392796E-3</v>
      </c>
      <c r="AK463" s="115">
        <f t="shared" ref="AK463:AM463" si="703">AK271</f>
        <v>868</v>
      </c>
      <c r="AL463" s="7">
        <f t="shared" si="703"/>
        <v>914</v>
      </c>
      <c r="AM463" s="7">
        <f t="shared" si="703"/>
        <v>1320</v>
      </c>
      <c r="AN463">
        <v>1</v>
      </c>
      <c r="AO463">
        <v>1</v>
      </c>
      <c r="AP463">
        <v>1</v>
      </c>
      <c r="AQ463">
        <f t="shared" si="438"/>
        <v>978</v>
      </c>
      <c r="AR463">
        <f t="shared" si="438"/>
        <v>1029</v>
      </c>
      <c r="AS463">
        <f t="shared" si="439"/>
        <v>1487</v>
      </c>
      <c r="AT463">
        <f t="shared" si="696"/>
        <v>421</v>
      </c>
      <c r="AU463">
        <f t="shared" si="697"/>
        <v>442</v>
      </c>
      <c r="AV463" s="8">
        <f t="shared" si="698"/>
        <v>639</v>
      </c>
      <c r="AW463" s="213">
        <f t="shared" si="455"/>
        <v>2.4754811629880153</v>
      </c>
      <c r="AX463" s="213">
        <f t="shared" si="456"/>
        <v>2.7277732378507742</v>
      </c>
      <c r="AY463" s="213">
        <f t="shared" si="457"/>
        <v>5.6888221058768238</v>
      </c>
      <c r="AZ463" s="119">
        <f t="shared" si="508"/>
        <v>0.7</v>
      </c>
      <c r="BA463" s="121">
        <f t="shared" ref="BA463" si="704">BA271</f>
        <v>13.2</v>
      </c>
      <c r="BB463" s="121">
        <f t="shared" ref="BB463:BC463" si="705">BB271</f>
        <v>14.7</v>
      </c>
      <c r="BC463" s="121">
        <f t="shared" si="705"/>
        <v>23.5</v>
      </c>
      <c r="BE463" s="7">
        <v>3250</v>
      </c>
      <c r="BG463" s="123">
        <f t="shared" si="442"/>
        <v>0.68</v>
      </c>
      <c r="BJ463">
        <v>0</v>
      </c>
      <c r="BK463">
        <f>BK462</f>
        <v>10</v>
      </c>
      <c r="BL463">
        <f t="shared" ref="BL463:BM465" si="706">BL462</f>
        <v>11.4</v>
      </c>
      <c r="BM463">
        <f t="shared" si="706"/>
        <v>21.85</v>
      </c>
      <c r="BO463">
        <f t="shared" si="468"/>
        <v>1</v>
      </c>
      <c r="BP463">
        <f t="shared" si="468"/>
        <v>1</v>
      </c>
      <c r="BQ463">
        <f t="shared" si="468"/>
        <v>1</v>
      </c>
      <c r="BR463">
        <f t="shared" si="444"/>
        <v>978</v>
      </c>
      <c r="BS463">
        <f t="shared" si="461"/>
        <v>1029</v>
      </c>
      <c r="BT463">
        <f t="shared" si="462"/>
        <v>1487</v>
      </c>
      <c r="BV463">
        <f t="shared" si="445"/>
        <v>0</v>
      </c>
      <c r="BW463">
        <f t="shared" si="446"/>
        <v>0</v>
      </c>
      <c r="BX463">
        <f t="shared" si="447"/>
        <v>0</v>
      </c>
      <c r="BY463">
        <f t="shared" si="684"/>
        <v>1</v>
      </c>
    </row>
    <row r="464" spans="1:77" x14ac:dyDescent="0.25">
      <c r="A464" t="str">
        <f t="shared" si="448"/>
        <v>23520</v>
      </c>
      <c r="D464">
        <v>2</v>
      </c>
      <c r="E464">
        <v>35</v>
      </c>
      <c r="F464">
        <v>40.5</v>
      </c>
      <c r="G464">
        <v>20</v>
      </c>
      <c r="H464">
        <v>21.5</v>
      </c>
      <c r="I464">
        <v>0</v>
      </c>
      <c r="J464">
        <v>26</v>
      </c>
      <c r="K464">
        <v>30</v>
      </c>
      <c r="L464">
        <f>L274</f>
        <v>47.1</v>
      </c>
      <c r="M464" s="115">
        <f t="shared" si="427"/>
        <v>2881.6000000000004</v>
      </c>
      <c r="N464" s="7">
        <f>N274</f>
        <v>5214.8121821672385</v>
      </c>
      <c r="O464" s="7">
        <f t="shared" ref="O464:P464" si="707">O274</f>
        <v>5684.028740747025</v>
      </c>
      <c r="P464" s="7">
        <f t="shared" si="707"/>
        <v>7392.84</v>
      </c>
      <c r="Q464" s="121" t="s">
        <v>392</v>
      </c>
      <c r="R464">
        <v>1</v>
      </c>
      <c r="S464">
        <v>1</v>
      </c>
      <c r="T464">
        <v>1</v>
      </c>
      <c r="U464" t="e">
        <f t="shared" si="429"/>
        <v>#VALUE!</v>
      </c>
      <c r="V464">
        <f t="shared" si="430"/>
        <v>2870</v>
      </c>
      <c r="W464">
        <f t="shared" si="431"/>
        <v>3128</v>
      </c>
      <c r="X464">
        <f t="shared" si="432"/>
        <v>4069</v>
      </c>
      <c r="Y464" t="e">
        <f t="shared" si="691"/>
        <v>#VALUE!</v>
      </c>
      <c r="Z464">
        <f t="shared" si="692"/>
        <v>494</v>
      </c>
      <c r="AA464">
        <f t="shared" si="693"/>
        <v>538</v>
      </c>
      <c r="AB464" s="8">
        <f t="shared" si="694"/>
        <v>700</v>
      </c>
      <c r="AC464" s="213" t="e">
        <f t="shared" si="450"/>
        <v>#VALUE!</v>
      </c>
      <c r="AD464" s="213">
        <f t="shared" si="451"/>
        <v>0.92308789660114099</v>
      </c>
      <c r="AE464" s="213">
        <f t="shared" si="452"/>
        <v>1.0942246275940823</v>
      </c>
      <c r="AF464" s="213">
        <f t="shared" si="453"/>
        <v>1.8493130983733144</v>
      </c>
      <c r="AG464" s="167">
        <f t="shared" si="433"/>
        <v>1.2760000000000001E-4</v>
      </c>
      <c r="AH464" s="167">
        <f t="shared" si="434"/>
        <v>1.7219</v>
      </c>
      <c r="AI464" s="167">
        <f t="shared" si="435"/>
        <v>2</v>
      </c>
      <c r="AJ464" s="167">
        <f t="shared" si="436"/>
        <v>3.76611E-4</v>
      </c>
      <c r="AK464" s="115">
        <f t="shared" ref="AK464:AM464" si="708">AK274</f>
        <v>644.46964929787134</v>
      </c>
      <c r="AL464" s="7">
        <f t="shared" si="708"/>
        <v>702.45751547390614</v>
      </c>
      <c r="AM464" s="7">
        <f t="shared" si="708"/>
        <v>913.64</v>
      </c>
      <c r="AN464">
        <v>1</v>
      </c>
      <c r="AO464">
        <v>1</v>
      </c>
      <c r="AP464">
        <v>1</v>
      </c>
      <c r="AQ464">
        <f t="shared" si="438"/>
        <v>726</v>
      </c>
      <c r="AR464">
        <f t="shared" si="438"/>
        <v>791</v>
      </c>
      <c r="AS464">
        <f t="shared" si="439"/>
        <v>1029</v>
      </c>
      <c r="AT464">
        <f t="shared" si="696"/>
        <v>312</v>
      </c>
      <c r="AU464">
        <f t="shared" si="697"/>
        <v>340</v>
      </c>
      <c r="AV464" s="8">
        <f t="shared" si="698"/>
        <v>442</v>
      </c>
      <c r="AW464" s="213">
        <f t="shared" si="455"/>
        <v>0.36943055269150393</v>
      </c>
      <c r="AX464" s="213">
        <f t="shared" si="456"/>
        <v>0.43842916407662524</v>
      </c>
      <c r="AY464" s="213">
        <f t="shared" si="457"/>
        <v>0.73954514428202989</v>
      </c>
      <c r="AZ464" s="119">
        <f t="shared" si="508"/>
        <v>0.5</v>
      </c>
      <c r="BA464" s="121">
        <f t="shared" ref="BA464" si="709">BA274</f>
        <v>13.2</v>
      </c>
      <c r="BB464" s="121">
        <f t="shared" ref="BB464:BC464" si="710">BB274</f>
        <v>14.7</v>
      </c>
      <c r="BC464" s="121">
        <f t="shared" si="710"/>
        <v>23.5</v>
      </c>
      <c r="BE464" s="7">
        <v>3602</v>
      </c>
      <c r="BG464" s="123">
        <f t="shared" si="442"/>
        <v>0.8</v>
      </c>
      <c r="BJ464">
        <v>0</v>
      </c>
      <c r="BK464">
        <f>BK463</f>
        <v>10</v>
      </c>
      <c r="BL464">
        <f t="shared" si="706"/>
        <v>11.4</v>
      </c>
      <c r="BM464">
        <f t="shared" si="706"/>
        <v>21.85</v>
      </c>
      <c r="BO464">
        <f t="shared" si="468"/>
        <v>1</v>
      </c>
      <c r="BP464">
        <f t="shared" si="468"/>
        <v>1</v>
      </c>
      <c r="BQ464">
        <f t="shared" si="468"/>
        <v>1</v>
      </c>
      <c r="BR464">
        <f t="shared" si="444"/>
        <v>726</v>
      </c>
      <c r="BS464">
        <f t="shared" si="461"/>
        <v>791</v>
      </c>
      <c r="BT464">
        <f t="shared" si="462"/>
        <v>1029</v>
      </c>
      <c r="BV464">
        <f t="shared" si="445"/>
        <v>0</v>
      </c>
      <c r="BW464">
        <f t="shared" si="446"/>
        <v>0</v>
      </c>
      <c r="BX464">
        <f t="shared" si="447"/>
        <v>0</v>
      </c>
      <c r="BY464">
        <f t="shared" si="684"/>
        <v>1</v>
      </c>
    </row>
    <row r="465" spans="1:77" x14ac:dyDescent="0.25">
      <c r="A465" t="str">
        <f t="shared" si="448"/>
        <v>23521</v>
      </c>
      <c r="D465">
        <v>2</v>
      </c>
      <c r="E465">
        <v>35</v>
      </c>
      <c r="F465">
        <v>40.5</v>
      </c>
      <c r="G465">
        <v>21</v>
      </c>
      <c r="H465">
        <v>21.5</v>
      </c>
      <c r="I465">
        <v>0</v>
      </c>
      <c r="J465">
        <v>26</v>
      </c>
      <c r="K465">
        <v>30</v>
      </c>
      <c r="L465">
        <f>L277</f>
        <v>47.1</v>
      </c>
      <c r="M465" s="115">
        <f t="shared" si="427"/>
        <v>3324.8</v>
      </c>
      <c r="N465" s="7">
        <f>N277</f>
        <v>7298.5082710627348</v>
      </c>
      <c r="O465" s="7">
        <f t="shared" ref="O465:P465" si="711">O277</f>
        <v>7690.2476078687869</v>
      </c>
      <c r="P465" s="7">
        <f t="shared" si="711"/>
        <v>11098.36</v>
      </c>
      <c r="Q465" s="121" t="s">
        <v>392</v>
      </c>
      <c r="R465">
        <v>1</v>
      </c>
      <c r="S465">
        <v>1</v>
      </c>
      <c r="T465">
        <v>1</v>
      </c>
      <c r="U465" t="e">
        <f t="shared" si="429"/>
        <v>#VALUE!</v>
      </c>
      <c r="V465">
        <f t="shared" si="430"/>
        <v>4017</v>
      </c>
      <c r="W465">
        <f t="shared" si="431"/>
        <v>4232</v>
      </c>
      <c r="X465">
        <f t="shared" si="432"/>
        <v>6108</v>
      </c>
      <c r="Y465" t="e">
        <f t="shared" si="691"/>
        <v>#VALUE!</v>
      </c>
      <c r="Z465">
        <f t="shared" si="692"/>
        <v>691</v>
      </c>
      <c r="AA465">
        <f t="shared" si="693"/>
        <v>728</v>
      </c>
      <c r="AB465" s="8">
        <f t="shared" si="694"/>
        <v>1051</v>
      </c>
      <c r="AC465" s="213" t="e">
        <f t="shared" si="450"/>
        <v>#VALUE!</v>
      </c>
      <c r="AD465" s="213">
        <f t="shared" si="451"/>
        <v>2.4859626693342887</v>
      </c>
      <c r="AE465" s="213">
        <f t="shared" si="452"/>
        <v>2.7580384336232586</v>
      </c>
      <c r="AF465" s="213">
        <f t="shared" si="453"/>
        <v>5.7306719492597047</v>
      </c>
      <c r="AG465" s="167">
        <f t="shared" si="433"/>
        <v>1.2760000000000001E-4</v>
      </c>
      <c r="AH465" s="167">
        <f t="shared" si="434"/>
        <v>1.7219</v>
      </c>
      <c r="AI465" s="167">
        <f t="shared" si="435"/>
        <v>4</v>
      </c>
      <c r="AJ465" s="167">
        <f t="shared" si="436"/>
        <v>5.1420100000000005E-4</v>
      </c>
      <c r="AK465" s="115">
        <f t="shared" ref="AK465:AM465" si="712">AK277</f>
        <v>946.7235228616961</v>
      </c>
      <c r="AL465" s="7">
        <f t="shared" si="712"/>
        <v>997.53785795739748</v>
      </c>
      <c r="AM465" s="7">
        <f t="shared" si="712"/>
        <v>1439.62</v>
      </c>
      <c r="AN465">
        <v>1</v>
      </c>
      <c r="AO465">
        <v>1</v>
      </c>
      <c r="AP465">
        <v>1</v>
      </c>
      <c r="AQ465">
        <f t="shared" si="438"/>
        <v>1066</v>
      </c>
      <c r="AR465">
        <f t="shared" si="438"/>
        <v>1123</v>
      </c>
      <c r="AS465">
        <f t="shared" si="439"/>
        <v>1621</v>
      </c>
      <c r="AT465">
        <f t="shared" si="696"/>
        <v>458</v>
      </c>
      <c r="AU465">
        <f t="shared" si="697"/>
        <v>483</v>
      </c>
      <c r="AV465" s="8">
        <f t="shared" si="698"/>
        <v>697</v>
      </c>
      <c r="AW465" s="213">
        <f t="shared" si="455"/>
        <v>1.0963686129774604</v>
      </c>
      <c r="AX465" s="213">
        <f t="shared" si="456"/>
        <v>1.218684397531322</v>
      </c>
      <c r="AY465" s="213">
        <f t="shared" si="457"/>
        <v>2.5291265539698817</v>
      </c>
      <c r="AZ465" s="119">
        <f t="shared" si="508"/>
        <v>0.9</v>
      </c>
      <c r="BA465" s="121">
        <f t="shared" ref="BA465" si="713">BA277</f>
        <v>13.2</v>
      </c>
      <c r="BB465" s="121">
        <f t="shared" ref="BB465:BC465" si="714">BB277</f>
        <v>14.7</v>
      </c>
      <c r="BC465" s="121">
        <f t="shared" si="714"/>
        <v>23.5</v>
      </c>
      <c r="BE465" s="7">
        <v>4156</v>
      </c>
      <c r="BG465" s="123">
        <f t="shared" si="442"/>
        <v>0.8</v>
      </c>
      <c r="BJ465">
        <v>0</v>
      </c>
      <c r="BK465">
        <f>BK464</f>
        <v>10</v>
      </c>
      <c r="BL465">
        <f t="shared" si="706"/>
        <v>11.4</v>
      </c>
      <c r="BM465">
        <f t="shared" si="706"/>
        <v>21.85</v>
      </c>
      <c r="BO465">
        <f t="shared" si="468"/>
        <v>1</v>
      </c>
      <c r="BP465">
        <f t="shared" si="468"/>
        <v>1</v>
      </c>
      <c r="BQ465">
        <f t="shared" si="468"/>
        <v>1</v>
      </c>
      <c r="BR465">
        <f t="shared" si="444"/>
        <v>1066</v>
      </c>
      <c r="BS465">
        <f t="shared" si="461"/>
        <v>1123</v>
      </c>
      <c r="BT465">
        <f t="shared" si="462"/>
        <v>1621</v>
      </c>
      <c r="BV465">
        <f t="shared" si="445"/>
        <v>0</v>
      </c>
      <c r="BW465">
        <f t="shared" si="446"/>
        <v>0</v>
      </c>
      <c r="BX465">
        <f t="shared" si="447"/>
        <v>0</v>
      </c>
      <c r="BY465">
        <f t="shared" si="684"/>
        <v>1</v>
      </c>
    </row>
    <row r="466" spans="1:77" x14ac:dyDescent="0.25">
      <c r="A466" t="str">
        <f t="shared" si="448"/>
        <v>23510</v>
      </c>
      <c r="D466">
        <v>2</v>
      </c>
      <c r="E466">
        <v>35</v>
      </c>
      <c r="F466">
        <v>40.5</v>
      </c>
      <c r="G466">
        <v>10</v>
      </c>
      <c r="H466">
        <v>11.5</v>
      </c>
      <c r="I466">
        <v>0</v>
      </c>
      <c r="J466">
        <v>26</v>
      </c>
      <c r="K466">
        <v>30</v>
      </c>
      <c r="L466">
        <f>L280</f>
        <v>46.9</v>
      </c>
      <c r="M466" s="115">
        <f t="shared" si="427"/>
        <v>1554.3</v>
      </c>
      <c r="N466" s="7">
        <f>N280</f>
        <v>3560.7045070849035</v>
      </c>
      <c r="O466" s="7">
        <f t="shared" ref="O466:P466" si="715">O280</f>
        <v>3890.5075371280445</v>
      </c>
      <c r="P466" s="7">
        <f t="shared" si="715"/>
        <v>5128.78</v>
      </c>
      <c r="Q466" s="121" t="s">
        <v>392</v>
      </c>
      <c r="R466">
        <v>1</v>
      </c>
      <c r="S466">
        <v>1</v>
      </c>
      <c r="T466">
        <v>1</v>
      </c>
      <c r="U466" t="e">
        <f t="shared" si="429"/>
        <v>#VALUE!</v>
      </c>
      <c r="V466">
        <f t="shared" si="430"/>
        <v>1960</v>
      </c>
      <c r="W466">
        <f t="shared" si="431"/>
        <v>2141</v>
      </c>
      <c r="X466">
        <f t="shared" si="432"/>
        <v>2823</v>
      </c>
      <c r="Y466" t="e">
        <f t="shared" si="691"/>
        <v>#VALUE!</v>
      </c>
      <c r="Z466">
        <f t="shared" si="692"/>
        <v>337</v>
      </c>
      <c r="AA466">
        <f t="shared" si="693"/>
        <v>368</v>
      </c>
      <c r="AB466" s="8">
        <f t="shared" si="694"/>
        <v>486</v>
      </c>
      <c r="AC466" s="213" t="e">
        <f t="shared" si="450"/>
        <v>#VALUE!</v>
      </c>
      <c r="AD466" s="213">
        <f t="shared" si="451"/>
        <v>0.44768417521614812</v>
      </c>
      <c r="AE466" s="213">
        <f t="shared" si="452"/>
        <v>0.53276662924230811</v>
      </c>
      <c r="AF466" s="213">
        <f t="shared" si="453"/>
        <v>0.92359556310632773</v>
      </c>
      <c r="AG466" s="167">
        <f t="shared" si="433"/>
        <v>3.969E-4</v>
      </c>
      <c r="AH466" s="167">
        <f t="shared" si="434"/>
        <v>1.7345999999999999</v>
      </c>
      <c r="AI466" s="167">
        <f t="shared" si="435"/>
        <v>2</v>
      </c>
      <c r="AJ466" s="167">
        <f t="shared" si="436"/>
        <v>3.6734700000000002E-4</v>
      </c>
      <c r="AK466" s="115">
        <f t="shared" ref="AK466:AM466" si="716">AK280</f>
        <v>493.64631212835212</v>
      </c>
      <c r="AL466" s="7">
        <f t="shared" si="716"/>
        <v>539.36930014536108</v>
      </c>
      <c r="AM466" s="7">
        <f t="shared" si="716"/>
        <v>711.04</v>
      </c>
      <c r="AN466">
        <v>1</v>
      </c>
      <c r="AO466">
        <v>1</v>
      </c>
      <c r="AP466">
        <v>1</v>
      </c>
      <c r="AQ466">
        <f t="shared" si="438"/>
        <v>556</v>
      </c>
      <c r="AR466">
        <f t="shared" si="438"/>
        <v>607</v>
      </c>
      <c r="AS466">
        <f t="shared" si="439"/>
        <v>801</v>
      </c>
      <c r="AT466">
        <f t="shared" si="696"/>
        <v>239</v>
      </c>
      <c r="AU466">
        <f t="shared" si="697"/>
        <v>261</v>
      </c>
      <c r="AV466" s="8">
        <f t="shared" si="698"/>
        <v>344</v>
      </c>
      <c r="AW466" s="213">
        <f t="shared" si="455"/>
        <v>0.22703364444377036</v>
      </c>
      <c r="AX466" s="213">
        <f t="shared" si="456"/>
        <v>0.27016487949398399</v>
      </c>
      <c r="AY466" s="213">
        <f t="shared" si="457"/>
        <v>0.4662552949730811</v>
      </c>
      <c r="AZ466" s="119">
        <f t="shared" si="508"/>
        <v>0.2</v>
      </c>
      <c r="BA466" s="121">
        <f t="shared" ref="BA466" si="717">BA280</f>
        <v>13.4</v>
      </c>
      <c r="BB466" s="121">
        <f t="shared" ref="BB466:BC466" si="718">BB280</f>
        <v>14.8</v>
      </c>
      <c r="BC466" s="121">
        <f t="shared" si="718"/>
        <v>24</v>
      </c>
      <c r="BE466" s="7">
        <v>1727</v>
      </c>
      <c r="BG466" s="123">
        <f t="shared" si="442"/>
        <v>0.9</v>
      </c>
      <c r="BJ466">
        <v>0</v>
      </c>
      <c r="BK466">
        <f>BK386</f>
        <v>10.5</v>
      </c>
      <c r="BL466">
        <f t="shared" ref="BL466:BM466" si="719">BL386</f>
        <v>12.3</v>
      </c>
      <c r="BM466">
        <f t="shared" si="719"/>
        <v>21.85</v>
      </c>
      <c r="BO466">
        <f t="shared" si="468"/>
        <v>1</v>
      </c>
      <c r="BP466">
        <f t="shared" si="468"/>
        <v>1</v>
      </c>
      <c r="BQ466">
        <f t="shared" si="468"/>
        <v>1</v>
      </c>
      <c r="BR466">
        <f t="shared" si="444"/>
        <v>556</v>
      </c>
      <c r="BS466">
        <f t="shared" si="461"/>
        <v>607</v>
      </c>
      <c r="BT466">
        <f t="shared" si="462"/>
        <v>801</v>
      </c>
      <c r="BV466">
        <f t="shared" si="445"/>
        <v>0</v>
      </c>
      <c r="BW466">
        <f t="shared" si="446"/>
        <v>0</v>
      </c>
      <c r="BX466">
        <f t="shared" si="447"/>
        <v>0</v>
      </c>
      <c r="BY466">
        <f t="shared" si="684"/>
        <v>1</v>
      </c>
    </row>
    <row r="467" spans="1:77" x14ac:dyDescent="0.25">
      <c r="A467" t="str">
        <f t="shared" si="448"/>
        <v>23511</v>
      </c>
      <c r="D467">
        <v>2</v>
      </c>
      <c r="E467">
        <v>35</v>
      </c>
      <c r="F467">
        <v>40.5</v>
      </c>
      <c r="G467">
        <v>11</v>
      </c>
      <c r="H467">
        <v>11.5</v>
      </c>
      <c r="I467">
        <v>0</v>
      </c>
      <c r="J467">
        <v>26</v>
      </c>
      <c r="K467">
        <v>30</v>
      </c>
      <c r="L467">
        <f>L283</f>
        <v>46.9</v>
      </c>
      <c r="M467" s="115">
        <f t="shared" si="427"/>
        <v>1642.88</v>
      </c>
      <c r="N467" s="7">
        <f>N283</f>
        <v>4831.2827990970827</v>
      </c>
      <c r="O467" s="7">
        <f t="shared" ref="O467:P467" si="720">O283</f>
        <v>5278.770565343093</v>
      </c>
      <c r="P467" s="7">
        <f t="shared" si="720"/>
        <v>6958.9</v>
      </c>
      <c r="Q467" s="121" t="s">
        <v>392</v>
      </c>
      <c r="R467">
        <v>1</v>
      </c>
      <c r="S467">
        <v>1</v>
      </c>
      <c r="T467">
        <v>1</v>
      </c>
      <c r="U467" t="e">
        <f t="shared" si="429"/>
        <v>#VALUE!</v>
      </c>
      <c r="V467">
        <f t="shared" si="430"/>
        <v>2659</v>
      </c>
      <c r="W467">
        <f t="shared" si="431"/>
        <v>2905</v>
      </c>
      <c r="X467">
        <f t="shared" si="432"/>
        <v>3830</v>
      </c>
      <c r="Y467" t="e">
        <f t="shared" si="691"/>
        <v>#VALUE!</v>
      </c>
      <c r="Z467">
        <f t="shared" si="692"/>
        <v>457</v>
      </c>
      <c r="AA467">
        <f t="shared" si="693"/>
        <v>500</v>
      </c>
      <c r="AB467" s="8">
        <f t="shared" si="694"/>
        <v>659</v>
      </c>
      <c r="AC467" s="213" t="e">
        <f t="shared" si="450"/>
        <v>#VALUE!</v>
      </c>
      <c r="AD467" s="213">
        <f t="shared" si="451"/>
        <v>1.3071490852137135</v>
      </c>
      <c r="AE467" s="213">
        <f t="shared" si="452"/>
        <v>1.5609868198500723</v>
      </c>
      <c r="AF467" s="213">
        <f t="shared" si="453"/>
        <v>2.6927271125664731</v>
      </c>
      <c r="AG467" s="167">
        <f t="shared" si="433"/>
        <v>3.969E-4</v>
      </c>
      <c r="AH467" s="167">
        <f t="shared" si="434"/>
        <v>1.7345999999999999</v>
      </c>
      <c r="AI467" s="167">
        <f t="shared" si="435"/>
        <v>4</v>
      </c>
      <c r="AJ467" s="167">
        <f t="shared" si="436"/>
        <v>5.7428799999999995E-4</v>
      </c>
      <c r="AK467" s="115">
        <f t="shared" ref="AK467:AM467" si="721">AK283</f>
        <v>809.18727868766814</v>
      </c>
      <c r="AL467" s="7">
        <f t="shared" si="721"/>
        <v>884.1366084769129</v>
      </c>
      <c r="AM467" s="7">
        <f t="shared" si="721"/>
        <v>1165.54</v>
      </c>
      <c r="AN467">
        <v>1</v>
      </c>
      <c r="AO467">
        <v>1</v>
      </c>
      <c r="AP467">
        <v>1</v>
      </c>
      <c r="AQ467">
        <f t="shared" si="438"/>
        <v>911</v>
      </c>
      <c r="AR467">
        <f t="shared" si="438"/>
        <v>996</v>
      </c>
      <c r="AS467">
        <f t="shared" si="439"/>
        <v>1313</v>
      </c>
      <c r="AT467">
        <f t="shared" si="696"/>
        <v>392</v>
      </c>
      <c r="AU467">
        <f t="shared" si="697"/>
        <v>428</v>
      </c>
      <c r="AV467" s="8">
        <f t="shared" si="698"/>
        <v>565</v>
      </c>
      <c r="AW467" s="213">
        <f t="shared" si="455"/>
        <v>0.96578421468132103</v>
      </c>
      <c r="AX467" s="213">
        <f t="shared" si="456"/>
        <v>1.1485445466414241</v>
      </c>
      <c r="AY467" s="213">
        <f t="shared" si="457"/>
        <v>1.9869487635424359</v>
      </c>
      <c r="AZ467" s="119">
        <f t="shared" si="508"/>
        <v>0.5</v>
      </c>
      <c r="BA467" s="121">
        <f t="shared" ref="BA467" si="722">BA283</f>
        <v>13.4</v>
      </c>
      <c r="BB467" s="121">
        <f t="shared" ref="BB467:BC467" si="723">BB283</f>
        <v>14.8</v>
      </c>
      <c r="BC467" s="121">
        <f t="shared" si="723"/>
        <v>24</v>
      </c>
      <c r="BE467" s="7">
        <v>2416</v>
      </c>
      <c r="BG467" s="123">
        <f t="shared" si="442"/>
        <v>0.68</v>
      </c>
      <c r="BJ467">
        <v>0</v>
      </c>
      <c r="BK467">
        <f>BK466</f>
        <v>10.5</v>
      </c>
      <c r="BL467">
        <f t="shared" ref="BL467:BM467" si="724">BL466</f>
        <v>12.3</v>
      </c>
      <c r="BM467">
        <f t="shared" si="724"/>
        <v>21.85</v>
      </c>
      <c r="BO467">
        <f t="shared" si="468"/>
        <v>1</v>
      </c>
      <c r="BP467">
        <f t="shared" si="468"/>
        <v>1</v>
      </c>
      <c r="BQ467">
        <f t="shared" si="468"/>
        <v>1</v>
      </c>
      <c r="BR467">
        <f t="shared" si="444"/>
        <v>911</v>
      </c>
      <c r="BS467">
        <f t="shared" si="461"/>
        <v>996</v>
      </c>
      <c r="BT467">
        <f t="shared" si="462"/>
        <v>1313</v>
      </c>
      <c r="BV467">
        <f t="shared" si="445"/>
        <v>0</v>
      </c>
      <c r="BW467">
        <f t="shared" si="446"/>
        <v>0</v>
      </c>
      <c r="BX467">
        <f t="shared" si="447"/>
        <v>0</v>
      </c>
      <c r="BY467">
        <f t="shared" si="684"/>
        <v>1</v>
      </c>
    </row>
    <row r="468" spans="1:77" x14ac:dyDescent="0.25">
      <c r="A468" t="str">
        <f t="shared" si="448"/>
        <v>23515</v>
      </c>
      <c r="D468">
        <v>2</v>
      </c>
      <c r="E468">
        <v>35</v>
      </c>
      <c r="F468">
        <v>40.5</v>
      </c>
      <c r="G468">
        <v>15</v>
      </c>
      <c r="H468">
        <v>16.5</v>
      </c>
      <c r="I468">
        <v>0</v>
      </c>
      <c r="J468">
        <v>26</v>
      </c>
      <c r="K468">
        <v>30</v>
      </c>
      <c r="L468">
        <f>L286</f>
        <v>47.8</v>
      </c>
      <c r="M468" s="115">
        <f t="shared" si="427"/>
        <v>2317.6</v>
      </c>
      <c r="N468" s="7">
        <f>N286</f>
        <v>4302.5567439745028</v>
      </c>
      <c r="O468" s="7">
        <f t="shared" ref="O468:P468" si="725">O286</f>
        <v>4481.7988603493422</v>
      </c>
      <c r="P468" s="7">
        <f t="shared" si="725"/>
        <v>6540.76</v>
      </c>
      <c r="Q468" s="121" t="s">
        <v>392</v>
      </c>
      <c r="R468">
        <v>1</v>
      </c>
      <c r="S468">
        <v>1</v>
      </c>
      <c r="T468">
        <v>1</v>
      </c>
      <c r="U468" t="e">
        <f t="shared" si="429"/>
        <v>#VALUE!</v>
      </c>
      <c r="V468">
        <f t="shared" si="430"/>
        <v>2368</v>
      </c>
      <c r="W468">
        <f t="shared" si="431"/>
        <v>2467</v>
      </c>
      <c r="X468">
        <f t="shared" si="432"/>
        <v>3600</v>
      </c>
      <c r="Y468" t="e">
        <f t="shared" si="691"/>
        <v>#VALUE!</v>
      </c>
      <c r="Z468">
        <f t="shared" si="692"/>
        <v>407</v>
      </c>
      <c r="AA468">
        <f t="shared" si="693"/>
        <v>424</v>
      </c>
      <c r="AB468" s="8">
        <f t="shared" si="694"/>
        <v>619</v>
      </c>
      <c r="AC468" s="213" t="e">
        <f t="shared" si="450"/>
        <v>#VALUE!</v>
      </c>
      <c r="AD468" s="213">
        <f t="shared" si="451"/>
        <v>0.77624579969661556</v>
      </c>
      <c r="AE468" s="213">
        <f t="shared" si="452"/>
        <v>0.84212280013913232</v>
      </c>
      <c r="AF468" s="213">
        <f t="shared" si="453"/>
        <v>1.7888198592296469</v>
      </c>
      <c r="AG468" s="167">
        <f t="shared" si="433"/>
        <v>2.0829999999999999E-4</v>
      </c>
      <c r="AH468" s="167">
        <f t="shared" si="434"/>
        <v>1.724</v>
      </c>
      <c r="AI468" s="167">
        <f t="shared" si="435"/>
        <v>2</v>
      </c>
      <c r="AJ468" s="167">
        <f t="shared" si="436"/>
        <v>4.6182900000000003E-4</v>
      </c>
      <c r="AK468" s="115">
        <f t="shared" ref="AK468:AM468" si="726">AK286</f>
        <v>587.31626956044784</v>
      </c>
      <c r="AL468" s="7">
        <f t="shared" si="726"/>
        <v>611.78353807115786</v>
      </c>
      <c r="AM468" s="7">
        <f t="shared" si="726"/>
        <v>892.84</v>
      </c>
      <c r="AN468">
        <v>1</v>
      </c>
      <c r="AO468">
        <v>1</v>
      </c>
      <c r="AP468">
        <v>1</v>
      </c>
      <c r="AQ468">
        <f t="shared" si="438"/>
        <v>661</v>
      </c>
      <c r="AR468">
        <f t="shared" si="438"/>
        <v>689</v>
      </c>
      <c r="AS468">
        <f t="shared" si="439"/>
        <v>1006</v>
      </c>
      <c r="AT468">
        <f t="shared" si="696"/>
        <v>284</v>
      </c>
      <c r="AU468">
        <f t="shared" si="697"/>
        <v>296</v>
      </c>
      <c r="AV468" s="8">
        <f t="shared" si="698"/>
        <v>433</v>
      </c>
      <c r="AW468" s="213">
        <f t="shared" si="455"/>
        <v>0.37930996588430549</v>
      </c>
      <c r="AX468" s="213">
        <f t="shared" si="456"/>
        <v>0.4118655163062187</v>
      </c>
      <c r="AY468" s="213">
        <f t="shared" si="457"/>
        <v>0.87808109354160713</v>
      </c>
      <c r="AZ468" s="119">
        <f t="shared" si="508"/>
        <v>0.4</v>
      </c>
      <c r="BA468" s="121">
        <f t="shared" ref="BA468" si="727">BA286</f>
        <v>15.5</v>
      </c>
      <c r="BB468" s="121">
        <f t="shared" ref="BB468:BC468" si="728">BB286</f>
        <v>16.8</v>
      </c>
      <c r="BC468" s="121">
        <f t="shared" si="728"/>
        <v>27.5</v>
      </c>
      <c r="BE468" s="7">
        <v>2897</v>
      </c>
      <c r="BG468" s="123">
        <f t="shared" si="442"/>
        <v>0.8</v>
      </c>
      <c r="BJ468">
        <v>0</v>
      </c>
      <c r="BK468">
        <f>BK387</f>
        <v>10</v>
      </c>
      <c r="BL468">
        <f t="shared" ref="BL468:BM468" si="729">BL387</f>
        <v>11.1</v>
      </c>
      <c r="BM468">
        <f t="shared" si="729"/>
        <v>21.85</v>
      </c>
      <c r="BO468">
        <f t="shared" si="468"/>
        <v>1</v>
      </c>
      <c r="BP468">
        <f t="shared" si="468"/>
        <v>1</v>
      </c>
      <c r="BQ468">
        <f t="shared" si="468"/>
        <v>1</v>
      </c>
      <c r="BR468">
        <f t="shared" si="444"/>
        <v>661</v>
      </c>
      <c r="BS468">
        <f t="shared" si="461"/>
        <v>689</v>
      </c>
      <c r="BT468">
        <f t="shared" si="462"/>
        <v>1006</v>
      </c>
      <c r="BV468">
        <f t="shared" si="445"/>
        <v>0</v>
      </c>
      <c r="BW468">
        <f t="shared" si="446"/>
        <v>0</v>
      </c>
      <c r="BX468">
        <f t="shared" si="447"/>
        <v>0</v>
      </c>
      <c r="BY468">
        <f t="shared" si="684"/>
        <v>1</v>
      </c>
    </row>
    <row r="469" spans="1:77" x14ac:dyDescent="0.25">
      <c r="A469" t="str">
        <f t="shared" si="448"/>
        <v>23516</v>
      </c>
      <c r="D469">
        <v>2</v>
      </c>
      <c r="E469">
        <v>35</v>
      </c>
      <c r="F469">
        <v>40.5</v>
      </c>
      <c r="G469">
        <v>16</v>
      </c>
      <c r="H469">
        <v>16.5</v>
      </c>
      <c r="I469">
        <v>0</v>
      </c>
      <c r="J469">
        <v>26</v>
      </c>
      <c r="K469">
        <v>30</v>
      </c>
      <c r="L469">
        <f>L289</f>
        <v>47.8</v>
      </c>
      <c r="M469" s="115">
        <f t="shared" si="427"/>
        <v>2431</v>
      </c>
      <c r="N469" s="7">
        <f>N289</f>
        <v>6291.7251954043459</v>
      </c>
      <c r="O469" s="7">
        <f t="shared" ref="O469:P469" si="730">O289</f>
        <v>6553.83496101116</v>
      </c>
      <c r="P469" s="7">
        <f t="shared" si="730"/>
        <v>9564.7000000000007</v>
      </c>
      <c r="Q469" s="121" t="s">
        <v>392</v>
      </c>
      <c r="R469">
        <v>1</v>
      </c>
      <c r="S469">
        <v>1</v>
      </c>
      <c r="T469">
        <v>1</v>
      </c>
      <c r="U469" t="e">
        <f t="shared" si="429"/>
        <v>#VALUE!</v>
      </c>
      <c r="V469">
        <f t="shared" si="430"/>
        <v>3463</v>
      </c>
      <c r="W469">
        <f t="shared" si="431"/>
        <v>3607</v>
      </c>
      <c r="X469">
        <f t="shared" si="432"/>
        <v>5264</v>
      </c>
      <c r="Y469" t="e">
        <f t="shared" si="691"/>
        <v>#VALUE!</v>
      </c>
      <c r="Z469">
        <f t="shared" si="692"/>
        <v>596</v>
      </c>
      <c r="AA469">
        <f t="shared" si="693"/>
        <v>620</v>
      </c>
      <c r="AB469" s="8">
        <f t="shared" si="694"/>
        <v>905</v>
      </c>
      <c r="AC469" s="213" t="e">
        <f t="shared" si="450"/>
        <v>#VALUE!</v>
      </c>
      <c r="AD469" s="213">
        <f t="shared" si="451"/>
        <v>4.9509013893275364</v>
      </c>
      <c r="AE469" s="213">
        <f t="shared" si="452"/>
        <v>5.356458762786759</v>
      </c>
      <c r="AF469" s="213">
        <f t="shared" si="453"/>
        <v>11.389629062161569</v>
      </c>
      <c r="AG469" s="167">
        <f t="shared" si="433"/>
        <v>2.0829999999999999E-4</v>
      </c>
      <c r="AH469" s="167">
        <f t="shared" si="434"/>
        <v>1.724</v>
      </c>
      <c r="AI469" s="167">
        <f t="shared" si="435"/>
        <v>4</v>
      </c>
      <c r="AJ469" s="167">
        <f t="shared" si="436"/>
        <v>1.392796E-3</v>
      </c>
      <c r="AK469" s="115">
        <f t="shared" ref="AK469:AM469" si="731">AK289</f>
        <v>963.35813446001066</v>
      </c>
      <c r="AL469" s="7">
        <f t="shared" si="731"/>
        <v>1003.4910975149082</v>
      </c>
      <c r="AM469" s="7">
        <f t="shared" si="731"/>
        <v>1464.5</v>
      </c>
      <c r="AN469">
        <v>1</v>
      </c>
      <c r="AO469">
        <v>1</v>
      </c>
      <c r="AP469">
        <v>1</v>
      </c>
      <c r="AQ469">
        <f t="shared" si="438"/>
        <v>1085</v>
      </c>
      <c r="AR469">
        <f t="shared" si="438"/>
        <v>1130</v>
      </c>
      <c r="AS469">
        <f t="shared" si="439"/>
        <v>1649</v>
      </c>
      <c r="AT469">
        <f t="shared" si="696"/>
        <v>467</v>
      </c>
      <c r="AU469">
        <f t="shared" si="697"/>
        <v>486</v>
      </c>
      <c r="AV469" s="8">
        <f t="shared" si="698"/>
        <v>709</v>
      </c>
      <c r="AW469" s="213">
        <f t="shared" si="455"/>
        <v>3.0440423120853457</v>
      </c>
      <c r="AX469" s="213">
        <f t="shared" si="456"/>
        <v>3.2959788116117843</v>
      </c>
      <c r="AY469" s="213">
        <f t="shared" si="457"/>
        <v>6.9994462814049454</v>
      </c>
      <c r="AZ469" s="119">
        <f t="shared" si="508"/>
        <v>0.7</v>
      </c>
      <c r="BA469" s="121">
        <f t="shared" ref="BA469" si="732">BA289</f>
        <v>15.5</v>
      </c>
      <c r="BB469" s="121">
        <f t="shared" ref="BB469:BC469" si="733">BB289</f>
        <v>16.8</v>
      </c>
      <c r="BC469" s="121">
        <f t="shared" si="733"/>
        <v>27.5</v>
      </c>
      <c r="BE469" s="7">
        <v>3575</v>
      </c>
      <c r="BG469" s="123">
        <f t="shared" si="442"/>
        <v>0.68</v>
      </c>
      <c r="BJ469">
        <v>0</v>
      </c>
      <c r="BK469">
        <f>BK468</f>
        <v>10</v>
      </c>
      <c r="BL469">
        <f t="shared" ref="BL469:BM471" si="734">BL468</f>
        <v>11.1</v>
      </c>
      <c r="BM469">
        <f t="shared" si="734"/>
        <v>21.85</v>
      </c>
      <c r="BO469">
        <f t="shared" si="468"/>
        <v>1</v>
      </c>
      <c r="BP469">
        <f t="shared" si="468"/>
        <v>1</v>
      </c>
      <c r="BQ469">
        <f t="shared" si="468"/>
        <v>1</v>
      </c>
      <c r="BR469">
        <f t="shared" si="444"/>
        <v>1085</v>
      </c>
      <c r="BS469">
        <f t="shared" si="461"/>
        <v>1130</v>
      </c>
      <c r="BT469">
        <f t="shared" si="462"/>
        <v>1649</v>
      </c>
      <c r="BV469">
        <f t="shared" si="445"/>
        <v>0</v>
      </c>
      <c r="BW469">
        <f t="shared" si="446"/>
        <v>0</v>
      </c>
      <c r="BX469">
        <f t="shared" si="447"/>
        <v>0</v>
      </c>
      <c r="BY469">
        <f t="shared" si="684"/>
        <v>1</v>
      </c>
    </row>
    <row r="470" spans="1:77" x14ac:dyDescent="0.25">
      <c r="A470" t="str">
        <f t="shared" si="448"/>
        <v>23520</v>
      </c>
      <c r="D470">
        <v>2</v>
      </c>
      <c r="E470">
        <v>35</v>
      </c>
      <c r="F470">
        <v>40.5</v>
      </c>
      <c r="G470">
        <v>20</v>
      </c>
      <c r="H470">
        <v>21.5</v>
      </c>
      <c r="I470">
        <v>0</v>
      </c>
      <c r="J470">
        <v>26</v>
      </c>
      <c r="K470">
        <v>30</v>
      </c>
      <c r="L470">
        <f>L292</f>
        <v>47.8</v>
      </c>
      <c r="M470" s="115">
        <f t="shared" si="427"/>
        <v>3169.6000000000004</v>
      </c>
      <c r="N470" s="7">
        <f>N292</f>
        <v>5696.5662496175182</v>
      </c>
      <c r="O470" s="7">
        <f t="shared" ref="O470:P470" si="735">O292</f>
        <v>6224.1991397456159</v>
      </c>
      <c r="P470" s="7">
        <f t="shared" si="735"/>
        <v>8205.24</v>
      </c>
      <c r="Q470" s="121" t="s">
        <v>392</v>
      </c>
      <c r="R470">
        <v>1</v>
      </c>
      <c r="S470">
        <v>1</v>
      </c>
      <c r="T470">
        <v>1</v>
      </c>
      <c r="U470" t="e">
        <f t="shared" si="429"/>
        <v>#VALUE!</v>
      </c>
      <c r="V470">
        <f t="shared" si="430"/>
        <v>3135</v>
      </c>
      <c r="W470">
        <f t="shared" si="431"/>
        <v>3425</v>
      </c>
      <c r="X470">
        <f t="shared" si="432"/>
        <v>4516</v>
      </c>
      <c r="Y470" t="e">
        <f t="shared" si="691"/>
        <v>#VALUE!</v>
      </c>
      <c r="Z470">
        <f t="shared" si="692"/>
        <v>539</v>
      </c>
      <c r="AA470">
        <f t="shared" si="693"/>
        <v>589</v>
      </c>
      <c r="AB470" s="8">
        <f t="shared" si="694"/>
        <v>777</v>
      </c>
      <c r="AC470" s="213" t="e">
        <f t="shared" si="450"/>
        <v>#VALUE!</v>
      </c>
      <c r="AD470" s="213">
        <f t="shared" si="451"/>
        <v>1.098282710612291</v>
      </c>
      <c r="AE470" s="213">
        <f t="shared" si="452"/>
        <v>1.3107392162086311</v>
      </c>
      <c r="AF470" s="213">
        <f t="shared" si="453"/>
        <v>2.2770997293068831</v>
      </c>
      <c r="AG470" s="167">
        <f t="shared" si="433"/>
        <v>1.2760000000000001E-4</v>
      </c>
      <c r="AH470" s="167">
        <f t="shared" si="434"/>
        <v>1.7219</v>
      </c>
      <c r="AI470" s="167">
        <f t="shared" si="435"/>
        <v>2</v>
      </c>
      <c r="AJ470" s="167">
        <f t="shared" si="436"/>
        <v>3.76611E-4</v>
      </c>
      <c r="AK470" s="115">
        <f t="shared" ref="AK470:AM470" si="736">AK292</f>
        <v>704.00695650122941</v>
      </c>
      <c r="AL470" s="7">
        <f t="shared" si="736"/>
        <v>769.21417236639559</v>
      </c>
      <c r="AM470" s="7">
        <f t="shared" si="736"/>
        <v>1014.04</v>
      </c>
      <c r="AN470">
        <v>1</v>
      </c>
      <c r="AO470">
        <v>1</v>
      </c>
      <c r="AP470">
        <v>1</v>
      </c>
      <c r="AQ470">
        <f t="shared" si="438"/>
        <v>793</v>
      </c>
      <c r="AR470">
        <f t="shared" si="438"/>
        <v>866</v>
      </c>
      <c r="AS470">
        <f t="shared" si="439"/>
        <v>1142</v>
      </c>
      <c r="AT470">
        <f t="shared" si="696"/>
        <v>341</v>
      </c>
      <c r="AU470">
        <f t="shared" si="697"/>
        <v>372</v>
      </c>
      <c r="AV470" s="8">
        <f t="shared" si="698"/>
        <v>491</v>
      </c>
      <c r="AW470" s="213">
        <f t="shared" si="455"/>
        <v>0.44100228271641545</v>
      </c>
      <c r="AX470" s="213">
        <f t="shared" si="456"/>
        <v>0.52449246998557841</v>
      </c>
      <c r="AY470" s="213">
        <f t="shared" si="457"/>
        <v>0.91194786894631152</v>
      </c>
      <c r="AZ470" s="119">
        <f t="shared" si="508"/>
        <v>0.5</v>
      </c>
      <c r="BA470" s="121">
        <f t="shared" ref="BA470" si="737">BA292</f>
        <v>15.5</v>
      </c>
      <c r="BB470" s="121">
        <f t="shared" ref="BB470:BC470" si="738">BB292</f>
        <v>16.8</v>
      </c>
      <c r="BC470" s="121">
        <f t="shared" si="738"/>
        <v>27.5</v>
      </c>
      <c r="BE470" s="7">
        <v>3962</v>
      </c>
      <c r="BG470" s="123">
        <f t="shared" si="442"/>
        <v>0.8</v>
      </c>
      <c r="BJ470">
        <v>0</v>
      </c>
      <c r="BK470">
        <f>BK469</f>
        <v>10</v>
      </c>
      <c r="BL470">
        <f t="shared" si="734"/>
        <v>11.1</v>
      </c>
      <c r="BM470">
        <f t="shared" si="734"/>
        <v>21.85</v>
      </c>
      <c r="BO470">
        <f t="shared" si="468"/>
        <v>1</v>
      </c>
      <c r="BP470">
        <f t="shared" si="468"/>
        <v>1</v>
      </c>
      <c r="BQ470">
        <f t="shared" si="468"/>
        <v>1</v>
      </c>
      <c r="BR470">
        <f t="shared" si="444"/>
        <v>793</v>
      </c>
      <c r="BS470">
        <f t="shared" si="461"/>
        <v>866</v>
      </c>
      <c r="BT470">
        <f t="shared" si="462"/>
        <v>1142</v>
      </c>
      <c r="BV470">
        <f t="shared" si="445"/>
        <v>0</v>
      </c>
      <c r="BW470">
        <f t="shared" si="446"/>
        <v>0</v>
      </c>
      <c r="BX470">
        <f t="shared" si="447"/>
        <v>0</v>
      </c>
      <c r="BY470">
        <f t="shared" si="684"/>
        <v>1</v>
      </c>
    </row>
    <row r="471" spans="1:77" x14ac:dyDescent="0.25">
      <c r="A471" t="str">
        <f t="shared" si="448"/>
        <v>23521</v>
      </c>
      <c r="D471">
        <v>2</v>
      </c>
      <c r="E471">
        <v>35</v>
      </c>
      <c r="F471">
        <v>40.5</v>
      </c>
      <c r="G471">
        <v>21</v>
      </c>
      <c r="H471">
        <v>21.5</v>
      </c>
      <c r="I471">
        <v>0</v>
      </c>
      <c r="J471">
        <v>26</v>
      </c>
      <c r="K471">
        <v>30</v>
      </c>
      <c r="L471">
        <f>L295</f>
        <v>47.8</v>
      </c>
      <c r="M471" s="115">
        <f t="shared" si="427"/>
        <v>3657.6000000000004</v>
      </c>
      <c r="N471" s="7">
        <f>N295</f>
        <v>8102.8384881891643</v>
      </c>
      <c r="O471" s="7">
        <f t="shared" ref="O471:P471" si="739">O295</f>
        <v>8440.3982243391856</v>
      </c>
      <c r="P471" s="7">
        <f t="shared" si="739"/>
        <v>12317.96</v>
      </c>
      <c r="Q471" s="121" t="s">
        <v>392</v>
      </c>
      <c r="R471">
        <v>1</v>
      </c>
      <c r="S471">
        <v>1</v>
      </c>
      <c r="T471">
        <v>1</v>
      </c>
      <c r="U471" t="e">
        <f t="shared" si="429"/>
        <v>#VALUE!</v>
      </c>
      <c r="V471">
        <f t="shared" si="430"/>
        <v>4459</v>
      </c>
      <c r="W471">
        <f t="shared" si="431"/>
        <v>4645</v>
      </c>
      <c r="X471">
        <f t="shared" si="432"/>
        <v>6779</v>
      </c>
      <c r="Y471" t="e">
        <f t="shared" si="691"/>
        <v>#VALUE!</v>
      </c>
      <c r="Z471">
        <f t="shared" si="692"/>
        <v>767</v>
      </c>
      <c r="AA471">
        <f t="shared" si="693"/>
        <v>799</v>
      </c>
      <c r="AB471" s="8">
        <f t="shared" si="694"/>
        <v>1166</v>
      </c>
      <c r="AC471" s="213" t="e">
        <f t="shared" si="450"/>
        <v>#VALUE!</v>
      </c>
      <c r="AD471" s="213">
        <f t="shared" si="451"/>
        <v>3.0600606960231373</v>
      </c>
      <c r="AE471" s="213">
        <f t="shared" si="452"/>
        <v>3.3195524438574866</v>
      </c>
      <c r="AF471" s="213">
        <f t="shared" si="453"/>
        <v>7.0476193599440684</v>
      </c>
      <c r="AG471" s="167">
        <f t="shared" si="433"/>
        <v>1.2760000000000001E-4</v>
      </c>
      <c r="AH471" s="167">
        <f t="shared" si="434"/>
        <v>1.7219</v>
      </c>
      <c r="AI471" s="167">
        <f t="shared" si="435"/>
        <v>4</v>
      </c>
      <c r="AJ471" s="167">
        <f t="shared" si="436"/>
        <v>5.1420100000000005E-4</v>
      </c>
      <c r="AK471" s="115">
        <f t="shared" ref="AK471:AM471" si="740">AK295</f>
        <v>1051.0569439418873</v>
      </c>
      <c r="AL471" s="7">
        <f t="shared" si="740"/>
        <v>1094.8433905300585</v>
      </c>
      <c r="AM471" s="7">
        <f t="shared" si="740"/>
        <v>1597.82</v>
      </c>
      <c r="AN471">
        <v>1</v>
      </c>
      <c r="AO471">
        <v>1</v>
      </c>
      <c r="AP471">
        <v>1</v>
      </c>
      <c r="AQ471">
        <f t="shared" si="438"/>
        <v>1184</v>
      </c>
      <c r="AR471">
        <f t="shared" si="438"/>
        <v>1233</v>
      </c>
      <c r="AS471">
        <f t="shared" si="439"/>
        <v>1799</v>
      </c>
      <c r="AT471">
        <f t="shared" si="696"/>
        <v>509</v>
      </c>
      <c r="AU471">
        <f t="shared" si="697"/>
        <v>530</v>
      </c>
      <c r="AV471" s="8">
        <f t="shared" si="698"/>
        <v>774</v>
      </c>
      <c r="AW471" s="213">
        <f t="shared" si="455"/>
        <v>1.3527269998032128</v>
      </c>
      <c r="AX471" s="213">
        <f t="shared" si="456"/>
        <v>1.4660776442894849</v>
      </c>
      <c r="AY471" s="213">
        <f t="shared" si="457"/>
        <v>3.1159250733500912</v>
      </c>
      <c r="AZ471" s="119">
        <f t="shared" si="508"/>
        <v>0.9</v>
      </c>
      <c r="BA471" s="121">
        <f t="shared" ref="BA471" si="741">BA295</f>
        <v>15.5</v>
      </c>
      <c r="BB471" s="121">
        <f t="shared" ref="BB471:BC471" si="742">BB295</f>
        <v>16.8</v>
      </c>
      <c r="BC471" s="121">
        <f t="shared" si="742"/>
        <v>27.5</v>
      </c>
      <c r="BE471" s="7">
        <v>4572</v>
      </c>
      <c r="BG471" s="123">
        <f t="shared" si="442"/>
        <v>0.8</v>
      </c>
      <c r="BJ471">
        <v>0</v>
      </c>
      <c r="BK471">
        <f>BK470</f>
        <v>10</v>
      </c>
      <c r="BL471">
        <f t="shared" si="734"/>
        <v>11.1</v>
      </c>
      <c r="BM471">
        <f t="shared" si="734"/>
        <v>21.85</v>
      </c>
      <c r="BO471">
        <f t="shared" si="468"/>
        <v>1</v>
      </c>
      <c r="BP471">
        <f t="shared" si="468"/>
        <v>1</v>
      </c>
      <c r="BQ471">
        <f t="shared" si="468"/>
        <v>1</v>
      </c>
      <c r="BR471">
        <f t="shared" si="444"/>
        <v>1184</v>
      </c>
      <c r="BS471">
        <f t="shared" si="461"/>
        <v>1233</v>
      </c>
      <c r="BT471">
        <f t="shared" si="462"/>
        <v>1799</v>
      </c>
      <c r="BV471">
        <f t="shared" si="445"/>
        <v>0</v>
      </c>
      <c r="BW471">
        <f t="shared" si="446"/>
        <v>0</v>
      </c>
      <c r="BX471">
        <f t="shared" si="447"/>
        <v>0</v>
      </c>
      <c r="BY471">
        <f t="shared" si="684"/>
        <v>1</v>
      </c>
    </row>
    <row r="472" spans="1:77" x14ac:dyDescent="0.25">
      <c r="A472" t="str">
        <f t="shared" si="448"/>
        <v>23510</v>
      </c>
      <c r="D472">
        <v>2</v>
      </c>
      <c r="E472">
        <v>35</v>
      </c>
      <c r="F472">
        <v>40.5</v>
      </c>
      <c r="G472">
        <v>10</v>
      </c>
      <c r="H472">
        <v>11.5</v>
      </c>
      <c r="I472">
        <v>0</v>
      </c>
      <c r="J472">
        <v>26</v>
      </c>
      <c r="K472">
        <v>30</v>
      </c>
      <c r="L472">
        <f>L298</f>
        <v>47.2</v>
      </c>
      <c r="M472" s="115">
        <f t="shared" si="427"/>
        <v>1695.6000000000001</v>
      </c>
      <c r="N472" s="7">
        <f>N298</f>
        <v>3860.4188735925432</v>
      </c>
      <c r="O472" s="7">
        <f t="shared" ref="O472:P472" si="743">O298</f>
        <v>4228.9855673527691</v>
      </c>
      <c r="P472" s="7">
        <f t="shared" si="743"/>
        <v>5636.58</v>
      </c>
      <c r="Q472" s="121" t="s">
        <v>392</v>
      </c>
      <c r="R472">
        <v>1</v>
      </c>
      <c r="S472">
        <v>1</v>
      </c>
      <c r="T472">
        <v>1</v>
      </c>
      <c r="U472" t="e">
        <f t="shared" si="429"/>
        <v>#VALUE!</v>
      </c>
      <c r="V472">
        <f t="shared" si="430"/>
        <v>2125</v>
      </c>
      <c r="W472">
        <f t="shared" si="431"/>
        <v>2327</v>
      </c>
      <c r="X472">
        <f t="shared" si="432"/>
        <v>3102</v>
      </c>
      <c r="Y472" t="e">
        <f t="shared" si="691"/>
        <v>#VALUE!</v>
      </c>
      <c r="Z472">
        <f t="shared" si="692"/>
        <v>366</v>
      </c>
      <c r="AA472">
        <f t="shared" si="693"/>
        <v>400</v>
      </c>
      <c r="AB472" s="8">
        <f t="shared" si="694"/>
        <v>534</v>
      </c>
      <c r="AC472" s="213" t="e">
        <f t="shared" si="450"/>
        <v>#VALUE!</v>
      </c>
      <c r="AD472" s="213">
        <f t="shared" si="451"/>
        <v>0.52705619337958887</v>
      </c>
      <c r="AE472" s="213">
        <f t="shared" si="452"/>
        <v>0.62828034550826228</v>
      </c>
      <c r="AF472" s="213">
        <f t="shared" si="453"/>
        <v>1.1128591201743359</v>
      </c>
      <c r="AG472" s="167">
        <f t="shared" si="433"/>
        <v>3.969E-4</v>
      </c>
      <c r="AH472" s="167">
        <f t="shared" si="434"/>
        <v>1.7345999999999999</v>
      </c>
      <c r="AI472" s="167">
        <f t="shared" si="435"/>
        <v>2</v>
      </c>
      <c r="AJ472" s="167">
        <f t="shared" si="436"/>
        <v>3.6734700000000002E-4</v>
      </c>
      <c r="AK472" s="115">
        <f t="shared" ref="AK472:AM472" si="744">AK298</f>
        <v>535.19789031294818</v>
      </c>
      <c r="AL472" s="7">
        <f t="shared" si="744"/>
        <v>586.29496640731588</v>
      </c>
      <c r="AM472" s="7">
        <f t="shared" si="744"/>
        <v>781.44</v>
      </c>
      <c r="AN472">
        <v>1</v>
      </c>
      <c r="AO472">
        <v>1</v>
      </c>
      <c r="AP472">
        <v>1</v>
      </c>
      <c r="AQ472">
        <f t="shared" si="438"/>
        <v>603</v>
      </c>
      <c r="AR472">
        <f t="shared" si="438"/>
        <v>660</v>
      </c>
      <c r="AS472">
        <f t="shared" si="439"/>
        <v>880</v>
      </c>
      <c r="AT472">
        <f t="shared" si="696"/>
        <v>259</v>
      </c>
      <c r="AU472">
        <f t="shared" si="697"/>
        <v>284</v>
      </c>
      <c r="AV472" s="8">
        <f t="shared" si="698"/>
        <v>378</v>
      </c>
      <c r="AW472" s="213">
        <f t="shared" si="455"/>
        <v>0.26609045383776742</v>
      </c>
      <c r="AX472" s="213">
        <f t="shared" si="456"/>
        <v>0.31922391162689634</v>
      </c>
      <c r="AY472" s="213">
        <f t="shared" si="457"/>
        <v>0.5617763004761499</v>
      </c>
      <c r="AZ472" s="119">
        <f t="shared" si="508"/>
        <v>0.2</v>
      </c>
      <c r="BA472" s="121">
        <f t="shared" ref="BA472" si="745">BA298</f>
        <v>14.8</v>
      </c>
      <c r="BB472" s="121">
        <f t="shared" ref="BB472:BC472" si="746">BB298</f>
        <v>16.600000000000001</v>
      </c>
      <c r="BC472" s="121">
        <f t="shared" si="746"/>
        <v>28</v>
      </c>
      <c r="BE472" s="7">
        <v>1884</v>
      </c>
      <c r="BG472" s="123">
        <f t="shared" si="442"/>
        <v>0.9</v>
      </c>
      <c r="BJ472">
        <v>0</v>
      </c>
      <c r="BK472">
        <f>BK389</f>
        <v>10.4</v>
      </c>
      <c r="BL472">
        <f t="shared" ref="BL472:BM472" si="747">BL389</f>
        <v>12.2</v>
      </c>
      <c r="BM472">
        <f t="shared" si="747"/>
        <v>21.85</v>
      </c>
      <c r="BO472">
        <f t="shared" si="468"/>
        <v>1</v>
      </c>
      <c r="BP472">
        <f t="shared" si="468"/>
        <v>1</v>
      </c>
      <c r="BQ472">
        <f t="shared" si="468"/>
        <v>1</v>
      </c>
      <c r="BR472">
        <f t="shared" si="444"/>
        <v>603</v>
      </c>
      <c r="BS472">
        <f t="shared" si="461"/>
        <v>660</v>
      </c>
      <c r="BT472">
        <f t="shared" si="462"/>
        <v>880</v>
      </c>
      <c r="BV472">
        <f t="shared" si="445"/>
        <v>0</v>
      </c>
      <c r="BW472">
        <f t="shared" si="446"/>
        <v>0</v>
      </c>
      <c r="BX472">
        <f t="shared" si="447"/>
        <v>0</v>
      </c>
      <c r="BY472">
        <f t="shared" si="684"/>
        <v>1</v>
      </c>
    </row>
    <row r="473" spans="1:77" x14ac:dyDescent="0.25">
      <c r="A473" t="str">
        <f t="shared" si="448"/>
        <v>23511</v>
      </c>
      <c r="D473">
        <v>2</v>
      </c>
      <c r="E473">
        <v>35</v>
      </c>
      <c r="F473">
        <v>40.5</v>
      </c>
      <c r="G473">
        <v>11</v>
      </c>
      <c r="H473">
        <v>11.5</v>
      </c>
      <c r="I473">
        <v>0</v>
      </c>
      <c r="J473">
        <v>26</v>
      </c>
      <c r="K473">
        <v>30</v>
      </c>
      <c r="L473">
        <f>L301</f>
        <v>47.2</v>
      </c>
      <c r="M473" s="115">
        <f t="shared" si="427"/>
        <v>1791.8000000000002</v>
      </c>
      <c r="N473" s="7">
        <f>N301</f>
        <v>5237.9452617275747</v>
      </c>
      <c r="O473" s="7">
        <f t="shared" ref="O473:P473" si="748">O301</f>
        <v>5738.028861571599</v>
      </c>
      <c r="P473" s="7">
        <f t="shared" si="748"/>
        <v>7647.9</v>
      </c>
      <c r="Q473" s="121" t="s">
        <v>392</v>
      </c>
      <c r="R473">
        <v>1</v>
      </c>
      <c r="S473">
        <v>1</v>
      </c>
      <c r="T473">
        <v>1</v>
      </c>
      <c r="U473" t="e">
        <f t="shared" si="429"/>
        <v>#VALUE!</v>
      </c>
      <c r="V473">
        <f t="shared" si="430"/>
        <v>2883</v>
      </c>
      <c r="W473">
        <f t="shared" si="431"/>
        <v>3158</v>
      </c>
      <c r="X473">
        <f t="shared" si="432"/>
        <v>4209</v>
      </c>
      <c r="Y473" t="e">
        <f t="shared" si="691"/>
        <v>#VALUE!</v>
      </c>
      <c r="Z473">
        <f t="shared" si="692"/>
        <v>496</v>
      </c>
      <c r="AA473">
        <f t="shared" si="693"/>
        <v>543</v>
      </c>
      <c r="AB473" s="8">
        <f t="shared" si="694"/>
        <v>724</v>
      </c>
      <c r="AC473" s="213" t="e">
        <f t="shared" si="450"/>
        <v>#VALUE!</v>
      </c>
      <c r="AD473" s="213">
        <f t="shared" si="451"/>
        <v>1.536434295146724</v>
      </c>
      <c r="AE473" s="213">
        <f t="shared" si="452"/>
        <v>1.8370884409914405</v>
      </c>
      <c r="AF473" s="213">
        <f t="shared" si="453"/>
        <v>3.2427164359696983</v>
      </c>
      <c r="AG473" s="167">
        <f t="shared" si="433"/>
        <v>3.969E-4</v>
      </c>
      <c r="AH473" s="167">
        <f t="shared" si="434"/>
        <v>1.7345999999999999</v>
      </c>
      <c r="AI473" s="167">
        <f t="shared" si="435"/>
        <v>4</v>
      </c>
      <c r="AJ473" s="167">
        <f t="shared" si="436"/>
        <v>5.7428799999999995E-4</v>
      </c>
      <c r="AK473" s="115">
        <f t="shared" ref="AK473:AM473" si="749">AK301</f>
        <v>877</v>
      </c>
      <c r="AL473" s="7">
        <f t="shared" si="749"/>
        <v>961</v>
      </c>
      <c r="AM473" s="7">
        <f t="shared" si="749"/>
        <v>1281</v>
      </c>
      <c r="AN473">
        <v>1</v>
      </c>
      <c r="AO473">
        <v>1</v>
      </c>
      <c r="AP473">
        <v>1</v>
      </c>
      <c r="AQ473">
        <f t="shared" si="438"/>
        <v>988</v>
      </c>
      <c r="AR473">
        <f t="shared" si="438"/>
        <v>1082</v>
      </c>
      <c r="AS473">
        <f t="shared" si="439"/>
        <v>1443</v>
      </c>
      <c r="AT473">
        <f t="shared" si="696"/>
        <v>425</v>
      </c>
      <c r="AU473">
        <f t="shared" si="697"/>
        <v>465</v>
      </c>
      <c r="AV473" s="8">
        <f t="shared" si="698"/>
        <v>620</v>
      </c>
      <c r="AW473" s="213">
        <f t="shared" si="455"/>
        <v>1.1327165233232905</v>
      </c>
      <c r="AX473" s="213">
        <f t="shared" si="456"/>
        <v>1.3526874116433598</v>
      </c>
      <c r="AY473" s="213">
        <f t="shared" si="457"/>
        <v>2.3870350893711576</v>
      </c>
      <c r="AZ473" s="119">
        <f t="shared" si="508"/>
        <v>0.5</v>
      </c>
      <c r="BA473" s="121">
        <f t="shared" ref="BA473" si="750">BA301</f>
        <v>14.8</v>
      </c>
      <c r="BB473" s="121">
        <f t="shared" ref="BB473:BC473" si="751">BB301</f>
        <v>16.600000000000001</v>
      </c>
      <c r="BC473" s="121">
        <f t="shared" si="751"/>
        <v>28</v>
      </c>
      <c r="BE473" s="7">
        <v>2635</v>
      </c>
      <c r="BG473" s="123">
        <f t="shared" si="442"/>
        <v>0.68</v>
      </c>
      <c r="BJ473">
        <v>0</v>
      </c>
      <c r="BK473">
        <f>BK472</f>
        <v>10.4</v>
      </c>
      <c r="BL473">
        <f t="shared" ref="BL473:BM473" si="752">BL472</f>
        <v>12.2</v>
      </c>
      <c r="BM473">
        <f t="shared" si="752"/>
        <v>21.85</v>
      </c>
      <c r="BO473">
        <f t="shared" si="468"/>
        <v>1</v>
      </c>
      <c r="BP473">
        <f t="shared" si="468"/>
        <v>1</v>
      </c>
      <c r="BQ473">
        <f t="shared" si="468"/>
        <v>1</v>
      </c>
      <c r="BR473">
        <f t="shared" si="444"/>
        <v>988</v>
      </c>
      <c r="BS473">
        <f t="shared" si="461"/>
        <v>1082</v>
      </c>
      <c r="BT473">
        <f t="shared" si="462"/>
        <v>1443</v>
      </c>
      <c r="BV473">
        <f t="shared" si="445"/>
        <v>0</v>
      </c>
      <c r="BW473">
        <f t="shared" si="446"/>
        <v>0</v>
      </c>
      <c r="BX473">
        <f t="shared" si="447"/>
        <v>0</v>
      </c>
      <c r="BY473">
        <f t="shared" si="684"/>
        <v>1</v>
      </c>
    </row>
    <row r="474" spans="1:77" x14ac:dyDescent="0.25">
      <c r="A474" t="str">
        <f t="shared" si="448"/>
        <v>23515</v>
      </c>
      <c r="D474">
        <v>2</v>
      </c>
      <c r="E474">
        <v>35</v>
      </c>
      <c r="F474">
        <v>40.5</v>
      </c>
      <c r="G474">
        <v>15</v>
      </c>
      <c r="H474">
        <v>16.5</v>
      </c>
      <c r="I474">
        <v>0</v>
      </c>
      <c r="J474">
        <v>26</v>
      </c>
      <c r="K474">
        <v>30</v>
      </c>
      <c r="L474">
        <f>L304</f>
        <v>48.1</v>
      </c>
      <c r="M474" s="115">
        <f t="shared" si="427"/>
        <v>2528.8000000000002</v>
      </c>
      <c r="N474" s="7">
        <f>N304</f>
        <v>4729.715265656896</v>
      </c>
      <c r="O474" s="7">
        <f t="shared" ref="O474:P474" si="753">O304</f>
        <v>4901.7743245246338</v>
      </c>
      <c r="P474" s="7">
        <f t="shared" si="753"/>
        <v>7188.36</v>
      </c>
      <c r="Q474" s="121" t="s">
        <v>392</v>
      </c>
      <c r="R474">
        <v>1</v>
      </c>
      <c r="S474">
        <v>1</v>
      </c>
      <c r="T474">
        <v>1</v>
      </c>
      <c r="U474" t="e">
        <f t="shared" si="429"/>
        <v>#VALUE!</v>
      </c>
      <c r="V474">
        <f t="shared" si="430"/>
        <v>2603</v>
      </c>
      <c r="W474">
        <f t="shared" si="431"/>
        <v>2698</v>
      </c>
      <c r="X474">
        <f t="shared" si="432"/>
        <v>3956</v>
      </c>
      <c r="Y474" t="e">
        <f t="shared" si="691"/>
        <v>#VALUE!</v>
      </c>
      <c r="Z474">
        <f t="shared" si="692"/>
        <v>448</v>
      </c>
      <c r="AA474">
        <f t="shared" si="693"/>
        <v>464</v>
      </c>
      <c r="AB474" s="8">
        <f t="shared" si="694"/>
        <v>680</v>
      </c>
      <c r="AC474" s="213" t="e">
        <f t="shared" si="450"/>
        <v>#VALUE!</v>
      </c>
      <c r="AD474" s="213">
        <f t="shared" si="451"/>
        <v>0.93967624559169705</v>
      </c>
      <c r="AE474" s="213">
        <f t="shared" si="452"/>
        <v>1.0076708735304059</v>
      </c>
      <c r="AF474" s="213">
        <f t="shared" si="453"/>
        <v>2.1570646946973606</v>
      </c>
      <c r="AG474" s="167">
        <f t="shared" si="433"/>
        <v>2.0829999999999999E-4</v>
      </c>
      <c r="AH474" s="167">
        <f t="shared" si="434"/>
        <v>1.724</v>
      </c>
      <c r="AI474" s="167">
        <f t="shared" si="435"/>
        <v>2</v>
      </c>
      <c r="AJ474" s="167">
        <f t="shared" si="436"/>
        <v>4.6182900000000003E-4</v>
      </c>
      <c r="AK474" s="115">
        <f t="shared" ref="AK474:AM474" si="754">AK304</f>
        <v>645.62512273636446</v>
      </c>
      <c r="AL474" s="7">
        <f t="shared" si="754"/>
        <v>669.11187505864359</v>
      </c>
      <c r="AM474" s="7">
        <f t="shared" si="754"/>
        <v>981.24</v>
      </c>
      <c r="AN474">
        <v>1</v>
      </c>
      <c r="AO474">
        <v>1</v>
      </c>
      <c r="AP474">
        <v>1</v>
      </c>
      <c r="AQ474">
        <f t="shared" si="438"/>
        <v>727</v>
      </c>
      <c r="AR474">
        <f t="shared" si="438"/>
        <v>754</v>
      </c>
      <c r="AS474">
        <f t="shared" si="439"/>
        <v>1105</v>
      </c>
      <c r="AT474">
        <f t="shared" si="696"/>
        <v>313</v>
      </c>
      <c r="AU474">
        <f t="shared" si="697"/>
        <v>324</v>
      </c>
      <c r="AV474" s="8">
        <f t="shared" si="698"/>
        <v>475</v>
      </c>
      <c r="AW474" s="213">
        <f t="shared" si="455"/>
        <v>0.46027088625135254</v>
      </c>
      <c r="AX474" s="213">
        <f t="shared" si="456"/>
        <v>0.49301915408740354</v>
      </c>
      <c r="AY474" s="213">
        <f t="shared" si="457"/>
        <v>1.0557900411796077</v>
      </c>
      <c r="AZ474" s="119">
        <f t="shared" si="508"/>
        <v>0.4</v>
      </c>
      <c r="BA474" s="121">
        <f t="shared" ref="BA474" si="755">BA304</f>
        <v>16.399999999999999</v>
      </c>
      <c r="BB474" s="121">
        <f t="shared" ref="BB474:BC474" si="756">BB304</f>
        <v>17.7</v>
      </c>
      <c r="BC474" s="121">
        <f t="shared" si="756"/>
        <v>29.7</v>
      </c>
      <c r="BE474" s="7">
        <v>3161</v>
      </c>
      <c r="BG474" s="123">
        <f t="shared" si="442"/>
        <v>0.8</v>
      </c>
      <c r="BJ474">
        <v>0</v>
      </c>
      <c r="BK474">
        <f>BK390</f>
        <v>10</v>
      </c>
      <c r="BL474">
        <f t="shared" ref="BL474:BM474" si="757">BL390</f>
        <v>10.9</v>
      </c>
      <c r="BM474">
        <f t="shared" si="757"/>
        <v>21.85</v>
      </c>
      <c r="BO474">
        <f t="shared" si="468"/>
        <v>1</v>
      </c>
      <c r="BP474">
        <f t="shared" si="468"/>
        <v>1</v>
      </c>
      <c r="BQ474">
        <f t="shared" si="468"/>
        <v>1</v>
      </c>
      <c r="BR474">
        <f t="shared" si="444"/>
        <v>727</v>
      </c>
      <c r="BS474">
        <f t="shared" si="461"/>
        <v>754</v>
      </c>
      <c r="BT474">
        <f t="shared" si="462"/>
        <v>1105</v>
      </c>
      <c r="BV474">
        <f t="shared" si="445"/>
        <v>0</v>
      </c>
      <c r="BW474">
        <f t="shared" si="446"/>
        <v>0</v>
      </c>
      <c r="BX474">
        <f t="shared" si="447"/>
        <v>0</v>
      </c>
      <c r="BY474">
        <f t="shared" si="684"/>
        <v>1</v>
      </c>
    </row>
    <row r="475" spans="1:77" x14ac:dyDescent="0.25">
      <c r="A475" t="str">
        <f t="shared" si="448"/>
        <v>23516</v>
      </c>
      <c r="D475">
        <v>2</v>
      </c>
      <c r="E475">
        <v>35</v>
      </c>
      <c r="F475">
        <v>40.5</v>
      </c>
      <c r="G475">
        <v>16</v>
      </c>
      <c r="H475">
        <v>16.5</v>
      </c>
      <c r="I475">
        <v>0</v>
      </c>
      <c r="J475">
        <v>26</v>
      </c>
      <c r="K475">
        <v>30</v>
      </c>
      <c r="L475">
        <f>L307</f>
        <v>48.1</v>
      </c>
      <c r="M475" s="115">
        <f t="shared" si="427"/>
        <v>2652</v>
      </c>
      <c r="N475" s="7">
        <f>N307</f>
        <v>6916.3686790875245</v>
      </c>
      <c r="O475" s="7">
        <f t="shared" ref="O475:P475" si="758">O307</f>
        <v>7167.9744986485921</v>
      </c>
      <c r="P475" s="7">
        <f t="shared" si="758"/>
        <v>10511.7</v>
      </c>
      <c r="Q475" s="121" t="s">
        <v>392</v>
      </c>
      <c r="R475">
        <v>1</v>
      </c>
      <c r="S475">
        <v>1</v>
      </c>
      <c r="T475">
        <v>1</v>
      </c>
      <c r="U475" t="e">
        <f t="shared" si="429"/>
        <v>#VALUE!</v>
      </c>
      <c r="V475">
        <f t="shared" si="430"/>
        <v>3806</v>
      </c>
      <c r="W475">
        <f t="shared" si="431"/>
        <v>3945</v>
      </c>
      <c r="X475">
        <f t="shared" si="432"/>
        <v>5785</v>
      </c>
      <c r="Y475" t="e">
        <f t="shared" si="691"/>
        <v>#VALUE!</v>
      </c>
      <c r="Z475">
        <f t="shared" si="692"/>
        <v>655</v>
      </c>
      <c r="AA475">
        <f t="shared" si="693"/>
        <v>679</v>
      </c>
      <c r="AB475" s="8">
        <f t="shared" si="694"/>
        <v>995</v>
      </c>
      <c r="AC475" s="213" t="e">
        <f t="shared" si="450"/>
        <v>#VALUE!</v>
      </c>
      <c r="AD475" s="213">
        <f t="shared" si="451"/>
        <v>5.9764495815398293</v>
      </c>
      <c r="AE475" s="213">
        <f t="shared" si="452"/>
        <v>6.4211623330501659</v>
      </c>
      <c r="AF475" s="213">
        <f t="shared" si="453"/>
        <v>13.761041320793508</v>
      </c>
      <c r="AG475" s="167">
        <f t="shared" si="433"/>
        <v>2.0829999999999999E-4</v>
      </c>
      <c r="AH475" s="167">
        <f t="shared" si="434"/>
        <v>1.724</v>
      </c>
      <c r="AI475" s="167">
        <f t="shared" si="435"/>
        <v>4</v>
      </c>
      <c r="AJ475" s="167">
        <f t="shared" si="436"/>
        <v>1.392796E-3</v>
      </c>
      <c r="AK475" s="115">
        <f t="shared" ref="AK475:AM475" si="759">AK307</f>
        <v>1059</v>
      </c>
      <c r="AL475" s="7">
        <f t="shared" si="759"/>
        <v>1098</v>
      </c>
      <c r="AM475" s="7">
        <f t="shared" si="759"/>
        <v>1610</v>
      </c>
      <c r="AN475">
        <v>1</v>
      </c>
      <c r="AO475">
        <v>1</v>
      </c>
      <c r="AP475">
        <v>1</v>
      </c>
      <c r="AQ475">
        <f t="shared" si="438"/>
        <v>1193</v>
      </c>
      <c r="AR475">
        <f t="shared" si="438"/>
        <v>1237</v>
      </c>
      <c r="AS475">
        <f t="shared" si="439"/>
        <v>1813</v>
      </c>
      <c r="AT475">
        <f t="shared" si="696"/>
        <v>513</v>
      </c>
      <c r="AU475">
        <f t="shared" si="697"/>
        <v>532</v>
      </c>
      <c r="AV475" s="8">
        <f t="shared" si="698"/>
        <v>780</v>
      </c>
      <c r="AW475" s="213">
        <f t="shared" si="455"/>
        <v>3.6711824794323578</v>
      </c>
      <c r="AX475" s="213">
        <f t="shared" si="456"/>
        <v>3.9473084230242503</v>
      </c>
      <c r="AY475" s="213">
        <f t="shared" si="457"/>
        <v>8.4671551549406292</v>
      </c>
      <c r="AZ475" s="119">
        <f t="shared" si="508"/>
        <v>0.7</v>
      </c>
      <c r="BA475" s="121">
        <f t="shared" ref="BA475" si="760">BA307</f>
        <v>16.399999999999999</v>
      </c>
      <c r="BB475" s="121">
        <f t="shared" ref="BB475:BC475" si="761">BB307</f>
        <v>17.7</v>
      </c>
      <c r="BC475" s="121">
        <f t="shared" si="761"/>
        <v>29.7</v>
      </c>
      <c r="BE475" s="7">
        <v>3900</v>
      </c>
      <c r="BG475" s="123">
        <f t="shared" si="442"/>
        <v>0.68</v>
      </c>
      <c r="BJ475">
        <v>0</v>
      </c>
      <c r="BK475">
        <f>BK474</f>
        <v>10</v>
      </c>
      <c r="BL475">
        <f t="shared" ref="BL475:BM477" si="762">BL474</f>
        <v>10.9</v>
      </c>
      <c r="BM475">
        <f t="shared" si="762"/>
        <v>21.85</v>
      </c>
      <c r="BO475">
        <f t="shared" si="468"/>
        <v>1</v>
      </c>
      <c r="BP475">
        <f t="shared" si="468"/>
        <v>1</v>
      </c>
      <c r="BQ475">
        <f t="shared" si="468"/>
        <v>1</v>
      </c>
      <c r="BR475">
        <f t="shared" si="444"/>
        <v>1193</v>
      </c>
      <c r="BS475">
        <f t="shared" si="461"/>
        <v>1237</v>
      </c>
      <c r="BT475">
        <f t="shared" si="462"/>
        <v>1813</v>
      </c>
      <c r="BV475">
        <f t="shared" si="445"/>
        <v>0</v>
      </c>
      <c r="BW475">
        <f t="shared" si="446"/>
        <v>0</v>
      </c>
      <c r="BX475">
        <f t="shared" si="447"/>
        <v>0</v>
      </c>
      <c r="BY475">
        <f t="shared" si="684"/>
        <v>1</v>
      </c>
    </row>
    <row r="476" spans="1:77" x14ac:dyDescent="0.25">
      <c r="A476" t="str">
        <f t="shared" si="448"/>
        <v>23520</v>
      </c>
      <c r="D476">
        <v>2</v>
      </c>
      <c r="E476">
        <v>35</v>
      </c>
      <c r="F476">
        <v>40.5</v>
      </c>
      <c r="G476">
        <v>20</v>
      </c>
      <c r="H476">
        <v>21.5</v>
      </c>
      <c r="I476">
        <v>0</v>
      </c>
      <c r="J476">
        <v>26</v>
      </c>
      <c r="K476">
        <v>30</v>
      </c>
      <c r="L476">
        <f>L310</f>
        <v>48.1</v>
      </c>
      <c r="M476" s="115">
        <f t="shared" ref="M476:M539" si="763">IF($N476-($BE476*$BG476)&gt;100,$BE476*$BG476,$N476-95)</f>
        <v>3457.6000000000004</v>
      </c>
      <c r="N476" s="7">
        <f>N310</f>
        <v>6176.0620183272586</v>
      </c>
      <c r="O476" s="7">
        <f t="shared" ref="O476:P476" si="764">O310</f>
        <v>6765.7106634844222</v>
      </c>
      <c r="P476" s="7">
        <f t="shared" si="764"/>
        <v>9017.64</v>
      </c>
      <c r="Q476" s="121" t="s">
        <v>392</v>
      </c>
      <c r="R476">
        <v>1</v>
      </c>
      <c r="S476">
        <v>1</v>
      </c>
      <c r="T476">
        <v>1</v>
      </c>
      <c r="U476" t="e">
        <f t="shared" ref="U476:U539" si="765">ROUND(M476*POWER(CF_heat,Q476),0)</f>
        <v>#VALUE!</v>
      </c>
      <c r="V476">
        <f t="shared" ref="V476:V539" si="766">ROUND(N476*POWER(CF_heat,R476),0)</f>
        <v>3399</v>
      </c>
      <c r="W476">
        <f t="shared" ref="W476:W539" si="767">ROUND(O476*POWER(CF_heat,S476),0)</f>
        <v>3723</v>
      </c>
      <c r="X476">
        <f t="shared" ref="X476:X539" si="768">ROUND(P476*POWER(CF_heat,T476),0)</f>
        <v>4963</v>
      </c>
      <c r="Y476" t="e">
        <f t="shared" si="691"/>
        <v>#VALUE!</v>
      </c>
      <c r="Z476">
        <f t="shared" si="692"/>
        <v>585</v>
      </c>
      <c r="AA476">
        <f t="shared" si="693"/>
        <v>640</v>
      </c>
      <c r="AB476" s="8">
        <f t="shared" si="694"/>
        <v>854</v>
      </c>
      <c r="AC476" s="213" t="e">
        <f t="shared" si="450"/>
        <v>#VALUE!</v>
      </c>
      <c r="AD476" s="213">
        <f t="shared" si="451"/>
        <v>1.2930535062449018</v>
      </c>
      <c r="AE476" s="213">
        <f t="shared" si="452"/>
        <v>1.5467359836284296</v>
      </c>
      <c r="AF476" s="213">
        <f t="shared" si="453"/>
        <v>2.7492484012035212</v>
      </c>
      <c r="AG476" s="167">
        <f t="shared" ref="AG476:AG539" si="769">IF($G476=$CO$103,CP$103,IF($G476=$CO$104,CP$104,IF($G476=$CO$105,CP$105,IF($G476=$CO$107,CP$107,IF($G476=$CO$108,CP$108,IF($G476=$CO$109,CP$109,IF($G476=$CO$111,CP$111,IF($G476=$CO$112,CP$112,IF($G476=$CO$113,CP$113,IF($G476=$CO$115,CP$115,IF($G476=$CO$116,CP$116,IF($G476=$CO$117,CP$117,IF($G476=$CO$119,CP$119,IF($G476=$CO$120,CP$120,))))))))))))))</f>
        <v>1.2760000000000001E-4</v>
      </c>
      <c r="AH476" s="167">
        <f t="shared" ref="AH476:AH539" si="770">IF($G476=$CO$103,CQ$103,IF($G476=$CO$104,CQ$104,IF($G476=$CO$105,CQ$105,IF($G476=$CO$107,CQ$107,IF($G476=$CO$108,CQ$108,IF($G476=$CO$109,CQ$109,IF($G476=$CO$111,CQ$111,IF($G476=$CO$112,CQ$112,IF($G476=$CO$113,CQ$113,IF($G476=$CO$115,CQ$115,IF($G476=$CO$116,CQ$116,IF($G476=$CO$117,CQ$117,IF($G476=$CO$119,CQ$119,IF($G476=$CO$120,CQ$120,))))))))))))))</f>
        <v>1.7219</v>
      </c>
      <c r="AI476" s="167">
        <f t="shared" ref="AI476:AI539" si="771">IF($G476=$CO$103,CR$103,IF($G476=$CO$104,CR$104,IF($G476=$CO$105,CR$105,IF($G476=$CO$107,CR$107,IF($G476=$CO$108,CR$108,IF($G476=$CO$109,CR$109,IF($G476=$CO$111,CR$111,IF($G476=$CO$112,CR$112,IF($G476=$CO$113,CR$113,IF($G476=$CO$115,CR$115,IF($G476=$CO$116,CR$116,IF($G476=$CO$117,CR$117,IF($G476=$CO$119,CR$119,IF($G476=$CO$120,CR$120,))))))))))))))</f>
        <v>2</v>
      </c>
      <c r="AJ476" s="167">
        <f t="shared" ref="AJ476:AJ539" si="772">IF($G476=$CO$103,CS$103,IF($G476=$CO$104,CS$104,IF($G476=$CO$105,CS$105,IF($G476=$CO$107,CS$107,IF($G476=$CO$108,CS$108,IF($G476=$CO$109,CS$109,IF($G476=$CO$111,CS$111,IF($G476=$CO$112,CS$112,IF($G476=$CO$113,CS$113,IF($G476=$CO$115,CS$115,IF($G476=$CO$116,CS$116,IF($G476=$CO$117,CS$117,IF($G476=$CO$119,CS$119,IF($G476=$CO$120,CS$120,))))))))))))))</f>
        <v>3.76611E-4</v>
      </c>
      <c r="AK476" s="115">
        <f t="shared" ref="AK476:AM476" si="773">AK310</f>
        <v>763.26517311676128</v>
      </c>
      <c r="AL476" s="7">
        <f t="shared" si="773"/>
        <v>836.13657141043336</v>
      </c>
      <c r="AM476" s="7">
        <f t="shared" si="773"/>
        <v>1114.44</v>
      </c>
      <c r="AN476">
        <v>1</v>
      </c>
      <c r="AO476">
        <v>1</v>
      </c>
      <c r="AP476">
        <v>1</v>
      </c>
      <c r="AQ476">
        <f t="shared" ref="AQ476:AR539" si="774">ROUND(AK476*POWER(CF_cool,AN476),0)</f>
        <v>860</v>
      </c>
      <c r="AR476">
        <f t="shared" si="774"/>
        <v>942</v>
      </c>
      <c r="AS476">
        <f t="shared" ref="AS476:AS539" si="775">ROUND(AM476*POWER(CF_cool,AP476),0)</f>
        <v>1255</v>
      </c>
      <c r="AT476">
        <f t="shared" si="696"/>
        <v>370</v>
      </c>
      <c r="AU476">
        <f t="shared" si="697"/>
        <v>405</v>
      </c>
      <c r="AV476" s="8">
        <f t="shared" si="698"/>
        <v>540</v>
      </c>
      <c r="AW476" s="213">
        <f t="shared" si="455"/>
        <v>0.51888832945982821</v>
      </c>
      <c r="AX476" s="213">
        <f t="shared" si="456"/>
        <v>0.62129442154773762</v>
      </c>
      <c r="AY476" s="213">
        <f t="shared" si="457"/>
        <v>1.1023482865853123</v>
      </c>
      <c r="AZ476" s="119">
        <f t="shared" si="508"/>
        <v>0.5</v>
      </c>
      <c r="BA476" s="121">
        <f t="shared" ref="BA476" si="776">BA310</f>
        <v>16.399999999999999</v>
      </c>
      <c r="BB476" s="121">
        <f t="shared" ref="BB476:BC476" si="777">BB310</f>
        <v>17.7</v>
      </c>
      <c r="BC476" s="121">
        <f t="shared" si="777"/>
        <v>29.7</v>
      </c>
      <c r="BE476" s="7">
        <v>4322</v>
      </c>
      <c r="BG476" s="123">
        <f t="shared" ref="BG476:BG539" si="778">IF(G476=10,0.9,IF(G476=11,0.68,IF(G476=15,0.8,IF(G476=16,0.68,IF(G476=20,0.8,IF(G476=21,0.8))))))</f>
        <v>0.8</v>
      </c>
      <c r="BJ476">
        <v>0</v>
      </c>
      <c r="BK476">
        <f>BK475</f>
        <v>10</v>
      </c>
      <c r="BL476">
        <f t="shared" si="762"/>
        <v>10.9</v>
      </c>
      <c r="BM476">
        <f t="shared" si="762"/>
        <v>21.85</v>
      </c>
      <c r="BO476">
        <f t="shared" si="468"/>
        <v>1</v>
      </c>
      <c r="BP476">
        <f t="shared" si="468"/>
        <v>1</v>
      </c>
      <c r="BQ476">
        <f t="shared" si="468"/>
        <v>1</v>
      </c>
      <c r="BR476">
        <f t="shared" ref="BR476:BR539" si="779">AQ476/BO476</f>
        <v>860</v>
      </c>
      <c r="BS476">
        <f t="shared" si="461"/>
        <v>942</v>
      </c>
      <c r="BT476">
        <f t="shared" si="462"/>
        <v>1255</v>
      </c>
      <c r="BV476">
        <f t="shared" ref="BV476:BV539" si="780">BR476-AQ476</f>
        <v>0</v>
      </c>
      <c r="BW476">
        <f t="shared" ref="BW476:BW539" si="781">BS476-AR476</f>
        <v>0</v>
      </c>
      <c r="BX476">
        <f t="shared" ref="BX476:BX539" si="782">BT476-AS476</f>
        <v>0</v>
      </c>
      <c r="BY476">
        <f t="shared" si="684"/>
        <v>1</v>
      </c>
    </row>
    <row r="477" spans="1:77" x14ac:dyDescent="0.25">
      <c r="A477" t="str">
        <f t="shared" ref="A477:A540" si="783">CONCATENATE(D477,E477,G477)</f>
        <v>23521</v>
      </c>
      <c r="D477">
        <v>2</v>
      </c>
      <c r="E477">
        <v>35</v>
      </c>
      <c r="F477">
        <v>40.5</v>
      </c>
      <c r="G477">
        <v>21</v>
      </c>
      <c r="H477">
        <v>21.5</v>
      </c>
      <c r="I477">
        <v>0</v>
      </c>
      <c r="J477">
        <v>26</v>
      </c>
      <c r="K477">
        <v>30</v>
      </c>
      <c r="L477">
        <f>L313</f>
        <v>48.1</v>
      </c>
      <c r="M477" s="115">
        <f t="shared" si="763"/>
        <v>3989.6000000000004</v>
      </c>
      <c r="N477" s="7">
        <f>N313</f>
        <v>8907.2895892451361</v>
      </c>
      <c r="O477" s="7">
        <f t="shared" ref="O477:P477" si="784">O313</f>
        <v>9231.3217513746804</v>
      </c>
      <c r="P477" s="7">
        <f t="shared" si="784"/>
        <v>13537.56</v>
      </c>
      <c r="Q477" s="121" t="s">
        <v>392</v>
      </c>
      <c r="R477">
        <v>1</v>
      </c>
      <c r="S477">
        <v>1</v>
      </c>
      <c r="T477">
        <v>1</v>
      </c>
      <c r="U477" t="e">
        <f t="shared" si="765"/>
        <v>#VALUE!</v>
      </c>
      <c r="V477">
        <f t="shared" si="766"/>
        <v>4902</v>
      </c>
      <c r="W477">
        <f t="shared" si="767"/>
        <v>5080</v>
      </c>
      <c r="X477">
        <f t="shared" si="768"/>
        <v>7450</v>
      </c>
      <c r="Y477" t="e">
        <f t="shared" si="691"/>
        <v>#VALUE!</v>
      </c>
      <c r="Z477">
        <f t="shared" si="692"/>
        <v>843</v>
      </c>
      <c r="AA477">
        <f t="shared" si="693"/>
        <v>874</v>
      </c>
      <c r="AB477" s="8">
        <f t="shared" si="694"/>
        <v>1281</v>
      </c>
      <c r="AC477" s="213" t="e">
        <f t="shared" ref="AC477:AC540" si="785">(($AG477*(Y477^$AH477)*((($F477-14.4)*$AI477)/100))+($AJ477*(Y477^2)))*0.0098</f>
        <v>#VALUE!</v>
      </c>
      <c r="AD477" s="213">
        <f t="shared" ref="AD477:AD540" si="786">(($AG477*(Z477^$AH477)*((($E477-14.4)*$AI477)/100))+($AJ477*(Z477^2)))*0.0098</f>
        <v>3.6935379711231957</v>
      </c>
      <c r="AE477" s="213">
        <f t="shared" ref="AE477:AE540" si="787">(($AG477*(AA477^$AH477)*((($E477-14.4)*$AI477)/100))+($AJ477*(AA477^2)))*0.0098</f>
        <v>3.9689728559420545</v>
      </c>
      <c r="AF477" s="213">
        <f t="shared" ref="AF477:AF540" si="788">(($AG477*(AB477^$AH477)*((($E477-14.4)*$AI477)/100))+($AJ477*(AB477^2)))*0.0098</f>
        <v>8.5002305343045492</v>
      </c>
      <c r="AG477" s="167">
        <f t="shared" si="769"/>
        <v>1.2760000000000001E-4</v>
      </c>
      <c r="AH477" s="167">
        <f t="shared" si="770"/>
        <v>1.7219</v>
      </c>
      <c r="AI477" s="167">
        <f t="shared" si="771"/>
        <v>4</v>
      </c>
      <c r="AJ477" s="167">
        <f t="shared" si="772"/>
        <v>5.1420100000000005E-4</v>
      </c>
      <c r="AK477" s="115">
        <f t="shared" ref="AK477:AM477" si="789">AK313</f>
        <v>1155.4060454399644</v>
      </c>
      <c r="AL477" s="7">
        <f t="shared" si="789"/>
        <v>1197.4377673560793</v>
      </c>
      <c r="AM477" s="7">
        <f t="shared" si="789"/>
        <v>1756.02</v>
      </c>
      <c r="AN477">
        <v>1</v>
      </c>
      <c r="AO477">
        <v>1</v>
      </c>
      <c r="AP477">
        <v>1</v>
      </c>
      <c r="AQ477">
        <f t="shared" si="774"/>
        <v>1301</v>
      </c>
      <c r="AR477">
        <f t="shared" si="774"/>
        <v>1349</v>
      </c>
      <c r="AS477">
        <f t="shared" si="775"/>
        <v>1978</v>
      </c>
      <c r="AT477">
        <f t="shared" si="696"/>
        <v>559</v>
      </c>
      <c r="AU477">
        <f t="shared" si="697"/>
        <v>580</v>
      </c>
      <c r="AV477" s="8">
        <f t="shared" si="698"/>
        <v>851</v>
      </c>
      <c r="AW477" s="213">
        <f t="shared" ref="AW477:AW540" si="790">(($AG477*(AT477^$AH477)*((($E477-14.4)*$AI477)/100))+($AJ477*(AT477^2)))*0.0098</f>
        <v>1.6300783251051609</v>
      </c>
      <c r="AX477" s="213">
        <f t="shared" ref="AX477:AX540" si="791">(($AG477*(AU477^$AH477)*((($E477-14.4)*$AI477)/100))+($AJ477*(AU477^2)))*0.0098</f>
        <v>1.7542444973503548</v>
      </c>
      <c r="AY477" s="213">
        <f t="shared" ref="AY477:AY540" si="792">(($AG477*(AV477^$AH477)*((($E477-14.4)*$AI477)/100))+($AJ477*(AV477^2)))*0.0098</f>
        <v>3.76367271392543</v>
      </c>
      <c r="AZ477" s="119">
        <f t="shared" si="508"/>
        <v>0.9</v>
      </c>
      <c r="BA477" s="121">
        <f t="shared" ref="BA477" si="793">BA313</f>
        <v>16.399999999999999</v>
      </c>
      <c r="BB477" s="121">
        <f t="shared" ref="BB477:BC477" si="794">BB313</f>
        <v>17.7</v>
      </c>
      <c r="BC477" s="121">
        <f t="shared" si="794"/>
        <v>29.7</v>
      </c>
      <c r="BE477" s="7">
        <v>4987</v>
      </c>
      <c r="BG477" s="123">
        <f t="shared" si="778"/>
        <v>0.8</v>
      </c>
      <c r="BJ477">
        <v>0</v>
      </c>
      <c r="BK477">
        <f>BK476</f>
        <v>10</v>
      </c>
      <c r="BL477">
        <f t="shared" si="762"/>
        <v>10.9</v>
      </c>
      <c r="BM477">
        <f t="shared" si="762"/>
        <v>21.85</v>
      </c>
      <c r="BO477">
        <f t="shared" si="468"/>
        <v>1</v>
      </c>
      <c r="BP477">
        <f t="shared" si="468"/>
        <v>1</v>
      </c>
      <c r="BQ477">
        <f t="shared" si="468"/>
        <v>1</v>
      </c>
      <c r="BR477">
        <f t="shared" si="779"/>
        <v>1301</v>
      </c>
      <c r="BS477">
        <f t="shared" ref="BS477:BS540" si="795">AR477/BP477</f>
        <v>1349</v>
      </c>
      <c r="BT477">
        <f t="shared" ref="BT477:BT540" si="796">AS477/BQ477</f>
        <v>1978</v>
      </c>
      <c r="BV477">
        <f t="shared" si="780"/>
        <v>0</v>
      </c>
      <c r="BW477">
        <f t="shared" si="781"/>
        <v>0</v>
      </c>
      <c r="BX477">
        <f t="shared" si="782"/>
        <v>0</v>
      </c>
      <c r="BY477">
        <f t="shared" si="684"/>
        <v>1</v>
      </c>
    </row>
    <row r="478" spans="1:77" x14ac:dyDescent="0.25">
      <c r="A478" t="str">
        <f t="shared" si="783"/>
        <v>23510</v>
      </c>
      <c r="D478">
        <v>2</v>
      </c>
      <c r="E478">
        <v>35</v>
      </c>
      <c r="F478">
        <v>40.5</v>
      </c>
      <c r="G478">
        <v>10</v>
      </c>
      <c r="H478">
        <v>11.5</v>
      </c>
      <c r="I478">
        <v>0</v>
      </c>
      <c r="J478">
        <v>26</v>
      </c>
      <c r="K478">
        <v>30</v>
      </c>
      <c r="L478">
        <f>L316</f>
        <v>47.8</v>
      </c>
      <c r="M478" s="115">
        <f t="shared" si="763"/>
        <v>1836.9</v>
      </c>
      <c r="N478" s="7">
        <f>N316</f>
        <v>4178.1784000000007</v>
      </c>
      <c r="O478" s="7">
        <f t="shared" ref="O478:P478" si="797">O316</f>
        <v>4608.2849999999999</v>
      </c>
      <c r="P478" s="7">
        <f t="shared" si="797"/>
        <v>6144.38</v>
      </c>
      <c r="Q478" s="121" t="s">
        <v>392</v>
      </c>
      <c r="R478">
        <v>1</v>
      </c>
      <c r="S478">
        <v>1</v>
      </c>
      <c r="T478">
        <v>1</v>
      </c>
      <c r="U478" t="e">
        <f t="shared" si="765"/>
        <v>#VALUE!</v>
      </c>
      <c r="V478">
        <f t="shared" si="766"/>
        <v>2299</v>
      </c>
      <c r="W478">
        <f t="shared" si="767"/>
        <v>2536</v>
      </c>
      <c r="X478">
        <f t="shared" si="768"/>
        <v>3381</v>
      </c>
      <c r="Y478" t="e">
        <f t="shared" si="691"/>
        <v>#VALUE!</v>
      </c>
      <c r="Z478">
        <f t="shared" si="692"/>
        <v>395</v>
      </c>
      <c r="AA478">
        <f t="shared" si="693"/>
        <v>436</v>
      </c>
      <c r="AB478" s="8">
        <f t="shared" si="694"/>
        <v>582</v>
      </c>
      <c r="AC478" s="213" t="e">
        <f t="shared" si="785"/>
        <v>#VALUE!</v>
      </c>
      <c r="AD478" s="213">
        <f t="shared" si="786"/>
        <v>0.61284198687872204</v>
      </c>
      <c r="AE478" s="213">
        <f t="shared" si="787"/>
        <v>0.74505535368651088</v>
      </c>
      <c r="AF478" s="213">
        <f t="shared" si="788"/>
        <v>1.3196001613683386</v>
      </c>
      <c r="AG478" s="167">
        <f t="shared" si="769"/>
        <v>3.969E-4</v>
      </c>
      <c r="AH478" s="167">
        <f t="shared" si="770"/>
        <v>1.7345999999999999</v>
      </c>
      <c r="AI478" s="167">
        <f t="shared" si="771"/>
        <v>2</v>
      </c>
      <c r="AJ478" s="167">
        <f t="shared" si="772"/>
        <v>3.6734700000000002E-4</v>
      </c>
      <c r="AK478" s="115">
        <f t="shared" ref="AK478:AM478" si="798">AK316</f>
        <v>579.25120000000004</v>
      </c>
      <c r="AL478" s="7">
        <f t="shared" si="798"/>
        <v>638.88</v>
      </c>
      <c r="AM478" s="7">
        <f t="shared" si="798"/>
        <v>851.84</v>
      </c>
      <c r="AN478">
        <v>1</v>
      </c>
      <c r="AO478">
        <v>1</v>
      </c>
      <c r="AP478">
        <v>1</v>
      </c>
      <c r="AQ478">
        <f t="shared" si="774"/>
        <v>652</v>
      </c>
      <c r="AR478">
        <f t="shared" si="774"/>
        <v>719</v>
      </c>
      <c r="AS478">
        <f t="shared" si="775"/>
        <v>959</v>
      </c>
      <c r="AT478">
        <f t="shared" si="696"/>
        <v>280</v>
      </c>
      <c r="AU478">
        <f t="shared" si="697"/>
        <v>309</v>
      </c>
      <c r="AV478" s="8">
        <f t="shared" si="698"/>
        <v>412</v>
      </c>
      <c r="AW478" s="213">
        <f t="shared" si="790"/>
        <v>0.31040082911703132</v>
      </c>
      <c r="AX478" s="213">
        <f t="shared" si="791"/>
        <v>0.37714241839066115</v>
      </c>
      <c r="AY478" s="213">
        <f t="shared" si="792"/>
        <v>0.66610921000884138</v>
      </c>
      <c r="AZ478" s="119">
        <f t="shared" si="508"/>
        <v>0.2</v>
      </c>
      <c r="BA478" s="121">
        <f t="shared" ref="BA478" si="799">BA316</f>
        <v>16.2</v>
      </c>
      <c r="BB478" s="121">
        <f t="shared" ref="BB478:BC478" si="800">BB316</f>
        <v>18.600000000000001</v>
      </c>
      <c r="BC478" s="121">
        <f t="shared" si="800"/>
        <v>31.4</v>
      </c>
      <c r="BE478" s="7">
        <v>2041</v>
      </c>
      <c r="BG478" s="123">
        <f t="shared" si="778"/>
        <v>0.9</v>
      </c>
      <c r="BJ478">
        <v>0</v>
      </c>
      <c r="BK478">
        <f>BK392</f>
        <v>10.199999999999999</v>
      </c>
      <c r="BL478">
        <f t="shared" ref="BL478:BM478" si="801">BL392</f>
        <v>11.9</v>
      </c>
      <c r="BM478">
        <f t="shared" si="801"/>
        <v>21.85</v>
      </c>
      <c r="BO478">
        <f t="shared" ref="BO478:BQ541" si="802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478">
        <f t="shared" si="802"/>
        <v>1</v>
      </c>
      <c r="BQ478">
        <f t="shared" si="802"/>
        <v>1</v>
      </c>
      <c r="BR478">
        <f t="shared" si="779"/>
        <v>652</v>
      </c>
      <c r="BS478">
        <f t="shared" si="795"/>
        <v>719</v>
      </c>
      <c r="BT478">
        <f t="shared" si="796"/>
        <v>959</v>
      </c>
      <c r="BV478">
        <f t="shared" si="780"/>
        <v>0</v>
      </c>
      <c r="BW478">
        <f t="shared" si="781"/>
        <v>0</v>
      </c>
      <c r="BX478">
        <f t="shared" si="782"/>
        <v>0</v>
      </c>
      <c r="BY478">
        <f t="shared" si="684"/>
        <v>1</v>
      </c>
    </row>
    <row r="479" spans="1:77" x14ac:dyDescent="0.25">
      <c r="A479" t="str">
        <f t="shared" si="783"/>
        <v>23511</v>
      </c>
      <c r="D479">
        <v>2</v>
      </c>
      <c r="E479">
        <v>35</v>
      </c>
      <c r="F479">
        <v>40.5</v>
      </c>
      <c r="G479">
        <v>11</v>
      </c>
      <c r="H479">
        <v>11.5</v>
      </c>
      <c r="I479">
        <v>0</v>
      </c>
      <c r="J479">
        <v>26</v>
      </c>
      <c r="K479">
        <v>30</v>
      </c>
      <c r="L479">
        <f>L319</f>
        <v>47.8</v>
      </c>
      <c r="M479" s="115">
        <f t="shared" si="763"/>
        <v>1941.4</v>
      </c>
      <c r="N479" s="7">
        <f>N319</f>
        <v>5669.0920000000006</v>
      </c>
      <c r="O479" s="7">
        <f t="shared" ref="O479:P479" si="803">O319</f>
        <v>6252.6749999999993</v>
      </c>
      <c r="P479" s="7">
        <f t="shared" si="803"/>
        <v>8336.9</v>
      </c>
      <c r="Q479" s="121" t="s">
        <v>392</v>
      </c>
      <c r="R479">
        <v>1</v>
      </c>
      <c r="S479">
        <v>1</v>
      </c>
      <c r="T479">
        <v>1</v>
      </c>
      <c r="U479" t="e">
        <f t="shared" si="765"/>
        <v>#VALUE!</v>
      </c>
      <c r="V479">
        <f t="shared" si="766"/>
        <v>3120</v>
      </c>
      <c r="W479">
        <f t="shared" si="767"/>
        <v>3441</v>
      </c>
      <c r="X479">
        <f t="shared" si="768"/>
        <v>4588</v>
      </c>
      <c r="Y479" t="e">
        <f t="shared" si="691"/>
        <v>#VALUE!</v>
      </c>
      <c r="Z479">
        <f t="shared" si="692"/>
        <v>537</v>
      </c>
      <c r="AA479">
        <f t="shared" si="693"/>
        <v>592</v>
      </c>
      <c r="AB479" s="8">
        <f t="shared" si="694"/>
        <v>789</v>
      </c>
      <c r="AC479" s="213" t="e">
        <f t="shared" si="785"/>
        <v>#VALUE!</v>
      </c>
      <c r="AD479" s="213">
        <f t="shared" si="786"/>
        <v>1.7972272841676733</v>
      </c>
      <c r="AE479" s="213">
        <f t="shared" si="787"/>
        <v>2.1788163556396083</v>
      </c>
      <c r="AF479" s="213">
        <f t="shared" si="788"/>
        <v>3.8432688665465742</v>
      </c>
      <c r="AG479" s="167">
        <f t="shared" si="769"/>
        <v>3.969E-4</v>
      </c>
      <c r="AH479" s="167">
        <f t="shared" si="770"/>
        <v>1.7345999999999999</v>
      </c>
      <c r="AI479" s="167">
        <f t="shared" si="771"/>
        <v>4</v>
      </c>
      <c r="AJ479" s="167">
        <f t="shared" si="772"/>
        <v>5.7428799999999995E-4</v>
      </c>
      <c r="AK479" s="115">
        <f t="shared" ref="AK479:AM479" si="804">AK319</f>
        <v>949.51120000000003</v>
      </c>
      <c r="AL479" s="7">
        <f t="shared" si="804"/>
        <v>1047.2549999999999</v>
      </c>
      <c r="AM479" s="7">
        <f t="shared" si="804"/>
        <v>1396.34</v>
      </c>
      <c r="AN479">
        <v>1</v>
      </c>
      <c r="AO479">
        <v>1</v>
      </c>
      <c r="AP479">
        <v>1</v>
      </c>
      <c r="AQ479">
        <f t="shared" si="774"/>
        <v>1069</v>
      </c>
      <c r="AR479">
        <f t="shared" si="774"/>
        <v>1179</v>
      </c>
      <c r="AS479">
        <f t="shared" si="775"/>
        <v>1573</v>
      </c>
      <c r="AT479">
        <f t="shared" si="696"/>
        <v>460</v>
      </c>
      <c r="AU479">
        <f t="shared" si="697"/>
        <v>507</v>
      </c>
      <c r="AV479" s="8">
        <f t="shared" si="698"/>
        <v>676</v>
      </c>
      <c r="AW479" s="213">
        <f t="shared" si="790"/>
        <v>1.3241355216189312</v>
      </c>
      <c r="AX479" s="213">
        <f t="shared" si="791"/>
        <v>1.6044172960147869</v>
      </c>
      <c r="AY479" s="213">
        <f t="shared" si="792"/>
        <v>2.8316835944039918</v>
      </c>
      <c r="AZ479" s="119">
        <f t="shared" si="508"/>
        <v>0.5</v>
      </c>
      <c r="BA479" s="121">
        <f t="shared" ref="BA479" si="805">BA319</f>
        <v>16.2</v>
      </c>
      <c r="BB479" s="121">
        <f t="shared" ref="BB479:BC479" si="806">BB319</f>
        <v>18.600000000000001</v>
      </c>
      <c r="BC479" s="121">
        <f t="shared" si="806"/>
        <v>31.4</v>
      </c>
      <c r="BE479" s="7">
        <v>2855</v>
      </c>
      <c r="BG479" s="123">
        <f t="shared" si="778"/>
        <v>0.68</v>
      </c>
      <c r="BJ479">
        <v>0</v>
      </c>
      <c r="BK479">
        <f>BK478</f>
        <v>10.199999999999999</v>
      </c>
      <c r="BL479">
        <f t="shared" ref="BL479:BM479" si="807">BL478</f>
        <v>11.9</v>
      </c>
      <c r="BM479">
        <f t="shared" si="807"/>
        <v>21.85</v>
      </c>
      <c r="BO479">
        <f t="shared" si="802"/>
        <v>1</v>
      </c>
      <c r="BP479">
        <f t="shared" si="802"/>
        <v>1</v>
      </c>
      <c r="BQ479">
        <f t="shared" si="802"/>
        <v>1</v>
      </c>
      <c r="BR479">
        <f t="shared" si="779"/>
        <v>1069</v>
      </c>
      <c r="BS479">
        <f t="shared" si="795"/>
        <v>1179</v>
      </c>
      <c r="BT479">
        <f t="shared" si="796"/>
        <v>1573</v>
      </c>
      <c r="BV479">
        <f t="shared" si="780"/>
        <v>0</v>
      </c>
      <c r="BW479">
        <f t="shared" si="781"/>
        <v>0</v>
      </c>
      <c r="BX479">
        <f t="shared" si="782"/>
        <v>0</v>
      </c>
      <c r="BY479">
        <f t="shared" si="684"/>
        <v>1</v>
      </c>
    </row>
    <row r="480" spans="1:77" x14ac:dyDescent="0.25">
      <c r="A480" t="str">
        <f t="shared" si="783"/>
        <v>23515</v>
      </c>
      <c r="D480">
        <v>2</v>
      </c>
      <c r="E480">
        <v>35</v>
      </c>
      <c r="F480">
        <v>40.5</v>
      </c>
      <c r="G480">
        <v>15</v>
      </c>
      <c r="H480">
        <v>16.5</v>
      </c>
      <c r="I480">
        <v>0</v>
      </c>
      <c r="J480">
        <v>26</v>
      </c>
      <c r="K480">
        <v>30</v>
      </c>
      <c r="L480">
        <f>L322</f>
        <v>48.1</v>
      </c>
      <c r="M480" s="115">
        <f t="shared" si="763"/>
        <v>2739.2000000000003</v>
      </c>
      <c r="N480" s="7">
        <f>N322</f>
        <v>4942.1733310961072</v>
      </c>
      <c r="O480" s="7">
        <f t="shared" ref="O480:P480" si="808">O322</f>
        <v>5121.9619484404784</v>
      </c>
      <c r="P480" s="7">
        <f t="shared" si="808"/>
        <v>7511.2599999999993</v>
      </c>
      <c r="Q480" s="121" t="s">
        <v>392</v>
      </c>
      <c r="R480">
        <v>1</v>
      </c>
      <c r="S480">
        <v>1</v>
      </c>
      <c r="T480">
        <v>1</v>
      </c>
      <c r="U480" t="e">
        <f t="shared" si="765"/>
        <v>#VALUE!</v>
      </c>
      <c r="V480">
        <f t="shared" si="766"/>
        <v>2720</v>
      </c>
      <c r="W480">
        <f t="shared" si="767"/>
        <v>2819</v>
      </c>
      <c r="X480">
        <f t="shared" si="768"/>
        <v>4134</v>
      </c>
      <c r="Y480" t="e">
        <f t="shared" si="691"/>
        <v>#VALUE!</v>
      </c>
      <c r="Z480">
        <f t="shared" si="692"/>
        <v>468</v>
      </c>
      <c r="AA480">
        <f t="shared" si="693"/>
        <v>485</v>
      </c>
      <c r="AB480" s="8">
        <f t="shared" si="694"/>
        <v>711</v>
      </c>
      <c r="AC480" s="213" t="e">
        <f t="shared" si="785"/>
        <v>#VALUE!</v>
      </c>
      <c r="AD480" s="213">
        <f t="shared" si="786"/>
        <v>1.0250393354211038</v>
      </c>
      <c r="AE480" s="213">
        <f t="shared" si="787"/>
        <v>1.1005053018582078</v>
      </c>
      <c r="AF480" s="213">
        <f t="shared" si="788"/>
        <v>2.3573619185371655</v>
      </c>
      <c r="AG480" s="167">
        <f t="shared" si="769"/>
        <v>2.0829999999999999E-4</v>
      </c>
      <c r="AH480" s="167">
        <f t="shared" si="770"/>
        <v>1.724</v>
      </c>
      <c r="AI480" s="167">
        <f t="shared" si="771"/>
        <v>2</v>
      </c>
      <c r="AJ480" s="167">
        <f t="shared" si="772"/>
        <v>4.6182900000000003E-4</v>
      </c>
      <c r="AK480" s="115">
        <f t="shared" ref="AK480:AM480" si="809">AK322</f>
        <v>653.91552727192982</v>
      </c>
      <c r="AL480" s="7">
        <f t="shared" si="809"/>
        <v>677.70396216321694</v>
      </c>
      <c r="AM480" s="7">
        <f t="shared" si="809"/>
        <v>993.84</v>
      </c>
      <c r="AN480">
        <v>1</v>
      </c>
      <c r="AO480">
        <v>1</v>
      </c>
      <c r="AP480">
        <v>1</v>
      </c>
      <c r="AQ480">
        <f t="shared" si="774"/>
        <v>736</v>
      </c>
      <c r="AR480">
        <f t="shared" si="774"/>
        <v>763</v>
      </c>
      <c r="AS480">
        <f t="shared" si="775"/>
        <v>1119</v>
      </c>
      <c r="AT480">
        <f t="shared" si="696"/>
        <v>316</v>
      </c>
      <c r="AU480">
        <f t="shared" si="697"/>
        <v>328</v>
      </c>
      <c r="AV480" s="8">
        <f t="shared" si="698"/>
        <v>481</v>
      </c>
      <c r="AW480" s="213">
        <f t="shared" si="790"/>
        <v>0.46909104104849375</v>
      </c>
      <c r="AX480" s="213">
        <f t="shared" si="791"/>
        <v>0.50520557046832537</v>
      </c>
      <c r="AY480" s="213">
        <f t="shared" si="792"/>
        <v>1.0825082836665039</v>
      </c>
      <c r="AZ480" s="119">
        <f t="shared" si="508"/>
        <v>0.4</v>
      </c>
      <c r="BA480" s="121">
        <f t="shared" ref="BA480" si="810">BA322</f>
        <v>16.399999999999999</v>
      </c>
      <c r="BB480" s="121">
        <f t="shared" ref="BB480:BC480" si="811">BB322</f>
        <v>17.7</v>
      </c>
      <c r="BC480" s="121">
        <f t="shared" si="811"/>
        <v>29.7</v>
      </c>
      <c r="BE480" s="7">
        <v>3424</v>
      </c>
      <c r="BG480" s="123">
        <f t="shared" si="778"/>
        <v>0.8</v>
      </c>
      <c r="BJ480">
        <v>0</v>
      </c>
      <c r="BK480">
        <f>BK393</f>
        <v>10</v>
      </c>
      <c r="BL480">
        <f t="shared" ref="BL480:BM480" si="812">BL393</f>
        <v>10.9</v>
      </c>
      <c r="BM480">
        <f t="shared" si="812"/>
        <v>21.85</v>
      </c>
      <c r="BO480">
        <f t="shared" si="802"/>
        <v>1</v>
      </c>
      <c r="BP480">
        <f t="shared" si="802"/>
        <v>1</v>
      </c>
      <c r="BQ480">
        <f t="shared" si="802"/>
        <v>1</v>
      </c>
      <c r="BR480">
        <f t="shared" si="779"/>
        <v>736</v>
      </c>
      <c r="BS480">
        <f t="shared" si="795"/>
        <v>763</v>
      </c>
      <c r="BT480">
        <f t="shared" si="796"/>
        <v>1119</v>
      </c>
      <c r="BV480">
        <f t="shared" si="780"/>
        <v>0</v>
      </c>
      <c r="BW480">
        <f t="shared" si="781"/>
        <v>0</v>
      </c>
      <c r="BX480">
        <f t="shared" si="782"/>
        <v>0</v>
      </c>
      <c r="BY480">
        <f t="shared" si="684"/>
        <v>1</v>
      </c>
    </row>
    <row r="481" spans="1:77" x14ac:dyDescent="0.25">
      <c r="A481" t="str">
        <f t="shared" si="783"/>
        <v>23516</v>
      </c>
      <c r="D481">
        <v>2</v>
      </c>
      <c r="E481">
        <v>35</v>
      </c>
      <c r="F481">
        <v>40.5</v>
      </c>
      <c r="G481">
        <v>16</v>
      </c>
      <c r="H481">
        <v>16.5</v>
      </c>
      <c r="I481">
        <v>0</v>
      </c>
      <c r="J481">
        <v>26</v>
      </c>
      <c r="K481">
        <v>30</v>
      </c>
      <c r="L481">
        <f>L325</f>
        <v>48.1</v>
      </c>
      <c r="M481" s="115">
        <f t="shared" si="763"/>
        <v>2893.4</v>
      </c>
      <c r="N481" s="7">
        <f>N325</f>
        <v>7342.4691534710291</v>
      </c>
      <c r="O481" s="7">
        <f t="shared" ref="O481:P481" si="813">O325</f>
        <v>7609.5768181679023</v>
      </c>
      <c r="P481" s="7">
        <f t="shared" si="813"/>
        <v>11159.300000000001</v>
      </c>
      <c r="Q481" s="121" t="s">
        <v>392</v>
      </c>
      <c r="R481">
        <v>1</v>
      </c>
      <c r="S481">
        <v>1</v>
      </c>
      <c r="T481">
        <v>1</v>
      </c>
      <c r="U481" t="e">
        <f t="shared" si="765"/>
        <v>#VALUE!</v>
      </c>
      <c r="V481">
        <f t="shared" si="766"/>
        <v>4041</v>
      </c>
      <c r="W481">
        <f t="shared" si="767"/>
        <v>4188</v>
      </c>
      <c r="X481">
        <f t="shared" si="768"/>
        <v>6141</v>
      </c>
      <c r="Y481" t="e">
        <f t="shared" si="691"/>
        <v>#VALUE!</v>
      </c>
      <c r="Z481">
        <f t="shared" si="692"/>
        <v>695</v>
      </c>
      <c r="AA481">
        <f t="shared" si="693"/>
        <v>720</v>
      </c>
      <c r="AB481" s="8">
        <f t="shared" si="694"/>
        <v>1056</v>
      </c>
      <c r="AC481" s="213" t="e">
        <f t="shared" si="785"/>
        <v>#VALUE!</v>
      </c>
      <c r="AD481" s="213">
        <f t="shared" si="786"/>
        <v>6.7264843301704147</v>
      </c>
      <c r="AE481" s="213">
        <f t="shared" si="787"/>
        <v>7.2177171574635857</v>
      </c>
      <c r="AF481" s="213">
        <f t="shared" si="788"/>
        <v>15.495499402925979</v>
      </c>
      <c r="AG481" s="167">
        <f t="shared" si="769"/>
        <v>2.0829999999999999E-4</v>
      </c>
      <c r="AH481" s="167">
        <f t="shared" si="770"/>
        <v>1.724</v>
      </c>
      <c r="AI481" s="167">
        <f t="shared" si="771"/>
        <v>4</v>
      </c>
      <c r="AJ481" s="167">
        <f t="shared" si="772"/>
        <v>1.392796E-3</v>
      </c>
      <c r="AK481" s="115">
        <f t="shared" ref="AK481:AM481" si="814">AK325</f>
        <v>1068.8700133353962</v>
      </c>
      <c r="AL481" s="7">
        <f t="shared" si="814"/>
        <v>1107.7538502516963</v>
      </c>
      <c r="AM481" s="7">
        <f t="shared" si="814"/>
        <v>1624.5</v>
      </c>
      <c r="AN481">
        <v>1</v>
      </c>
      <c r="AO481">
        <v>1</v>
      </c>
      <c r="AP481">
        <v>1</v>
      </c>
      <c r="AQ481">
        <f t="shared" si="774"/>
        <v>1204</v>
      </c>
      <c r="AR481">
        <f t="shared" si="774"/>
        <v>1248</v>
      </c>
      <c r="AS481">
        <f t="shared" si="775"/>
        <v>1829</v>
      </c>
      <c r="AT481">
        <f t="shared" si="696"/>
        <v>518</v>
      </c>
      <c r="AU481">
        <f t="shared" si="697"/>
        <v>537</v>
      </c>
      <c r="AV481" s="8">
        <f t="shared" si="698"/>
        <v>786</v>
      </c>
      <c r="AW481" s="213">
        <f t="shared" si="790"/>
        <v>3.7428786713223694</v>
      </c>
      <c r="AX481" s="213">
        <f t="shared" si="791"/>
        <v>4.0216334078883387</v>
      </c>
      <c r="AY481" s="213">
        <f t="shared" si="792"/>
        <v>8.5975707050256478</v>
      </c>
      <c r="AZ481" s="119">
        <f t="shared" si="508"/>
        <v>0.7</v>
      </c>
      <c r="BA481" s="121">
        <f t="shared" ref="BA481" si="815">BA325</f>
        <v>16.399999999999999</v>
      </c>
      <c r="BB481" s="121">
        <f t="shared" ref="BB481:BC481" si="816">BB325</f>
        <v>17.7</v>
      </c>
      <c r="BC481" s="121">
        <f t="shared" si="816"/>
        <v>29.7</v>
      </c>
      <c r="BE481" s="7">
        <v>4255</v>
      </c>
      <c r="BG481" s="123">
        <f t="shared" si="778"/>
        <v>0.68</v>
      </c>
      <c r="BJ481">
        <v>0</v>
      </c>
      <c r="BK481">
        <f>BK480</f>
        <v>10</v>
      </c>
      <c r="BL481">
        <f t="shared" ref="BL481:BM483" si="817">BL480</f>
        <v>10.9</v>
      </c>
      <c r="BM481">
        <f t="shared" si="817"/>
        <v>21.85</v>
      </c>
      <c r="BO481">
        <f t="shared" si="802"/>
        <v>1</v>
      </c>
      <c r="BP481">
        <f t="shared" si="802"/>
        <v>1</v>
      </c>
      <c r="BQ481">
        <f t="shared" si="802"/>
        <v>1</v>
      </c>
      <c r="BR481">
        <f t="shared" si="779"/>
        <v>1204</v>
      </c>
      <c r="BS481">
        <f t="shared" si="795"/>
        <v>1248</v>
      </c>
      <c r="BT481">
        <f t="shared" si="796"/>
        <v>1829</v>
      </c>
      <c r="BV481">
        <f t="shared" si="780"/>
        <v>0</v>
      </c>
      <c r="BW481">
        <f t="shared" si="781"/>
        <v>0</v>
      </c>
      <c r="BX481">
        <f t="shared" si="782"/>
        <v>0</v>
      </c>
      <c r="BY481">
        <f t="shared" si="684"/>
        <v>1</v>
      </c>
    </row>
    <row r="482" spans="1:77" x14ac:dyDescent="0.25">
      <c r="A482" t="str">
        <f t="shared" si="783"/>
        <v>23520</v>
      </c>
      <c r="D482">
        <v>2</v>
      </c>
      <c r="E482">
        <v>35</v>
      </c>
      <c r="F482">
        <v>40.5</v>
      </c>
      <c r="G482">
        <v>20</v>
      </c>
      <c r="H482">
        <v>21.5</v>
      </c>
      <c r="I482">
        <v>0</v>
      </c>
      <c r="J482">
        <v>26</v>
      </c>
      <c r="K482">
        <v>30</v>
      </c>
      <c r="L482">
        <f>L328</f>
        <v>48.1</v>
      </c>
      <c r="M482" s="115">
        <f t="shared" si="763"/>
        <v>3746.4</v>
      </c>
      <c r="N482" s="7">
        <f>N328</f>
        <v>6444.5232000000005</v>
      </c>
      <c r="O482" s="7">
        <f t="shared" ref="O482:P482" si="818">O328</f>
        <v>7107.93</v>
      </c>
      <c r="P482" s="7">
        <f t="shared" si="818"/>
        <v>9477.24</v>
      </c>
      <c r="Q482" s="121" t="s">
        <v>392</v>
      </c>
      <c r="R482">
        <v>1</v>
      </c>
      <c r="S482">
        <v>1</v>
      </c>
      <c r="T482">
        <v>1</v>
      </c>
      <c r="U482" t="e">
        <f t="shared" si="765"/>
        <v>#VALUE!</v>
      </c>
      <c r="V482">
        <f t="shared" si="766"/>
        <v>3547</v>
      </c>
      <c r="W482">
        <f t="shared" si="767"/>
        <v>3912</v>
      </c>
      <c r="X482">
        <f t="shared" si="768"/>
        <v>5216</v>
      </c>
      <c r="Y482" t="e">
        <f t="shared" si="691"/>
        <v>#VALUE!</v>
      </c>
      <c r="Z482">
        <f t="shared" si="692"/>
        <v>610</v>
      </c>
      <c r="AA482">
        <f t="shared" si="693"/>
        <v>673</v>
      </c>
      <c r="AB482" s="8">
        <f t="shared" si="694"/>
        <v>897</v>
      </c>
      <c r="AC482" s="213" t="e">
        <f t="shared" si="785"/>
        <v>#VALUE!</v>
      </c>
      <c r="AD482" s="213">
        <f t="shared" si="786"/>
        <v>1.4055553062630124</v>
      </c>
      <c r="AE482" s="213">
        <f t="shared" si="787"/>
        <v>1.7098182151220112</v>
      </c>
      <c r="AF482" s="213">
        <f t="shared" si="788"/>
        <v>3.0322141236893234</v>
      </c>
      <c r="AG482" s="167">
        <f t="shared" si="769"/>
        <v>1.2760000000000001E-4</v>
      </c>
      <c r="AH482" s="167">
        <f t="shared" si="770"/>
        <v>1.7219</v>
      </c>
      <c r="AI482" s="167">
        <f t="shared" si="771"/>
        <v>2</v>
      </c>
      <c r="AJ482" s="167">
        <f t="shared" si="772"/>
        <v>3.76611E-4</v>
      </c>
      <c r="AK482" s="115">
        <f t="shared" ref="AK482:AM482" si="819">AK328</f>
        <v>768.42720000000008</v>
      </c>
      <c r="AL482" s="7">
        <f t="shared" si="819"/>
        <v>847.53</v>
      </c>
      <c r="AM482" s="7">
        <f t="shared" si="819"/>
        <v>1130.04</v>
      </c>
      <c r="AN482">
        <v>1</v>
      </c>
      <c r="AO482">
        <v>1</v>
      </c>
      <c r="AP482">
        <v>1</v>
      </c>
      <c r="AQ482">
        <f t="shared" si="774"/>
        <v>865</v>
      </c>
      <c r="AR482">
        <f t="shared" si="774"/>
        <v>954</v>
      </c>
      <c r="AS482">
        <f t="shared" si="775"/>
        <v>1273</v>
      </c>
      <c r="AT482">
        <f t="shared" si="696"/>
        <v>372</v>
      </c>
      <c r="AU482">
        <f t="shared" si="697"/>
        <v>410</v>
      </c>
      <c r="AV482" s="8">
        <f t="shared" si="698"/>
        <v>547</v>
      </c>
      <c r="AW482" s="213">
        <f t="shared" si="790"/>
        <v>0.52449246998557841</v>
      </c>
      <c r="AX482" s="213">
        <f t="shared" si="791"/>
        <v>0.63667416547971534</v>
      </c>
      <c r="AY482" s="213">
        <f t="shared" si="792"/>
        <v>1.1310171163267424</v>
      </c>
      <c r="AZ482" s="119">
        <f t="shared" si="508"/>
        <v>0.5</v>
      </c>
      <c r="BA482" s="121">
        <f t="shared" ref="BA482" si="820">BA328</f>
        <v>16.399999999999999</v>
      </c>
      <c r="BB482" s="121">
        <f t="shared" ref="BB482:BC482" si="821">BB328</f>
        <v>17.7</v>
      </c>
      <c r="BC482" s="121">
        <f t="shared" si="821"/>
        <v>29.7</v>
      </c>
      <c r="BE482" s="7">
        <v>4683</v>
      </c>
      <c r="BG482" s="123">
        <f t="shared" si="778"/>
        <v>0.8</v>
      </c>
      <c r="BJ482">
        <v>0</v>
      </c>
      <c r="BK482">
        <f>BK481</f>
        <v>10</v>
      </c>
      <c r="BL482">
        <f t="shared" si="817"/>
        <v>10.9</v>
      </c>
      <c r="BM482">
        <f t="shared" si="817"/>
        <v>21.85</v>
      </c>
      <c r="BO482">
        <f t="shared" si="802"/>
        <v>1</v>
      </c>
      <c r="BP482">
        <f t="shared" si="802"/>
        <v>1</v>
      </c>
      <c r="BQ482">
        <f t="shared" si="802"/>
        <v>1</v>
      </c>
      <c r="BR482">
        <f t="shared" si="779"/>
        <v>865</v>
      </c>
      <c r="BS482">
        <f t="shared" si="795"/>
        <v>954</v>
      </c>
      <c r="BT482">
        <f t="shared" si="796"/>
        <v>1273</v>
      </c>
      <c r="BV482">
        <f t="shared" si="780"/>
        <v>0</v>
      </c>
      <c r="BW482">
        <f t="shared" si="781"/>
        <v>0</v>
      </c>
      <c r="BX482">
        <f t="shared" si="782"/>
        <v>0</v>
      </c>
      <c r="BY482">
        <f t="shared" si="684"/>
        <v>1</v>
      </c>
    </row>
    <row r="483" spans="1:77" x14ac:dyDescent="0.25">
      <c r="A483" t="str">
        <f t="shared" si="783"/>
        <v>23521</v>
      </c>
      <c r="D483">
        <v>2</v>
      </c>
      <c r="E483">
        <v>35</v>
      </c>
      <c r="F483">
        <v>40.5</v>
      </c>
      <c r="G483">
        <v>21</v>
      </c>
      <c r="H483">
        <v>21.5</v>
      </c>
      <c r="I483">
        <v>0</v>
      </c>
      <c r="J483">
        <v>26</v>
      </c>
      <c r="K483">
        <v>30</v>
      </c>
      <c r="L483">
        <f>L331</f>
        <v>48.1</v>
      </c>
      <c r="M483" s="115">
        <f t="shared" si="763"/>
        <v>4322.4000000000005</v>
      </c>
      <c r="N483" s="7">
        <f>N331</f>
        <v>9234.8263652613623</v>
      </c>
      <c r="O483" s="7">
        <f t="shared" ref="O483:P483" si="822">O331</f>
        <v>9570.7750567366256</v>
      </c>
      <c r="P483" s="7">
        <f t="shared" si="822"/>
        <v>14035.359999999999</v>
      </c>
      <c r="Q483" s="121" t="s">
        <v>392</v>
      </c>
      <c r="R483">
        <v>1</v>
      </c>
      <c r="S483">
        <v>1</v>
      </c>
      <c r="T483">
        <v>1</v>
      </c>
      <c r="U483" t="e">
        <f t="shared" si="765"/>
        <v>#VALUE!</v>
      </c>
      <c r="V483">
        <f t="shared" si="766"/>
        <v>5082</v>
      </c>
      <c r="W483">
        <f t="shared" si="767"/>
        <v>5267</v>
      </c>
      <c r="X483">
        <f t="shared" si="768"/>
        <v>7724</v>
      </c>
      <c r="Y483" t="e">
        <f t="shared" si="691"/>
        <v>#VALUE!</v>
      </c>
      <c r="Z483">
        <f t="shared" si="692"/>
        <v>874</v>
      </c>
      <c r="AA483">
        <f t="shared" si="693"/>
        <v>906</v>
      </c>
      <c r="AB483" s="8">
        <f t="shared" si="694"/>
        <v>1329</v>
      </c>
      <c r="AC483" s="213" t="e">
        <f t="shared" si="785"/>
        <v>#VALUE!</v>
      </c>
      <c r="AD483" s="213">
        <f t="shared" si="786"/>
        <v>3.9689728559420545</v>
      </c>
      <c r="AE483" s="213">
        <f t="shared" si="787"/>
        <v>4.263647987759378</v>
      </c>
      <c r="AF483" s="213">
        <f t="shared" si="788"/>
        <v>9.1466527020301616</v>
      </c>
      <c r="AG483" s="167">
        <f t="shared" si="769"/>
        <v>1.2760000000000001E-4</v>
      </c>
      <c r="AH483" s="167">
        <f t="shared" si="770"/>
        <v>1.7219</v>
      </c>
      <c r="AI483" s="167">
        <f t="shared" si="771"/>
        <v>4</v>
      </c>
      <c r="AJ483" s="167">
        <f t="shared" si="772"/>
        <v>5.1420100000000005E-4</v>
      </c>
      <c r="AK483" s="115">
        <f t="shared" ref="AK483:AM483" si="823">AK331</f>
        <v>1167.5126679363457</v>
      </c>
      <c r="AL483" s="7">
        <f t="shared" si="823"/>
        <v>1209.9849719689844</v>
      </c>
      <c r="AM483" s="7">
        <f t="shared" si="823"/>
        <v>1774.42</v>
      </c>
      <c r="AN483">
        <v>1</v>
      </c>
      <c r="AO483">
        <v>1</v>
      </c>
      <c r="AP483">
        <v>1</v>
      </c>
      <c r="AQ483">
        <f t="shared" si="774"/>
        <v>1315</v>
      </c>
      <c r="AR483">
        <f t="shared" si="774"/>
        <v>1363</v>
      </c>
      <c r="AS483">
        <f t="shared" si="775"/>
        <v>1998</v>
      </c>
      <c r="AT483">
        <f t="shared" si="696"/>
        <v>565</v>
      </c>
      <c r="AU483">
        <f t="shared" si="697"/>
        <v>586</v>
      </c>
      <c r="AV483" s="8">
        <f t="shared" si="698"/>
        <v>859</v>
      </c>
      <c r="AW483" s="213">
        <f t="shared" si="790"/>
        <v>1.6650909698349654</v>
      </c>
      <c r="AX483" s="213">
        <f t="shared" si="791"/>
        <v>1.7905546142927466</v>
      </c>
      <c r="AY483" s="213">
        <f t="shared" si="792"/>
        <v>3.8344650266159528</v>
      </c>
      <c r="AZ483" s="119">
        <f t="shared" si="508"/>
        <v>0.9</v>
      </c>
      <c r="BA483" s="121">
        <f t="shared" ref="BA483" si="824">BA331</f>
        <v>16.399999999999999</v>
      </c>
      <c r="BB483" s="121">
        <f t="shared" ref="BB483:BC483" si="825">BB331</f>
        <v>17.7</v>
      </c>
      <c r="BC483" s="121">
        <f t="shared" si="825"/>
        <v>29.7</v>
      </c>
      <c r="BE483" s="7">
        <v>5403</v>
      </c>
      <c r="BG483" s="123">
        <f t="shared" si="778"/>
        <v>0.8</v>
      </c>
      <c r="BJ483">
        <v>0</v>
      </c>
      <c r="BK483">
        <f>BK482</f>
        <v>10</v>
      </c>
      <c r="BL483">
        <f t="shared" si="817"/>
        <v>10.9</v>
      </c>
      <c r="BM483">
        <f t="shared" si="817"/>
        <v>21.85</v>
      </c>
      <c r="BO483">
        <f t="shared" si="802"/>
        <v>1</v>
      </c>
      <c r="BP483">
        <f t="shared" si="802"/>
        <v>1</v>
      </c>
      <c r="BQ483">
        <f t="shared" si="802"/>
        <v>1</v>
      </c>
      <c r="BR483">
        <f t="shared" si="779"/>
        <v>1315</v>
      </c>
      <c r="BS483">
        <f t="shared" si="795"/>
        <v>1363</v>
      </c>
      <c r="BT483">
        <f t="shared" si="796"/>
        <v>1998</v>
      </c>
      <c r="BV483">
        <f t="shared" si="780"/>
        <v>0</v>
      </c>
      <c r="BW483">
        <f t="shared" si="781"/>
        <v>0</v>
      </c>
      <c r="BX483">
        <f t="shared" si="782"/>
        <v>0</v>
      </c>
      <c r="BY483">
        <f t="shared" si="684"/>
        <v>1</v>
      </c>
    </row>
    <row r="484" spans="1:77" x14ac:dyDescent="0.25">
      <c r="A484" t="str">
        <f t="shared" si="783"/>
        <v>23510</v>
      </c>
      <c r="D484">
        <v>2</v>
      </c>
      <c r="E484">
        <v>35</v>
      </c>
      <c r="F484">
        <v>40.5</v>
      </c>
      <c r="G484">
        <v>10</v>
      </c>
      <c r="H484">
        <v>11.5</v>
      </c>
      <c r="I484">
        <v>0</v>
      </c>
      <c r="J484">
        <v>26</v>
      </c>
      <c r="K484">
        <v>30</v>
      </c>
      <c r="L484">
        <f>L334</f>
        <v>47.8</v>
      </c>
      <c r="M484" s="115">
        <f t="shared" si="763"/>
        <v>1978.2</v>
      </c>
      <c r="N484" s="7">
        <f>N334</f>
        <v>4331.3824000000004</v>
      </c>
      <c r="O484" s="7">
        <f t="shared" ref="O484:P484" si="826">O334</f>
        <v>4782.2249168521384</v>
      </c>
      <c r="P484" s="7">
        <f t="shared" si="826"/>
        <v>6369.68</v>
      </c>
      <c r="Q484" s="121" t="s">
        <v>392</v>
      </c>
      <c r="R484">
        <v>1</v>
      </c>
      <c r="S484">
        <v>1</v>
      </c>
      <c r="T484">
        <v>1</v>
      </c>
      <c r="U484" t="e">
        <f t="shared" si="765"/>
        <v>#VALUE!</v>
      </c>
      <c r="V484">
        <f t="shared" si="766"/>
        <v>2384</v>
      </c>
      <c r="W484">
        <f t="shared" si="767"/>
        <v>2632</v>
      </c>
      <c r="X484">
        <f t="shared" si="768"/>
        <v>3505</v>
      </c>
      <c r="Y484" t="e">
        <f t="shared" si="691"/>
        <v>#VALUE!</v>
      </c>
      <c r="Z484">
        <f t="shared" si="692"/>
        <v>410</v>
      </c>
      <c r="AA484">
        <f t="shared" si="693"/>
        <v>453</v>
      </c>
      <c r="AB484" s="8">
        <f t="shared" si="694"/>
        <v>603</v>
      </c>
      <c r="AC484" s="213" t="e">
        <f t="shared" si="785"/>
        <v>#VALUE!</v>
      </c>
      <c r="AD484" s="213">
        <f t="shared" si="786"/>
        <v>0.65972825565484805</v>
      </c>
      <c r="AE484" s="213">
        <f t="shared" si="787"/>
        <v>0.80362677040106723</v>
      </c>
      <c r="AF484" s="213">
        <f t="shared" si="788"/>
        <v>1.4155400043945847</v>
      </c>
      <c r="AG484" s="167">
        <f t="shared" si="769"/>
        <v>3.969E-4</v>
      </c>
      <c r="AH484" s="167">
        <f t="shared" si="770"/>
        <v>1.7345999999999999</v>
      </c>
      <c r="AI484" s="167">
        <f t="shared" si="771"/>
        <v>2</v>
      </c>
      <c r="AJ484" s="167">
        <f t="shared" si="772"/>
        <v>3.6734700000000002E-4</v>
      </c>
      <c r="AK484" s="115">
        <f t="shared" ref="AK484:AM484" si="827">AK334</f>
        <v>587.68320000000006</v>
      </c>
      <c r="AL484" s="7">
        <f t="shared" si="827"/>
        <v>648.85364133524638</v>
      </c>
      <c r="AM484" s="7">
        <f t="shared" si="827"/>
        <v>864.24</v>
      </c>
      <c r="AN484">
        <v>1</v>
      </c>
      <c r="AO484">
        <v>1</v>
      </c>
      <c r="AP484">
        <v>1</v>
      </c>
      <c r="AQ484">
        <f t="shared" si="774"/>
        <v>662</v>
      </c>
      <c r="AR484">
        <f t="shared" si="774"/>
        <v>731</v>
      </c>
      <c r="AS484">
        <f t="shared" si="775"/>
        <v>973</v>
      </c>
      <c r="AT484">
        <f t="shared" si="696"/>
        <v>285</v>
      </c>
      <c r="AU484">
        <f t="shared" si="697"/>
        <v>314</v>
      </c>
      <c r="AV484" s="8">
        <f t="shared" si="698"/>
        <v>418</v>
      </c>
      <c r="AW484" s="213">
        <f t="shared" si="790"/>
        <v>0.32144882327303359</v>
      </c>
      <c r="AX484" s="213">
        <f t="shared" si="791"/>
        <v>0.38929975778842879</v>
      </c>
      <c r="AY484" s="213">
        <f t="shared" si="792"/>
        <v>0.68543477916057016</v>
      </c>
      <c r="AZ484" s="119">
        <f t="shared" si="508"/>
        <v>0.2</v>
      </c>
      <c r="BA484" s="121">
        <f t="shared" ref="BA484" si="828">BA334</f>
        <v>16.2</v>
      </c>
      <c r="BB484" s="121">
        <f t="shared" ref="BB484:BC484" si="829">BB334</f>
        <v>18.600000000000001</v>
      </c>
      <c r="BC484" s="121">
        <f t="shared" si="829"/>
        <v>31.4</v>
      </c>
      <c r="BE484" s="7">
        <v>2198</v>
      </c>
      <c r="BG484" s="123">
        <f t="shared" si="778"/>
        <v>0.9</v>
      </c>
      <c r="BJ484">
        <v>0</v>
      </c>
      <c r="BK484">
        <f>BK395</f>
        <v>10.199999999999999</v>
      </c>
      <c r="BL484">
        <f t="shared" ref="BL484:BM484" si="830">BL395</f>
        <v>11.9</v>
      </c>
      <c r="BM484">
        <f t="shared" si="830"/>
        <v>21.85</v>
      </c>
      <c r="BO484">
        <f t="shared" si="802"/>
        <v>1</v>
      </c>
      <c r="BP484">
        <f t="shared" si="802"/>
        <v>1</v>
      </c>
      <c r="BQ484">
        <f t="shared" si="802"/>
        <v>1</v>
      </c>
      <c r="BR484">
        <f t="shared" si="779"/>
        <v>662</v>
      </c>
      <c r="BS484">
        <f t="shared" si="795"/>
        <v>731</v>
      </c>
      <c r="BT484">
        <f t="shared" si="796"/>
        <v>973</v>
      </c>
      <c r="BV484">
        <f t="shared" si="780"/>
        <v>0</v>
      </c>
      <c r="BW484">
        <f t="shared" si="781"/>
        <v>0</v>
      </c>
      <c r="BX484">
        <f t="shared" si="782"/>
        <v>0</v>
      </c>
      <c r="BY484">
        <f t="shared" si="684"/>
        <v>1</v>
      </c>
    </row>
    <row r="485" spans="1:77" x14ac:dyDescent="0.25">
      <c r="A485" t="str">
        <f t="shared" si="783"/>
        <v>23511</v>
      </c>
      <c r="D485">
        <v>2</v>
      </c>
      <c r="E485">
        <v>35</v>
      </c>
      <c r="F485">
        <v>40.5</v>
      </c>
      <c r="G485">
        <v>11</v>
      </c>
      <c r="H485">
        <v>11.5</v>
      </c>
      <c r="I485">
        <v>0</v>
      </c>
      <c r="J485">
        <v>26</v>
      </c>
      <c r="K485">
        <v>30</v>
      </c>
      <c r="L485">
        <f>L337</f>
        <v>47.8</v>
      </c>
      <c r="M485" s="115">
        <f t="shared" si="763"/>
        <v>2090.3200000000002</v>
      </c>
      <c r="N485" s="7">
        <f>N337</f>
        <v>5976.8600000000006</v>
      </c>
      <c r="O485" s="7">
        <f t="shared" ref="O485:P485" si="831">O337</f>
        <v>6598.9760720588583</v>
      </c>
      <c r="P485" s="7">
        <f t="shared" si="831"/>
        <v>8789.5</v>
      </c>
      <c r="Q485" s="121" t="s">
        <v>392</v>
      </c>
      <c r="R485">
        <v>1</v>
      </c>
      <c r="S485">
        <v>1</v>
      </c>
      <c r="T485">
        <v>1</v>
      </c>
      <c r="U485" t="e">
        <f t="shared" si="765"/>
        <v>#VALUE!</v>
      </c>
      <c r="V485">
        <f t="shared" si="766"/>
        <v>3289</v>
      </c>
      <c r="W485">
        <f t="shared" si="767"/>
        <v>3632</v>
      </c>
      <c r="X485">
        <f t="shared" si="768"/>
        <v>4837</v>
      </c>
      <c r="Y485" t="e">
        <f t="shared" si="691"/>
        <v>#VALUE!</v>
      </c>
      <c r="Z485">
        <f t="shared" si="692"/>
        <v>566</v>
      </c>
      <c r="AA485">
        <f t="shared" si="693"/>
        <v>625</v>
      </c>
      <c r="AB485" s="8">
        <f t="shared" si="694"/>
        <v>832</v>
      </c>
      <c r="AC485" s="213" t="e">
        <f t="shared" si="785"/>
        <v>#VALUE!</v>
      </c>
      <c r="AD485" s="213">
        <f t="shared" si="786"/>
        <v>1.9938988075252815</v>
      </c>
      <c r="AE485" s="213">
        <f t="shared" si="787"/>
        <v>2.4252069893760551</v>
      </c>
      <c r="AF485" s="213">
        <f t="shared" si="788"/>
        <v>4.2683127516946202</v>
      </c>
      <c r="AG485" s="167">
        <f t="shared" si="769"/>
        <v>3.969E-4</v>
      </c>
      <c r="AH485" s="167">
        <f t="shared" si="770"/>
        <v>1.7345999999999999</v>
      </c>
      <c r="AI485" s="167">
        <f t="shared" si="771"/>
        <v>4</v>
      </c>
      <c r="AJ485" s="167">
        <f t="shared" si="772"/>
        <v>5.7428799999999995E-4</v>
      </c>
      <c r="AK485" s="115">
        <f t="shared" ref="AK485:AM485" si="832">AK337</f>
        <v>956</v>
      </c>
      <c r="AL485" s="7">
        <f t="shared" si="832"/>
        <v>1056</v>
      </c>
      <c r="AM485" s="7">
        <f t="shared" si="832"/>
        <v>1406</v>
      </c>
      <c r="AN485">
        <v>1</v>
      </c>
      <c r="AO485">
        <v>1</v>
      </c>
      <c r="AP485">
        <v>1</v>
      </c>
      <c r="AQ485">
        <f t="shared" si="774"/>
        <v>1077</v>
      </c>
      <c r="AR485">
        <f t="shared" si="774"/>
        <v>1189</v>
      </c>
      <c r="AS485">
        <f t="shared" si="775"/>
        <v>1583</v>
      </c>
      <c r="AT485">
        <f t="shared" si="696"/>
        <v>463</v>
      </c>
      <c r="AU485">
        <f t="shared" si="697"/>
        <v>511</v>
      </c>
      <c r="AV485" s="8">
        <f t="shared" si="698"/>
        <v>681</v>
      </c>
      <c r="AW485" s="213">
        <f t="shared" si="790"/>
        <v>1.3412304839994262</v>
      </c>
      <c r="AX485" s="213">
        <f t="shared" si="791"/>
        <v>1.629499555790014</v>
      </c>
      <c r="AY485" s="213">
        <f t="shared" si="792"/>
        <v>2.8732121390077174</v>
      </c>
      <c r="AZ485" s="119">
        <f t="shared" si="508"/>
        <v>0.5</v>
      </c>
      <c r="BA485" s="121">
        <f t="shared" ref="BA485" si="833">BA337</f>
        <v>16.2</v>
      </c>
      <c r="BB485" s="121">
        <f t="shared" ref="BB485:BC485" si="834">BB337</f>
        <v>18.600000000000001</v>
      </c>
      <c r="BC485" s="121">
        <f t="shared" si="834"/>
        <v>31.4</v>
      </c>
      <c r="BE485" s="7">
        <v>3074</v>
      </c>
      <c r="BG485" s="123">
        <f t="shared" si="778"/>
        <v>0.68</v>
      </c>
      <c r="BJ485">
        <v>0</v>
      </c>
      <c r="BK485">
        <f>BK484</f>
        <v>10.199999999999999</v>
      </c>
      <c r="BL485">
        <f t="shared" ref="BL485:BM485" si="835">BL484</f>
        <v>11.9</v>
      </c>
      <c r="BM485">
        <f t="shared" si="835"/>
        <v>21.85</v>
      </c>
      <c r="BO485">
        <f t="shared" si="802"/>
        <v>1</v>
      </c>
      <c r="BP485">
        <f t="shared" si="802"/>
        <v>1</v>
      </c>
      <c r="BQ485">
        <f t="shared" si="802"/>
        <v>1</v>
      </c>
      <c r="BR485">
        <f t="shared" si="779"/>
        <v>1077</v>
      </c>
      <c r="BS485">
        <f t="shared" si="795"/>
        <v>1189</v>
      </c>
      <c r="BT485">
        <f t="shared" si="796"/>
        <v>1583</v>
      </c>
      <c r="BV485">
        <f t="shared" si="780"/>
        <v>0</v>
      </c>
      <c r="BW485">
        <f t="shared" si="781"/>
        <v>0</v>
      </c>
      <c r="BX485">
        <f t="shared" si="782"/>
        <v>0</v>
      </c>
      <c r="BY485">
        <f t="shared" si="684"/>
        <v>1</v>
      </c>
    </row>
    <row r="486" spans="1:77" x14ac:dyDescent="0.25">
      <c r="A486" t="str">
        <f t="shared" si="783"/>
        <v>23515</v>
      </c>
      <c r="D486">
        <v>2</v>
      </c>
      <c r="E486">
        <v>35</v>
      </c>
      <c r="F486">
        <v>40.5</v>
      </c>
      <c r="G486">
        <v>15</v>
      </c>
      <c r="H486">
        <v>16.5</v>
      </c>
      <c r="I486">
        <v>0</v>
      </c>
      <c r="J486">
        <v>26</v>
      </c>
      <c r="K486">
        <v>30</v>
      </c>
      <c r="L486">
        <f>L340</f>
        <v>48.9</v>
      </c>
      <c r="M486" s="115">
        <f t="shared" si="763"/>
        <v>2950.4</v>
      </c>
      <c r="N486" s="7">
        <f>N340</f>
        <v>5583.9635634029</v>
      </c>
      <c r="O486" s="7">
        <f t="shared" ref="O486:P486" si="836">O340</f>
        <v>5708.9475468201636</v>
      </c>
      <c r="P486" s="7">
        <f t="shared" si="836"/>
        <v>8483.56</v>
      </c>
      <c r="Q486" s="121" t="s">
        <v>392</v>
      </c>
      <c r="R486">
        <v>1</v>
      </c>
      <c r="S486">
        <v>1</v>
      </c>
      <c r="T486">
        <v>1</v>
      </c>
      <c r="U486" t="e">
        <f t="shared" si="765"/>
        <v>#VALUE!</v>
      </c>
      <c r="V486">
        <f t="shared" si="766"/>
        <v>3073</v>
      </c>
      <c r="W486">
        <f t="shared" si="767"/>
        <v>3142</v>
      </c>
      <c r="X486">
        <f t="shared" si="768"/>
        <v>4669</v>
      </c>
      <c r="Y486" t="e">
        <f t="shared" si="691"/>
        <v>#VALUE!</v>
      </c>
      <c r="Z486">
        <f t="shared" si="692"/>
        <v>529</v>
      </c>
      <c r="AA486">
        <f t="shared" si="693"/>
        <v>540</v>
      </c>
      <c r="AB486" s="8">
        <f t="shared" si="694"/>
        <v>803</v>
      </c>
      <c r="AC486" s="213" t="e">
        <f t="shared" si="785"/>
        <v>#VALUE!</v>
      </c>
      <c r="AD486" s="213">
        <f t="shared" si="786"/>
        <v>1.3082309055266454</v>
      </c>
      <c r="AE486" s="213">
        <f t="shared" si="787"/>
        <v>1.3629570753282891</v>
      </c>
      <c r="AF486" s="213">
        <f t="shared" si="788"/>
        <v>3.0039701396871172</v>
      </c>
      <c r="AG486" s="167">
        <f t="shared" si="769"/>
        <v>2.0829999999999999E-4</v>
      </c>
      <c r="AH486" s="167">
        <f t="shared" si="770"/>
        <v>1.724</v>
      </c>
      <c r="AI486" s="167">
        <f t="shared" si="771"/>
        <v>2</v>
      </c>
      <c r="AJ486" s="167">
        <f t="shared" si="772"/>
        <v>4.6182900000000003E-4</v>
      </c>
      <c r="AK486" s="115">
        <f t="shared" ref="AK486:AM486" si="837">AK340</f>
        <v>762.23344503523219</v>
      </c>
      <c r="AL486" s="7">
        <f t="shared" si="837"/>
        <v>779.29426056038062</v>
      </c>
      <c r="AM486" s="7">
        <f t="shared" si="837"/>
        <v>1158.04</v>
      </c>
      <c r="AN486">
        <v>1</v>
      </c>
      <c r="AO486">
        <v>1</v>
      </c>
      <c r="AP486">
        <v>1</v>
      </c>
      <c r="AQ486">
        <f t="shared" si="774"/>
        <v>858</v>
      </c>
      <c r="AR486">
        <f t="shared" si="774"/>
        <v>878</v>
      </c>
      <c r="AS486">
        <f t="shared" si="775"/>
        <v>1304</v>
      </c>
      <c r="AT486">
        <f t="shared" si="696"/>
        <v>369</v>
      </c>
      <c r="AU486">
        <f t="shared" si="697"/>
        <v>378</v>
      </c>
      <c r="AV486" s="8">
        <f t="shared" si="698"/>
        <v>561</v>
      </c>
      <c r="AW486" s="213">
        <f t="shared" si="790"/>
        <v>0.63866045194365628</v>
      </c>
      <c r="AX486" s="213">
        <f t="shared" si="791"/>
        <v>0.67003868893271479</v>
      </c>
      <c r="AY486" s="213">
        <f t="shared" si="792"/>
        <v>1.470537753786568</v>
      </c>
      <c r="AZ486" s="119">
        <f t="shared" si="508"/>
        <v>0.4</v>
      </c>
      <c r="BA486" s="121">
        <f t="shared" ref="BA486" si="838">BA340</f>
        <v>19.3</v>
      </c>
      <c r="BB486" s="121">
        <f t="shared" ref="BB486:BC486" si="839">BB340</f>
        <v>20.399999999999999</v>
      </c>
      <c r="BC486" s="121">
        <f t="shared" si="839"/>
        <v>34.5</v>
      </c>
      <c r="BE486" s="7">
        <v>3688</v>
      </c>
      <c r="BG486" s="123">
        <f t="shared" si="778"/>
        <v>0.8</v>
      </c>
      <c r="BJ486">
        <v>0</v>
      </c>
      <c r="BK486">
        <f>BK396</f>
        <v>10</v>
      </c>
      <c r="BL486">
        <f t="shared" ref="BL486:BM486" si="840">BL396</f>
        <v>10.6</v>
      </c>
      <c r="BM486">
        <f t="shared" si="840"/>
        <v>21.85</v>
      </c>
      <c r="BO486">
        <f t="shared" si="802"/>
        <v>1</v>
      </c>
      <c r="BP486">
        <f t="shared" si="802"/>
        <v>1</v>
      </c>
      <c r="BQ486">
        <f t="shared" si="802"/>
        <v>1</v>
      </c>
      <c r="BR486">
        <f t="shared" si="779"/>
        <v>858</v>
      </c>
      <c r="BS486">
        <f t="shared" si="795"/>
        <v>878</v>
      </c>
      <c r="BT486">
        <f t="shared" si="796"/>
        <v>1304</v>
      </c>
      <c r="BV486">
        <f t="shared" si="780"/>
        <v>0</v>
      </c>
      <c r="BW486">
        <f t="shared" si="781"/>
        <v>0</v>
      </c>
      <c r="BX486">
        <f t="shared" si="782"/>
        <v>0</v>
      </c>
      <c r="BY486">
        <f t="shared" si="684"/>
        <v>1</v>
      </c>
    </row>
    <row r="487" spans="1:77" x14ac:dyDescent="0.25">
      <c r="A487" t="str">
        <f t="shared" si="783"/>
        <v>23516</v>
      </c>
      <c r="D487">
        <v>2</v>
      </c>
      <c r="E487">
        <v>35</v>
      </c>
      <c r="F487">
        <v>40.5</v>
      </c>
      <c r="G487">
        <v>16</v>
      </c>
      <c r="H487">
        <v>16.5</v>
      </c>
      <c r="I487">
        <v>0</v>
      </c>
      <c r="J487">
        <v>26</v>
      </c>
      <c r="K487">
        <v>30</v>
      </c>
      <c r="L487">
        <f>L343</f>
        <v>48.9</v>
      </c>
      <c r="M487" s="115">
        <f t="shared" si="763"/>
        <v>3094</v>
      </c>
      <c r="N487" s="7">
        <f>N343</f>
        <v>8165.5551181941737</v>
      </c>
      <c r="O487" s="7">
        <f t="shared" ref="O487:P487" si="841">O343</f>
        <v>8348.321999442087</v>
      </c>
      <c r="P487" s="7">
        <f t="shared" si="841"/>
        <v>12405.7</v>
      </c>
      <c r="Q487" s="121" t="s">
        <v>392</v>
      </c>
      <c r="R487">
        <v>1</v>
      </c>
      <c r="S487">
        <v>1</v>
      </c>
      <c r="T487">
        <v>1</v>
      </c>
      <c r="U487" t="e">
        <f t="shared" si="765"/>
        <v>#VALUE!</v>
      </c>
      <c r="V487">
        <f t="shared" si="766"/>
        <v>4494</v>
      </c>
      <c r="W487">
        <f t="shared" si="767"/>
        <v>4594</v>
      </c>
      <c r="X487">
        <f t="shared" si="768"/>
        <v>6827</v>
      </c>
      <c r="Y487" t="e">
        <f t="shared" si="691"/>
        <v>#VALUE!</v>
      </c>
      <c r="Z487">
        <f t="shared" si="692"/>
        <v>773</v>
      </c>
      <c r="AA487">
        <f t="shared" si="693"/>
        <v>790</v>
      </c>
      <c r="AB487" s="8">
        <f t="shared" si="694"/>
        <v>1174</v>
      </c>
      <c r="AC487" s="213" t="e">
        <f t="shared" si="785"/>
        <v>#VALUE!</v>
      </c>
      <c r="AD487" s="213">
        <f t="shared" si="786"/>
        <v>8.3162609795219709</v>
      </c>
      <c r="AE487" s="213">
        <f t="shared" si="787"/>
        <v>8.6850670509324548</v>
      </c>
      <c r="AF487" s="213">
        <f t="shared" si="788"/>
        <v>19.142213574132278</v>
      </c>
      <c r="AG487" s="167">
        <f t="shared" si="769"/>
        <v>2.0829999999999999E-4</v>
      </c>
      <c r="AH487" s="167">
        <f t="shared" si="770"/>
        <v>1.724</v>
      </c>
      <c r="AI487" s="167">
        <f t="shared" si="771"/>
        <v>4</v>
      </c>
      <c r="AJ487" s="167">
        <f t="shared" si="772"/>
        <v>1.392796E-3</v>
      </c>
      <c r="AK487" s="115">
        <f t="shared" ref="AK487:AM487" si="842">AK343</f>
        <v>1250</v>
      </c>
      <c r="AL487" s="7">
        <f t="shared" si="842"/>
        <v>1278</v>
      </c>
      <c r="AM487" s="7">
        <f t="shared" si="842"/>
        <v>1900</v>
      </c>
      <c r="AN487">
        <v>1</v>
      </c>
      <c r="AO487">
        <v>1</v>
      </c>
      <c r="AP487">
        <v>1</v>
      </c>
      <c r="AQ487">
        <f t="shared" si="774"/>
        <v>1408</v>
      </c>
      <c r="AR487">
        <f t="shared" si="774"/>
        <v>1439</v>
      </c>
      <c r="AS487">
        <f t="shared" si="775"/>
        <v>2140</v>
      </c>
      <c r="AT487">
        <f t="shared" si="696"/>
        <v>605</v>
      </c>
      <c r="AU487">
        <f t="shared" si="697"/>
        <v>619</v>
      </c>
      <c r="AV487" s="8">
        <f t="shared" si="698"/>
        <v>920</v>
      </c>
      <c r="AW487" s="213">
        <f t="shared" si="790"/>
        <v>5.1011185657950628</v>
      </c>
      <c r="AX487" s="213">
        <f t="shared" si="791"/>
        <v>5.3392424935956937</v>
      </c>
      <c r="AY487" s="213">
        <f t="shared" si="792"/>
        <v>11.769330341041693</v>
      </c>
      <c r="AZ487" s="119">
        <f t="shared" ref="AZ487:AZ550" si="843">ROUND(IF(G487=10,$CO$92*E487,IF(G487=11,$CO$93*E487,IF(G487=15,$CO$94*E487,IF(G487=16,$CO$95*E487,IF(G487=20,$CO$96*E487,IF(G487=21,$CO$97*E487,)))))),1)</f>
        <v>0.7</v>
      </c>
      <c r="BA487" s="121">
        <f t="shared" ref="BA487" si="844">BA343</f>
        <v>19.3</v>
      </c>
      <c r="BB487" s="121">
        <f t="shared" ref="BB487:BC487" si="845">BB343</f>
        <v>20.399999999999999</v>
      </c>
      <c r="BC487" s="121">
        <f t="shared" si="845"/>
        <v>34.5</v>
      </c>
      <c r="BE487" s="7">
        <v>4550</v>
      </c>
      <c r="BG487" s="123">
        <f t="shared" si="778"/>
        <v>0.68</v>
      </c>
      <c r="BJ487">
        <v>0</v>
      </c>
      <c r="BK487">
        <f>BK486</f>
        <v>10</v>
      </c>
      <c r="BL487">
        <f t="shared" ref="BL487:BM489" si="846">BL486</f>
        <v>10.6</v>
      </c>
      <c r="BM487">
        <f t="shared" si="846"/>
        <v>21.85</v>
      </c>
      <c r="BO487">
        <f t="shared" si="802"/>
        <v>1</v>
      </c>
      <c r="BP487">
        <f t="shared" si="802"/>
        <v>1</v>
      </c>
      <c r="BQ487">
        <f t="shared" si="802"/>
        <v>1</v>
      </c>
      <c r="BR487">
        <f t="shared" si="779"/>
        <v>1408</v>
      </c>
      <c r="BS487">
        <f t="shared" si="795"/>
        <v>1439</v>
      </c>
      <c r="BT487">
        <f t="shared" si="796"/>
        <v>2140</v>
      </c>
      <c r="BV487">
        <f t="shared" si="780"/>
        <v>0</v>
      </c>
      <c r="BW487">
        <f t="shared" si="781"/>
        <v>0</v>
      </c>
      <c r="BX487">
        <f t="shared" si="782"/>
        <v>0</v>
      </c>
      <c r="BY487">
        <f t="shared" si="684"/>
        <v>1</v>
      </c>
    </row>
    <row r="488" spans="1:77" x14ac:dyDescent="0.25">
      <c r="A488" t="str">
        <f t="shared" si="783"/>
        <v>23520</v>
      </c>
      <c r="D488">
        <v>2</v>
      </c>
      <c r="E488">
        <v>35</v>
      </c>
      <c r="F488">
        <v>40.5</v>
      </c>
      <c r="G488">
        <v>20</v>
      </c>
      <c r="H488">
        <v>21.5</v>
      </c>
      <c r="I488">
        <v>0</v>
      </c>
      <c r="J488">
        <v>26</v>
      </c>
      <c r="K488">
        <v>30</v>
      </c>
      <c r="L488">
        <f>L346</f>
        <v>48.9</v>
      </c>
      <c r="M488" s="115">
        <f t="shared" si="763"/>
        <v>4034.4</v>
      </c>
      <c r="N488" s="7">
        <f>N346</f>
        <v>7236.8592000000008</v>
      </c>
      <c r="O488" s="7">
        <f t="shared" ref="O488:P488" si="847">O346</f>
        <v>7990.1253664397382</v>
      </c>
      <c r="P488" s="7">
        <f t="shared" si="847"/>
        <v>10642.44</v>
      </c>
      <c r="Q488" s="121" t="s">
        <v>392</v>
      </c>
      <c r="R488">
        <v>1</v>
      </c>
      <c r="S488">
        <v>1</v>
      </c>
      <c r="T488">
        <v>1</v>
      </c>
      <c r="U488" t="e">
        <f t="shared" si="765"/>
        <v>#VALUE!</v>
      </c>
      <c r="V488">
        <f t="shared" si="766"/>
        <v>3983</v>
      </c>
      <c r="W488">
        <f t="shared" si="767"/>
        <v>4397</v>
      </c>
      <c r="X488">
        <f t="shared" si="768"/>
        <v>5857</v>
      </c>
      <c r="Y488" t="e">
        <f t="shared" si="691"/>
        <v>#VALUE!</v>
      </c>
      <c r="Z488">
        <f t="shared" si="692"/>
        <v>685</v>
      </c>
      <c r="AA488">
        <f t="shared" si="693"/>
        <v>756</v>
      </c>
      <c r="AB488" s="8">
        <f t="shared" si="694"/>
        <v>1007</v>
      </c>
      <c r="AC488" s="213" t="e">
        <f t="shared" si="785"/>
        <v>#VALUE!</v>
      </c>
      <c r="AD488" s="213">
        <f t="shared" si="786"/>
        <v>1.771142225212722</v>
      </c>
      <c r="AE488" s="213">
        <f t="shared" si="787"/>
        <v>2.1560304081722008</v>
      </c>
      <c r="AF488" s="213">
        <f t="shared" si="788"/>
        <v>3.8190039841927472</v>
      </c>
      <c r="AG488" s="167">
        <f t="shared" si="769"/>
        <v>1.2760000000000001E-4</v>
      </c>
      <c r="AH488" s="167">
        <f t="shared" si="770"/>
        <v>1.7219</v>
      </c>
      <c r="AI488" s="167">
        <f t="shared" si="771"/>
        <v>2</v>
      </c>
      <c r="AJ488" s="167">
        <f t="shared" si="772"/>
        <v>3.76611E-4</v>
      </c>
      <c r="AK488" s="115">
        <f t="shared" ref="AK488:AM488" si="848">AK346</f>
        <v>894.36320000000012</v>
      </c>
      <c r="AL488" s="7">
        <f t="shared" si="848"/>
        <v>987.455178225689</v>
      </c>
      <c r="AM488" s="7">
        <f t="shared" si="848"/>
        <v>1315.24</v>
      </c>
      <c r="AN488">
        <v>1</v>
      </c>
      <c r="AO488">
        <v>1</v>
      </c>
      <c r="AP488">
        <v>1</v>
      </c>
      <c r="AQ488">
        <f t="shared" si="774"/>
        <v>1007</v>
      </c>
      <c r="AR488">
        <f t="shared" si="774"/>
        <v>1112</v>
      </c>
      <c r="AS488">
        <f t="shared" si="775"/>
        <v>1481</v>
      </c>
      <c r="AT488">
        <f t="shared" si="696"/>
        <v>433</v>
      </c>
      <c r="AU488">
        <f t="shared" si="697"/>
        <v>478</v>
      </c>
      <c r="AV488" s="8">
        <f t="shared" si="698"/>
        <v>637</v>
      </c>
      <c r="AW488" s="213">
        <f t="shared" si="790"/>
        <v>0.70983639932338238</v>
      </c>
      <c r="AX488" s="213">
        <f t="shared" si="791"/>
        <v>0.86445401011520862</v>
      </c>
      <c r="AY488" s="213">
        <f t="shared" si="792"/>
        <v>1.5323146407431509</v>
      </c>
      <c r="AZ488" s="119">
        <f t="shared" si="843"/>
        <v>0.5</v>
      </c>
      <c r="BA488" s="121">
        <f>BA346</f>
        <v>19.3</v>
      </c>
      <c r="BB488" s="121">
        <f t="shared" ref="BB488:BC488" si="849">BB346</f>
        <v>20.399999999999999</v>
      </c>
      <c r="BC488" s="121">
        <f t="shared" si="849"/>
        <v>34.5</v>
      </c>
      <c r="BE488" s="7">
        <v>5043</v>
      </c>
      <c r="BG488" s="123">
        <f t="shared" si="778"/>
        <v>0.8</v>
      </c>
      <c r="BJ488">
        <v>0</v>
      </c>
      <c r="BK488">
        <f>BK487</f>
        <v>10</v>
      </c>
      <c r="BL488">
        <f t="shared" si="846"/>
        <v>10.6</v>
      </c>
      <c r="BM488">
        <f t="shared" si="846"/>
        <v>21.85</v>
      </c>
      <c r="BO488">
        <f t="shared" si="802"/>
        <v>1</v>
      </c>
      <c r="BP488">
        <f t="shared" si="802"/>
        <v>1</v>
      </c>
      <c r="BQ488">
        <f t="shared" si="802"/>
        <v>1</v>
      </c>
      <c r="BR488">
        <f t="shared" si="779"/>
        <v>1007</v>
      </c>
      <c r="BS488">
        <f t="shared" si="795"/>
        <v>1112</v>
      </c>
      <c r="BT488">
        <f t="shared" si="796"/>
        <v>1481</v>
      </c>
      <c r="BV488">
        <f t="shared" si="780"/>
        <v>0</v>
      </c>
      <c r="BW488">
        <f t="shared" si="781"/>
        <v>0</v>
      </c>
      <c r="BX488">
        <f t="shared" si="782"/>
        <v>0</v>
      </c>
      <c r="BY488">
        <f t="shared" si="684"/>
        <v>1</v>
      </c>
    </row>
    <row r="489" spans="1:77" x14ac:dyDescent="0.25">
      <c r="A489" t="str">
        <f t="shared" si="783"/>
        <v>23521</v>
      </c>
      <c r="D489">
        <v>2</v>
      </c>
      <c r="E489">
        <v>35</v>
      </c>
      <c r="F489">
        <v>40.5</v>
      </c>
      <c r="G489">
        <v>21</v>
      </c>
      <c r="H489">
        <v>21.5</v>
      </c>
      <c r="I489">
        <v>0</v>
      </c>
      <c r="J489">
        <v>26</v>
      </c>
      <c r="K489">
        <v>30</v>
      </c>
      <c r="L489" s="121">
        <f>L351</f>
        <v>48.9</v>
      </c>
      <c r="M489" s="115">
        <f t="shared" si="763"/>
        <v>4654.4000000000005</v>
      </c>
      <c r="N489">
        <f t="shared" ref="N489:P489" si="850">N351</f>
        <v>10516.06232539558</v>
      </c>
      <c r="O489">
        <f t="shared" si="850"/>
        <v>10751.439821034392</v>
      </c>
      <c r="P489">
        <f t="shared" si="850"/>
        <v>15976.76</v>
      </c>
      <c r="Q489" s="121" t="s">
        <v>392</v>
      </c>
      <c r="R489">
        <v>1</v>
      </c>
      <c r="S489">
        <v>1</v>
      </c>
      <c r="T489">
        <v>1</v>
      </c>
      <c r="U489" t="e">
        <f t="shared" si="765"/>
        <v>#VALUE!</v>
      </c>
      <c r="V489">
        <f t="shared" si="766"/>
        <v>5787</v>
      </c>
      <c r="W489">
        <f t="shared" si="767"/>
        <v>5917</v>
      </c>
      <c r="X489">
        <f t="shared" si="768"/>
        <v>8793</v>
      </c>
      <c r="Y489" t="e">
        <f t="shared" si="691"/>
        <v>#VALUE!</v>
      </c>
      <c r="Z489">
        <f t="shared" si="692"/>
        <v>995</v>
      </c>
      <c r="AA489">
        <f t="shared" si="693"/>
        <v>1018</v>
      </c>
      <c r="AB489" s="8">
        <f t="shared" si="694"/>
        <v>1512</v>
      </c>
      <c r="AC489" s="213" t="e">
        <f t="shared" si="785"/>
        <v>#VALUE!</v>
      </c>
      <c r="AD489" s="213">
        <f t="shared" si="786"/>
        <v>5.1385123248993674</v>
      </c>
      <c r="AE489" s="213">
        <f t="shared" si="787"/>
        <v>5.3778252402480353</v>
      </c>
      <c r="AF489" s="213">
        <f t="shared" si="788"/>
        <v>11.827788387422299</v>
      </c>
      <c r="AG489" s="167">
        <f t="shared" si="769"/>
        <v>1.2760000000000001E-4</v>
      </c>
      <c r="AH489" s="167">
        <f t="shared" si="770"/>
        <v>1.7219</v>
      </c>
      <c r="AI489" s="167">
        <f t="shared" si="771"/>
        <v>4</v>
      </c>
      <c r="AJ489" s="167">
        <f t="shared" si="772"/>
        <v>5.1420100000000005E-4</v>
      </c>
      <c r="AK489" s="115">
        <f t="shared" ref="AK489:AM489" si="851">AK351</f>
        <v>1261.7808956926551</v>
      </c>
      <c r="AL489" s="7">
        <f t="shared" si="851"/>
        <v>1290.0229142432502</v>
      </c>
      <c r="AM489" s="7">
        <f t="shared" si="851"/>
        <v>1916.9885000000002</v>
      </c>
      <c r="AN489">
        <v>1</v>
      </c>
      <c r="AO489">
        <v>1</v>
      </c>
      <c r="AP489">
        <v>1</v>
      </c>
      <c r="AQ489">
        <f t="shared" si="774"/>
        <v>1421</v>
      </c>
      <c r="AR489">
        <f t="shared" si="774"/>
        <v>1453</v>
      </c>
      <c r="AS489">
        <f t="shared" si="775"/>
        <v>2159</v>
      </c>
      <c r="AT489">
        <f t="shared" si="696"/>
        <v>611</v>
      </c>
      <c r="AU489">
        <f t="shared" si="697"/>
        <v>625</v>
      </c>
      <c r="AV489" s="8">
        <f t="shared" si="698"/>
        <v>928</v>
      </c>
      <c r="AW489" s="213">
        <f t="shared" si="790"/>
        <v>1.9458362100713587</v>
      </c>
      <c r="AX489" s="213">
        <f t="shared" si="791"/>
        <v>2.0356041197814125</v>
      </c>
      <c r="AY489" s="213">
        <f t="shared" si="792"/>
        <v>4.4723383195393982</v>
      </c>
      <c r="AZ489" s="119">
        <f t="shared" si="843"/>
        <v>0.9</v>
      </c>
      <c r="BA489" s="121">
        <f>BA351</f>
        <v>19.3</v>
      </c>
      <c r="BB489" s="121">
        <f t="shared" ref="BB489:BC489" si="852">BB351</f>
        <v>20.399999999999999</v>
      </c>
      <c r="BC489" s="121">
        <f t="shared" si="852"/>
        <v>34.5</v>
      </c>
      <c r="BE489" s="7">
        <v>5818</v>
      </c>
      <c r="BG489" s="123">
        <f t="shared" si="778"/>
        <v>0.8</v>
      </c>
      <c r="BJ489">
        <v>0</v>
      </c>
      <c r="BK489">
        <f>BK488</f>
        <v>10</v>
      </c>
      <c r="BL489">
        <f t="shared" si="846"/>
        <v>10.6</v>
      </c>
      <c r="BM489">
        <f t="shared" si="846"/>
        <v>21.85</v>
      </c>
      <c r="BO489">
        <f t="shared" si="802"/>
        <v>1</v>
      </c>
      <c r="BP489">
        <f t="shared" si="802"/>
        <v>1</v>
      </c>
      <c r="BQ489">
        <f t="shared" si="802"/>
        <v>1</v>
      </c>
      <c r="BR489">
        <f t="shared" si="779"/>
        <v>1421</v>
      </c>
      <c r="BS489">
        <f t="shared" si="795"/>
        <v>1453</v>
      </c>
      <c r="BT489">
        <f t="shared" si="796"/>
        <v>2159</v>
      </c>
      <c r="BV489">
        <f t="shared" si="780"/>
        <v>0</v>
      </c>
      <c r="BW489">
        <f t="shared" si="781"/>
        <v>0</v>
      </c>
      <c r="BX489">
        <f t="shared" si="782"/>
        <v>0</v>
      </c>
      <c r="BY489">
        <f t="shared" si="684"/>
        <v>1</v>
      </c>
    </row>
    <row r="490" spans="1:77" x14ac:dyDescent="0.25">
      <c r="A490" t="str">
        <f t="shared" si="783"/>
        <v>25010</v>
      </c>
      <c r="D490">
        <v>2</v>
      </c>
      <c r="E490">
        <v>50</v>
      </c>
      <c r="F490">
        <v>40.5</v>
      </c>
      <c r="G490">
        <v>10</v>
      </c>
      <c r="H490">
        <v>11.5</v>
      </c>
      <c r="I490">
        <v>0</v>
      </c>
      <c r="J490">
        <v>26</v>
      </c>
      <c r="K490">
        <v>30</v>
      </c>
      <c r="L490">
        <v>38.799999999999997</v>
      </c>
      <c r="M490" s="115">
        <f t="shared" si="763"/>
        <v>433.8</v>
      </c>
      <c r="N490" s="7">
        <v>649</v>
      </c>
      <c r="O490" s="7">
        <v>695</v>
      </c>
      <c r="P490" s="7">
        <v>812</v>
      </c>
      <c r="Q490" s="121" t="s">
        <v>392</v>
      </c>
      <c r="R490">
        <v>1</v>
      </c>
      <c r="S490">
        <v>1</v>
      </c>
      <c r="T490">
        <v>1</v>
      </c>
      <c r="U490" t="e">
        <f t="shared" si="765"/>
        <v>#VALUE!</v>
      </c>
      <c r="V490">
        <f t="shared" si="766"/>
        <v>357</v>
      </c>
      <c r="W490">
        <f t="shared" si="767"/>
        <v>382</v>
      </c>
      <c r="X490">
        <f t="shared" si="768"/>
        <v>447</v>
      </c>
      <c r="Y490" t="e">
        <f t="shared" si="691"/>
        <v>#VALUE!</v>
      </c>
      <c r="Z490">
        <f t="shared" si="692"/>
        <v>61</v>
      </c>
      <c r="AA490">
        <f t="shared" si="693"/>
        <v>66</v>
      </c>
      <c r="AB490" s="8">
        <f t="shared" si="694"/>
        <v>77</v>
      </c>
      <c r="AC490" s="213" t="e">
        <f t="shared" si="785"/>
        <v>#VALUE!</v>
      </c>
      <c r="AD490" s="213">
        <f t="shared" si="786"/>
        <v>1.6856751266721096E-2</v>
      </c>
      <c r="AE490" s="213">
        <f t="shared" si="787"/>
        <v>1.9649569861972367E-2</v>
      </c>
      <c r="AF490" s="213">
        <f t="shared" si="788"/>
        <v>2.6528749578285899E-2</v>
      </c>
      <c r="AG490" s="167">
        <f t="shared" si="769"/>
        <v>3.969E-4</v>
      </c>
      <c r="AH490" s="167">
        <f t="shared" si="770"/>
        <v>1.7345999999999999</v>
      </c>
      <c r="AI490" s="167">
        <f t="shared" si="771"/>
        <v>2</v>
      </c>
      <c r="AJ490" s="167">
        <f t="shared" si="772"/>
        <v>3.6734700000000002E-4</v>
      </c>
      <c r="AK490" s="115">
        <v>90.020119234756137</v>
      </c>
      <c r="AL490" s="7">
        <v>96.328259324977694</v>
      </c>
      <c r="AM490" s="7">
        <v>112.64</v>
      </c>
      <c r="AN490">
        <v>1</v>
      </c>
      <c r="AO490">
        <v>1</v>
      </c>
      <c r="AP490">
        <v>1</v>
      </c>
      <c r="AQ490">
        <f t="shared" si="774"/>
        <v>101</v>
      </c>
      <c r="AR490">
        <f t="shared" si="774"/>
        <v>108</v>
      </c>
      <c r="AS490">
        <f t="shared" si="775"/>
        <v>127</v>
      </c>
      <c r="AT490">
        <f t="shared" si="696"/>
        <v>43</v>
      </c>
      <c r="AU490">
        <f t="shared" si="697"/>
        <v>46</v>
      </c>
      <c r="AV490" s="8">
        <f t="shared" si="698"/>
        <v>55</v>
      </c>
      <c r="AW490" s="213">
        <f t="shared" si="790"/>
        <v>8.5435299472639802E-3</v>
      </c>
      <c r="AX490" s="213">
        <f t="shared" si="791"/>
        <v>9.7389247694595928E-3</v>
      </c>
      <c r="AY490" s="213">
        <f t="shared" si="792"/>
        <v>1.3782148323783661E-2</v>
      </c>
      <c r="AZ490" s="119">
        <f t="shared" si="843"/>
        <v>0.3</v>
      </c>
      <c r="BA490" s="121">
        <v>3.6</v>
      </c>
      <c r="BB490" s="121">
        <v>4.0999999999999996</v>
      </c>
      <c r="BC490" s="121">
        <v>5.0999999999999996</v>
      </c>
      <c r="BE490" s="7">
        <v>482</v>
      </c>
      <c r="BG490" s="123">
        <f t="shared" si="778"/>
        <v>0.9</v>
      </c>
      <c r="BJ490">
        <v>0</v>
      </c>
      <c r="BK490">
        <v>14.2</v>
      </c>
      <c r="BL490">
        <v>16.2</v>
      </c>
      <c r="BM490">
        <v>21.85</v>
      </c>
      <c r="BO490">
        <f t="shared" si="802"/>
        <v>1</v>
      </c>
      <c r="BP490">
        <f t="shared" si="802"/>
        <v>1</v>
      </c>
      <c r="BQ490">
        <f t="shared" si="802"/>
        <v>1</v>
      </c>
      <c r="BR490">
        <f t="shared" si="779"/>
        <v>101</v>
      </c>
      <c r="BS490">
        <f t="shared" si="795"/>
        <v>108</v>
      </c>
      <c r="BT490">
        <f t="shared" si="796"/>
        <v>127</v>
      </c>
      <c r="BV490">
        <f t="shared" si="780"/>
        <v>0</v>
      </c>
      <c r="BW490">
        <f t="shared" si="781"/>
        <v>0</v>
      </c>
      <c r="BX490">
        <f t="shared" si="782"/>
        <v>0</v>
      </c>
      <c r="BY490">
        <f t="shared" si="684"/>
        <v>1</v>
      </c>
    </row>
    <row r="491" spans="1:77" x14ac:dyDescent="0.25">
      <c r="A491" t="str">
        <f t="shared" si="783"/>
        <v>25011</v>
      </c>
      <c r="D491">
        <v>2</v>
      </c>
      <c r="E491">
        <v>50</v>
      </c>
      <c r="F491">
        <v>40.5</v>
      </c>
      <c r="G491">
        <v>11</v>
      </c>
      <c r="H491">
        <v>11.5</v>
      </c>
      <c r="I491">
        <v>0</v>
      </c>
      <c r="J491">
        <v>26</v>
      </c>
      <c r="K491">
        <v>30</v>
      </c>
      <c r="L491">
        <v>38.799999999999997</v>
      </c>
      <c r="M491" s="115">
        <f t="shared" si="763"/>
        <v>445.40000000000003</v>
      </c>
      <c r="N491" s="7">
        <v>881.02076921515595</v>
      </c>
      <c r="O491" s="7">
        <v>942.75810617769378</v>
      </c>
      <c r="P491" s="7">
        <v>1102.4000000000001</v>
      </c>
      <c r="Q491" s="121" t="s">
        <v>392</v>
      </c>
      <c r="R491">
        <v>1</v>
      </c>
      <c r="S491">
        <v>1</v>
      </c>
      <c r="T491">
        <v>1</v>
      </c>
      <c r="U491" t="e">
        <f t="shared" si="765"/>
        <v>#VALUE!</v>
      </c>
      <c r="V491">
        <f t="shared" si="766"/>
        <v>485</v>
      </c>
      <c r="W491">
        <f t="shared" si="767"/>
        <v>519</v>
      </c>
      <c r="X491">
        <f t="shared" si="768"/>
        <v>607</v>
      </c>
      <c r="Y491" t="e">
        <f t="shared" si="691"/>
        <v>#VALUE!</v>
      </c>
      <c r="Z491">
        <f t="shared" si="692"/>
        <v>83</v>
      </c>
      <c r="AA491">
        <f t="shared" si="693"/>
        <v>89</v>
      </c>
      <c r="AB491" s="8">
        <f t="shared" si="694"/>
        <v>104</v>
      </c>
      <c r="AC491" s="213" t="e">
        <f t="shared" si="785"/>
        <v>#VALUE!</v>
      </c>
      <c r="AD491" s="213">
        <f t="shared" si="786"/>
        <v>5.0581449721562158E-2</v>
      </c>
      <c r="AE491" s="213">
        <f t="shared" si="787"/>
        <v>5.7909532281901183E-2</v>
      </c>
      <c r="AF491" s="213">
        <f t="shared" si="788"/>
        <v>7.8337473292542523E-2</v>
      </c>
      <c r="AG491" s="167">
        <f t="shared" si="769"/>
        <v>3.969E-4</v>
      </c>
      <c r="AH491" s="167">
        <f t="shared" si="770"/>
        <v>1.7345999999999999</v>
      </c>
      <c r="AI491" s="167">
        <f t="shared" si="771"/>
        <v>4</v>
      </c>
      <c r="AJ491" s="167">
        <f t="shared" si="772"/>
        <v>5.7428799999999995E-4</v>
      </c>
      <c r="AK491" s="115">
        <v>147.56138863197239</v>
      </c>
      <c r="AL491" s="7">
        <v>157.90172054122763</v>
      </c>
      <c r="AM491" s="7">
        <v>184.64</v>
      </c>
      <c r="AN491">
        <v>1</v>
      </c>
      <c r="AO491">
        <v>1</v>
      </c>
      <c r="AP491">
        <v>1</v>
      </c>
      <c r="AQ491">
        <f t="shared" si="774"/>
        <v>166</v>
      </c>
      <c r="AR491">
        <f t="shared" si="774"/>
        <v>178</v>
      </c>
      <c r="AS491">
        <f t="shared" si="775"/>
        <v>208</v>
      </c>
      <c r="AT491">
        <f t="shared" si="696"/>
        <v>71</v>
      </c>
      <c r="AU491">
        <f t="shared" si="697"/>
        <v>77</v>
      </c>
      <c r="AV491" s="8">
        <f t="shared" si="698"/>
        <v>89</v>
      </c>
      <c r="AW491" s="213">
        <f t="shared" si="790"/>
        <v>3.7378477580393518E-2</v>
      </c>
      <c r="AX491" s="213">
        <f t="shared" si="791"/>
        <v>4.3737236851371791E-2</v>
      </c>
      <c r="AY491" s="213">
        <f t="shared" si="792"/>
        <v>5.7909532281901183E-2</v>
      </c>
      <c r="AZ491" s="119">
        <f t="shared" si="843"/>
        <v>0.7</v>
      </c>
      <c r="BA491" s="1">
        <v>3.6</v>
      </c>
      <c r="BB491">
        <v>4.0999999999999996</v>
      </c>
      <c r="BC491">
        <v>5.0999999999999996</v>
      </c>
      <c r="BE491" s="7">
        <v>655</v>
      </c>
      <c r="BG491" s="123">
        <f t="shared" si="778"/>
        <v>0.68</v>
      </c>
      <c r="BJ491">
        <v>0</v>
      </c>
      <c r="BK491">
        <v>14.2</v>
      </c>
      <c r="BL491">
        <v>16.2</v>
      </c>
      <c r="BM491">
        <v>21.85</v>
      </c>
      <c r="BO491">
        <f t="shared" si="802"/>
        <v>1</v>
      </c>
      <c r="BP491">
        <f t="shared" si="802"/>
        <v>1</v>
      </c>
      <c r="BQ491">
        <f t="shared" si="802"/>
        <v>1</v>
      </c>
      <c r="BR491">
        <f t="shared" si="779"/>
        <v>166</v>
      </c>
      <c r="BS491">
        <f t="shared" si="795"/>
        <v>178</v>
      </c>
      <c r="BT491">
        <f t="shared" si="796"/>
        <v>208</v>
      </c>
      <c r="BV491">
        <f t="shared" si="780"/>
        <v>0</v>
      </c>
      <c r="BW491">
        <f t="shared" si="781"/>
        <v>0</v>
      </c>
      <c r="BX491">
        <f t="shared" si="782"/>
        <v>0</v>
      </c>
      <c r="BY491">
        <f t="shared" si="684"/>
        <v>1</v>
      </c>
    </row>
    <row r="492" spans="1:77" x14ac:dyDescent="0.25">
      <c r="A492" t="str">
        <f t="shared" si="783"/>
        <v>25010</v>
      </c>
      <c r="D492">
        <v>2</v>
      </c>
      <c r="E492">
        <v>50</v>
      </c>
      <c r="F492">
        <v>40.5</v>
      </c>
      <c r="G492">
        <v>10</v>
      </c>
      <c r="H492">
        <v>11.5</v>
      </c>
      <c r="I492">
        <v>0</v>
      </c>
      <c r="J492">
        <v>26</v>
      </c>
      <c r="K492">
        <v>30</v>
      </c>
      <c r="L492">
        <v>40</v>
      </c>
      <c r="M492" s="115">
        <f t="shared" si="763"/>
        <v>520.20000000000005</v>
      </c>
      <c r="N492" s="7">
        <v>841.69225687813923</v>
      </c>
      <c r="O492" s="7">
        <v>901.35950941531064</v>
      </c>
      <c r="P492" s="7">
        <v>1066.3800000000001</v>
      </c>
      <c r="Q492" s="121" t="s">
        <v>392</v>
      </c>
      <c r="R492">
        <v>1</v>
      </c>
      <c r="S492">
        <v>1</v>
      </c>
      <c r="T492">
        <v>1</v>
      </c>
      <c r="U492" t="e">
        <f t="shared" si="765"/>
        <v>#VALUE!</v>
      </c>
      <c r="V492">
        <f t="shared" si="766"/>
        <v>463</v>
      </c>
      <c r="W492">
        <f t="shared" si="767"/>
        <v>496</v>
      </c>
      <c r="X492">
        <f t="shared" si="768"/>
        <v>587</v>
      </c>
      <c r="Y492" t="e">
        <f t="shared" si="691"/>
        <v>#VALUE!</v>
      </c>
      <c r="Z492">
        <f t="shared" si="692"/>
        <v>80</v>
      </c>
      <c r="AA492">
        <f t="shared" si="693"/>
        <v>85</v>
      </c>
      <c r="AB492" s="8">
        <f t="shared" si="694"/>
        <v>101</v>
      </c>
      <c r="AC492" s="213" t="e">
        <f t="shared" si="785"/>
        <v>#VALUE!</v>
      </c>
      <c r="AD492" s="213">
        <f t="shared" si="786"/>
        <v>2.8579714214582792E-2</v>
      </c>
      <c r="AE492" s="213">
        <f t="shared" si="787"/>
        <v>3.2164000719768313E-2</v>
      </c>
      <c r="AF492" s="213">
        <f t="shared" si="788"/>
        <v>4.5023700356358637E-2</v>
      </c>
      <c r="AG492" s="167">
        <f t="shared" si="769"/>
        <v>3.969E-4</v>
      </c>
      <c r="AH492" s="167">
        <f t="shared" si="770"/>
        <v>1.7345999999999999</v>
      </c>
      <c r="AI492" s="167">
        <f t="shared" si="771"/>
        <v>2</v>
      </c>
      <c r="AJ492" s="167">
        <f t="shared" si="772"/>
        <v>3.6734700000000002E-4</v>
      </c>
      <c r="AK492" s="115">
        <v>116.68990721587436</v>
      </c>
      <c r="AL492" s="7">
        <v>124.96201154556491</v>
      </c>
      <c r="AM492" s="7">
        <v>147.84</v>
      </c>
      <c r="AN492">
        <v>1</v>
      </c>
      <c r="AO492">
        <v>1</v>
      </c>
      <c r="AP492">
        <v>1</v>
      </c>
      <c r="AQ492">
        <f t="shared" si="774"/>
        <v>131</v>
      </c>
      <c r="AR492">
        <f t="shared" si="774"/>
        <v>141</v>
      </c>
      <c r="AS492">
        <f t="shared" si="775"/>
        <v>166</v>
      </c>
      <c r="AT492">
        <f t="shared" si="696"/>
        <v>56</v>
      </c>
      <c r="AU492">
        <f t="shared" si="697"/>
        <v>61</v>
      </c>
      <c r="AV492" s="8">
        <f t="shared" si="698"/>
        <v>71</v>
      </c>
      <c r="AW492" s="213">
        <f t="shared" si="790"/>
        <v>1.4273569595905599E-2</v>
      </c>
      <c r="AX492" s="213">
        <f t="shared" si="791"/>
        <v>1.6856751266721096E-2</v>
      </c>
      <c r="AY492" s="213">
        <f t="shared" si="792"/>
        <v>2.265141135559676E-2</v>
      </c>
      <c r="AZ492" s="119">
        <f t="shared" si="843"/>
        <v>0.3</v>
      </c>
      <c r="BA492" s="1">
        <v>4.8</v>
      </c>
      <c r="BB492">
        <v>5.4</v>
      </c>
      <c r="BC492">
        <v>6.8</v>
      </c>
      <c r="BE492" s="7">
        <v>578</v>
      </c>
      <c r="BG492" s="123">
        <f t="shared" si="778"/>
        <v>0.9</v>
      </c>
      <c r="BJ492">
        <v>0</v>
      </c>
      <c r="BK492">
        <v>13.6</v>
      </c>
      <c r="BL492">
        <v>15.6</v>
      </c>
      <c r="BM492">
        <v>21.85</v>
      </c>
      <c r="BO492">
        <f t="shared" si="802"/>
        <v>1</v>
      </c>
      <c r="BP492">
        <f t="shared" si="802"/>
        <v>1</v>
      </c>
      <c r="BQ492">
        <f t="shared" si="802"/>
        <v>1</v>
      </c>
      <c r="BR492">
        <f t="shared" si="779"/>
        <v>131</v>
      </c>
      <c r="BS492">
        <f t="shared" si="795"/>
        <v>141</v>
      </c>
      <c r="BT492">
        <f t="shared" si="796"/>
        <v>166</v>
      </c>
      <c r="BV492">
        <f t="shared" si="780"/>
        <v>0</v>
      </c>
      <c r="BW492">
        <f t="shared" si="781"/>
        <v>0</v>
      </c>
      <c r="BX492">
        <f t="shared" si="782"/>
        <v>0</v>
      </c>
      <c r="BY492">
        <f t="shared" si="684"/>
        <v>1</v>
      </c>
    </row>
    <row r="493" spans="1:77" x14ac:dyDescent="0.25">
      <c r="A493" t="str">
        <f t="shared" si="783"/>
        <v>25011</v>
      </c>
      <c r="D493">
        <v>2</v>
      </c>
      <c r="E493">
        <v>50</v>
      </c>
      <c r="F493">
        <v>40.5</v>
      </c>
      <c r="G493">
        <v>11</v>
      </c>
      <c r="H493">
        <v>11.5</v>
      </c>
      <c r="I493">
        <v>0</v>
      </c>
      <c r="J493">
        <v>26</v>
      </c>
      <c r="K493">
        <v>30</v>
      </c>
      <c r="L493">
        <v>40</v>
      </c>
      <c r="M493" s="115">
        <f t="shared" si="763"/>
        <v>533.80000000000007</v>
      </c>
      <c r="N493" s="7">
        <v>1142.0361657917249</v>
      </c>
      <c r="O493" s="7">
        <v>1222.9946868592929</v>
      </c>
      <c r="P493" s="7">
        <v>1446.9</v>
      </c>
      <c r="Q493" s="121" t="s">
        <v>392</v>
      </c>
      <c r="R493">
        <v>1</v>
      </c>
      <c r="S493">
        <v>1</v>
      </c>
      <c r="T493">
        <v>1</v>
      </c>
      <c r="U493" t="e">
        <f t="shared" si="765"/>
        <v>#VALUE!</v>
      </c>
      <c r="V493">
        <f t="shared" si="766"/>
        <v>629</v>
      </c>
      <c r="W493">
        <f t="shared" si="767"/>
        <v>673</v>
      </c>
      <c r="X493">
        <f t="shared" si="768"/>
        <v>796</v>
      </c>
      <c r="Y493" t="e">
        <f t="shared" si="691"/>
        <v>#VALUE!</v>
      </c>
      <c r="Z493">
        <f t="shared" si="692"/>
        <v>108</v>
      </c>
      <c r="AA493">
        <f t="shared" si="693"/>
        <v>116</v>
      </c>
      <c r="AB493" s="8">
        <f t="shared" si="694"/>
        <v>137</v>
      </c>
      <c r="AC493" s="213" t="e">
        <f t="shared" si="785"/>
        <v>#VALUE!</v>
      </c>
      <c r="AD493" s="213">
        <f t="shared" si="786"/>
        <v>8.4291610929428482E-2</v>
      </c>
      <c r="AE493" s="213">
        <f t="shared" si="787"/>
        <v>9.6837644233039491E-2</v>
      </c>
      <c r="AF493" s="213">
        <f t="shared" si="788"/>
        <v>0.13380143219840204</v>
      </c>
      <c r="AG493" s="167">
        <f t="shared" si="769"/>
        <v>3.969E-4</v>
      </c>
      <c r="AH493" s="167">
        <f t="shared" si="770"/>
        <v>1.7345999999999999</v>
      </c>
      <c r="AI493" s="167">
        <f t="shared" si="771"/>
        <v>4</v>
      </c>
      <c r="AJ493" s="167">
        <f t="shared" si="772"/>
        <v>5.7428799999999995E-4</v>
      </c>
      <c r="AK493" s="115">
        <v>191</v>
      </c>
      <c r="AL493" s="7">
        <v>205</v>
      </c>
      <c r="AM493" s="7">
        <v>242</v>
      </c>
      <c r="AN493">
        <v>1</v>
      </c>
      <c r="AO493">
        <v>1</v>
      </c>
      <c r="AP493">
        <v>1</v>
      </c>
      <c r="AQ493">
        <f t="shared" si="774"/>
        <v>215</v>
      </c>
      <c r="AR493">
        <f t="shared" si="774"/>
        <v>231</v>
      </c>
      <c r="AS493">
        <f t="shared" si="775"/>
        <v>273</v>
      </c>
      <c r="AT493">
        <f t="shared" si="696"/>
        <v>92</v>
      </c>
      <c r="AU493">
        <f t="shared" si="697"/>
        <v>99</v>
      </c>
      <c r="AV493" s="8">
        <f t="shared" si="698"/>
        <v>117</v>
      </c>
      <c r="AW493" s="213">
        <f t="shared" si="790"/>
        <v>6.1754568296514663E-2</v>
      </c>
      <c r="AX493" s="213">
        <f t="shared" si="791"/>
        <v>7.119439866217929E-2</v>
      </c>
      <c r="AY493" s="213">
        <f t="shared" si="792"/>
        <v>9.8465594127498932E-2</v>
      </c>
      <c r="AZ493" s="119">
        <f t="shared" si="843"/>
        <v>0.7</v>
      </c>
      <c r="BA493" s="1">
        <v>4.8</v>
      </c>
      <c r="BB493">
        <v>5.4</v>
      </c>
      <c r="BC493">
        <v>6.8</v>
      </c>
      <c r="BE493" s="7">
        <v>785</v>
      </c>
      <c r="BG493" s="123">
        <f t="shared" si="778"/>
        <v>0.68</v>
      </c>
      <c r="BJ493">
        <v>0</v>
      </c>
      <c r="BK493">
        <v>13.6</v>
      </c>
      <c r="BL493">
        <v>15.6</v>
      </c>
      <c r="BM493">
        <v>21.85</v>
      </c>
      <c r="BO493">
        <f t="shared" si="802"/>
        <v>1</v>
      </c>
      <c r="BP493">
        <f t="shared" si="802"/>
        <v>1</v>
      </c>
      <c r="BQ493">
        <f t="shared" si="802"/>
        <v>1</v>
      </c>
      <c r="BR493">
        <f t="shared" si="779"/>
        <v>215</v>
      </c>
      <c r="BS493">
        <f t="shared" si="795"/>
        <v>231</v>
      </c>
      <c r="BT493">
        <f t="shared" si="796"/>
        <v>273</v>
      </c>
      <c r="BV493">
        <f t="shared" si="780"/>
        <v>0</v>
      </c>
      <c r="BW493">
        <f t="shared" si="781"/>
        <v>0</v>
      </c>
      <c r="BX493">
        <f t="shared" si="782"/>
        <v>0</v>
      </c>
      <c r="BY493">
        <f t="shared" si="684"/>
        <v>1</v>
      </c>
    </row>
    <row r="494" spans="1:77" x14ac:dyDescent="0.25">
      <c r="A494" t="str">
        <f t="shared" si="783"/>
        <v>25015</v>
      </c>
      <c r="D494">
        <v>2</v>
      </c>
      <c r="E494">
        <v>50</v>
      </c>
      <c r="F494">
        <v>40.5</v>
      </c>
      <c r="G494">
        <v>15</v>
      </c>
      <c r="H494">
        <v>16.5</v>
      </c>
      <c r="I494">
        <v>0</v>
      </c>
      <c r="J494">
        <v>26</v>
      </c>
      <c r="K494">
        <v>30</v>
      </c>
      <c r="L494">
        <v>41.1</v>
      </c>
      <c r="M494" s="115">
        <f t="shared" si="763"/>
        <v>736</v>
      </c>
      <c r="N494" s="7">
        <v>957.19258357509659</v>
      </c>
      <c r="O494" s="7">
        <v>1027.5250511543745</v>
      </c>
      <c r="P494" s="7">
        <v>1359.96</v>
      </c>
      <c r="Q494" s="121" t="s">
        <v>392</v>
      </c>
      <c r="R494">
        <v>1</v>
      </c>
      <c r="S494">
        <v>1</v>
      </c>
      <c r="T494">
        <v>1</v>
      </c>
      <c r="U494" t="e">
        <f t="shared" si="765"/>
        <v>#VALUE!</v>
      </c>
      <c r="V494">
        <f t="shared" si="766"/>
        <v>527</v>
      </c>
      <c r="W494">
        <f t="shared" si="767"/>
        <v>565</v>
      </c>
      <c r="X494">
        <f t="shared" si="768"/>
        <v>748</v>
      </c>
      <c r="Y494" t="e">
        <f t="shared" si="691"/>
        <v>#VALUE!</v>
      </c>
      <c r="Z494">
        <f t="shared" si="692"/>
        <v>91</v>
      </c>
      <c r="AA494">
        <f t="shared" si="693"/>
        <v>97</v>
      </c>
      <c r="AB494" s="8">
        <f t="shared" si="694"/>
        <v>129</v>
      </c>
      <c r="AC494" s="213" t="e">
        <f t="shared" si="785"/>
        <v>#VALUE!</v>
      </c>
      <c r="AD494" s="213">
        <f t="shared" si="786"/>
        <v>4.0944812331933665E-2</v>
      </c>
      <c r="AE494" s="213">
        <f t="shared" si="787"/>
        <v>4.6453341327926473E-2</v>
      </c>
      <c r="AF494" s="213">
        <f t="shared" si="788"/>
        <v>8.1640780383557099E-2</v>
      </c>
      <c r="AG494" s="167">
        <f t="shared" si="769"/>
        <v>2.0829999999999999E-4</v>
      </c>
      <c r="AH494" s="167">
        <f t="shared" si="770"/>
        <v>1.724</v>
      </c>
      <c r="AI494" s="167">
        <f t="shared" si="771"/>
        <v>2</v>
      </c>
      <c r="AJ494" s="167">
        <f t="shared" si="772"/>
        <v>4.6182900000000003E-4</v>
      </c>
      <c r="AK494" s="115">
        <f>AK42</f>
        <v>423.65815696218516</v>
      </c>
      <c r="AL494" s="7">
        <v>140.26129481477255</v>
      </c>
      <c r="AM494" s="7">
        <v>185.64</v>
      </c>
      <c r="AN494">
        <v>1</v>
      </c>
      <c r="AO494">
        <v>1</v>
      </c>
      <c r="AP494">
        <v>1</v>
      </c>
      <c r="AQ494">
        <f t="shared" si="774"/>
        <v>477</v>
      </c>
      <c r="AR494">
        <f t="shared" si="774"/>
        <v>158</v>
      </c>
      <c r="AS494">
        <f t="shared" si="775"/>
        <v>209</v>
      </c>
      <c r="AT494">
        <f t="shared" si="696"/>
        <v>205</v>
      </c>
      <c r="AU494">
        <f t="shared" si="697"/>
        <v>68</v>
      </c>
      <c r="AV494" s="8">
        <f t="shared" si="698"/>
        <v>90</v>
      </c>
      <c r="AW494" s="213">
        <f t="shared" si="790"/>
        <v>0.2042578754121534</v>
      </c>
      <c r="AX494" s="213">
        <f t="shared" si="791"/>
        <v>2.3025077633161313E-2</v>
      </c>
      <c r="AY494" s="213">
        <f t="shared" si="792"/>
        <v>4.0060224873072779E-2</v>
      </c>
      <c r="AZ494" s="119">
        <f t="shared" si="843"/>
        <v>0.5</v>
      </c>
      <c r="BA494" s="1">
        <v>4.8</v>
      </c>
      <c r="BB494">
        <v>5.5</v>
      </c>
      <c r="BC494">
        <v>7.2</v>
      </c>
      <c r="BE494" s="7">
        <v>920</v>
      </c>
      <c r="BG494" s="123">
        <f t="shared" si="778"/>
        <v>0.8</v>
      </c>
      <c r="BJ494">
        <v>0</v>
      </c>
      <c r="BK494">
        <v>12.3</v>
      </c>
      <c r="BL494">
        <v>14.4</v>
      </c>
      <c r="BM494">
        <v>21.85</v>
      </c>
      <c r="BO494">
        <f t="shared" si="802"/>
        <v>1</v>
      </c>
      <c r="BP494">
        <f t="shared" si="802"/>
        <v>1</v>
      </c>
      <c r="BQ494">
        <f t="shared" si="802"/>
        <v>1</v>
      </c>
      <c r="BR494">
        <f t="shared" si="779"/>
        <v>477</v>
      </c>
      <c r="BS494">
        <f t="shared" si="795"/>
        <v>158</v>
      </c>
      <c r="BT494">
        <f t="shared" si="796"/>
        <v>209</v>
      </c>
      <c r="BV494">
        <f t="shared" si="780"/>
        <v>0</v>
      </c>
      <c r="BW494">
        <f t="shared" si="781"/>
        <v>0</v>
      </c>
      <c r="BX494">
        <f t="shared" si="782"/>
        <v>0</v>
      </c>
      <c r="BY494">
        <f t="shared" si="684"/>
        <v>1</v>
      </c>
    </row>
    <row r="495" spans="1:77" x14ac:dyDescent="0.25">
      <c r="A495" t="str">
        <f t="shared" si="783"/>
        <v>25016</v>
      </c>
      <c r="D495">
        <v>2</v>
      </c>
      <c r="E495">
        <v>50</v>
      </c>
      <c r="F495">
        <v>40.5</v>
      </c>
      <c r="G495">
        <v>16</v>
      </c>
      <c r="H495">
        <v>16.5</v>
      </c>
      <c r="I495">
        <v>0</v>
      </c>
      <c r="J495">
        <v>26</v>
      </c>
      <c r="K495">
        <v>30</v>
      </c>
      <c r="L495">
        <v>41.1</v>
      </c>
      <c r="M495" s="115">
        <f t="shared" si="763"/>
        <v>796.28000000000009</v>
      </c>
      <c r="N495" s="7">
        <v>1399.7241764138612</v>
      </c>
      <c r="O495" s="7">
        <v>1502.5729206967153</v>
      </c>
      <c r="P495" s="7">
        <v>1988.7</v>
      </c>
      <c r="Q495" s="121" t="s">
        <v>392</v>
      </c>
      <c r="R495">
        <v>1</v>
      </c>
      <c r="S495">
        <v>1</v>
      </c>
      <c r="T495">
        <v>1</v>
      </c>
      <c r="U495" t="e">
        <f t="shared" si="765"/>
        <v>#VALUE!</v>
      </c>
      <c r="V495">
        <f t="shared" si="766"/>
        <v>770</v>
      </c>
      <c r="W495">
        <f t="shared" si="767"/>
        <v>827</v>
      </c>
      <c r="X495">
        <f t="shared" si="768"/>
        <v>1094</v>
      </c>
      <c r="Y495" t="e">
        <f t="shared" si="691"/>
        <v>#VALUE!</v>
      </c>
      <c r="Z495">
        <f t="shared" si="692"/>
        <v>132</v>
      </c>
      <c r="AA495">
        <f t="shared" si="693"/>
        <v>142</v>
      </c>
      <c r="AB495" s="8">
        <f t="shared" si="694"/>
        <v>188</v>
      </c>
      <c r="AC495" s="213" t="e">
        <f t="shared" si="785"/>
        <v>#VALUE!</v>
      </c>
      <c r="AD495" s="213">
        <f t="shared" si="786"/>
        <v>0.25098833843335722</v>
      </c>
      <c r="AE495" s="213">
        <f t="shared" si="787"/>
        <v>0.29015344582237829</v>
      </c>
      <c r="AF495" s="213">
        <f t="shared" si="788"/>
        <v>0.50663880820302065</v>
      </c>
      <c r="AG495" s="167">
        <f t="shared" si="769"/>
        <v>2.0829999999999999E-4</v>
      </c>
      <c r="AH495" s="167">
        <f t="shared" si="770"/>
        <v>1.724</v>
      </c>
      <c r="AI495" s="167">
        <f t="shared" si="771"/>
        <v>4</v>
      </c>
      <c r="AJ495" s="167">
        <f t="shared" si="772"/>
        <v>1.392796E-3</v>
      </c>
      <c r="AK495" s="115">
        <v>214</v>
      </c>
      <c r="AL495" s="7">
        <v>230</v>
      </c>
      <c r="AM495" s="7">
        <v>305</v>
      </c>
      <c r="AN495">
        <v>1</v>
      </c>
      <c r="AO495">
        <v>1</v>
      </c>
      <c r="AP495">
        <v>1</v>
      </c>
      <c r="AQ495">
        <f t="shared" si="774"/>
        <v>241</v>
      </c>
      <c r="AR495">
        <f t="shared" si="774"/>
        <v>259</v>
      </c>
      <c r="AS495">
        <f t="shared" si="775"/>
        <v>343</v>
      </c>
      <c r="AT495">
        <f t="shared" si="696"/>
        <v>104</v>
      </c>
      <c r="AU495">
        <f t="shared" si="697"/>
        <v>111</v>
      </c>
      <c r="AV495" s="8">
        <f t="shared" si="698"/>
        <v>147</v>
      </c>
      <c r="AW495" s="213">
        <f t="shared" si="790"/>
        <v>0.15635742887817136</v>
      </c>
      <c r="AX495" s="213">
        <f t="shared" si="791"/>
        <v>0.17793679206203214</v>
      </c>
      <c r="AY495" s="213">
        <f t="shared" si="792"/>
        <v>0.31079447051980175</v>
      </c>
      <c r="AZ495" s="119">
        <f t="shared" si="843"/>
        <v>1</v>
      </c>
      <c r="BA495" s="1">
        <v>4.8</v>
      </c>
      <c r="BB495">
        <v>5.5</v>
      </c>
      <c r="BC495">
        <v>7.2</v>
      </c>
      <c r="BE495" s="7">
        <v>1171</v>
      </c>
      <c r="BG495" s="123">
        <f t="shared" si="778"/>
        <v>0.68</v>
      </c>
      <c r="BJ495">
        <v>0</v>
      </c>
      <c r="BK495">
        <v>12.3</v>
      </c>
      <c r="BL495">
        <v>14.4</v>
      </c>
      <c r="BM495">
        <v>21.85</v>
      </c>
      <c r="BO495">
        <f t="shared" si="802"/>
        <v>1</v>
      </c>
      <c r="BP495">
        <f t="shared" si="802"/>
        <v>1</v>
      </c>
      <c r="BQ495">
        <f t="shared" si="802"/>
        <v>1</v>
      </c>
      <c r="BR495">
        <f t="shared" si="779"/>
        <v>241</v>
      </c>
      <c r="BS495">
        <f t="shared" si="795"/>
        <v>259</v>
      </c>
      <c r="BT495">
        <f t="shared" si="796"/>
        <v>343</v>
      </c>
      <c r="BV495">
        <f t="shared" si="780"/>
        <v>0</v>
      </c>
      <c r="BW495">
        <f t="shared" si="781"/>
        <v>0</v>
      </c>
      <c r="BX495">
        <f t="shared" si="782"/>
        <v>0</v>
      </c>
      <c r="BY495">
        <f t="shared" si="684"/>
        <v>1</v>
      </c>
    </row>
    <row r="496" spans="1:77" x14ac:dyDescent="0.25">
      <c r="A496" t="str">
        <f t="shared" si="783"/>
        <v>25020</v>
      </c>
      <c r="D496">
        <v>2</v>
      </c>
      <c r="E496">
        <v>50</v>
      </c>
      <c r="F496">
        <v>40.5</v>
      </c>
      <c r="G496">
        <v>20</v>
      </c>
      <c r="H496">
        <v>21.5</v>
      </c>
      <c r="I496">
        <v>0</v>
      </c>
      <c r="J496">
        <v>26</v>
      </c>
      <c r="K496">
        <v>30</v>
      </c>
      <c r="L496">
        <v>41.1</v>
      </c>
      <c r="M496" s="115">
        <f t="shared" si="763"/>
        <v>1017.6</v>
      </c>
      <c r="N496" s="7">
        <v>1346.575008837732</v>
      </c>
      <c r="O496" s="7">
        <v>1442.0332127786496</v>
      </c>
      <c r="P496" s="7">
        <v>1706.04</v>
      </c>
      <c r="Q496" s="121" t="s">
        <v>392</v>
      </c>
      <c r="R496">
        <v>1</v>
      </c>
      <c r="S496">
        <v>1</v>
      </c>
      <c r="T496">
        <v>1</v>
      </c>
      <c r="U496" t="e">
        <f t="shared" si="765"/>
        <v>#VALUE!</v>
      </c>
      <c r="V496">
        <f t="shared" si="766"/>
        <v>741</v>
      </c>
      <c r="W496">
        <f t="shared" si="767"/>
        <v>794</v>
      </c>
      <c r="X496">
        <f t="shared" si="768"/>
        <v>939</v>
      </c>
      <c r="Y496" t="e">
        <f t="shared" si="691"/>
        <v>#VALUE!</v>
      </c>
      <c r="Z496">
        <f t="shared" si="692"/>
        <v>127</v>
      </c>
      <c r="AA496">
        <f t="shared" si="693"/>
        <v>137</v>
      </c>
      <c r="AB496" s="8">
        <f t="shared" si="694"/>
        <v>162</v>
      </c>
      <c r="AC496" s="213" t="e">
        <f t="shared" si="785"/>
        <v>#VALUE!</v>
      </c>
      <c r="AD496" s="213">
        <f t="shared" si="786"/>
        <v>6.3262046345748349E-2</v>
      </c>
      <c r="AE496" s="213">
        <f t="shared" si="787"/>
        <v>7.3526184673989151E-2</v>
      </c>
      <c r="AF496" s="213">
        <f t="shared" si="788"/>
        <v>0.10253805793846148</v>
      </c>
      <c r="AG496" s="167">
        <f t="shared" si="769"/>
        <v>1.2760000000000001E-4</v>
      </c>
      <c r="AH496" s="167">
        <f t="shared" si="770"/>
        <v>1.7219</v>
      </c>
      <c r="AI496" s="167">
        <f t="shared" si="771"/>
        <v>2</v>
      </c>
      <c r="AJ496" s="167">
        <f t="shared" si="772"/>
        <v>3.76611E-4</v>
      </c>
      <c r="AK496" s="115">
        <v>166.41571994991173</v>
      </c>
      <c r="AL496" s="7">
        <v>178.21286873827722</v>
      </c>
      <c r="AM496" s="7">
        <v>210.84</v>
      </c>
      <c r="AN496">
        <v>1</v>
      </c>
      <c r="AO496">
        <v>1</v>
      </c>
      <c r="AP496">
        <v>1</v>
      </c>
      <c r="AQ496">
        <f t="shared" si="774"/>
        <v>187</v>
      </c>
      <c r="AR496">
        <f t="shared" si="774"/>
        <v>201</v>
      </c>
      <c r="AS496">
        <f t="shared" si="775"/>
        <v>237</v>
      </c>
      <c r="AT496">
        <f t="shared" si="696"/>
        <v>80</v>
      </c>
      <c r="AU496">
        <f t="shared" si="697"/>
        <v>86</v>
      </c>
      <c r="AV496" s="8">
        <f t="shared" si="698"/>
        <v>102</v>
      </c>
      <c r="AW496" s="213">
        <f t="shared" si="790"/>
        <v>2.5305605442738032E-2</v>
      </c>
      <c r="AX496" s="213">
        <f t="shared" si="791"/>
        <v>2.9205028156272878E-2</v>
      </c>
      <c r="AY496" s="213">
        <f t="shared" si="792"/>
        <v>4.0958516653925137E-2</v>
      </c>
      <c r="AZ496" s="119">
        <f t="shared" si="843"/>
        <v>0.7</v>
      </c>
      <c r="BA496" s="1">
        <v>4.8</v>
      </c>
      <c r="BB496">
        <v>5.5</v>
      </c>
      <c r="BC496">
        <v>7.2</v>
      </c>
      <c r="BE496" s="7">
        <v>1272</v>
      </c>
      <c r="BG496" s="123">
        <f t="shared" si="778"/>
        <v>0.8</v>
      </c>
      <c r="BJ496">
        <v>0</v>
      </c>
      <c r="BK496">
        <v>12.3</v>
      </c>
      <c r="BL496">
        <v>14.4</v>
      </c>
      <c r="BM496">
        <v>21.85</v>
      </c>
      <c r="BO496">
        <f t="shared" si="802"/>
        <v>1</v>
      </c>
      <c r="BP496">
        <f t="shared" si="802"/>
        <v>1</v>
      </c>
      <c r="BQ496">
        <f t="shared" si="802"/>
        <v>1</v>
      </c>
      <c r="BR496">
        <f t="shared" si="779"/>
        <v>187</v>
      </c>
      <c r="BS496">
        <f t="shared" si="795"/>
        <v>201</v>
      </c>
      <c r="BT496">
        <f t="shared" si="796"/>
        <v>237</v>
      </c>
      <c r="BV496">
        <f t="shared" si="780"/>
        <v>0</v>
      </c>
      <c r="BW496">
        <f t="shared" si="781"/>
        <v>0</v>
      </c>
      <c r="BX496">
        <f t="shared" si="782"/>
        <v>0</v>
      </c>
      <c r="BY496">
        <f t="shared" si="684"/>
        <v>1</v>
      </c>
    </row>
    <row r="497" spans="1:77" x14ac:dyDescent="0.25">
      <c r="A497" t="str">
        <f t="shared" si="783"/>
        <v>25021</v>
      </c>
      <c r="D497">
        <v>2</v>
      </c>
      <c r="E497">
        <v>50</v>
      </c>
      <c r="F497">
        <v>40.5</v>
      </c>
      <c r="G497">
        <v>21</v>
      </c>
      <c r="H497">
        <v>21.5</v>
      </c>
      <c r="I497">
        <v>0</v>
      </c>
      <c r="J497">
        <v>26</v>
      </c>
      <c r="K497">
        <v>30</v>
      </c>
      <c r="L497">
        <v>41.1</v>
      </c>
      <c r="M497" s="115">
        <f t="shared" si="763"/>
        <v>1230.4000000000001</v>
      </c>
      <c r="N497" s="7">
        <v>1802.6437228662567</v>
      </c>
      <c r="O497" s="7">
        <v>1935.0981352499616</v>
      </c>
      <c r="P497" s="7">
        <v>2561.16</v>
      </c>
      <c r="Q497" s="121" t="s">
        <v>392</v>
      </c>
      <c r="R497">
        <v>1</v>
      </c>
      <c r="S497">
        <v>1</v>
      </c>
      <c r="T497">
        <v>1</v>
      </c>
      <c r="U497" t="e">
        <f t="shared" si="765"/>
        <v>#VALUE!</v>
      </c>
      <c r="V497">
        <f t="shared" si="766"/>
        <v>992</v>
      </c>
      <c r="W497">
        <f t="shared" si="767"/>
        <v>1065</v>
      </c>
      <c r="X497">
        <f t="shared" si="768"/>
        <v>1410</v>
      </c>
      <c r="Y497" t="e">
        <f t="shared" si="691"/>
        <v>#VALUE!</v>
      </c>
      <c r="Z497">
        <f t="shared" si="692"/>
        <v>171</v>
      </c>
      <c r="AA497">
        <f t="shared" si="693"/>
        <v>183</v>
      </c>
      <c r="AB497" s="8">
        <f t="shared" si="694"/>
        <v>243</v>
      </c>
      <c r="AC497" s="213" t="e">
        <f t="shared" si="785"/>
        <v>#VALUE!</v>
      </c>
      <c r="AD497" s="213">
        <f t="shared" si="786"/>
        <v>0.15981222050346897</v>
      </c>
      <c r="AE497" s="213">
        <f t="shared" si="787"/>
        <v>0.18276234298618435</v>
      </c>
      <c r="AF497" s="213">
        <f t="shared" si="788"/>
        <v>0.32038038319001882</v>
      </c>
      <c r="AG497" s="167">
        <f t="shared" si="769"/>
        <v>1.2760000000000001E-4</v>
      </c>
      <c r="AH497" s="167">
        <f t="shared" si="770"/>
        <v>1.7219</v>
      </c>
      <c r="AI497" s="167">
        <f t="shared" si="771"/>
        <v>4</v>
      </c>
      <c r="AJ497" s="167">
        <f t="shared" si="772"/>
        <v>5.1420100000000005E-4</v>
      </c>
      <c r="AK497" s="115">
        <v>233.82931859416351</v>
      </c>
      <c r="AL497" s="7">
        <v>251.01059773412922</v>
      </c>
      <c r="AM497" s="7">
        <v>332.22</v>
      </c>
      <c r="AN497">
        <v>1</v>
      </c>
      <c r="AO497">
        <v>1</v>
      </c>
      <c r="AP497">
        <v>1</v>
      </c>
      <c r="AQ497">
        <f t="shared" si="774"/>
        <v>263</v>
      </c>
      <c r="AR497">
        <f t="shared" si="774"/>
        <v>283</v>
      </c>
      <c r="AS497">
        <f t="shared" si="775"/>
        <v>374</v>
      </c>
      <c r="AT497">
        <f t="shared" si="696"/>
        <v>113</v>
      </c>
      <c r="AU497">
        <f t="shared" si="697"/>
        <v>122</v>
      </c>
      <c r="AV497" s="8">
        <f t="shared" si="698"/>
        <v>161</v>
      </c>
      <c r="AW497" s="213">
        <f t="shared" si="790"/>
        <v>7.0451520676393764E-2</v>
      </c>
      <c r="AX497" s="213">
        <f t="shared" si="791"/>
        <v>8.1970707928894049E-2</v>
      </c>
      <c r="AY497" s="213">
        <f t="shared" si="792"/>
        <v>0.14185395296776526</v>
      </c>
      <c r="AZ497" s="119">
        <f t="shared" si="843"/>
        <v>1.3</v>
      </c>
      <c r="BA497" s="1">
        <v>4.8</v>
      </c>
      <c r="BB497">
        <v>5.5</v>
      </c>
      <c r="BC497">
        <v>7.2</v>
      </c>
      <c r="BE497" s="7">
        <v>1538</v>
      </c>
      <c r="BG497" s="123">
        <f t="shared" si="778"/>
        <v>0.8</v>
      </c>
      <c r="BJ497">
        <v>0</v>
      </c>
      <c r="BK497">
        <v>12.3</v>
      </c>
      <c r="BL497">
        <v>14.4</v>
      </c>
      <c r="BM497">
        <v>21.85</v>
      </c>
      <c r="BO497">
        <f t="shared" si="802"/>
        <v>1</v>
      </c>
      <c r="BP497">
        <f t="shared" si="802"/>
        <v>1</v>
      </c>
      <c r="BQ497">
        <f t="shared" si="802"/>
        <v>1</v>
      </c>
      <c r="BR497">
        <f t="shared" si="779"/>
        <v>263</v>
      </c>
      <c r="BS497">
        <f t="shared" si="795"/>
        <v>283</v>
      </c>
      <c r="BT497">
        <f t="shared" si="796"/>
        <v>374</v>
      </c>
      <c r="BV497">
        <f t="shared" si="780"/>
        <v>0</v>
      </c>
      <c r="BW497">
        <f t="shared" si="781"/>
        <v>0</v>
      </c>
      <c r="BX497">
        <f t="shared" si="782"/>
        <v>0</v>
      </c>
      <c r="BY497">
        <f t="shared" si="684"/>
        <v>1</v>
      </c>
    </row>
    <row r="498" spans="1:77" x14ac:dyDescent="0.25">
      <c r="A498" t="str">
        <f t="shared" si="783"/>
        <v>25010</v>
      </c>
      <c r="D498">
        <v>2</v>
      </c>
      <c r="E498">
        <v>50</v>
      </c>
      <c r="F498">
        <v>40.5</v>
      </c>
      <c r="G498">
        <v>10</v>
      </c>
      <c r="H498">
        <v>11.5</v>
      </c>
      <c r="I498">
        <v>0</v>
      </c>
      <c r="J498">
        <v>26</v>
      </c>
      <c r="K498">
        <v>30</v>
      </c>
      <c r="L498">
        <v>41</v>
      </c>
      <c r="M498" s="115">
        <f t="shared" si="763"/>
        <v>607.5</v>
      </c>
      <c r="N498" s="7">
        <v>1029.7403904507714</v>
      </c>
      <c r="O498" s="7">
        <v>1104.2859635902939</v>
      </c>
      <c r="P498" s="7">
        <v>1320.28</v>
      </c>
      <c r="Q498" s="121" t="s">
        <v>392</v>
      </c>
      <c r="R498">
        <v>1</v>
      </c>
      <c r="S498">
        <v>1</v>
      </c>
      <c r="T498">
        <v>1</v>
      </c>
      <c r="U498" t="e">
        <f t="shared" si="765"/>
        <v>#VALUE!</v>
      </c>
      <c r="V498">
        <f t="shared" si="766"/>
        <v>567</v>
      </c>
      <c r="W498">
        <f t="shared" si="767"/>
        <v>608</v>
      </c>
      <c r="X498">
        <f t="shared" si="768"/>
        <v>727</v>
      </c>
      <c r="Y498" t="e">
        <f t="shared" si="691"/>
        <v>#VALUE!</v>
      </c>
      <c r="Z498">
        <f t="shared" si="692"/>
        <v>98</v>
      </c>
      <c r="AA498">
        <f t="shared" si="693"/>
        <v>105</v>
      </c>
      <c r="AB498" s="8">
        <f t="shared" si="694"/>
        <v>125</v>
      </c>
      <c r="AC498" s="213" t="e">
        <f t="shared" si="785"/>
        <v>#VALUE!</v>
      </c>
      <c r="AD498" s="213">
        <f t="shared" si="786"/>
        <v>4.2451534061751471E-2</v>
      </c>
      <c r="AE498" s="213">
        <f t="shared" si="787"/>
        <v>4.8568558283559771E-2</v>
      </c>
      <c r="AF498" s="213">
        <f t="shared" si="788"/>
        <v>6.8263999670427677E-2</v>
      </c>
      <c r="AG498" s="167">
        <f t="shared" si="769"/>
        <v>3.969E-4</v>
      </c>
      <c r="AH498" s="167">
        <f t="shared" si="770"/>
        <v>1.7345999999999999</v>
      </c>
      <c r="AI498" s="167">
        <f t="shared" si="771"/>
        <v>2</v>
      </c>
      <c r="AJ498" s="167">
        <f t="shared" si="772"/>
        <v>3.6734700000000002E-4</v>
      </c>
      <c r="AK498" s="115">
        <v>142.7603849699376</v>
      </c>
      <c r="AL498" s="7">
        <v>153.09517888293954</v>
      </c>
      <c r="AM498" s="7">
        <v>183.04</v>
      </c>
      <c r="AN498">
        <v>1</v>
      </c>
      <c r="AO498">
        <v>1</v>
      </c>
      <c r="AP498">
        <v>1</v>
      </c>
      <c r="AQ498">
        <f t="shared" si="774"/>
        <v>161</v>
      </c>
      <c r="AR498">
        <f t="shared" si="774"/>
        <v>172</v>
      </c>
      <c r="AS498">
        <f t="shared" si="775"/>
        <v>206</v>
      </c>
      <c r="AT498">
        <f t="shared" si="696"/>
        <v>69</v>
      </c>
      <c r="AU498">
        <f t="shared" si="697"/>
        <v>74</v>
      </c>
      <c r="AV498" s="8">
        <f t="shared" si="698"/>
        <v>89</v>
      </c>
      <c r="AW498" s="213">
        <f t="shared" si="790"/>
        <v>2.1425628854501055E-2</v>
      </c>
      <c r="AX498" s="213">
        <f t="shared" si="791"/>
        <v>2.455261317068002E-2</v>
      </c>
      <c r="AY498" s="213">
        <f t="shared" si="792"/>
        <v>3.5180588178350597E-2</v>
      </c>
      <c r="AZ498" s="119">
        <f t="shared" si="843"/>
        <v>0.3</v>
      </c>
      <c r="BA498" s="1">
        <v>5.5</v>
      </c>
      <c r="BB498">
        <v>5.9</v>
      </c>
      <c r="BC498">
        <v>7.9</v>
      </c>
      <c r="BE498" s="7">
        <v>675</v>
      </c>
      <c r="BG498" s="123">
        <f t="shared" si="778"/>
        <v>0.9</v>
      </c>
      <c r="BJ498">
        <v>0</v>
      </c>
      <c r="BK498">
        <v>13.2</v>
      </c>
      <c r="BL498">
        <v>15.1</v>
      </c>
      <c r="BM498">
        <v>21.85</v>
      </c>
      <c r="BO498">
        <f t="shared" si="802"/>
        <v>1</v>
      </c>
      <c r="BP498">
        <f t="shared" si="802"/>
        <v>1</v>
      </c>
      <c r="BQ498">
        <f t="shared" si="802"/>
        <v>1</v>
      </c>
      <c r="BR498">
        <f t="shared" si="779"/>
        <v>161</v>
      </c>
      <c r="BS498">
        <f t="shared" si="795"/>
        <v>172</v>
      </c>
      <c r="BT498">
        <f t="shared" si="796"/>
        <v>206</v>
      </c>
      <c r="BV498">
        <f t="shared" si="780"/>
        <v>0</v>
      </c>
      <c r="BW498">
        <f t="shared" si="781"/>
        <v>0</v>
      </c>
      <c r="BX498">
        <f t="shared" si="782"/>
        <v>0</v>
      </c>
      <c r="BY498">
        <f t="shared" si="684"/>
        <v>1</v>
      </c>
    </row>
    <row r="499" spans="1:77" x14ac:dyDescent="0.25">
      <c r="A499" t="str">
        <f t="shared" si="783"/>
        <v>25011</v>
      </c>
      <c r="D499">
        <v>2</v>
      </c>
      <c r="E499">
        <v>50</v>
      </c>
      <c r="F499">
        <v>40.5</v>
      </c>
      <c r="G499">
        <v>11</v>
      </c>
      <c r="H499">
        <v>11.5</v>
      </c>
      <c r="I499">
        <v>0</v>
      </c>
      <c r="J499">
        <v>26</v>
      </c>
      <c r="K499">
        <v>30</v>
      </c>
      <c r="L499">
        <v>41</v>
      </c>
      <c r="M499" s="115">
        <f t="shared" si="763"/>
        <v>622.88</v>
      </c>
      <c r="N499" s="7">
        <v>1397.1861540381678</v>
      </c>
      <c r="O499" s="7">
        <v>1498.3320774196782</v>
      </c>
      <c r="P499" s="7">
        <v>1791.4</v>
      </c>
      <c r="Q499" s="121" t="s">
        <v>392</v>
      </c>
      <c r="R499">
        <v>1</v>
      </c>
      <c r="S499">
        <v>1</v>
      </c>
      <c r="T499">
        <v>1</v>
      </c>
      <c r="U499" t="e">
        <f t="shared" si="765"/>
        <v>#VALUE!</v>
      </c>
      <c r="V499">
        <f t="shared" si="766"/>
        <v>769</v>
      </c>
      <c r="W499">
        <f t="shared" si="767"/>
        <v>825</v>
      </c>
      <c r="X499">
        <f t="shared" si="768"/>
        <v>986</v>
      </c>
      <c r="Y499" t="e">
        <f t="shared" si="691"/>
        <v>#VALUE!</v>
      </c>
      <c r="Z499">
        <f t="shared" si="692"/>
        <v>132</v>
      </c>
      <c r="AA499">
        <f t="shared" si="693"/>
        <v>142</v>
      </c>
      <c r="AB499" s="8">
        <f t="shared" si="694"/>
        <v>170</v>
      </c>
      <c r="AC499" s="213" t="e">
        <f t="shared" si="785"/>
        <v>#VALUE!</v>
      </c>
      <c r="AD499" s="213">
        <f t="shared" si="786"/>
        <v>0.1244724375256963</v>
      </c>
      <c r="AE499" s="213">
        <f t="shared" si="787"/>
        <v>0.14345964011041337</v>
      </c>
      <c r="AF499" s="213">
        <f t="shared" si="788"/>
        <v>0.20360927345982857</v>
      </c>
      <c r="AG499" s="167">
        <f t="shared" si="769"/>
        <v>3.969E-4</v>
      </c>
      <c r="AH499" s="167">
        <f t="shared" si="770"/>
        <v>1.7345999999999999</v>
      </c>
      <c r="AI499" s="167">
        <f t="shared" si="771"/>
        <v>4</v>
      </c>
      <c r="AJ499" s="167">
        <f t="shared" si="772"/>
        <v>5.7428799999999995E-4</v>
      </c>
      <c r="AK499" s="115">
        <v>234.01347195356249</v>
      </c>
      <c r="AL499" s="7">
        <v>250.95431311209123</v>
      </c>
      <c r="AM499" s="7">
        <v>300.04000000000002</v>
      </c>
      <c r="AN499">
        <v>1</v>
      </c>
      <c r="AO499">
        <v>1</v>
      </c>
      <c r="AP499">
        <v>1</v>
      </c>
      <c r="AQ499">
        <f t="shared" si="774"/>
        <v>264</v>
      </c>
      <c r="AR499">
        <f t="shared" si="774"/>
        <v>283</v>
      </c>
      <c r="AS499">
        <f t="shared" si="775"/>
        <v>338</v>
      </c>
      <c r="AT499">
        <f t="shared" si="696"/>
        <v>114</v>
      </c>
      <c r="AU499">
        <f t="shared" si="697"/>
        <v>122</v>
      </c>
      <c r="AV499" s="8">
        <f t="shared" si="698"/>
        <v>145</v>
      </c>
      <c r="AW499" s="213">
        <f t="shared" si="790"/>
        <v>9.3621513464093989E-2</v>
      </c>
      <c r="AX499" s="213">
        <f t="shared" si="791"/>
        <v>0.1068040082104956</v>
      </c>
      <c r="AY499" s="213">
        <f t="shared" si="792"/>
        <v>0.14941239799591194</v>
      </c>
      <c r="AZ499" s="119">
        <f t="shared" si="843"/>
        <v>0.7</v>
      </c>
      <c r="BA499" s="1">
        <v>5.5</v>
      </c>
      <c r="BB499">
        <v>5.9</v>
      </c>
      <c r="BC499">
        <v>7.9</v>
      </c>
      <c r="BE499" s="7">
        <v>916</v>
      </c>
      <c r="BG499" s="123">
        <f t="shared" si="778"/>
        <v>0.68</v>
      </c>
      <c r="BJ499">
        <v>0</v>
      </c>
      <c r="BK499">
        <v>13.2</v>
      </c>
      <c r="BL499">
        <v>15.1</v>
      </c>
      <c r="BM499">
        <v>21.85</v>
      </c>
      <c r="BO499">
        <f t="shared" si="802"/>
        <v>1</v>
      </c>
      <c r="BP499">
        <f t="shared" si="802"/>
        <v>1</v>
      </c>
      <c r="BQ499">
        <f t="shared" si="802"/>
        <v>1</v>
      </c>
      <c r="BR499">
        <f t="shared" si="779"/>
        <v>264</v>
      </c>
      <c r="BS499">
        <f t="shared" si="795"/>
        <v>283</v>
      </c>
      <c r="BT499">
        <f t="shared" si="796"/>
        <v>338</v>
      </c>
      <c r="BV499">
        <f t="shared" si="780"/>
        <v>0</v>
      </c>
      <c r="BW499">
        <f t="shared" si="781"/>
        <v>0</v>
      </c>
      <c r="BX499">
        <f t="shared" si="782"/>
        <v>0</v>
      </c>
      <c r="BY499">
        <f t="shared" si="684"/>
        <v>1</v>
      </c>
    </row>
    <row r="500" spans="1:77" x14ac:dyDescent="0.25">
      <c r="A500" t="str">
        <f t="shared" si="783"/>
        <v>25015</v>
      </c>
      <c r="D500">
        <v>2</v>
      </c>
      <c r="E500">
        <v>50</v>
      </c>
      <c r="F500">
        <v>40.5</v>
      </c>
      <c r="G500">
        <v>15</v>
      </c>
      <c r="H500">
        <v>16.5</v>
      </c>
      <c r="I500">
        <v>0</v>
      </c>
      <c r="J500">
        <v>26</v>
      </c>
      <c r="K500">
        <v>30</v>
      </c>
      <c r="L500">
        <v>41.1</v>
      </c>
      <c r="M500" s="115">
        <f t="shared" si="763"/>
        <v>858.40000000000009</v>
      </c>
      <c r="N500" s="7">
        <v>1070.8273541699666</v>
      </c>
      <c r="O500" s="7">
        <v>1149.5094620994566</v>
      </c>
      <c r="P500" s="7">
        <v>1521.41</v>
      </c>
      <c r="Q500" s="121" t="s">
        <v>392</v>
      </c>
      <c r="R500">
        <v>1</v>
      </c>
      <c r="S500">
        <v>1</v>
      </c>
      <c r="T500">
        <v>1</v>
      </c>
      <c r="U500" t="e">
        <f t="shared" si="765"/>
        <v>#VALUE!</v>
      </c>
      <c r="V500">
        <f t="shared" si="766"/>
        <v>589</v>
      </c>
      <c r="W500">
        <f t="shared" si="767"/>
        <v>633</v>
      </c>
      <c r="X500">
        <f t="shared" si="768"/>
        <v>837</v>
      </c>
      <c r="Y500" t="e">
        <f t="shared" si="691"/>
        <v>#VALUE!</v>
      </c>
      <c r="Z500">
        <f t="shared" si="692"/>
        <v>101</v>
      </c>
      <c r="AA500">
        <f t="shared" si="693"/>
        <v>109</v>
      </c>
      <c r="AB500" s="8">
        <f t="shared" si="694"/>
        <v>144</v>
      </c>
      <c r="AC500" s="213" t="e">
        <f t="shared" si="785"/>
        <v>#VALUE!</v>
      </c>
      <c r="AD500" s="213">
        <f t="shared" si="786"/>
        <v>5.0317016183772344E-2</v>
      </c>
      <c r="AE500" s="213">
        <f t="shared" si="787"/>
        <v>5.8503131500158123E-2</v>
      </c>
      <c r="AF500" s="213">
        <f t="shared" si="788"/>
        <v>0.101495176581089</v>
      </c>
      <c r="AG500" s="167">
        <f t="shared" si="769"/>
        <v>2.0829999999999999E-4</v>
      </c>
      <c r="AH500" s="167">
        <f t="shared" si="770"/>
        <v>1.724</v>
      </c>
      <c r="AI500" s="167">
        <f t="shared" si="771"/>
        <v>2</v>
      </c>
      <c r="AJ500" s="167">
        <f t="shared" si="772"/>
        <v>4.6182900000000003E-4</v>
      </c>
      <c r="AK500" s="115">
        <v>135.09481491470635</v>
      </c>
      <c r="AL500" s="7">
        <v>145.02129350758159</v>
      </c>
      <c r="AM500" s="7">
        <v>191.94</v>
      </c>
      <c r="AN500">
        <v>1</v>
      </c>
      <c r="AO500">
        <v>1</v>
      </c>
      <c r="AP500">
        <v>1</v>
      </c>
      <c r="AQ500">
        <f t="shared" si="774"/>
        <v>152</v>
      </c>
      <c r="AR500">
        <f t="shared" si="774"/>
        <v>163</v>
      </c>
      <c r="AS500">
        <f t="shared" si="775"/>
        <v>216</v>
      </c>
      <c r="AT500">
        <f t="shared" si="696"/>
        <v>65</v>
      </c>
      <c r="AU500">
        <f t="shared" si="697"/>
        <v>70</v>
      </c>
      <c r="AV500" s="8">
        <f t="shared" si="698"/>
        <v>93</v>
      </c>
      <c r="AW500" s="213">
        <f t="shared" si="790"/>
        <v>2.1062280969214673E-2</v>
      </c>
      <c r="AX500" s="213">
        <f t="shared" si="791"/>
        <v>2.4381702477567675E-2</v>
      </c>
      <c r="AY500" s="213">
        <f t="shared" si="792"/>
        <v>4.2742708328092759E-2</v>
      </c>
      <c r="AZ500" s="119">
        <f t="shared" si="843"/>
        <v>0.5</v>
      </c>
      <c r="BA500" s="1">
        <v>5.0999999999999996</v>
      </c>
      <c r="BB500">
        <v>5.6</v>
      </c>
      <c r="BC500">
        <v>7.2</v>
      </c>
      <c r="BE500" s="7">
        <v>1073</v>
      </c>
      <c r="BG500" s="123">
        <f t="shared" si="778"/>
        <v>0.8</v>
      </c>
      <c r="BJ500">
        <v>0</v>
      </c>
      <c r="BK500">
        <v>12.3</v>
      </c>
      <c r="BL500">
        <v>14.4</v>
      </c>
      <c r="BM500">
        <v>21.85</v>
      </c>
      <c r="BO500">
        <f t="shared" si="802"/>
        <v>1</v>
      </c>
      <c r="BP500">
        <f t="shared" si="802"/>
        <v>1</v>
      </c>
      <c r="BQ500">
        <f t="shared" si="802"/>
        <v>1</v>
      </c>
      <c r="BR500">
        <f t="shared" si="779"/>
        <v>152</v>
      </c>
      <c r="BS500">
        <f t="shared" si="795"/>
        <v>163</v>
      </c>
      <c r="BT500">
        <f t="shared" si="796"/>
        <v>216</v>
      </c>
      <c r="BV500">
        <f t="shared" si="780"/>
        <v>0</v>
      </c>
      <c r="BW500">
        <f t="shared" si="781"/>
        <v>0</v>
      </c>
      <c r="BX500">
        <f t="shared" si="782"/>
        <v>0</v>
      </c>
      <c r="BY500">
        <f t="shared" si="684"/>
        <v>1</v>
      </c>
    </row>
    <row r="501" spans="1:77" x14ac:dyDescent="0.25">
      <c r="A501" t="str">
        <f t="shared" si="783"/>
        <v>25016</v>
      </c>
      <c r="D501">
        <v>2</v>
      </c>
      <c r="E501">
        <v>50</v>
      </c>
      <c r="F501">
        <v>40.5</v>
      </c>
      <c r="G501">
        <v>16</v>
      </c>
      <c r="H501">
        <v>16.5</v>
      </c>
      <c r="I501">
        <v>0</v>
      </c>
      <c r="J501">
        <v>26</v>
      </c>
      <c r="K501">
        <v>30</v>
      </c>
      <c r="L501">
        <v>41.1</v>
      </c>
      <c r="M501" s="115">
        <f t="shared" si="763"/>
        <v>928.88000000000011</v>
      </c>
      <c r="N501" s="7">
        <v>1627.62717250317</v>
      </c>
      <c r="O501" s="7">
        <v>1747.2217424001376</v>
      </c>
      <c r="P501" s="7">
        <v>2312.5</v>
      </c>
      <c r="Q501" s="121" t="s">
        <v>392</v>
      </c>
      <c r="R501">
        <v>1</v>
      </c>
      <c r="S501">
        <v>1</v>
      </c>
      <c r="T501">
        <v>1</v>
      </c>
      <c r="U501" t="e">
        <f t="shared" si="765"/>
        <v>#VALUE!</v>
      </c>
      <c r="V501">
        <f t="shared" si="766"/>
        <v>896</v>
      </c>
      <c r="W501">
        <f t="shared" si="767"/>
        <v>962</v>
      </c>
      <c r="X501">
        <f t="shared" si="768"/>
        <v>1273</v>
      </c>
      <c r="Y501" t="e">
        <f t="shared" si="691"/>
        <v>#VALUE!</v>
      </c>
      <c r="Z501">
        <f t="shared" si="692"/>
        <v>154</v>
      </c>
      <c r="AA501">
        <f t="shared" si="693"/>
        <v>165</v>
      </c>
      <c r="AB501" s="8">
        <f t="shared" si="694"/>
        <v>219</v>
      </c>
      <c r="AC501" s="213" t="e">
        <f t="shared" si="785"/>
        <v>#VALUE!</v>
      </c>
      <c r="AD501" s="213">
        <f t="shared" si="786"/>
        <v>0.34087684755517184</v>
      </c>
      <c r="AE501" s="213">
        <f t="shared" si="787"/>
        <v>0.39094098207603256</v>
      </c>
      <c r="AF501" s="213">
        <f t="shared" si="788"/>
        <v>0.68614184472357698</v>
      </c>
      <c r="AG501" s="167">
        <f t="shared" si="769"/>
        <v>2.0829999999999999E-4</v>
      </c>
      <c r="AH501" s="167">
        <f t="shared" si="770"/>
        <v>1.724</v>
      </c>
      <c r="AI501" s="167">
        <f t="shared" si="771"/>
        <v>4</v>
      </c>
      <c r="AJ501" s="167">
        <f t="shared" si="772"/>
        <v>1.392796E-3</v>
      </c>
      <c r="AK501" s="115">
        <v>219.59769851718443</v>
      </c>
      <c r="AL501" s="7">
        <v>235.73326859625641</v>
      </c>
      <c r="AM501" s="7">
        <v>312</v>
      </c>
      <c r="AN501">
        <v>1</v>
      </c>
      <c r="AO501">
        <v>1</v>
      </c>
      <c r="AP501">
        <v>1</v>
      </c>
      <c r="AQ501">
        <f t="shared" si="774"/>
        <v>247</v>
      </c>
      <c r="AR501">
        <f t="shared" si="774"/>
        <v>265</v>
      </c>
      <c r="AS501">
        <f t="shared" si="775"/>
        <v>351</v>
      </c>
      <c r="AT501">
        <f t="shared" si="696"/>
        <v>106</v>
      </c>
      <c r="AU501">
        <f t="shared" si="697"/>
        <v>114</v>
      </c>
      <c r="AV501" s="8">
        <f t="shared" si="698"/>
        <v>151</v>
      </c>
      <c r="AW501" s="213">
        <f t="shared" si="790"/>
        <v>0.16238147174637194</v>
      </c>
      <c r="AX501" s="213">
        <f t="shared" si="791"/>
        <v>0.18760945797203377</v>
      </c>
      <c r="AY501" s="213">
        <f t="shared" si="792"/>
        <v>0.32781515330064936</v>
      </c>
      <c r="AZ501" s="119">
        <f t="shared" si="843"/>
        <v>1</v>
      </c>
      <c r="BA501" s="1">
        <v>5.0999999999999996</v>
      </c>
      <c r="BB501">
        <v>5.6</v>
      </c>
      <c r="BC501">
        <v>7.2</v>
      </c>
      <c r="BE501" s="7">
        <v>1366</v>
      </c>
      <c r="BG501" s="123">
        <f t="shared" si="778"/>
        <v>0.68</v>
      </c>
      <c r="BJ501">
        <v>0</v>
      </c>
      <c r="BK501">
        <v>12.3</v>
      </c>
      <c r="BL501">
        <v>14.4</v>
      </c>
      <c r="BM501">
        <v>21.85</v>
      </c>
      <c r="BO501">
        <f t="shared" si="802"/>
        <v>1</v>
      </c>
      <c r="BP501">
        <f t="shared" si="802"/>
        <v>1</v>
      </c>
      <c r="BQ501">
        <f t="shared" si="802"/>
        <v>1</v>
      </c>
      <c r="BR501">
        <f t="shared" si="779"/>
        <v>247</v>
      </c>
      <c r="BS501">
        <f t="shared" si="795"/>
        <v>265</v>
      </c>
      <c r="BT501">
        <f t="shared" si="796"/>
        <v>351</v>
      </c>
      <c r="BV501">
        <f t="shared" si="780"/>
        <v>0</v>
      </c>
      <c r="BW501">
        <f t="shared" si="781"/>
        <v>0</v>
      </c>
      <c r="BX501">
        <f t="shared" si="782"/>
        <v>0</v>
      </c>
      <c r="BY501">
        <f t="shared" si="684"/>
        <v>1</v>
      </c>
    </row>
    <row r="502" spans="1:77" x14ac:dyDescent="0.25">
      <c r="A502" t="str">
        <f t="shared" si="783"/>
        <v>25020</v>
      </c>
      <c r="D502">
        <v>2</v>
      </c>
      <c r="E502">
        <v>50</v>
      </c>
      <c r="F502">
        <v>40.5</v>
      </c>
      <c r="G502">
        <v>20</v>
      </c>
      <c r="H502">
        <v>21.5</v>
      </c>
      <c r="I502">
        <v>0</v>
      </c>
      <c r="J502">
        <v>26</v>
      </c>
      <c r="K502">
        <v>30</v>
      </c>
      <c r="L502">
        <v>41.1</v>
      </c>
      <c r="M502" s="115">
        <f t="shared" si="763"/>
        <v>1187.2</v>
      </c>
      <c r="N502" s="7">
        <v>1509.840819712653</v>
      </c>
      <c r="O502" s="7">
        <v>1619.1421060355642</v>
      </c>
      <c r="P502" s="7">
        <v>1935.84</v>
      </c>
      <c r="Q502" s="121" t="s">
        <v>392</v>
      </c>
      <c r="R502">
        <v>1</v>
      </c>
      <c r="S502">
        <v>1</v>
      </c>
      <c r="T502">
        <v>1</v>
      </c>
      <c r="U502" t="e">
        <f t="shared" si="765"/>
        <v>#VALUE!</v>
      </c>
      <c r="V502">
        <f t="shared" si="766"/>
        <v>831</v>
      </c>
      <c r="W502">
        <f t="shared" si="767"/>
        <v>891</v>
      </c>
      <c r="X502">
        <f t="shared" si="768"/>
        <v>1065</v>
      </c>
      <c r="Y502" t="e">
        <f t="shared" si="691"/>
        <v>#VALUE!</v>
      </c>
      <c r="Z502">
        <f t="shared" si="692"/>
        <v>143</v>
      </c>
      <c r="AA502">
        <f t="shared" si="693"/>
        <v>153</v>
      </c>
      <c r="AB502" s="8">
        <f t="shared" si="694"/>
        <v>183</v>
      </c>
      <c r="AC502" s="213" t="e">
        <f t="shared" si="785"/>
        <v>#VALUE!</v>
      </c>
      <c r="AD502" s="213">
        <f t="shared" si="786"/>
        <v>8.0052544185709062E-2</v>
      </c>
      <c r="AE502" s="213">
        <f t="shared" si="787"/>
        <v>9.154255137943712E-2</v>
      </c>
      <c r="AF502" s="213">
        <f t="shared" si="788"/>
        <v>0.13060358541119216</v>
      </c>
      <c r="AG502" s="167">
        <f t="shared" si="769"/>
        <v>1.2760000000000001E-4</v>
      </c>
      <c r="AH502" s="167">
        <f t="shared" si="770"/>
        <v>1.7219</v>
      </c>
      <c r="AI502" s="167">
        <f t="shared" si="771"/>
        <v>2</v>
      </c>
      <c r="AJ502" s="167">
        <f t="shared" si="772"/>
        <v>3.76611E-4</v>
      </c>
      <c r="AK502" s="115">
        <v>170.52628152222005</v>
      </c>
      <c r="AL502" s="7">
        <v>182.87112058001478</v>
      </c>
      <c r="AM502" s="7">
        <v>218.64000000000001</v>
      </c>
      <c r="AN502">
        <v>1</v>
      </c>
      <c r="AO502">
        <v>1</v>
      </c>
      <c r="AP502">
        <v>1</v>
      </c>
      <c r="AQ502">
        <f t="shared" si="774"/>
        <v>192</v>
      </c>
      <c r="AR502">
        <f t="shared" si="774"/>
        <v>206</v>
      </c>
      <c r="AS502">
        <f t="shared" si="775"/>
        <v>246</v>
      </c>
      <c r="AT502">
        <f t="shared" si="696"/>
        <v>83</v>
      </c>
      <c r="AU502">
        <f t="shared" si="697"/>
        <v>89</v>
      </c>
      <c r="AV502" s="8">
        <f t="shared" si="698"/>
        <v>106</v>
      </c>
      <c r="AW502" s="213">
        <f t="shared" si="790"/>
        <v>2.722064232053574E-2</v>
      </c>
      <c r="AX502" s="213">
        <f t="shared" si="791"/>
        <v>3.1258734302214958E-2</v>
      </c>
      <c r="AY502" s="213">
        <f t="shared" si="792"/>
        <v>4.4204525359448472E-2</v>
      </c>
      <c r="AZ502" s="119">
        <f t="shared" si="843"/>
        <v>0.7</v>
      </c>
      <c r="BA502" s="1">
        <v>5.0999999999999996</v>
      </c>
      <c r="BB502">
        <v>5.6</v>
      </c>
      <c r="BC502">
        <v>7.2</v>
      </c>
      <c r="BE502" s="7">
        <v>1484</v>
      </c>
      <c r="BG502" s="123">
        <f t="shared" si="778"/>
        <v>0.8</v>
      </c>
      <c r="BJ502">
        <v>0</v>
      </c>
      <c r="BK502">
        <v>12.3</v>
      </c>
      <c r="BL502">
        <v>14.4</v>
      </c>
      <c r="BM502">
        <v>21.85</v>
      </c>
      <c r="BO502">
        <f t="shared" si="802"/>
        <v>1</v>
      </c>
      <c r="BP502">
        <f t="shared" si="802"/>
        <v>1</v>
      </c>
      <c r="BQ502">
        <f t="shared" si="802"/>
        <v>1</v>
      </c>
      <c r="BR502">
        <f t="shared" si="779"/>
        <v>192</v>
      </c>
      <c r="BS502">
        <f t="shared" si="795"/>
        <v>206</v>
      </c>
      <c r="BT502">
        <f t="shared" si="796"/>
        <v>246</v>
      </c>
      <c r="BV502">
        <f t="shared" si="780"/>
        <v>0</v>
      </c>
      <c r="BW502">
        <f t="shared" si="781"/>
        <v>0</v>
      </c>
      <c r="BX502">
        <f t="shared" si="782"/>
        <v>0</v>
      </c>
      <c r="BY502">
        <f t="shared" si="684"/>
        <v>1</v>
      </c>
    </row>
    <row r="503" spans="1:77" x14ac:dyDescent="0.25">
      <c r="A503" t="str">
        <f t="shared" si="783"/>
        <v>25021</v>
      </c>
      <c r="D503">
        <v>2</v>
      </c>
      <c r="E503">
        <v>50</v>
      </c>
      <c r="F503">
        <v>40.5</v>
      </c>
      <c r="G503">
        <v>21</v>
      </c>
      <c r="H503">
        <v>21.5</v>
      </c>
      <c r="I503">
        <v>0</v>
      </c>
      <c r="J503">
        <v>26</v>
      </c>
      <c r="K503">
        <v>30</v>
      </c>
      <c r="L503">
        <v>41.1</v>
      </c>
      <c r="M503" s="115">
        <f t="shared" si="763"/>
        <v>1436</v>
      </c>
      <c r="N503" s="7">
        <v>1977.8291945358951</v>
      </c>
      <c r="O503" s="7">
        <v>2123.1558613833213</v>
      </c>
      <c r="P503" s="7">
        <v>2810.06</v>
      </c>
      <c r="Q503" s="121" t="s">
        <v>392</v>
      </c>
      <c r="R503">
        <v>1</v>
      </c>
      <c r="S503">
        <v>1</v>
      </c>
      <c r="T503">
        <v>1</v>
      </c>
      <c r="U503" t="e">
        <f t="shared" si="765"/>
        <v>#VALUE!</v>
      </c>
      <c r="V503">
        <f t="shared" si="766"/>
        <v>1088</v>
      </c>
      <c r="W503">
        <f t="shared" si="767"/>
        <v>1168</v>
      </c>
      <c r="X503">
        <f t="shared" si="768"/>
        <v>1546</v>
      </c>
      <c r="Y503" t="e">
        <f t="shared" si="691"/>
        <v>#VALUE!</v>
      </c>
      <c r="Z503">
        <f t="shared" si="692"/>
        <v>187</v>
      </c>
      <c r="AA503">
        <f t="shared" si="693"/>
        <v>201</v>
      </c>
      <c r="AB503" s="8">
        <f t="shared" si="694"/>
        <v>266</v>
      </c>
      <c r="AC503" s="213" t="e">
        <f t="shared" si="785"/>
        <v>#VALUE!</v>
      </c>
      <c r="AD503" s="213">
        <f t="shared" si="786"/>
        <v>0.1907515952221793</v>
      </c>
      <c r="AE503" s="213">
        <f t="shared" si="787"/>
        <v>0.22004864371768176</v>
      </c>
      <c r="AF503" s="213">
        <f t="shared" si="788"/>
        <v>0.38321949732736454</v>
      </c>
      <c r="AG503" s="167">
        <f t="shared" si="769"/>
        <v>1.2760000000000001E-4</v>
      </c>
      <c r="AH503" s="167">
        <f t="shared" si="770"/>
        <v>1.7219</v>
      </c>
      <c r="AI503" s="167">
        <f t="shared" si="771"/>
        <v>4</v>
      </c>
      <c r="AJ503" s="167">
        <f t="shared" si="772"/>
        <v>5.1420100000000005E-4</v>
      </c>
      <c r="AK503" s="115">
        <v>240.30463534531125</v>
      </c>
      <c r="AL503" s="7">
        <v>257.96170693632649</v>
      </c>
      <c r="AM503" s="7">
        <v>341.42</v>
      </c>
      <c r="AN503">
        <v>1</v>
      </c>
      <c r="AO503">
        <v>1</v>
      </c>
      <c r="AP503">
        <v>1</v>
      </c>
      <c r="AQ503">
        <f t="shared" si="774"/>
        <v>271</v>
      </c>
      <c r="AR503">
        <f t="shared" si="774"/>
        <v>291</v>
      </c>
      <c r="AS503">
        <f t="shared" si="775"/>
        <v>385</v>
      </c>
      <c r="AT503">
        <f t="shared" si="696"/>
        <v>117</v>
      </c>
      <c r="AU503">
        <f t="shared" si="697"/>
        <v>125</v>
      </c>
      <c r="AV503" s="8">
        <f t="shared" si="698"/>
        <v>166</v>
      </c>
      <c r="AW503" s="213">
        <f t="shared" si="790"/>
        <v>7.5464493252361445E-2</v>
      </c>
      <c r="AX503" s="213">
        <f t="shared" si="791"/>
        <v>8.6002370596826597E-2</v>
      </c>
      <c r="AY503" s="213">
        <f t="shared" si="792"/>
        <v>0.15070043049126619</v>
      </c>
      <c r="AZ503" s="119">
        <f t="shared" si="843"/>
        <v>1.3</v>
      </c>
      <c r="BA503" s="1">
        <v>5.0999999999999996</v>
      </c>
      <c r="BB503">
        <v>5.6</v>
      </c>
      <c r="BC503">
        <v>7.2</v>
      </c>
      <c r="BE503" s="7">
        <v>1795</v>
      </c>
      <c r="BG503" s="123">
        <f t="shared" si="778"/>
        <v>0.8</v>
      </c>
      <c r="BJ503">
        <v>0</v>
      </c>
      <c r="BK503">
        <v>12.3</v>
      </c>
      <c r="BL503">
        <v>14.4</v>
      </c>
      <c r="BM503">
        <v>21.85</v>
      </c>
      <c r="BO503">
        <f t="shared" si="802"/>
        <v>1</v>
      </c>
      <c r="BP503">
        <f t="shared" si="802"/>
        <v>1</v>
      </c>
      <c r="BQ503">
        <f t="shared" si="802"/>
        <v>1</v>
      </c>
      <c r="BR503">
        <f t="shared" si="779"/>
        <v>271</v>
      </c>
      <c r="BS503">
        <f t="shared" si="795"/>
        <v>291</v>
      </c>
      <c r="BT503">
        <f t="shared" si="796"/>
        <v>385</v>
      </c>
      <c r="BV503">
        <f t="shared" si="780"/>
        <v>0</v>
      </c>
      <c r="BW503">
        <f t="shared" si="781"/>
        <v>0</v>
      </c>
      <c r="BX503">
        <f t="shared" si="782"/>
        <v>0</v>
      </c>
      <c r="BY503">
        <f t="shared" si="684"/>
        <v>1</v>
      </c>
    </row>
    <row r="504" spans="1:77" x14ac:dyDescent="0.25">
      <c r="A504" t="str">
        <f t="shared" si="783"/>
        <v>25010</v>
      </c>
      <c r="D504">
        <v>2</v>
      </c>
      <c r="E504">
        <v>50</v>
      </c>
      <c r="F504">
        <v>40.5</v>
      </c>
      <c r="G504">
        <v>10</v>
      </c>
      <c r="H504">
        <v>11.5</v>
      </c>
      <c r="I504">
        <v>0</v>
      </c>
      <c r="J504">
        <v>26</v>
      </c>
      <c r="K504">
        <v>30</v>
      </c>
      <c r="L504">
        <v>41.8</v>
      </c>
      <c r="M504" s="115">
        <f t="shared" si="763"/>
        <v>693.9</v>
      </c>
      <c r="N504" s="7">
        <v>1214.2269940407766</v>
      </c>
      <c r="O504" s="7">
        <v>1304.1433704057049</v>
      </c>
      <c r="P504" s="7">
        <v>1574.18</v>
      </c>
      <c r="Q504" s="121" t="s">
        <v>392</v>
      </c>
      <c r="R504">
        <v>1</v>
      </c>
      <c r="S504">
        <v>1</v>
      </c>
      <c r="T504">
        <v>1</v>
      </c>
      <c r="U504" t="e">
        <f t="shared" si="765"/>
        <v>#VALUE!</v>
      </c>
      <c r="V504">
        <f t="shared" si="766"/>
        <v>668</v>
      </c>
      <c r="W504">
        <f t="shared" si="767"/>
        <v>718</v>
      </c>
      <c r="X504">
        <f t="shared" si="768"/>
        <v>866</v>
      </c>
      <c r="Y504" t="e">
        <f t="shared" si="691"/>
        <v>#VALUE!</v>
      </c>
      <c r="Z504">
        <f t="shared" si="692"/>
        <v>115</v>
      </c>
      <c r="AA504">
        <f t="shared" si="693"/>
        <v>123</v>
      </c>
      <c r="AB504" s="8">
        <f t="shared" si="694"/>
        <v>149</v>
      </c>
      <c r="AC504" s="213" t="e">
        <f t="shared" si="785"/>
        <v>#VALUE!</v>
      </c>
      <c r="AD504" s="213">
        <f t="shared" si="786"/>
        <v>5.8006184387917333E-2</v>
      </c>
      <c r="AE504" s="213">
        <f t="shared" si="787"/>
        <v>6.614693018965527E-2</v>
      </c>
      <c r="AF504" s="213">
        <f t="shared" si="788"/>
        <v>9.6216426188476686E-2</v>
      </c>
      <c r="AG504" s="167">
        <f t="shared" si="769"/>
        <v>3.969E-4</v>
      </c>
      <c r="AH504" s="167">
        <f t="shared" si="770"/>
        <v>1.7345999999999999</v>
      </c>
      <c r="AI504" s="167">
        <f t="shared" si="771"/>
        <v>2</v>
      </c>
      <c r="AJ504" s="167">
        <f t="shared" si="772"/>
        <v>3.6734700000000002E-4</v>
      </c>
      <c r="AK504" s="115">
        <v>168.33710197020613</v>
      </c>
      <c r="AL504" s="7">
        <v>180.80286190736828</v>
      </c>
      <c r="AM504" s="7">
        <v>218.24</v>
      </c>
      <c r="AN504">
        <v>1</v>
      </c>
      <c r="AO504">
        <v>1</v>
      </c>
      <c r="AP504">
        <v>1</v>
      </c>
      <c r="AQ504">
        <f t="shared" si="774"/>
        <v>190</v>
      </c>
      <c r="AR504">
        <f t="shared" si="774"/>
        <v>204</v>
      </c>
      <c r="AS504">
        <f t="shared" si="775"/>
        <v>246</v>
      </c>
      <c r="AT504">
        <f t="shared" si="696"/>
        <v>82</v>
      </c>
      <c r="AU504">
        <f t="shared" si="697"/>
        <v>88</v>
      </c>
      <c r="AV504" s="8">
        <f t="shared" si="698"/>
        <v>106</v>
      </c>
      <c r="AW504" s="213">
        <f t="shared" si="790"/>
        <v>2.9988545016552074E-2</v>
      </c>
      <c r="AX504" s="213">
        <f t="shared" si="791"/>
        <v>3.4414024920846102E-2</v>
      </c>
      <c r="AY504" s="213">
        <f t="shared" si="792"/>
        <v>4.947534473121127E-2</v>
      </c>
      <c r="AZ504" s="119">
        <f t="shared" si="843"/>
        <v>0.3</v>
      </c>
      <c r="BA504" s="1">
        <v>6.3</v>
      </c>
      <c r="BB504">
        <v>6.8</v>
      </c>
      <c r="BC504">
        <v>9.1</v>
      </c>
      <c r="BE504" s="7">
        <v>771</v>
      </c>
      <c r="BG504" s="123">
        <f t="shared" si="778"/>
        <v>0.9</v>
      </c>
      <c r="BJ504">
        <v>0</v>
      </c>
      <c r="BK504">
        <v>12.8</v>
      </c>
      <c r="BL504">
        <v>14.7</v>
      </c>
      <c r="BM504">
        <v>21.85</v>
      </c>
      <c r="BO504">
        <f t="shared" si="802"/>
        <v>1</v>
      </c>
      <c r="BP504">
        <f t="shared" si="802"/>
        <v>1</v>
      </c>
      <c r="BQ504">
        <f t="shared" si="802"/>
        <v>1</v>
      </c>
      <c r="BR504">
        <f t="shared" si="779"/>
        <v>190</v>
      </c>
      <c r="BS504">
        <f t="shared" si="795"/>
        <v>204</v>
      </c>
      <c r="BT504">
        <f t="shared" si="796"/>
        <v>246</v>
      </c>
      <c r="BV504">
        <f t="shared" si="780"/>
        <v>0</v>
      </c>
      <c r="BW504">
        <f t="shared" si="781"/>
        <v>0</v>
      </c>
      <c r="BX504">
        <f t="shared" si="782"/>
        <v>0</v>
      </c>
      <c r="BY504">
        <f t="shared" si="684"/>
        <v>1</v>
      </c>
    </row>
    <row r="505" spans="1:77" x14ac:dyDescent="0.25">
      <c r="A505" t="str">
        <f t="shared" si="783"/>
        <v>25011</v>
      </c>
      <c r="D505">
        <v>2</v>
      </c>
      <c r="E505">
        <v>50</v>
      </c>
      <c r="F505">
        <v>40.5</v>
      </c>
      <c r="G505">
        <v>11</v>
      </c>
      <c r="H505">
        <v>11.5</v>
      </c>
      <c r="I505">
        <v>0</v>
      </c>
      <c r="J505">
        <v>26</v>
      </c>
      <c r="K505">
        <v>30</v>
      </c>
      <c r="L505">
        <v>41.8</v>
      </c>
      <c r="M505" s="115">
        <f t="shared" si="763"/>
        <v>711.96</v>
      </c>
      <c r="N505" s="7">
        <v>1647.5037394527276</v>
      </c>
      <c r="O505" s="7">
        <v>1769.505282019556</v>
      </c>
      <c r="P505" s="7">
        <v>2135.9</v>
      </c>
      <c r="Q505" s="121" t="s">
        <v>392</v>
      </c>
      <c r="R505">
        <v>1</v>
      </c>
      <c r="S505">
        <v>1</v>
      </c>
      <c r="T505">
        <v>1</v>
      </c>
      <c r="U505" t="e">
        <f t="shared" si="765"/>
        <v>#VALUE!</v>
      </c>
      <c r="V505">
        <f t="shared" si="766"/>
        <v>907</v>
      </c>
      <c r="W505">
        <f t="shared" si="767"/>
        <v>974</v>
      </c>
      <c r="X505">
        <f t="shared" si="768"/>
        <v>1175</v>
      </c>
      <c r="Y505" t="e">
        <f t="shared" si="691"/>
        <v>#VALUE!</v>
      </c>
      <c r="Z505">
        <f t="shared" si="692"/>
        <v>156</v>
      </c>
      <c r="AA505">
        <f t="shared" si="693"/>
        <v>168</v>
      </c>
      <c r="AB505" s="8">
        <f t="shared" si="694"/>
        <v>202</v>
      </c>
      <c r="AC505" s="213" t="e">
        <f t="shared" si="785"/>
        <v>#VALUE!</v>
      </c>
      <c r="AD505" s="213">
        <f t="shared" si="786"/>
        <v>0.17225025694657178</v>
      </c>
      <c r="AE505" s="213">
        <f t="shared" si="787"/>
        <v>0.19897248457760222</v>
      </c>
      <c r="AF505" s="213">
        <f t="shared" si="788"/>
        <v>0.28488913055761989</v>
      </c>
      <c r="AG505" s="167">
        <f t="shared" si="769"/>
        <v>3.969E-4</v>
      </c>
      <c r="AH505" s="167">
        <f t="shared" si="770"/>
        <v>1.7345999999999999</v>
      </c>
      <c r="AI505" s="167">
        <f t="shared" si="771"/>
        <v>4</v>
      </c>
      <c r="AJ505" s="167">
        <f t="shared" si="772"/>
        <v>5.7428799999999995E-4</v>
      </c>
      <c r="AK505" s="115">
        <v>276</v>
      </c>
      <c r="AL505" s="7">
        <v>296</v>
      </c>
      <c r="AM505" s="7">
        <v>358</v>
      </c>
      <c r="AN505">
        <v>1</v>
      </c>
      <c r="AO505">
        <v>1</v>
      </c>
      <c r="AP505">
        <v>1</v>
      </c>
      <c r="AQ505">
        <f t="shared" si="774"/>
        <v>311</v>
      </c>
      <c r="AR505">
        <f t="shared" si="774"/>
        <v>333</v>
      </c>
      <c r="AS505">
        <f t="shared" si="775"/>
        <v>403</v>
      </c>
      <c r="AT505">
        <f t="shared" si="696"/>
        <v>134</v>
      </c>
      <c r="AU505">
        <f t="shared" si="697"/>
        <v>143</v>
      </c>
      <c r="AV505" s="8">
        <f t="shared" si="698"/>
        <v>173</v>
      </c>
      <c r="AW505" s="213">
        <f t="shared" si="790"/>
        <v>0.12816449995473517</v>
      </c>
      <c r="AX505" s="213">
        <f t="shared" si="791"/>
        <v>0.1454307470750483</v>
      </c>
      <c r="AY505" s="213">
        <f t="shared" si="792"/>
        <v>0.21066241480460138</v>
      </c>
      <c r="AZ505" s="119">
        <f t="shared" si="843"/>
        <v>0.7</v>
      </c>
      <c r="BA505" s="1">
        <v>6.3</v>
      </c>
      <c r="BB505">
        <v>6.8</v>
      </c>
      <c r="BC505">
        <v>9.1</v>
      </c>
      <c r="BE505" s="7">
        <v>1047</v>
      </c>
      <c r="BG505" s="123">
        <f t="shared" si="778"/>
        <v>0.68</v>
      </c>
      <c r="BJ505">
        <v>0</v>
      </c>
      <c r="BK505">
        <v>12.8</v>
      </c>
      <c r="BL505">
        <v>14.7</v>
      </c>
      <c r="BM505">
        <v>21.85</v>
      </c>
      <c r="BO505">
        <f t="shared" si="802"/>
        <v>1</v>
      </c>
      <c r="BP505">
        <f t="shared" si="802"/>
        <v>1</v>
      </c>
      <c r="BQ505">
        <f t="shared" si="802"/>
        <v>1</v>
      </c>
      <c r="BR505">
        <f t="shared" si="779"/>
        <v>311</v>
      </c>
      <c r="BS505">
        <f t="shared" si="795"/>
        <v>333</v>
      </c>
      <c r="BT505">
        <f t="shared" si="796"/>
        <v>403</v>
      </c>
      <c r="BV505">
        <f t="shared" si="780"/>
        <v>0</v>
      </c>
      <c r="BW505">
        <f t="shared" si="781"/>
        <v>0</v>
      </c>
      <c r="BX505">
        <f t="shared" si="782"/>
        <v>0</v>
      </c>
      <c r="BY505">
        <f t="shared" si="684"/>
        <v>1</v>
      </c>
    </row>
    <row r="506" spans="1:77" x14ac:dyDescent="0.25">
      <c r="A506" t="str">
        <f t="shared" si="783"/>
        <v>25015</v>
      </c>
      <c r="D506">
        <v>2</v>
      </c>
      <c r="E506">
        <v>50</v>
      </c>
      <c r="F506">
        <v>40.5</v>
      </c>
      <c r="G506">
        <v>15</v>
      </c>
      <c r="H506">
        <v>16.5</v>
      </c>
      <c r="I506">
        <v>0</v>
      </c>
      <c r="J506">
        <v>26</v>
      </c>
      <c r="K506">
        <v>30</v>
      </c>
      <c r="L506">
        <v>42.4</v>
      </c>
      <c r="M506" s="115">
        <f t="shared" si="763"/>
        <v>980.80000000000007</v>
      </c>
      <c r="N506" s="7">
        <v>1395.33740436932</v>
      </c>
      <c r="O506" s="7">
        <v>1496.2563490716184</v>
      </c>
      <c r="P506" s="7">
        <v>2007.56</v>
      </c>
      <c r="Q506" s="121" t="s">
        <v>392</v>
      </c>
      <c r="R506">
        <v>1</v>
      </c>
      <c r="S506">
        <v>1</v>
      </c>
      <c r="T506">
        <v>1</v>
      </c>
      <c r="U506" t="e">
        <f t="shared" si="765"/>
        <v>#VALUE!</v>
      </c>
      <c r="V506">
        <f t="shared" si="766"/>
        <v>768</v>
      </c>
      <c r="W506">
        <f t="shared" si="767"/>
        <v>823</v>
      </c>
      <c r="X506">
        <f t="shared" si="768"/>
        <v>1105</v>
      </c>
      <c r="Y506" t="e">
        <f t="shared" si="691"/>
        <v>#VALUE!</v>
      </c>
      <c r="Z506">
        <f t="shared" si="692"/>
        <v>132</v>
      </c>
      <c r="AA506">
        <f t="shared" si="693"/>
        <v>142</v>
      </c>
      <c r="AB506" s="8">
        <f t="shared" si="694"/>
        <v>190</v>
      </c>
      <c r="AC506" s="213" t="e">
        <f t="shared" si="785"/>
        <v>#VALUE!</v>
      </c>
      <c r="AD506" s="213">
        <f t="shared" si="786"/>
        <v>8.5440292707878604E-2</v>
      </c>
      <c r="AE506" s="213">
        <f t="shared" si="787"/>
        <v>9.8724199614389163E-2</v>
      </c>
      <c r="AF506" s="213">
        <f t="shared" si="788"/>
        <v>0.17571596215728341</v>
      </c>
      <c r="AG506" s="167">
        <f t="shared" si="769"/>
        <v>2.0829999999999999E-4</v>
      </c>
      <c r="AH506" s="167">
        <f t="shared" si="770"/>
        <v>1.724</v>
      </c>
      <c r="AI506" s="167">
        <f t="shared" si="771"/>
        <v>2</v>
      </c>
      <c r="AJ506" s="167">
        <f t="shared" si="772"/>
        <v>4.6182900000000003E-4</v>
      </c>
      <c r="AK506" s="115">
        <v>190.46915773046311</v>
      </c>
      <c r="AL506" s="7">
        <v>204.24499885412456</v>
      </c>
      <c r="AM506" s="7">
        <v>274.04000000000002</v>
      </c>
      <c r="AN506">
        <v>1</v>
      </c>
      <c r="AO506">
        <v>1</v>
      </c>
      <c r="AP506">
        <v>1</v>
      </c>
      <c r="AQ506">
        <f t="shared" si="774"/>
        <v>215</v>
      </c>
      <c r="AR506">
        <f t="shared" si="774"/>
        <v>230</v>
      </c>
      <c r="AS506">
        <f t="shared" si="775"/>
        <v>309</v>
      </c>
      <c r="AT506">
        <f t="shared" si="696"/>
        <v>92</v>
      </c>
      <c r="AU506">
        <f t="shared" si="697"/>
        <v>99</v>
      </c>
      <c r="AV506" s="8">
        <f t="shared" si="698"/>
        <v>133</v>
      </c>
      <c r="AW506" s="213">
        <f t="shared" si="790"/>
        <v>4.18389740080575E-2</v>
      </c>
      <c r="AX506" s="213">
        <f t="shared" si="791"/>
        <v>4.8366054328645124E-2</v>
      </c>
      <c r="AY506" s="213">
        <f t="shared" si="792"/>
        <v>8.6725844645140063E-2</v>
      </c>
      <c r="AZ506" s="119">
        <f t="shared" si="843"/>
        <v>0.5</v>
      </c>
      <c r="BA506" s="1">
        <v>6</v>
      </c>
      <c r="BB506">
        <v>6.7</v>
      </c>
      <c r="BC506">
        <v>9</v>
      </c>
      <c r="BE506" s="7">
        <v>1226</v>
      </c>
      <c r="BG506" s="123">
        <f t="shared" si="778"/>
        <v>0.8</v>
      </c>
      <c r="BJ506">
        <v>0</v>
      </c>
      <c r="BK506">
        <v>11.8</v>
      </c>
      <c r="BL506">
        <v>13.7</v>
      </c>
      <c r="BM506">
        <v>21.85</v>
      </c>
      <c r="BO506">
        <f t="shared" si="802"/>
        <v>1</v>
      </c>
      <c r="BP506">
        <f t="shared" si="802"/>
        <v>1</v>
      </c>
      <c r="BQ506">
        <f t="shared" si="802"/>
        <v>1</v>
      </c>
      <c r="BR506">
        <f t="shared" si="779"/>
        <v>215</v>
      </c>
      <c r="BS506">
        <f t="shared" si="795"/>
        <v>230</v>
      </c>
      <c r="BT506">
        <f t="shared" si="796"/>
        <v>309</v>
      </c>
      <c r="BV506">
        <f t="shared" si="780"/>
        <v>0</v>
      </c>
      <c r="BW506">
        <f t="shared" si="781"/>
        <v>0</v>
      </c>
      <c r="BX506">
        <f t="shared" si="782"/>
        <v>0</v>
      </c>
      <c r="BY506">
        <f t="shared" si="684"/>
        <v>1</v>
      </c>
    </row>
    <row r="507" spans="1:77" x14ac:dyDescent="0.25">
      <c r="A507" t="str">
        <f t="shared" si="783"/>
        <v>25016</v>
      </c>
      <c r="D507">
        <v>2</v>
      </c>
      <c r="E507">
        <v>50</v>
      </c>
      <c r="F507">
        <v>40.5</v>
      </c>
      <c r="G507">
        <v>16</v>
      </c>
      <c r="H507">
        <v>16.5</v>
      </c>
      <c r="I507">
        <v>0</v>
      </c>
      <c r="J507">
        <v>26</v>
      </c>
      <c r="K507">
        <v>30</v>
      </c>
      <c r="L507">
        <v>42.4</v>
      </c>
      <c r="M507" s="115">
        <f t="shared" si="763"/>
        <v>1061.48</v>
      </c>
      <c r="N507" s="7">
        <v>2040.4331716148024</v>
      </c>
      <c r="O507" s="7">
        <v>2188.0092071816284</v>
      </c>
      <c r="P507" s="7">
        <v>2935.7</v>
      </c>
      <c r="Q507" s="121" t="s">
        <v>392</v>
      </c>
      <c r="R507">
        <v>1</v>
      </c>
      <c r="S507">
        <v>1</v>
      </c>
      <c r="T507">
        <v>1</v>
      </c>
      <c r="U507" t="e">
        <f t="shared" si="765"/>
        <v>#VALUE!</v>
      </c>
      <c r="V507">
        <f t="shared" si="766"/>
        <v>1123</v>
      </c>
      <c r="W507">
        <f t="shared" si="767"/>
        <v>1204</v>
      </c>
      <c r="X507">
        <f t="shared" si="768"/>
        <v>1616</v>
      </c>
      <c r="Y507" t="e">
        <f t="shared" si="691"/>
        <v>#VALUE!</v>
      </c>
      <c r="Z507">
        <f t="shared" si="692"/>
        <v>193</v>
      </c>
      <c r="AA507">
        <f t="shared" si="693"/>
        <v>207</v>
      </c>
      <c r="AB507" s="8">
        <f t="shared" si="694"/>
        <v>278</v>
      </c>
      <c r="AC507" s="213" t="e">
        <f t="shared" si="785"/>
        <v>#VALUE!</v>
      </c>
      <c r="AD507" s="213">
        <f t="shared" si="786"/>
        <v>0.53376183532582666</v>
      </c>
      <c r="AE507" s="213">
        <f t="shared" si="787"/>
        <v>0.61344949221619227</v>
      </c>
      <c r="AF507" s="213">
        <f t="shared" si="788"/>
        <v>1.1024092789703548</v>
      </c>
      <c r="AG507" s="167">
        <f t="shared" si="769"/>
        <v>2.0829999999999999E-4</v>
      </c>
      <c r="AH507" s="167">
        <f t="shared" si="770"/>
        <v>1.724</v>
      </c>
      <c r="AI507" s="167">
        <f t="shared" si="771"/>
        <v>4</v>
      </c>
      <c r="AJ507" s="167">
        <f t="shared" si="772"/>
        <v>1.392796E-3</v>
      </c>
      <c r="AK507" s="115">
        <v>312</v>
      </c>
      <c r="AL507" s="7">
        <v>335</v>
      </c>
      <c r="AM507" s="7">
        <v>450</v>
      </c>
      <c r="AN507">
        <v>1</v>
      </c>
      <c r="AO507">
        <v>1</v>
      </c>
      <c r="AP507">
        <v>1</v>
      </c>
      <c r="AQ507">
        <f t="shared" si="774"/>
        <v>351</v>
      </c>
      <c r="AR507">
        <f t="shared" si="774"/>
        <v>377</v>
      </c>
      <c r="AS507">
        <f t="shared" si="775"/>
        <v>507</v>
      </c>
      <c r="AT507">
        <f t="shared" si="696"/>
        <v>151</v>
      </c>
      <c r="AU507">
        <f t="shared" si="697"/>
        <v>162</v>
      </c>
      <c r="AV507" s="8">
        <f t="shared" si="698"/>
        <v>218</v>
      </c>
      <c r="AW507" s="213">
        <f t="shared" si="790"/>
        <v>0.32781515330064936</v>
      </c>
      <c r="AX507" s="213">
        <f t="shared" si="791"/>
        <v>0.37694881869532509</v>
      </c>
      <c r="AY507" s="213">
        <f t="shared" si="792"/>
        <v>0.6799294709839987</v>
      </c>
      <c r="AZ507" s="119">
        <f t="shared" si="843"/>
        <v>1</v>
      </c>
      <c r="BA507" s="1">
        <v>6</v>
      </c>
      <c r="BB507">
        <v>6.7</v>
      </c>
      <c r="BC507">
        <v>9</v>
      </c>
      <c r="BE507" s="7">
        <v>1561</v>
      </c>
      <c r="BG507" s="123">
        <f t="shared" si="778"/>
        <v>0.68</v>
      </c>
      <c r="BJ507">
        <v>0</v>
      </c>
      <c r="BK507">
        <v>11.8</v>
      </c>
      <c r="BL507">
        <v>13.7</v>
      </c>
      <c r="BM507">
        <v>21.85</v>
      </c>
      <c r="BO507">
        <f t="shared" si="802"/>
        <v>1</v>
      </c>
      <c r="BP507">
        <f t="shared" si="802"/>
        <v>1</v>
      </c>
      <c r="BQ507">
        <f t="shared" si="802"/>
        <v>1</v>
      </c>
      <c r="BR507">
        <f t="shared" si="779"/>
        <v>351</v>
      </c>
      <c r="BS507">
        <f t="shared" si="795"/>
        <v>377</v>
      </c>
      <c r="BT507">
        <f t="shared" si="796"/>
        <v>507</v>
      </c>
      <c r="BV507">
        <f t="shared" si="780"/>
        <v>0</v>
      </c>
      <c r="BW507">
        <f t="shared" si="781"/>
        <v>0</v>
      </c>
      <c r="BX507">
        <f t="shared" si="782"/>
        <v>0</v>
      </c>
      <c r="BY507">
        <f t="shared" si="684"/>
        <v>1</v>
      </c>
    </row>
    <row r="508" spans="1:77" x14ac:dyDescent="0.25">
      <c r="A508" t="str">
        <f t="shared" si="783"/>
        <v>25020</v>
      </c>
      <c r="D508">
        <v>2</v>
      </c>
      <c r="E508">
        <v>50</v>
      </c>
      <c r="F508">
        <v>40.5</v>
      </c>
      <c r="G508">
        <v>20</v>
      </c>
      <c r="H508">
        <v>21.5</v>
      </c>
      <c r="I508">
        <v>0</v>
      </c>
      <c r="J508">
        <v>26</v>
      </c>
      <c r="K508">
        <v>30</v>
      </c>
      <c r="L508">
        <v>42.4</v>
      </c>
      <c r="M508" s="115">
        <f t="shared" si="763"/>
        <v>1356.8000000000002</v>
      </c>
      <c r="N508" s="7">
        <v>1942.5718983039128</v>
      </c>
      <c r="O508" s="7">
        <v>2086.4239348515057</v>
      </c>
      <c r="P508" s="7">
        <v>2518.44</v>
      </c>
      <c r="Q508" s="121" t="s">
        <v>392</v>
      </c>
      <c r="R508">
        <v>1</v>
      </c>
      <c r="S508">
        <v>1</v>
      </c>
      <c r="T508">
        <v>1</v>
      </c>
      <c r="U508" t="e">
        <f t="shared" si="765"/>
        <v>#VALUE!</v>
      </c>
      <c r="V508">
        <f t="shared" si="766"/>
        <v>1069</v>
      </c>
      <c r="W508">
        <f t="shared" si="767"/>
        <v>1148</v>
      </c>
      <c r="X508">
        <f t="shared" si="768"/>
        <v>1386</v>
      </c>
      <c r="Y508" t="e">
        <f t="shared" si="691"/>
        <v>#VALUE!</v>
      </c>
      <c r="Z508">
        <f t="shared" si="692"/>
        <v>184</v>
      </c>
      <c r="AA508">
        <f t="shared" si="693"/>
        <v>197</v>
      </c>
      <c r="AB508" s="8">
        <f t="shared" si="694"/>
        <v>238</v>
      </c>
      <c r="AC508" s="213" t="e">
        <f t="shared" si="785"/>
        <v>#VALUE!</v>
      </c>
      <c r="AD508" s="213">
        <f t="shared" si="786"/>
        <v>0.13202412573774117</v>
      </c>
      <c r="AE508" s="213">
        <f t="shared" si="787"/>
        <v>0.15118635140352535</v>
      </c>
      <c r="AF508" s="213">
        <f t="shared" si="788"/>
        <v>0.22007091536739209</v>
      </c>
      <c r="AG508" s="167">
        <f t="shared" si="769"/>
        <v>1.2760000000000001E-4</v>
      </c>
      <c r="AH508" s="167">
        <f t="shared" si="770"/>
        <v>1.7219</v>
      </c>
      <c r="AI508" s="167">
        <f t="shared" si="771"/>
        <v>2</v>
      </c>
      <c r="AJ508" s="167">
        <f t="shared" si="772"/>
        <v>3.76611E-4</v>
      </c>
      <c r="AK508" s="115">
        <v>240.07166246887351</v>
      </c>
      <c r="AL508" s="7">
        <v>257.84953601562182</v>
      </c>
      <c r="AM508" s="7">
        <v>311.24</v>
      </c>
      <c r="AN508">
        <v>1</v>
      </c>
      <c r="AO508">
        <v>1</v>
      </c>
      <c r="AP508">
        <v>1</v>
      </c>
      <c r="AQ508">
        <f t="shared" si="774"/>
        <v>270</v>
      </c>
      <c r="AR508">
        <f t="shared" si="774"/>
        <v>290</v>
      </c>
      <c r="AS508">
        <f t="shared" si="775"/>
        <v>351</v>
      </c>
      <c r="AT508">
        <f t="shared" si="696"/>
        <v>116</v>
      </c>
      <c r="AU508">
        <f t="shared" si="697"/>
        <v>125</v>
      </c>
      <c r="AV508" s="8">
        <f t="shared" si="698"/>
        <v>151</v>
      </c>
      <c r="AW508" s="213">
        <f t="shared" si="790"/>
        <v>5.2857329211883422E-2</v>
      </c>
      <c r="AX508" s="213">
        <f t="shared" si="791"/>
        <v>6.1301230610913297E-2</v>
      </c>
      <c r="AY508" s="213">
        <f t="shared" si="792"/>
        <v>8.9183295500180879E-2</v>
      </c>
      <c r="AZ508" s="119">
        <f t="shared" si="843"/>
        <v>0.7</v>
      </c>
      <c r="BA508" s="1">
        <v>6</v>
      </c>
      <c r="BB508">
        <v>6.7</v>
      </c>
      <c r="BC508">
        <v>9</v>
      </c>
      <c r="BE508" s="7">
        <v>1696</v>
      </c>
      <c r="BG508" s="123">
        <f t="shared" si="778"/>
        <v>0.8</v>
      </c>
      <c r="BJ508">
        <v>0</v>
      </c>
      <c r="BK508">
        <v>11.8</v>
      </c>
      <c r="BL508">
        <v>13.7</v>
      </c>
      <c r="BM508">
        <v>21.85</v>
      </c>
      <c r="BO508">
        <f t="shared" si="802"/>
        <v>1</v>
      </c>
      <c r="BP508">
        <f t="shared" si="802"/>
        <v>1</v>
      </c>
      <c r="BQ508">
        <f t="shared" si="802"/>
        <v>1</v>
      </c>
      <c r="BR508">
        <f t="shared" si="779"/>
        <v>270</v>
      </c>
      <c r="BS508">
        <f t="shared" si="795"/>
        <v>290</v>
      </c>
      <c r="BT508">
        <f t="shared" si="796"/>
        <v>351</v>
      </c>
      <c r="BV508">
        <f t="shared" si="780"/>
        <v>0</v>
      </c>
      <c r="BW508">
        <f t="shared" si="781"/>
        <v>0</v>
      </c>
      <c r="BX508">
        <f t="shared" si="782"/>
        <v>0</v>
      </c>
      <c r="BY508">
        <f t="shared" si="684"/>
        <v>1</v>
      </c>
    </row>
    <row r="509" spans="1:77" x14ac:dyDescent="0.25">
      <c r="A509" t="str">
        <f t="shared" si="783"/>
        <v>25021</v>
      </c>
      <c r="D509">
        <v>2</v>
      </c>
      <c r="E509">
        <v>50</v>
      </c>
      <c r="F509">
        <v>40.5</v>
      </c>
      <c r="G509">
        <v>21</v>
      </c>
      <c r="H509">
        <v>21.5</v>
      </c>
      <c r="I509">
        <v>0</v>
      </c>
      <c r="J509">
        <v>26</v>
      </c>
      <c r="K509">
        <v>30</v>
      </c>
      <c r="L509">
        <v>42.4</v>
      </c>
      <c r="M509" s="115">
        <f t="shared" si="763"/>
        <v>1640.8000000000002</v>
      </c>
      <c r="N509" s="7">
        <v>2627.7848955664344</v>
      </c>
      <c r="O509" s="7">
        <v>2817.8416357747774</v>
      </c>
      <c r="P509" s="7">
        <v>3780.76</v>
      </c>
      <c r="Q509" s="121" t="s">
        <v>392</v>
      </c>
      <c r="R509">
        <v>1</v>
      </c>
      <c r="S509">
        <v>1</v>
      </c>
      <c r="T509">
        <v>1</v>
      </c>
      <c r="U509" t="e">
        <f t="shared" si="765"/>
        <v>#VALUE!</v>
      </c>
      <c r="V509">
        <f t="shared" si="766"/>
        <v>1446</v>
      </c>
      <c r="W509">
        <f t="shared" si="767"/>
        <v>1551</v>
      </c>
      <c r="X509">
        <f t="shared" si="768"/>
        <v>2081</v>
      </c>
      <c r="Y509" t="e">
        <f t="shared" si="691"/>
        <v>#VALUE!</v>
      </c>
      <c r="Z509">
        <f t="shared" si="692"/>
        <v>249</v>
      </c>
      <c r="AA509">
        <f t="shared" si="693"/>
        <v>267</v>
      </c>
      <c r="AB509" s="8">
        <f t="shared" si="694"/>
        <v>358</v>
      </c>
      <c r="AC509" s="213" t="e">
        <f t="shared" si="785"/>
        <v>#VALUE!</v>
      </c>
      <c r="AD509" s="213">
        <f t="shared" si="786"/>
        <v>0.33623496085654525</v>
      </c>
      <c r="AE509" s="213">
        <f t="shared" si="787"/>
        <v>0.38607823917881157</v>
      </c>
      <c r="AF509" s="213">
        <f t="shared" si="788"/>
        <v>0.69031535960128876</v>
      </c>
      <c r="AG509" s="167">
        <f t="shared" si="769"/>
        <v>1.2760000000000001E-4</v>
      </c>
      <c r="AH509" s="167">
        <f t="shared" si="770"/>
        <v>1.7219</v>
      </c>
      <c r="AI509" s="167">
        <f t="shared" si="771"/>
        <v>4</v>
      </c>
      <c r="AJ509" s="167">
        <f t="shared" si="772"/>
        <v>5.1420100000000005E-4</v>
      </c>
      <c r="AK509" s="115">
        <v>340.86222571220884</v>
      </c>
      <c r="AL509" s="7">
        <v>365.51537125251701</v>
      </c>
      <c r="AM509" s="7">
        <v>490.42</v>
      </c>
      <c r="AN509">
        <v>1</v>
      </c>
      <c r="AO509">
        <v>1</v>
      </c>
      <c r="AP509">
        <v>1</v>
      </c>
      <c r="AQ509">
        <f t="shared" si="774"/>
        <v>384</v>
      </c>
      <c r="AR509">
        <f t="shared" si="774"/>
        <v>412</v>
      </c>
      <c r="AS509">
        <f t="shared" si="775"/>
        <v>552</v>
      </c>
      <c r="AT509">
        <f t="shared" si="696"/>
        <v>165</v>
      </c>
      <c r="AU509">
        <f t="shared" si="697"/>
        <v>177</v>
      </c>
      <c r="AV509" s="8">
        <f t="shared" si="698"/>
        <v>237</v>
      </c>
      <c r="AW509" s="213">
        <f t="shared" si="790"/>
        <v>0.14890990640066754</v>
      </c>
      <c r="AX509" s="213">
        <f t="shared" si="791"/>
        <v>0.17109642672618616</v>
      </c>
      <c r="AY509" s="213">
        <f t="shared" si="792"/>
        <v>0.30490592172003561</v>
      </c>
      <c r="AZ509" s="119">
        <f t="shared" si="843"/>
        <v>1.3</v>
      </c>
      <c r="BA509" s="1">
        <v>6</v>
      </c>
      <c r="BB509">
        <v>6.7</v>
      </c>
      <c r="BC509">
        <v>9</v>
      </c>
      <c r="BE509" s="7">
        <v>2051</v>
      </c>
      <c r="BG509" s="123">
        <f t="shared" si="778"/>
        <v>0.8</v>
      </c>
      <c r="BJ509">
        <v>0</v>
      </c>
      <c r="BK509">
        <v>11.8</v>
      </c>
      <c r="BL509">
        <v>13.7</v>
      </c>
      <c r="BM509">
        <v>21.85</v>
      </c>
      <c r="BO509">
        <f t="shared" si="802"/>
        <v>1</v>
      </c>
      <c r="BP509">
        <f t="shared" si="802"/>
        <v>1</v>
      </c>
      <c r="BQ509">
        <f t="shared" si="802"/>
        <v>1</v>
      </c>
      <c r="BR509">
        <f t="shared" si="779"/>
        <v>384</v>
      </c>
      <c r="BS509">
        <f t="shared" si="795"/>
        <v>412</v>
      </c>
      <c r="BT509">
        <f t="shared" si="796"/>
        <v>552</v>
      </c>
      <c r="BV509">
        <f t="shared" si="780"/>
        <v>0</v>
      </c>
      <c r="BW509">
        <f t="shared" si="781"/>
        <v>0</v>
      </c>
      <c r="BX509">
        <f t="shared" si="782"/>
        <v>0</v>
      </c>
      <c r="BY509">
        <f t="shared" si="684"/>
        <v>1</v>
      </c>
    </row>
    <row r="510" spans="1:77" x14ac:dyDescent="0.25">
      <c r="A510" t="str">
        <f t="shared" si="783"/>
        <v>25010</v>
      </c>
      <c r="D510">
        <v>2</v>
      </c>
      <c r="E510">
        <v>50</v>
      </c>
      <c r="F510">
        <v>40.5</v>
      </c>
      <c r="G510">
        <v>10</v>
      </c>
      <c r="H510">
        <v>11.5</v>
      </c>
      <c r="I510">
        <v>0</v>
      </c>
      <c r="J510">
        <v>26</v>
      </c>
      <c r="K510">
        <v>30</v>
      </c>
      <c r="L510">
        <v>42.4</v>
      </c>
      <c r="M510" s="115">
        <f t="shared" si="763"/>
        <v>781.2</v>
      </c>
      <c r="N510" s="7">
        <v>1395.6272192501513</v>
      </c>
      <c r="O510" s="7">
        <v>1501.3000140389001</v>
      </c>
      <c r="P510" s="7">
        <v>1828.08</v>
      </c>
      <c r="Q510" s="121" t="s">
        <v>392</v>
      </c>
      <c r="R510">
        <v>1</v>
      </c>
      <c r="S510">
        <v>1</v>
      </c>
      <c r="T510">
        <v>1</v>
      </c>
      <c r="U510" t="e">
        <f t="shared" si="765"/>
        <v>#VALUE!</v>
      </c>
      <c r="V510">
        <f t="shared" si="766"/>
        <v>768</v>
      </c>
      <c r="W510">
        <f t="shared" si="767"/>
        <v>826</v>
      </c>
      <c r="X510">
        <f t="shared" si="768"/>
        <v>1006</v>
      </c>
      <c r="Y510" t="e">
        <f t="shared" si="691"/>
        <v>#VALUE!</v>
      </c>
      <c r="Z510">
        <f t="shared" si="692"/>
        <v>132</v>
      </c>
      <c r="AA510">
        <f t="shared" si="693"/>
        <v>142</v>
      </c>
      <c r="AB510" s="8">
        <f t="shared" si="694"/>
        <v>173</v>
      </c>
      <c r="AC510" s="213" t="e">
        <f t="shared" si="785"/>
        <v>#VALUE!</v>
      </c>
      <c r="AD510" s="213">
        <f t="shared" si="786"/>
        <v>7.5931298068448158E-2</v>
      </c>
      <c r="AE510" s="213">
        <f t="shared" si="787"/>
        <v>8.7578510316806676E-2</v>
      </c>
      <c r="AF510" s="213">
        <f t="shared" si="788"/>
        <v>0.12885508415490071</v>
      </c>
      <c r="AG510" s="167">
        <f t="shared" si="769"/>
        <v>3.969E-4</v>
      </c>
      <c r="AH510" s="167">
        <f t="shared" si="770"/>
        <v>1.7345999999999999</v>
      </c>
      <c r="AI510" s="167">
        <f t="shared" si="771"/>
        <v>2</v>
      </c>
      <c r="AJ510" s="167">
        <f t="shared" si="772"/>
        <v>3.6734700000000002E-4</v>
      </c>
      <c r="AK510" s="115">
        <v>193.48593193227777</v>
      </c>
      <c r="AL510" s="7">
        <v>208.13611852764589</v>
      </c>
      <c r="AM510" s="7">
        <v>253.44</v>
      </c>
      <c r="AN510">
        <v>1</v>
      </c>
      <c r="AO510">
        <v>1</v>
      </c>
      <c r="AP510">
        <v>1</v>
      </c>
      <c r="AQ510">
        <f t="shared" si="774"/>
        <v>218</v>
      </c>
      <c r="AR510">
        <f t="shared" si="774"/>
        <v>234</v>
      </c>
      <c r="AS510">
        <f t="shared" si="775"/>
        <v>285</v>
      </c>
      <c r="AT510">
        <f t="shared" si="696"/>
        <v>94</v>
      </c>
      <c r="AU510">
        <f t="shared" si="697"/>
        <v>101</v>
      </c>
      <c r="AV510" s="8">
        <f t="shared" si="698"/>
        <v>123</v>
      </c>
      <c r="AW510" s="213">
        <f t="shared" si="790"/>
        <v>3.9137424462603425E-2</v>
      </c>
      <c r="AX510" s="213">
        <f t="shared" si="791"/>
        <v>4.5023700356358637E-2</v>
      </c>
      <c r="AY510" s="213">
        <f t="shared" si="792"/>
        <v>6.614693018965527E-2</v>
      </c>
      <c r="AZ510" s="119">
        <f t="shared" si="843"/>
        <v>0.3</v>
      </c>
      <c r="BA510" s="1">
        <v>6.7</v>
      </c>
      <c r="BB510">
        <v>7.4</v>
      </c>
      <c r="BC510">
        <v>10.3</v>
      </c>
      <c r="BE510" s="7">
        <v>868</v>
      </c>
      <c r="BG510" s="123">
        <f t="shared" si="778"/>
        <v>0.9</v>
      </c>
      <c r="BJ510">
        <v>0</v>
      </c>
      <c r="BK510">
        <v>12.5</v>
      </c>
      <c r="BL510">
        <v>14.7</v>
      </c>
      <c r="BM510">
        <v>21.85</v>
      </c>
      <c r="BO510">
        <f t="shared" si="802"/>
        <v>1</v>
      </c>
      <c r="BP510">
        <f t="shared" si="802"/>
        <v>1</v>
      </c>
      <c r="BQ510">
        <f t="shared" si="802"/>
        <v>1</v>
      </c>
      <c r="BR510">
        <f t="shared" si="779"/>
        <v>218</v>
      </c>
      <c r="BS510">
        <f t="shared" si="795"/>
        <v>234</v>
      </c>
      <c r="BT510">
        <f t="shared" si="796"/>
        <v>285</v>
      </c>
      <c r="BV510">
        <f t="shared" si="780"/>
        <v>0</v>
      </c>
      <c r="BW510">
        <f t="shared" si="781"/>
        <v>0</v>
      </c>
      <c r="BX510">
        <f t="shared" si="782"/>
        <v>0</v>
      </c>
      <c r="BY510">
        <f t="shared" si="684"/>
        <v>1</v>
      </c>
    </row>
    <row r="511" spans="1:77" x14ac:dyDescent="0.25">
      <c r="A511" t="str">
        <f t="shared" si="783"/>
        <v>25011</v>
      </c>
      <c r="D511">
        <v>2</v>
      </c>
      <c r="E511">
        <v>50</v>
      </c>
      <c r="F511">
        <v>40.5</v>
      </c>
      <c r="G511">
        <v>11</v>
      </c>
      <c r="H511">
        <v>11.5</v>
      </c>
      <c r="I511">
        <v>0</v>
      </c>
      <c r="J511">
        <v>26</v>
      </c>
      <c r="K511">
        <v>30</v>
      </c>
      <c r="L511">
        <v>42.4</v>
      </c>
      <c r="M511" s="115">
        <f t="shared" si="763"/>
        <v>801.04000000000008</v>
      </c>
      <c r="N511" s="7">
        <v>1893.6336235985709</v>
      </c>
      <c r="O511" s="7">
        <v>2037.0140009310799</v>
      </c>
      <c r="P511" s="7">
        <v>2480.4</v>
      </c>
      <c r="Q511" s="121" t="s">
        <v>392</v>
      </c>
      <c r="R511">
        <v>1</v>
      </c>
      <c r="S511">
        <v>1</v>
      </c>
      <c r="T511">
        <v>1</v>
      </c>
      <c r="U511" t="e">
        <f t="shared" si="765"/>
        <v>#VALUE!</v>
      </c>
      <c r="V511">
        <f t="shared" si="766"/>
        <v>1042</v>
      </c>
      <c r="W511">
        <f t="shared" si="767"/>
        <v>1121</v>
      </c>
      <c r="X511">
        <f t="shared" si="768"/>
        <v>1365</v>
      </c>
      <c r="Y511" t="e">
        <f t="shared" si="691"/>
        <v>#VALUE!</v>
      </c>
      <c r="Z511">
        <f t="shared" si="692"/>
        <v>179</v>
      </c>
      <c r="AA511">
        <f t="shared" si="693"/>
        <v>193</v>
      </c>
      <c r="AB511" s="8">
        <f t="shared" si="694"/>
        <v>235</v>
      </c>
      <c r="AC511" s="213" t="e">
        <f t="shared" si="785"/>
        <v>#VALUE!</v>
      </c>
      <c r="AD511" s="213">
        <f t="shared" si="786"/>
        <v>0.22512107231333536</v>
      </c>
      <c r="AE511" s="213">
        <f t="shared" si="787"/>
        <v>0.26068222660602169</v>
      </c>
      <c r="AF511" s="213">
        <f t="shared" si="788"/>
        <v>0.38263184956744106</v>
      </c>
      <c r="AG511" s="167">
        <f t="shared" si="769"/>
        <v>3.969E-4</v>
      </c>
      <c r="AH511" s="167">
        <f t="shared" si="770"/>
        <v>1.7345999999999999</v>
      </c>
      <c r="AI511" s="167">
        <f t="shared" si="771"/>
        <v>4</v>
      </c>
      <c r="AJ511" s="167">
        <f t="shared" si="772"/>
        <v>5.7428799999999995E-4</v>
      </c>
      <c r="AK511" s="115">
        <v>317.16301910489852</v>
      </c>
      <c r="AL511" s="7">
        <v>341.17767156378318</v>
      </c>
      <c r="AM511" s="7">
        <v>415.44</v>
      </c>
      <c r="AN511">
        <v>1</v>
      </c>
      <c r="AO511">
        <v>1</v>
      </c>
      <c r="AP511">
        <v>1</v>
      </c>
      <c r="AQ511">
        <f t="shared" si="774"/>
        <v>357</v>
      </c>
      <c r="AR511">
        <f t="shared" si="774"/>
        <v>384</v>
      </c>
      <c r="AS511">
        <f t="shared" si="775"/>
        <v>468</v>
      </c>
      <c r="AT511">
        <f t="shared" si="696"/>
        <v>154</v>
      </c>
      <c r="AU511">
        <f t="shared" si="697"/>
        <v>165</v>
      </c>
      <c r="AV511" s="8">
        <f t="shared" si="698"/>
        <v>201</v>
      </c>
      <c r="AW511" s="213">
        <f t="shared" si="790"/>
        <v>0.16797986049684144</v>
      </c>
      <c r="AX511" s="213">
        <f t="shared" si="791"/>
        <v>0.19211531609129209</v>
      </c>
      <c r="AY511" s="213">
        <f t="shared" si="792"/>
        <v>0.28214751911772651</v>
      </c>
      <c r="AZ511" s="119">
        <f t="shared" si="843"/>
        <v>0.7</v>
      </c>
      <c r="BA511" s="1">
        <v>6.7</v>
      </c>
      <c r="BB511">
        <v>7.4</v>
      </c>
      <c r="BC511">
        <v>10.3</v>
      </c>
      <c r="BE511" s="7">
        <v>1178</v>
      </c>
      <c r="BG511" s="123">
        <f t="shared" si="778"/>
        <v>0.68</v>
      </c>
      <c r="BJ511">
        <v>0</v>
      </c>
      <c r="BK511">
        <v>12.5</v>
      </c>
      <c r="BL511">
        <v>14.7</v>
      </c>
      <c r="BM511">
        <v>21.85</v>
      </c>
      <c r="BO511">
        <f t="shared" si="802"/>
        <v>1</v>
      </c>
      <c r="BP511">
        <f t="shared" si="802"/>
        <v>1</v>
      </c>
      <c r="BQ511">
        <f t="shared" si="802"/>
        <v>1</v>
      </c>
      <c r="BR511">
        <f t="shared" si="779"/>
        <v>357</v>
      </c>
      <c r="BS511">
        <f t="shared" si="795"/>
        <v>384</v>
      </c>
      <c r="BT511">
        <f t="shared" si="796"/>
        <v>468</v>
      </c>
      <c r="BV511">
        <f t="shared" si="780"/>
        <v>0</v>
      </c>
      <c r="BW511">
        <f t="shared" si="781"/>
        <v>0</v>
      </c>
      <c r="BX511">
        <f t="shared" si="782"/>
        <v>0</v>
      </c>
      <c r="BY511">
        <f t="shared" si="684"/>
        <v>1</v>
      </c>
    </row>
    <row r="512" spans="1:77" x14ac:dyDescent="0.25">
      <c r="A512" t="str">
        <f t="shared" si="783"/>
        <v>25015</v>
      </c>
      <c r="D512">
        <v>2</v>
      </c>
      <c r="E512">
        <v>50</v>
      </c>
      <c r="F512">
        <v>40.5</v>
      </c>
      <c r="G512">
        <v>15</v>
      </c>
      <c r="H512">
        <v>16.5</v>
      </c>
      <c r="I512">
        <v>0</v>
      </c>
      <c r="J512">
        <v>26</v>
      </c>
      <c r="K512">
        <v>30</v>
      </c>
      <c r="L512">
        <v>43.3</v>
      </c>
      <c r="M512" s="115">
        <f t="shared" si="763"/>
        <v>1104</v>
      </c>
      <c r="N512" s="7">
        <v>1597.9167676946356</v>
      </c>
      <c r="O512" s="7">
        <v>1711.9130538160239</v>
      </c>
      <c r="P512" s="7">
        <v>2331.36</v>
      </c>
      <c r="Q512" s="121" t="s">
        <v>392</v>
      </c>
      <c r="R512">
        <v>1</v>
      </c>
      <c r="S512">
        <v>1</v>
      </c>
      <c r="T512">
        <v>1</v>
      </c>
      <c r="U512" t="e">
        <f t="shared" si="765"/>
        <v>#VALUE!</v>
      </c>
      <c r="V512">
        <f t="shared" si="766"/>
        <v>879</v>
      </c>
      <c r="W512">
        <f t="shared" si="767"/>
        <v>942</v>
      </c>
      <c r="X512">
        <f t="shared" si="768"/>
        <v>1283</v>
      </c>
      <c r="Y512" t="e">
        <f t="shared" si="691"/>
        <v>#VALUE!</v>
      </c>
      <c r="Z512">
        <f t="shared" si="692"/>
        <v>151</v>
      </c>
      <c r="AA512">
        <f t="shared" si="693"/>
        <v>162</v>
      </c>
      <c r="AB512" s="8">
        <f t="shared" si="694"/>
        <v>221</v>
      </c>
      <c r="AC512" s="213" t="e">
        <f t="shared" si="785"/>
        <v>#VALUE!</v>
      </c>
      <c r="AD512" s="213">
        <f t="shared" si="786"/>
        <v>0.11149318051412467</v>
      </c>
      <c r="AE512" s="213">
        <f t="shared" si="787"/>
        <v>0.12814532675486259</v>
      </c>
      <c r="AF512" s="213">
        <f t="shared" si="788"/>
        <v>0.23705094519204692</v>
      </c>
      <c r="AG512" s="167">
        <f t="shared" si="769"/>
        <v>2.0829999999999999E-4</v>
      </c>
      <c r="AH512" s="167">
        <f t="shared" si="770"/>
        <v>1.724</v>
      </c>
      <c r="AI512" s="167">
        <f t="shared" si="771"/>
        <v>2</v>
      </c>
      <c r="AJ512" s="167">
        <f t="shared" si="772"/>
        <v>4.6182900000000003E-4</v>
      </c>
      <c r="AK512" s="115">
        <v>218.12205414485143</v>
      </c>
      <c r="AL512" s="7">
        <v>233.68300487544244</v>
      </c>
      <c r="AM512" s="7">
        <v>318.24</v>
      </c>
      <c r="AN512">
        <v>1</v>
      </c>
      <c r="AO512">
        <v>1</v>
      </c>
      <c r="AP512">
        <v>1</v>
      </c>
      <c r="AQ512">
        <f t="shared" si="774"/>
        <v>246</v>
      </c>
      <c r="AR512">
        <f t="shared" si="774"/>
        <v>263</v>
      </c>
      <c r="AS512">
        <f t="shared" si="775"/>
        <v>358</v>
      </c>
      <c r="AT512">
        <f t="shared" si="696"/>
        <v>106</v>
      </c>
      <c r="AU512">
        <f t="shared" si="697"/>
        <v>113</v>
      </c>
      <c r="AV512" s="8">
        <f t="shared" si="698"/>
        <v>154</v>
      </c>
      <c r="AW512" s="213">
        <f t="shared" si="790"/>
        <v>5.5361686489985962E-2</v>
      </c>
      <c r="AX512" s="213">
        <f t="shared" si="791"/>
        <v>6.2825402834468594E-2</v>
      </c>
      <c r="AY512" s="213">
        <f t="shared" si="792"/>
        <v>0.11592064741838594</v>
      </c>
      <c r="AZ512" s="119">
        <f t="shared" si="843"/>
        <v>0.5</v>
      </c>
      <c r="BA512" s="1">
        <v>7</v>
      </c>
      <c r="BB512">
        <v>7.7</v>
      </c>
      <c r="BC512">
        <v>10.7</v>
      </c>
      <c r="BE512" s="7">
        <v>1380</v>
      </c>
      <c r="BG512" s="123">
        <f t="shared" si="778"/>
        <v>0.8</v>
      </c>
      <c r="BJ512">
        <v>0</v>
      </c>
      <c r="BK512">
        <v>11.3</v>
      </c>
      <c r="BL512">
        <v>13.2</v>
      </c>
      <c r="BM512">
        <v>21.85</v>
      </c>
      <c r="BO512">
        <f t="shared" si="802"/>
        <v>1</v>
      </c>
      <c r="BP512">
        <f t="shared" si="802"/>
        <v>1</v>
      </c>
      <c r="BQ512">
        <f t="shared" si="802"/>
        <v>1</v>
      </c>
      <c r="BR512">
        <f t="shared" si="779"/>
        <v>246</v>
      </c>
      <c r="BS512">
        <f t="shared" si="795"/>
        <v>263</v>
      </c>
      <c r="BT512">
        <f t="shared" si="796"/>
        <v>358</v>
      </c>
      <c r="BV512">
        <f t="shared" si="780"/>
        <v>0</v>
      </c>
      <c r="BW512">
        <f t="shared" si="781"/>
        <v>0</v>
      </c>
      <c r="BX512">
        <f t="shared" si="782"/>
        <v>0</v>
      </c>
      <c r="BY512">
        <f t="shared" si="684"/>
        <v>1</v>
      </c>
    </row>
    <row r="513" spans="1:77" x14ac:dyDescent="0.25">
      <c r="A513" t="str">
        <f t="shared" si="783"/>
        <v>25016</v>
      </c>
      <c r="D513">
        <v>2</v>
      </c>
      <c r="E513">
        <v>50</v>
      </c>
      <c r="F513">
        <v>40.5</v>
      </c>
      <c r="G513">
        <v>16</v>
      </c>
      <c r="H513">
        <v>16.5</v>
      </c>
      <c r="I513">
        <v>0</v>
      </c>
      <c r="J513">
        <v>26</v>
      </c>
      <c r="K513">
        <v>30</v>
      </c>
      <c r="L513">
        <v>43.3</v>
      </c>
      <c r="M513" s="115">
        <f t="shared" si="763"/>
        <v>1194.0800000000002</v>
      </c>
      <c r="N513" s="7">
        <v>2336.669516687492</v>
      </c>
      <c r="O513" s="7">
        <v>2503.3688418217644</v>
      </c>
      <c r="P513" s="7">
        <v>3409.2</v>
      </c>
      <c r="Q513" s="121" t="s">
        <v>392</v>
      </c>
      <c r="R513">
        <v>1</v>
      </c>
      <c r="S513">
        <v>1</v>
      </c>
      <c r="T513">
        <v>1</v>
      </c>
      <c r="U513" t="e">
        <f t="shared" si="765"/>
        <v>#VALUE!</v>
      </c>
      <c r="V513">
        <f t="shared" si="766"/>
        <v>1286</v>
      </c>
      <c r="W513">
        <f t="shared" si="767"/>
        <v>1378</v>
      </c>
      <c r="X513">
        <f t="shared" si="768"/>
        <v>1876</v>
      </c>
      <c r="Y513" t="e">
        <f t="shared" si="691"/>
        <v>#VALUE!</v>
      </c>
      <c r="Z513">
        <f t="shared" si="692"/>
        <v>221</v>
      </c>
      <c r="AA513">
        <f t="shared" si="693"/>
        <v>237</v>
      </c>
      <c r="AB513" s="8">
        <f t="shared" si="694"/>
        <v>323</v>
      </c>
      <c r="AC513" s="213" t="e">
        <f t="shared" si="785"/>
        <v>#VALUE!</v>
      </c>
      <c r="AD513" s="213">
        <f t="shared" si="786"/>
        <v>0.69865094715249376</v>
      </c>
      <c r="AE513" s="213">
        <f t="shared" si="787"/>
        <v>0.80277188698963409</v>
      </c>
      <c r="AF513" s="213">
        <f t="shared" si="788"/>
        <v>1.4855871839929942</v>
      </c>
      <c r="AG513" s="167">
        <f t="shared" si="769"/>
        <v>2.0829999999999999E-4</v>
      </c>
      <c r="AH513" s="167">
        <f t="shared" si="770"/>
        <v>1.724</v>
      </c>
      <c r="AI513" s="167">
        <f t="shared" si="771"/>
        <v>4</v>
      </c>
      <c r="AJ513" s="167">
        <f t="shared" si="772"/>
        <v>1.392796E-3</v>
      </c>
      <c r="AK513" s="115">
        <v>357.77938745479025</v>
      </c>
      <c r="AL513" s="7">
        <v>383.30357134546551</v>
      </c>
      <c r="AM513" s="7">
        <v>522</v>
      </c>
      <c r="AN513">
        <v>1</v>
      </c>
      <c r="AO513">
        <v>1</v>
      </c>
      <c r="AP513">
        <v>1</v>
      </c>
      <c r="AQ513">
        <f t="shared" si="774"/>
        <v>403</v>
      </c>
      <c r="AR513">
        <f t="shared" si="774"/>
        <v>432</v>
      </c>
      <c r="AS513">
        <f t="shared" si="775"/>
        <v>588</v>
      </c>
      <c r="AT513">
        <f t="shared" si="696"/>
        <v>173</v>
      </c>
      <c r="AU513">
        <f t="shared" si="697"/>
        <v>186</v>
      </c>
      <c r="AV513" s="8">
        <f t="shared" si="698"/>
        <v>253</v>
      </c>
      <c r="AW513" s="213">
        <f t="shared" si="790"/>
        <v>0.4294934640216595</v>
      </c>
      <c r="AX513" s="213">
        <f t="shared" si="791"/>
        <v>0.49598666620068316</v>
      </c>
      <c r="AY513" s="213">
        <f t="shared" si="792"/>
        <v>0.9140867050433541</v>
      </c>
      <c r="AZ513" s="119">
        <f t="shared" si="843"/>
        <v>1</v>
      </c>
      <c r="BA513" s="1">
        <v>7</v>
      </c>
      <c r="BB513">
        <v>7.7</v>
      </c>
      <c r="BC513">
        <v>10.7</v>
      </c>
      <c r="BE513" s="7">
        <v>1756</v>
      </c>
      <c r="BG513" s="123">
        <f t="shared" si="778"/>
        <v>0.68</v>
      </c>
      <c r="BJ513">
        <v>0</v>
      </c>
      <c r="BK513">
        <v>11.3</v>
      </c>
      <c r="BL513">
        <v>13.2</v>
      </c>
      <c r="BM513">
        <v>21.85</v>
      </c>
      <c r="BO513">
        <f t="shared" si="802"/>
        <v>1</v>
      </c>
      <c r="BP513">
        <f t="shared" si="802"/>
        <v>1</v>
      </c>
      <c r="BQ513">
        <f t="shared" si="802"/>
        <v>1</v>
      </c>
      <c r="BR513">
        <f t="shared" si="779"/>
        <v>403</v>
      </c>
      <c r="BS513">
        <f t="shared" si="795"/>
        <v>432</v>
      </c>
      <c r="BT513">
        <f t="shared" si="796"/>
        <v>588</v>
      </c>
      <c r="BV513">
        <f t="shared" si="780"/>
        <v>0</v>
      </c>
      <c r="BW513">
        <f t="shared" si="781"/>
        <v>0</v>
      </c>
      <c r="BX513">
        <f t="shared" si="782"/>
        <v>0</v>
      </c>
      <c r="BY513">
        <f t="shared" si="684"/>
        <v>1</v>
      </c>
    </row>
    <row r="514" spans="1:77" x14ac:dyDescent="0.25">
      <c r="A514" t="str">
        <f t="shared" si="783"/>
        <v>25020</v>
      </c>
      <c r="D514">
        <v>2</v>
      </c>
      <c r="E514">
        <v>50</v>
      </c>
      <c r="F514">
        <v>40.5</v>
      </c>
      <c r="G514">
        <v>20</v>
      </c>
      <c r="H514">
        <v>21.5</v>
      </c>
      <c r="I514">
        <v>0</v>
      </c>
      <c r="J514">
        <v>26</v>
      </c>
      <c r="K514">
        <v>30</v>
      </c>
      <c r="L514">
        <v>43.3</v>
      </c>
      <c r="M514" s="115">
        <f t="shared" si="763"/>
        <v>1526.4</v>
      </c>
      <c r="N514" s="7">
        <v>2232.7836804230465</v>
      </c>
      <c r="O514" s="7">
        <v>2401.8435041457315</v>
      </c>
      <c r="P514" s="7">
        <v>2924.64</v>
      </c>
      <c r="Q514" s="121" t="s">
        <v>392</v>
      </c>
      <c r="R514">
        <v>1</v>
      </c>
      <c r="S514">
        <v>1</v>
      </c>
      <c r="T514">
        <v>1</v>
      </c>
      <c r="U514" t="e">
        <f t="shared" si="765"/>
        <v>#VALUE!</v>
      </c>
      <c r="V514">
        <f t="shared" si="766"/>
        <v>1229</v>
      </c>
      <c r="W514">
        <f t="shared" si="767"/>
        <v>1322</v>
      </c>
      <c r="X514">
        <f t="shared" si="768"/>
        <v>1610</v>
      </c>
      <c r="Y514" t="e">
        <f t="shared" si="691"/>
        <v>#VALUE!</v>
      </c>
      <c r="Z514">
        <f t="shared" si="692"/>
        <v>211</v>
      </c>
      <c r="AA514">
        <f t="shared" si="693"/>
        <v>227</v>
      </c>
      <c r="AB514" s="8">
        <f t="shared" si="694"/>
        <v>277</v>
      </c>
      <c r="AC514" s="213" t="e">
        <f t="shared" si="785"/>
        <v>#VALUE!</v>
      </c>
      <c r="AD514" s="213">
        <f t="shared" si="786"/>
        <v>0.17326582589077111</v>
      </c>
      <c r="AE514" s="213">
        <f t="shared" si="787"/>
        <v>0.20033100666275019</v>
      </c>
      <c r="AF514" s="213">
        <f t="shared" si="788"/>
        <v>0.2974880411492884</v>
      </c>
      <c r="AG514" s="167">
        <f t="shared" si="769"/>
        <v>1.2760000000000001E-4</v>
      </c>
      <c r="AH514" s="167">
        <f t="shared" si="770"/>
        <v>1.7219</v>
      </c>
      <c r="AI514" s="167">
        <f t="shared" si="771"/>
        <v>2</v>
      </c>
      <c r="AJ514" s="167">
        <f t="shared" si="772"/>
        <v>3.76611E-4</v>
      </c>
      <c r="AK514" s="115">
        <v>275.93732338069162</v>
      </c>
      <c r="AL514" s="7">
        <v>296.83048721840407</v>
      </c>
      <c r="AM514" s="7">
        <v>361.44</v>
      </c>
      <c r="AN514">
        <v>1</v>
      </c>
      <c r="AO514">
        <v>1</v>
      </c>
      <c r="AP514">
        <v>1</v>
      </c>
      <c r="AQ514">
        <f t="shared" si="774"/>
        <v>311</v>
      </c>
      <c r="AR514">
        <f t="shared" si="774"/>
        <v>334</v>
      </c>
      <c r="AS514">
        <f t="shared" si="775"/>
        <v>407</v>
      </c>
      <c r="AT514">
        <f t="shared" si="696"/>
        <v>134</v>
      </c>
      <c r="AU514">
        <f t="shared" si="697"/>
        <v>144</v>
      </c>
      <c r="AV514" s="8">
        <f t="shared" si="698"/>
        <v>175</v>
      </c>
      <c r="AW514" s="213">
        <f t="shared" si="790"/>
        <v>7.0366451865746013E-2</v>
      </c>
      <c r="AX514" s="213">
        <f t="shared" si="791"/>
        <v>8.1167083828897452E-2</v>
      </c>
      <c r="AY514" s="213">
        <f t="shared" si="792"/>
        <v>0.11951439061179341</v>
      </c>
      <c r="AZ514" s="119">
        <f t="shared" si="843"/>
        <v>0.7</v>
      </c>
      <c r="BA514" s="1">
        <v>7</v>
      </c>
      <c r="BB514">
        <v>7.7</v>
      </c>
      <c r="BC514">
        <v>10.7</v>
      </c>
      <c r="BE514" s="7">
        <v>1908</v>
      </c>
      <c r="BG514" s="123">
        <f t="shared" si="778"/>
        <v>0.8</v>
      </c>
      <c r="BJ514">
        <v>0</v>
      </c>
      <c r="BK514">
        <v>11.3</v>
      </c>
      <c r="BL514">
        <v>13.2</v>
      </c>
      <c r="BM514">
        <v>21.85</v>
      </c>
      <c r="BO514">
        <f t="shared" si="802"/>
        <v>1</v>
      </c>
      <c r="BP514">
        <f t="shared" si="802"/>
        <v>1</v>
      </c>
      <c r="BQ514">
        <f t="shared" si="802"/>
        <v>1</v>
      </c>
      <c r="BR514">
        <f t="shared" si="779"/>
        <v>311</v>
      </c>
      <c r="BS514">
        <f t="shared" si="795"/>
        <v>334</v>
      </c>
      <c r="BT514">
        <f t="shared" si="796"/>
        <v>407</v>
      </c>
      <c r="BV514">
        <f t="shared" si="780"/>
        <v>0</v>
      </c>
      <c r="BW514">
        <f t="shared" si="781"/>
        <v>0</v>
      </c>
      <c r="BX514">
        <f t="shared" si="782"/>
        <v>0</v>
      </c>
      <c r="BY514">
        <f t="shared" si="684"/>
        <v>1</v>
      </c>
    </row>
    <row r="515" spans="1:77" x14ac:dyDescent="0.25">
      <c r="A515" t="str">
        <f t="shared" si="783"/>
        <v>25021</v>
      </c>
      <c r="D515">
        <v>2</v>
      </c>
      <c r="E515">
        <v>50</v>
      </c>
      <c r="F515">
        <v>40.5</v>
      </c>
      <c r="G515">
        <v>21</v>
      </c>
      <c r="H515">
        <v>21.5</v>
      </c>
      <c r="I515">
        <v>0</v>
      </c>
      <c r="J515">
        <v>26</v>
      </c>
      <c r="K515">
        <v>30</v>
      </c>
      <c r="L515">
        <v>43.3</v>
      </c>
      <c r="M515" s="115">
        <f t="shared" si="763"/>
        <v>1846.4</v>
      </c>
      <c r="N515" s="7">
        <v>3009.2947651024979</v>
      </c>
      <c r="O515" s="7">
        <v>3223.9795559512399</v>
      </c>
      <c r="P515" s="7">
        <v>4390.5600000000004</v>
      </c>
      <c r="Q515" s="121" t="s">
        <v>392</v>
      </c>
      <c r="R515">
        <v>1</v>
      </c>
      <c r="S515">
        <v>1</v>
      </c>
      <c r="T515">
        <v>1</v>
      </c>
      <c r="U515" t="e">
        <f t="shared" si="765"/>
        <v>#VALUE!</v>
      </c>
      <c r="V515">
        <f t="shared" si="766"/>
        <v>1656</v>
      </c>
      <c r="W515">
        <f t="shared" si="767"/>
        <v>1774</v>
      </c>
      <c r="X515">
        <f t="shared" si="768"/>
        <v>2416</v>
      </c>
      <c r="Y515" t="e">
        <f t="shared" si="691"/>
        <v>#VALUE!</v>
      </c>
      <c r="Z515">
        <f t="shared" si="692"/>
        <v>285</v>
      </c>
      <c r="AA515">
        <f t="shared" si="693"/>
        <v>305</v>
      </c>
      <c r="AB515" s="8">
        <f t="shared" si="694"/>
        <v>416</v>
      </c>
      <c r="AC515" s="213" t="e">
        <f t="shared" si="785"/>
        <v>#VALUE!</v>
      </c>
      <c r="AD515" s="213">
        <f t="shared" si="786"/>
        <v>0.43933855653203752</v>
      </c>
      <c r="AE515" s="213">
        <f t="shared" si="787"/>
        <v>0.50252101315166198</v>
      </c>
      <c r="AF515" s="213">
        <f t="shared" si="788"/>
        <v>0.92965605723231659</v>
      </c>
      <c r="AG515" s="167">
        <f t="shared" si="769"/>
        <v>1.2760000000000001E-4</v>
      </c>
      <c r="AH515" s="167">
        <f t="shared" si="770"/>
        <v>1.7219</v>
      </c>
      <c r="AI515" s="167">
        <f t="shared" si="771"/>
        <v>4</v>
      </c>
      <c r="AJ515" s="167">
        <f t="shared" si="772"/>
        <v>5.1420100000000005E-4</v>
      </c>
      <c r="AK515" s="115">
        <v>390.34964893343317</v>
      </c>
      <c r="AL515" s="7">
        <v>418.19741370243202</v>
      </c>
      <c r="AM515" s="7">
        <v>569.52</v>
      </c>
      <c r="AN515">
        <v>1</v>
      </c>
      <c r="AO515">
        <v>1</v>
      </c>
      <c r="AP515">
        <v>1</v>
      </c>
      <c r="AQ515">
        <f t="shared" si="774"/>
        <v>440</v>
      </c>
      <c r="AR515">
        <f t="shared" si="774"/>
        <v>471</v>
      </c>
      <c r="AS515">
        <f t="shared" si="775"/>
        <v>641</v>
      </c>
      <c r="AT515">
        <f t="shared" si="696"/>
        <v>189</v>
      </c>
      <c r="AU515">
        <f t="shared" si="697"/>
        <v>203</v>
      </c>
      <c r="AV515" s="8">
        <f t="shared" si="698"/>
        <v>276</v>
      </c>
      <c r="AW515" s="213">
        <f t="shared" si="790"/>
        <v>0.19480979492686093</v>
      </c>
      <c r="AX515" s="213">
        <f t="shared" si="791"/>
        <v>0.22440333920071082</v>
      </c>
      <c r="AY515" s="213">
        <f t="shared" si="792"/>
        <v>0.41228144389042193</v>
      </c>
      <c r="AZ515" s="119">
        <f t="shared" si="843"/>
        <v>1.3</v>
      </c>
      <c r="BA515" s="1">
        <v>7</v>
      </c>
      <c r="BB515">
        <v>7.7</v>
      </c>
      <c r="BC515">
        <v>10.7</v>
      </c>
      <c r="BE515" s="7">
        <v>2308</v>
      </c>
      <c r="BG515" s="123">
        <f t="shared" si="778"/>
        <v>0.8</v>
      </c>
      <c r="BJ515">
        <v>0</v>
      </c>
      <c r="BK515">
        <v>11.3</v>
      </c>
      <c r="BL515">
        <v>13.2</v>
      </c>
      <c r="BM515">
        <v>21.85</v>
      </c>
      <c r="BO515">
        <f t="shared" si="802"/>
        <v>1</v>
      </c>
      <c r="BP515">
        <f t="shared" si="802"/>
        <v>1</v>
      </c>
      <c r="BQ515">
        <f t="shared" si="802"/>
        <v>1</v>
      </c>
      <c r="BR515">
        <f t="shared" si="779"/>
        <v>440</v>
      </c>
      <c r="BS515">
        <f t="shared" si="795"/>
        <v>471</v>
      </c>
      <c r="BT515">
        <f t="shared" si="796"/>
        <v>641</v>
      </c>
      <c r="BV515">
        <f t="shared" si="780"/>
        <v>0</v>
      </c>
      <c r="BW515">
        <f t="shared" si="781"/>
        <v>0</v>
      </c>
      <c r="BX515">
        <f t="shared" si="782"/>
        <v>0</v>
      </c>
      <c r="BY515">
        <f t="shared" si="684"/>
        <v>1</v>
      </c>
    </row>
    <row r="516" spans="1:77" x14ac:dyDescent="0.25">
      <c r="A516" t="str">
        <f t="shared" si="783"/>
        <v>25010</v>
      </c>
      <c r="D516">
        <v>2</v>
      </c>
      <c r="E516">
        <v>50</v>
      </c>
      <c r="F516">
        <v>40.5</v>
      </c>
      <c r="G516">
        <v>10</v>
      </c>
      <c r="H516">
        <v>11.5</v>
      </c>
      <c r="I516">
        <v>0</v>
      </c>
      <c r="J516">
        <v>26</v>
      </c>
      <c r="K516">
        <v>30</v>
      </c>
      <c r="L516">
        <v>43</v>
      </c>
      <c r="M516" s="115">
        <f t="shared" si="763"/>
        <v>867.6</v>
      </c>
      <c r="N516" s="7">
        <v>1574.3905475253332</v>
      </c>
      <c r="O516" s="7">
        <v>1696.1265760133244</v>
      </c>
      <c r="P516" s="7">
        <v>2081.98</v>
      </c>
      <c r="Q516" s="121" t="s">
        <v>392</v>
      </c>
      <c r="R516">
        <v>1</v>
      </c>
      <c r="S516">
        <v>1</v>
      </c>
      <c r="T516">
        <v>1</v>
      </c>
      <c r="U516" t="e">
        <f t="shared" si="765"/>
        <v>#VALUE!</v>
      </c>
      <c r="V516">
        <f t="shared" si="766"/>
        <v>866</v>
      </c>
      <c r="W516">
        <f t="shared" si="767"/>
        <v>933</v>
      </c>
      <c r="X516">
        <f t="shared" si="768"/>
        <v>1146</v>
      </c>
      <c r="Y516" t="e">
        <f t="shared" si="691"/>
        <v>#VALUE!</v>
      </c>
      <c r="Z516">
        <f t="shared" si="692"/>
        <v>149</v>
      </c>
      <c r="AA516">
        <f t="shared" si="693"/>
        <v>160</v>
      </c>
      <c r="AB516" s="8">
        <f t="shared" si="694"/>
        <v>197</v>
      </c>
      <c r="AC516" s="213" t="e">
        <f t="shared" si="785"/>
        <v>#VALUE!</v>
      </c>
      <c r="AD516" s="213">
        <f t="shared" si="786"/>
        <v>9.6216426188476686E-2</v>
      </c>
      <c r="AE516" s="213">
        <f t="shared" si="787"/>
        <v>0.11059546311747542</v>
      </c>
      <c r="AF516" s="213">
        <f t="shared" si="788"/>
        <v>0.1661589281355097</v>
      </c>
      <c r="AG516" s="167">
        <f t="shared" si="769"/>
        <v>3.969E-4</v>
      </c>
      <c r="AH516" s="167">
        <f t="shared" si="770"/>
        <v>1.7345999999999999</v>
      </c>
      <c r="AI516" s="167">
        <f t="shared" si="771"/>
        <v>2</v>
      </c>
      <c r="AJ516" s="167">
        <f t="shared" si="772"/>
        <v>3.6734700000000002E-4</v>
      </c>
      <c r="AK516" s="115">
        <v>218.26918973175157</v>
      </c>
      <c r="AL516" s="7">
        <v>235.14633901405676</v>
      </c>
      <c r="AM516" s="7">
        <v>288.64</v>
      </c>
      <c r="AN516">
        <v>1</v>
      </c>
      <c r="AO516">
        <v>1</v>
      </c>
      <c r="AP516">
        <v>1</v>
      </c>
      <c r="AQ516">
        <f t="shared" si="774"/>
        <v>246</v>
      </c>
      <c r="AR516">
        <f t="shared" si="774"/>
        <v>265</v>
      </c>
      <c r="AS516">
        <f t="shared" si="775"/>
        <v>325</v>
      </c>
      <c r="AT516">
        <f t="shared" si="696"/>
        <v>106</v>
      </c>
      <c r="AU516">
        <f t="shared" si="697"/>
        <v>114</v>
      </c>
      <c r="AV516" s="8">
        <f t="shared" si="698"/>
        <v>140</v>
      </c>
      <c r="AW516" s="213">
        <f t="shared" si="790"/>
        <v>4.947534473121127E-2</v>
      </c>
      <c r="AX516" s="213">
        <f t="shared" si="791"/>
        <v>5.7025474974446995E-2</v>
      </c>
      <c r="AY516" s="213">
        <f t="shared" si="792"/>
        <v>8.5183832638702703E-2</v>
      </c>
      <c r="AZ516" s="119">
        <f t="shared" si="843"/>
        <v>0.3</v>
      </c>
      <c r="BA516" s="1">
        <v>7.8</v>
      </c>
      <c r="BB516">
        <v>8.6999999999999993</v>
      </c>
      <c r="BC516">
        <v>12.2</v>
      </c>
      <c r="BE516" s="7">
        <v>964</v>
      </c>
      <c r="BG516" s="123">
        <f t="shared" si="778"/>
        <v>0.9</v>
      </c>
      <c r="BJ516">
        <v>0</v>
      </c>
      <c r="BK516">
        <v>12.3</v>
      </c>
      <c r="BL516">
        <v>14.1</v>
      </c>
      <c r="BM516">
        <v>21.85</v>
      </c>
      <c r="BO516">
        <f t="shared" si="802"/>
        <v>1</v>
      </c>
      <c r="BP516">
        <f t="shared" si="802"/>
        <v>1</v>
      </c>
      <c r="BQ516">
        <f t="shared" si="802"/>
        <v>1</v>
      </c>
      <c r="BR516">
        <f t="shared" si="779"/>
        <v>246</v>
      </c>
      <c r="BS516">
        <f t="shared" si="795"/>
        <v>265</v>
      </c>
      <c r="BT516">
        <f t="shared" si="796"/>
        <v>325</v>
      </c>
      <c r="BV516">
        <f t="shared" si="780"/>
        <v>0</v>
      </c>
      <c r="BW516">
        <f t="shared" si="781"/>
        <v>0</v>
      </c>
      <c r="BX516">
        <f t="shared" si="782"/>
        <v>0</v>
      </c>
      <c r="BY516">
        <f t="shared" si="684"/>
        <v>1</v>
      </c>
    </row>
    <row r="517" spans="1:77" x14ac:dyDescent="0.25">
      <c r="A517" t="str">
        <f t="shared" si="783"/>
        <v>25011</v>
      </c>
      <c r="D517">
        <v>2</v>
      </c>
      <c r="E517">
        <v>50</v>
      </c>
      <c r="F517">
        <v>40.5</v>
      </c>
      <c r="G517">
        <v>11</v>
      </c>
      <c r="H517">
        <v>11.5</v>
      </c>
      <c r="I517">
        <v>0</v>
      </c>
      <c r="J517">
        <v>26</v>
      </c>
      <c r="K517">
        <v>30</v>
      </c>
      <c r="L517">
        <v>43</v>
      </c>
      <c r="M517" s="115">
        <f t="shared" si="763"/>
        <v>890.12000000000012</v>
      </c>
      <c r="N517" s="7">
        <v>2136.1856779144437</v>
      </c>
      <c r="O517" s="7">
        <v>2301.3611872256411</v>
      </c>
      <c r="P517" s="7">
        <v>2824.9</v>
      </c>
      <c r="Q517" s="121" t="s">
        <v>392</v>
      </c>
      <c r="R517">
        <v>1</v>
      </c>
      <c r="S517">
        <v>1</v>
      </c>
      <c r="T517">
        <v>1</v>
      </c>
      <c r="U517" t="e">
        <f t="shared" si="765"/>
        <v>#VALUE!</v>
      </c>
      <c r="V517">
        <f t="shared" si="766"/>
        <v>1176</v>
      </c>
      <c r="W517">
        <f t="shared" si="767"/>
        <v>1267</v>
      </c>
      <c r="X517">
        <f t="shared" si="768"/>
        <v>1555</v>
      </c>
      <c r="Y517" t="e">
        <f t="shared" si="691"/>
        <v>#VALUE!</v>
      </c>
      <c r="Z517">
        <f t="shared" si="692"/>
        <v>202</v>
      </c>
      <c r="AA517">
        <f t="shared" si="693"/>
        <v>218</v>
      </c>
      <c r="AB517" s="8">
        <f t="shared" si="694"/>
        <v>267</v>
      </c>
      <c r="AC517" s="213" t="e">
        <f t="shared" si="785"/>
        <v>#VALUE!</v>
      </c>
      <c r="AD517" s="213">
        <f t="shared" si="786"/>
        <v>0.28488913055761989</v>
      </c>
      <c r="AE517" s="213">
        <f t="shared" si="787"/>
        <v>0.33051885241141804</v>
      </c>
      <c r="AF517" s="213">
        <f t="shared" si="788"/>
        <v>0.49084406666281616</v>
      </c>
      <c r="AG517" s="167">
        <f t="shared" si="769"/>
        <v>3.969E-4</v>
      </c>
      <c r="AH517" s="167">
        <f t="shared" si="770"/>
        <v>1.7345999999999999</v>
      </c>
      <c r="AI517" s="167">
        <f t="shared" si="771"/>
        <v>4</v>
      </c>
      <c r="AJ517" s="167">
        <f t="shared" si="772"/>
        <v>5.7428799999999995E-4</v>
      </c>
      <c r="AK517" s="115">
        <v>358</v>
      </c>
      <c r="AL517" s="7">
        <v>385</v>
      </c>
      <c r="AM517" s="7">
        <v>473</v>
      </c>
      <c r="AN517">
        <v>1</v>
      </c>
      <c r="AO517">
        <v>1</v>
      </c>
      <c r="AP517">
        <v>1</v>
      </c>
      <c r="AQ517">
        <f t="shared" si="774"/>
        <v>403</v>
      </c>
      <c r="AR517">
        <f t="shared" si="774"/>
        <v>434</v>
      </c>
      <c r="AS517">
        <f t="shared" si="775"/>
        <v>533</v>
      </c>
      <c r="AT517">
        <f t="shared" si="696"/>
        <v>173</v>
      </c>
      <c r="AU517">
        <f t="shared" si="697"/>
        <v>187</v>
      </c>
      <c r="AV517" s="8">
        <f t="shared" si="698"/>
        <v>229</v>
      </c>
      <c r="AW517" s="213">
        <f t="shared" si="790"/>
        <v>0.21066241480460138</v>
      </c>
      <c r="AX517" s="213">
        <f t="shared" si="791"/>
        <v>0.2451292848377169</v>
      </c>
      <c r="AY517" s="213">
        <f t="shared" si="792"/>
        <v>0.3638124027946455</v>
      </c>
      <c r="AZ517" s="119">
        <f t="shared" si="843"/>
        <v>0.7</v>
      </c>
      <c r="BA517" s="1">
        <v>7.8</v>
      </c>
      <c r="BB517">
        <v>8.6999999999999993</v>
      </c>
      <c r="BC517">
        <v>12.2</v>
      </c>
      <c r="BE517" s="7">
        <v>1309</v>
      </c>
      <c r="BG517" s="123">
        <f t="shared" si="778"/>
        <v>0.68</v>
      </c>
      <c r="BJ517">
        <v>0</v>
      </c>
      <c r="BK517">
        <v>12.3</v>
      </c>
      <c r="BL517">
        <v>14.1</v>
      </c>
      <c r="BM517">
        <v>21.85</v>
      </c>
      <c r="BO517">
        <f t="shared" si="802"/>
        <v>1</v>
      </c>
      <c r="BP517">
        <f t="shared" si="802"/>
        <v>1</v>
      </c>
      <c r="BQ517">
        <f t="shared" si="802"/>
        <v>1</v>
      </c>
      <c r="BR517">
        <f t="shared" si="779"/>
        <v>403</v>
      </c>
      <c r="BS517">
        <f t="shared" si="795"/>
        <v>434</v>
      </c>
      <c r="BT517">
        <f t="shared" si="796"/>
        <v>533</v>
      </c>
      <c r="BV517">
        <f t="shared" si="780"/>
        <v>0</v>
      </c>
      <c r="BW517">
        <f t="shared" si="781"/>
        <v>0</v>
      </c>
      <c r="BX517">
        <f t="shared" si="782"/>
        <v>0</v>
      </c>
      <c r="BY517">
        <f t="shared" si="684"/>
        <v>1</v>
      </c>
    </row>
    <row r="518" spans="1:77" x14ac:dyDescent="0.25">
      <c r="A518" t="str">
        <f t="shared" si="783"/>
        <v>25015</v>
      </c>
      <c r="D518">
        <v>2</v>
      </c>
      <c r="E518">
        <v>50</v>
      </c>
      <c r="F518">
        <v>40.5</v>
      </c>
      <c r="G518">
        <v>15</v>
      </c>
      <c r="H518">
        <v>16.5</v>
      </c>
      <c r="I518">
        <v>0</v>
      </c>
      <c r="J518">
        <v>26</v>
      </c>
      <c r="K518">
        <v>30</v>
      </c>
      <c r="L518">
        <v>44.1</v>
      </c>
      <c r="M518" s="115">
        <f t="shared" si="763"/>
        <v>1226.4000000000001</v>
      </c>
      <c r="N518" s="7">
        <v>1798.7737222599399</v>
      </c>
      <c r="O518" s="7">
        <v>1926.0891717740149</v>
      </c>
      <c r="P518" s="7">
        <v>2655.16</v>
      </c>
      <c r="Q518" s="121" t="s">
        <v>392</v>
      </c>
      <c r="R518">
        <v>1</v>
      </c>
      <c r="S518">
        <v>1</v>
      </c>
      <c r="T518">
        <v>1</v>
      </c>
      <c r="U518" t="e">
        <f t="shared" si="765"/>
        <v>#VALUE!</v>
      </c>
      <c r="V518">
        <f t="shared" si="766"/>
        <v>990</v>
      </c>
      <c r="W518">
        <f t="shared" si="767"/>
        <v>1060</v>
      </c>
      <c r="X518">
        <f t="shared" si="768"/>
        <v>1461</v>
      </c>
      <c r="Y518" t="e">
        <f t="shared" si="691"/>
        <v>#VALUE!</v>
      </c>
      <c r="Z518">
        <f t="shared" si="692"/>
        <v>170</v>
      </c>
      <c r="AA518">
        <f t="shared" si="693"/>
        <v>182</v>
      </c>
      <c r="AB518" s="8">
        <f t="shared" si="694"/>
        <v>251</v>
      </c>
      <c r="AC518" s="213" t="e">
        <f t="shared" si="785"/>
        <v>#VALUE!</v>
      </c>
      <c r="AD518" s="213">
        <f t="shared" si="786"/>
        <v>0.14097783825445542</v>
      </c>
      <c r="AE518" s="213">
        <f t="shared" si="787"/>
        <v>0.16136547216739985</v>
      </c>
      <c r="AF518" s="213">
        <f t="shared" si="788"/>
        <v>0.30506433364419822</v>
      </c>
      <c r="AG518" s="167">
        <f t="shared" si="769"/>
        <v>2.0829999999999999E-4</v>
      </c>
      <c r="AH518" s="167">
        <f t="shared" si="770"/>
        <v>1.724</v>
      </c>
      <c r="AI518" s="167">
        <f t="shared" si="771"/>
        <v>2</v>
      </c>
      <c r="AJ518" s="167">
        <f t="shared" si="772"/>
        <v>4.6182900000000003E-4</v>
      </c>
      <c r="AK518" s="115">
        <v>245.53983484833029</v>
      </c>
      <c r="AL518" s="7">
        <v>262.91890485611941</v>
      </c>
      <c r="AM518" s="7">
        <v>362.44</v>
      </c>
      <c r="AN518">
        <v>1</v>
      </c>
      <c r="AO518">
        <v>1</v>
      </c>
      <c r="AP518">
        <v>1</v>
      </c>
      <c r="AQ518">
        <f t="shared" si="774"/>
        <v>277</v>
      </c>
      <c r="AR518">
        <f t="shared" si="774"/>
        <v>296</v>
      </c>
      <c r="AS518">
        <f t="shared" si="775"/>
        <v>408</v>
      </c>
      <c r="AT518">
        <f t="shared" si="696"/>
        <v>119</v>
      </c>
      <c r="AU518">
        <f t="shared" si="697"/>
        <v>127</v>
      </c>
      <c r="AV518" s="8">
        <f t="shared" si="698"/>
        <v>175</v>
      </c>
      <c r="AW518" s="213">
        <f t="shared" si="790"/>
        <v>6.9595104104592145E-2</v>
      </c>
      <c r="AX518" s="213">
        <f t="shared" si="791"/>
        <v>7.9155401767117384E-2</v>
      </c>
      <c r="AY518" s="213">
        <f t="shared" si="792"/>
        <v>0.14930665424742137</v>
      </c>
      <c r="AZ518" s="119">
        <f t="shared" si="843"/>
        <v>0.5</v>
      </c>
      <c r="BA518" s="1">
        <v>7</v>
      </c>
      <c r="BB518">
        <v>7.7</v>
      </c>
      <c r="BC518">
        <v>10.7</v>
      </c>
      <c r="BE518" s="7">
        <v>1533</v>
      </c>
      <c r="BG518" s="123">
        <f t="shared" si="778"/>
        <v>0.8</v>
      </c>
      <c r="BJ518">
        <v>0</v>
      </c>
      <c r="BK518">
        <v>10.9</v>
      </c>
      <c r="BL518">
        <v>12.8</v>
      </c>
      <c r="BM518">
        <v>21.85</v>
      </c>
      <c r="BO518">
        <f t="shared" si="802"/>
        <v>1</v>
      </c>
      <c r="BP518">
        <f t="shared" si="802"/>
        <v>1</v>
      </c>
      <c r="BQ518">
        <f t="shared" si="802"/>
        <v>1</v>
      </c>
      <c r="BR518">
        <f t="shared" si="779"/>
        <v>277</v>
      </c>
      <c r="BS518">
        <f t="shared" si="795"/>
        <v>296</v>
      </c>
      <c r="BT518">
        <f t="shared" si="796"/>
        <v>408</v>
      </c>
      <c r="BV518">
        <f t="shared" si="780"/>
        <v>0</v>
      </c>
      <c r="BW518">
        <f t="shared" si="781"/>
        <v>0</v>
      </c>
      <c r="BX518">
        <f t="shared" si="782"/>
        <v>0</v>
      </c>
      <c r="BY518">
        <f t="shared" si="684"/>
        <v>1</v>
      </c>
    </row>
    <row r="519" spans="1:77" x14ac:dyDescent="0.25">
      <c r="A519" t="str">
        <f t="shared" si="783"/>
        <v>25016</v>
      </c>
      <c r="D519">
        <v>2</v>
      </c>
      <c r="E519">
        <v>50</v>
      </c>
      <c r="F519">
        <v>40.5</v>
      </c>
      <c r="G519">
        <v>16</v>
      </c>
      <c r="H519">
        <v>16.5</v>
      </c>
      <c r="I519">
        <v>0</v>
      </c>
      <c r="J519">
        <v>26</v>
      </c>
      <c r="K519">
        <v>30</v>
      </c>
      <c r="L519">
        <v>44.1</v>
      </c>
      <c r="M519" s="115">
        <f t="shared" si="763"/>
        <v>1326.68</v>
      </c>
      <c r="N519" s="7">
        <v>2630.3871448118639</v>
      </c>
      <c r="O519" s="7">
        <v>2816.5633812075234</v>
      </c>
      <c r="P519" s="7">
        <v>3882.7</v>
      </c>
      <c r="Q519" s="121" t="s">
        <v>392</v>
      </c>
      <c r="R519">
        <v>1</v>
      </c>
      <c r="S519">
        <v>1</v>
      </c>
      <c r="T519">
        <v>1</v>
      </c>
      <c r="U519" t="e">
        <f t="shared" si="765"/>
        <v>#VALUE!</v>
      </c>
      <c r="V519">
        <f t="shared" si="766"/>
        <v>1448</v>
      </c>
      <c r="W519">
        <f t="shared" si="767"/>
        <v>1550</v>
      </c>
      <c r="X519">
        <f t="shared" si="768"/>
        <v>2137</v>
      </c>
      <c r="Y519" t="e">
        <f t="shared" si="691"/>
        <v>#VALUE!</v>
      </c>
      <c r="Z519">
        <f t="shared" si="692"/>
        <v>249</v>
      </c>
      <c r="AA519">
        <f t="shared" si="693"/>
        <v>267</v>
      </c>
      <c r="AB519" s="8">
        <f t="shared" si="694"/>
        <v>368</v>
      </c>
      <c r="AC519" s="213" t="e">
        <f t="shared" si="785"/>
        <v>#VALUE!</v>
      </c>
      <c r="AD519" s="213">
        <f t="shared" si="786"/>
        <v>0.88558378053471742</v>
      </c>
      <c r="AE519" s="213">
        <f t="shared" si="787"/>
        <v>1.0173855040492645</v>
      </c>
      <c r="AF519" s="213">
        <f t="shared" si="788"/>
        <v>1.925537388988942</v>
      </c>
      <c r="AG519" s="167">
        <f t="shared" si="769"/>
        <v>2.0829999999999999E-4</v>
      </c>
      <c r="AH519" s="167">
        <f t="shared" si="770"/>
        <v>1.724</v>
      </c>
      <c r="AI519" s="167">
        <f t="shared" si="771"/>
        <v>4</v>
      </c>
      <c r="AJ519" s="167">
        <f t="shared" si="772"/>
        <v>1.392796E-3</v>
      </c>
      <c r="AK519" s="115">
        <v>403</v>
      </c>
      <c r="AL519" s="7">
        <v>431</v>
      </c>
      <c r="AM519" s="7">
        <v>595</v>
      </c>
      <c r="AN519">
        <v>1</v>
      </c>
      <c r="AO519">
        <v>1</v>
      </c>
      <c r="AP519">
        <v>1</v>
      </c>
      <c r="AQ519">
        <f t="shared" si="774"/>
        <v>454</v>
      </c>
      <c r="AR519">
        <f t="shared" si="774"/>
        <v>485</v>
      </c>
      <c r="AS519">
        <f t="shared" si="775"/>
        <v>670</v>
      </c>
      <c r="AT519">
        <f t="shared" si="696"/>
        <v>195</v>
      </c>
      <c r="AU519">
        <f t="shared" si="697"/>
        <v>209</v>
      </c>
      <c r="AV519" s="8">
        <f t="shared" si="698"/>
        <v>288</v>
      </c>
      <c r="AW519" s="213">
        <f t="shared" si="790"/>
        <v>0.54480808909608713</v>
      </c>
      <c r="AX519" s="213">
        <f t="shared" si="791"/>
        <v>0.62528362005028371</v>
      </c>
      <c r="AY519" s="213">
        <f t="shared" si="792"/>
        <v>1.1826506238835808</v>
      </c>
      <c r="AZ519" s="119">
        <f t="shared" si="843"/>
        <v>1</v>
      </c>
      <c r="BA519" s="1">
        <v>7</v>
      </c>
      <c r="BB519">
        <v>7.7</v>
      </c>
      <c r="BC519">
        <v>10.7</v>
      </c>
      <c r="BE519" s="7">
        <v>1951</v>
      </c>
      <c r="BG519" s="123">
        <f t="shared" si="778"/>
        <v>0.68</v>
      </c>
      <c r="BJ519">
        <v>0</v>
      </c>
      <c r="BK519">
        <v>10.9</v>
      </c>
      <c r="BL519">
        <v>12.8</v>
      </c>
      <c r="BM519">
        <v>21.85</v>
      </c>
      <c r="BO519">
        <f t="shared" si="802"/>
        <v>1</v>
      </c>
      <c r="BP519">
        <f t="shared" si="802"/>
        <v>1</v>
      </c>
      <c r="BQ519">
        <f t="shared" si="802"/>
        <v>1</v>
      </c>
      <c r="BR519">
        <f t="shared" si="779"/>
        <v>454</v>
      </c>
      <c r="BS519">
        <f t="shared" si="795"/>
        <v>485</v>
      </c>
      <c r="BT519">
        <f t="shared" si="796"/>
        <v>670</v>
      </c>
      <c r="BV519">
        <f t="shared" si="780"/>
        <v>0</v>
      </c>
      <c r="BW519">
        <f t="shared" si="781"/>
        <v>0</v>
      </c>
      <c r="BX519">
        <f t="shared" si="782"/>
        <v>0</v>
      </c>
      <c r="BY519">
        <f t="shared" si="684"/>
        <v>1</v>
      </c>
    </row>
    <row r="520" spans="1:77" x14ac:dyDescent="0.25">
      <c r="A520" t="str">
        <f t="shared" si="783"/>
        <v>25020</v>
      </c>
      <c r="D520">
        <v>2</v>
      </c>
      <c r="E520">
        <v>50</v>
      </c>
      <c r="F520">
        <v>40.5</v>
      </c>
      <c r="G520">
        <v>20</v>
      </c>
      <c r="H520">
        <v>21.5</v>
      </c>
      <c r="I520">
        <v>0</v>
      </c>
      <c r="J520">
        <v>26</v>
      </c>
      <c r="K520">
        <v>30</v>
      </c>
      <c r="L520">
        <v>44.1</v>
      </c>
      <c r="M520" s="115">
        <f t="shared" si="763"/>
        <v>1696</v>
      </c>
      <c r="N520" s="7">
        <v>2518.7768428703835</v>
      </c>
      <c r="O520" s="7">
        <v>2713.5353098724395</v>
      </c>
      <c r="P520" s="7">
        <v>3330.84</v>
      </c>
      <c r="Q520" s="121" t="s">
        <v>392</v>
      </c>
      <c r="R520">
        <v>1</v>
      </c>
      <c r="S520">
        <v>1</v>
      </c>
      <c r="T520">
        <v>1</v>
      </c>
      <c r="U520" t="e">
        <f t="shared" si="765"/>
        <v>#VALUE!</v>
      </c>
      <c r="V520">
        <f t="shared" si="766"/>
        <v>1386</v>
      </c>
      <c r="W520">
        <f t="shared" si="767"/>
        <v>1493</v>
      </c>
      <c r="X520">
        <f t="shared" si="768"/>
        <v>1833</v>
      </c>
      <c r="Y520" t="e">
        <f t="shared" si="691"/>
        <v>#VALUE!</v>
      </c>
      <c r="Z520">
        <f t="shared" si="692"/>
        <v>238</v>
      </c>
      <c r="AA520">
        <f t="shared" si="693"/>
        <v>257</v>
      </c>
      <c r="AB520" s="8">
        <f t="shared" si="694"/>
        <v>315</v>
      </c>
      <c r="AC520" s="213" t="e">
        <f t="shared" si="785"/>
        <v>#VALUE!</v>
      </c>
      <c r="AD520" s="213">
        <f t="shared" si="786"/>
        <v>0.22007091536739209</v>
      </c>
      <c r="AE520" s="213">
        <f t="shared" si="787"/>
        <v>0.25633952434269802</v>
      </c>
      <c r="AF520" s="213">
        <f t="shared" si="788"/>
        <v>0.38405853596297518</v>
      </c>
      <c r="AG520" s="167">
        <f t="shared" si="769"/>
        <v>1.2760000000000001E-4</v>
      </c>
      <c r="AH520" s="167">
        <f t="shared" si="770"/>
        <v>1.7219</v>
      </c>
      <c r="AI520" s="167">
        <f t="shared" si="771"/>
        <v>2</v>
      </c>
      <c r="AJ520" s="167">
        <f t="shared" si="772"/>
        <v>3.76611E-4</v>
      </c>
      <c r="AK520" s="115">
        <v>311.2816285378957</v>
      </c>
      <c r="AL520" s="7">
        <v>335.35074484391049</v>
      </c>
      <c r="AM520" s="7">
        <v>411.64</v>
      </c>
      <c r="AN520">
        <v>1</v>
      </c>
      <c r="AO520">
        <v>1</v>
      </c>
      <c r="AP520">
        <v>1</v>
      </c>
      <c r="AQ520">
        <f t="shared" si="774"/>
        <v>351</v>
      </c>
      <c r="AR520">
        <f t="shared" si="774"/>
        <v>378</v>
      </c>
      <c r="AS520">
        <f t="shared" si="775"/>
        <v>464</v>
      </c>
      <c r="AT520">
        <f t="shared" si="696"/>
        <v>151</v>
      </c>
      <c r="AU520">
        <f t="shared" si="697"/>
        <v>163</v>
      </c>
      <c r="AV520" s="8">
        <f t="shared" si="698"/>
        <v>200</v>
      </c>
      <c r="AW520" s="213">
        <f t="shared" si="790"/>
        <v>8.9183295500180879E-2</v>
      </c>
      <c r="AX520" s="213">
        <f t="shared" si="791"/>
        <v>0.10379803948862265</v>
      </c>
      <c r="AY520" s="213">
        <f t="shared" si="792"/>
        <v>0.15579170242019411</v>
      </c>
      <c r="AZ520" s="119">
        <f t="shared" si="843"/>
        <v>0.7</v>
      </c>
      <c r="BA520" s="1">
        <v>7</v>
      </c>
      <c r="BB520">
        <v>7.7</v>
      </c>
      <c r="BC520">
        <v>10.7</v>
      </c>
      <c r="BE520" s="7">
        <v>2120</v>
      </c>
      <c r="BG520" s="123">
        <f t="shared" si="778"/>
        <v>0.8</v>
      </c>
      <c r="BJ520">
        <v>0</v>
      </c>
      <c r="BK520">
        <v>10.9</v>
      </c>
      <c r="BL520">
        <v>12.8</v>
      </c>
      <c r="BM520">
        <v>21.85</v>
      </c>
      <c r="BO520">
        <f t="shared" si="802"/>
        <v>1</v>
      </c>
      <c r="BP520">
        <f t="shared" si="802"/>
        <v>1</v>
      </c>
      <c r="BQ520">
        <f t="shared" si="802"/>
        <v>1</v>
      </c>
      <c r="BR520">
        <f t="shared" si="779"/>
        <v>351</v>
      </c>
      <c r="BS520">
        <f t="shared" si="795"/>
        <v>378</v>
      </c>
      <c r="BT520">
        <f t="shared" si="796"/>
        <v>464</v>
      </c>
      <c r="BV520">
        <f t="shared" si="780"/>
        <v>0</v>
      </c>
      <c r="BW520">
        <f t="shared" si="781"/>
        <v>0</v>
      </c>
      <c r="BX520">
        <f t="shared" si="782"/>
        <v>0</v>
      </c>
      <c r="BY520">
        <f t="shared" si="684"/>
        <v>1</v>
      </c>
    </row>
    <row r="521" spans="1:77" x14ac:dyDescent="0.25">
      <c r="A521" t="str">
        <f t="shared" si="783"/>
        <v>25021</v>
      </c>
      <c r="D521">
        <v>2</v>
      </c>
      <c r="E521">
        <v>50</v>
      </c>
      <c r="F521">
        <v>40.5</v>
      </c>
      <c r="G521">
        <v>21</v>
      </c>
      <c r="H521">
        <v>21.5</v>
      </c>
      <c r="I521">
        <v>0</v>
      </c>
      <c r="J521">
        <v>26</v>
      </c>
      <c r="K521">
        <v>30</v>
      </c>
      <c r="L521">
        <v>44.1</v>
      </c>
      <c r="M521" s="115">
        <f t="shared" si="763"/>
        <v>2051.2000000000003</v>
      </c>
      <c r="N521" s="7">
        <v>3387.5608889256064</v>
      </c>
      <c r="O521" s="7">
        <v>3627.3291443724347</v>
      </c>
      <c r="P521" s="7">
        <v>5000.3599999999997</v>
      </c>
      <c r="Q521" s="121" t="s">
        <v>392</v>
      </c>
      <c r="R521">
        <v>1</v>
      </c>
      <c r="S521">
        <v>1</v>
      </c>
      <c r="T521">
        <v>1</v>
      </c>
      <c r="U521" t="e">
        <f t="shared" si="765"/>
        <v>#VALUE!</v>
      </c>
      <c r="V521">
        <f t="shared" si="766"/>
        <v>1864</v>
      </c>
      <c r="W521">
        <f t="shared" si="767"/>
        <v>1996</v>
      </c>
      <c r="X521">
        <f t="shared" si="768"/>
        <v>2752</v>
      </c>
      <c r="Y521" t="e">
        <f t="shared" si="691"/>
        <v>#VALUE!</v>
      </c>
      <c r="Z521">
        <f t="shared" si="692"/>
        <v>321</v>
      </c>
      <c r="AA521">
        <f t="shared" si="693"/>
        <v>343</v>
      </c>
      <c r="AB521" s="8">
        <f t="shared" si="694"/>
        <v>473</v>
      </c>
      <c r="AC521" s="213" t="e">
        <f t="shared" si="785"/>
        <v>#VALUE!</v>
      </c>
      <c r="AD521" s="213">
        <f t="shared" si="786"/>
        <v>0.5560996036415643</v>
      </c>
      <c r="AE521" s="213">
        <f t="shared" si="787"/>
        <v>0.63416847117453279</v>
      </c>
      <c r="AF521" s="213">
        <f t="shared" si="788"/>
        <v>1.1992589769183779</v>
      </c>
      <c r="AG521" s="167">
        <f t="shared" si="769"/>
        <v>1.2760000000000001E-4</v>
      </c>
      <c r="AH521" s="167">
        <f t="shared" si="770"/>
        <v>1.7219</v>
      </c>
      <c r="AI521" s="167">
        <f t="shared" si="771"/>
        <v>4</v>
      </c>
      <c r="AJ521" s="167">
        <f t="shared" si="772"/>
        <v>5.1420100000000005E-4</v>
      </c>
      <c r="AK521" s="115">
        <v>439.41631078060919</v>
      </c>
      <c r="AL521" s="7">
        <v>470.51776864522725</v>
      </c>
      <c r="AM521" s="7">
        <v>648.62</v>
      </c>
      <c r="AN521">
        <v>1</v>
      </c>
      <c r="AO521">
        <v>1</v>
      </c>
      <c r="AP521">
        <v>1</v>
      </c>
      <c r="AQ521">
        <f t="shared" si="774"/>
        <v>495</v>
      </c>
      <c r="AR521">
        <f t="shared" si="774"/>
        <v>530</v>
      </c>
      <c r="AS521">
        <f t="shared" si="775"/>
        <v>730</v>
      </c>
      <c r="AT521">
        <f t="shared" si="696"/>
        <v>213</v>
      </c>
      <c r="AU521">
        <f t="shared" si="697"/>
        <v>228</v>
      </c>
      <c r="AV521" s="8">
        <f t="shared" si="698"/>
        <v>314</v>
      </c>
      <c r="AW521" s="213">
        <f t="shared" si="790"/>
        <v>0.24681171265598215</v>
      </c>
      <c r="AX521" s="213">
        <f t="shared" si="791"/>
        <v>0.28240721247596101</v>
      </c>
      <c r="AY521" s="213">
        <f t="shared" si="792"/>
        <v>0.53232740156093461</v>
      </c>
      <c r="AZ521" s="119">
        <f t="shared" si="843"/>
        <v>1.3</v>
      </c>
      <c r="BA521" s="1">
        <v>7</v>
      </c>
      <c r="BB521">
        <v>7.7</v>
      </c>
      <c r="BC521">
        <v>10.7</v>
      </c>
      <c r="BE521" s="7">
        <v>2564</v>
      </c>
      <c r="BG521" s="123">
        <f t="shared" si="778"/>
        <v>0.8</v>
      </c>
      <c r="BJ521">
        <v>0</v>
      </c>
      <c r="BK521">
        <v>10.9</v>
      </c>
      <c r="BL521">
        <v>12.8</v>
      </c>
      <c r="BM521">
        <v>21.85</v>
      </c>
      <c r="BO521">
        <f t="shared" si="802"/>
        <v>1</v>
      </c>
      <c r="BP521">
        <f t="shared" si="802"/>
        <v>1</v>
      </c>
      <c r="BQ521">
        <f t="shared" si="802"/>
        <v>1</v>
      </c>
      <c r="BR521">
        <f t="shared" si="779"/>
        <v>495</v>
      </c>
      <c r="BS521">
        <f t="shared" si="795"/>
        <v>530</v>
      </c>
      <c r="BT521">
        <f t="shared" si="796"/>
        <v>730</v>
      </c>
      <c r="BV521">
        <f t="shared" si="780"/>
        <v>0</v>
      </c>
      <c r="BW521">
        <f t="shared" si="781"/>
        <v>0</v>
      </c>
      <c r="BX521">
        <f t="shared" si="782"/>
        <v>0</v>
      </c>
      <c r="BY521">
        <f t="shared" si="684"/>
        <v>1</v>
      </c>
    </row>
    <row r="522" spans="1:77" x14ac:dyDescent="0.25">
      <c r="A522" t="str">
        <f t="shared" si="783"/>
        <v>25010</v>
      </c>
      <c r="D522">
        <v>2</v>
      </c>
      <c r="E522">
        <v>50</v>
      </c>
      <c r="F522">
        <v>40.5</v>
      </c>
      <c r="G522">
        <v>10</v>
      </c>
      <c r="H522">
        <v>11.5</v>
      </c>
      <c r="I522">
        <v>0</v>
      </c>
      <c r="J522">
        <v>26</v>
      </c>
      <c r="K522">
        <v>30</v>
      </c>
      <c r="L522">
        <v>43.5</v>
      </c>
      <c r="M522" s="115">
        <f t="shared" si="763"/>
        <v>954</v>
      </c>
      <c r="N522" s="7">
        <v>1766.3893947845202</v>
      </c>
      <c r="O522" s="7">
        <v>1902.9712804051933</v>
      </c>
      <c r="P522" s="7">
        <v>2335.88</v>
      </c>
      <c r="Q522" s="121" t="s">
        <v>392</v>
      </c>
      <c r="R522">
        <v>1</v>
      </c>
      <c r="S522">
        <v>1</v>
      </c>
      <c r="T522">
        <v>1</v>
      </c>
      <c r="U522" t="e">
        <f t="shared" si="765"/>
        <v>#VALUE!</v>
      </c>
      <c r="V522">
        <f t="shared" si="766"/>
        <v>972</v>
      </c>
      <c r="W522">
        <f t="shared" si="767"/>
        <v>1047</v>
      </c>
      <c r="X522">
        <f t="shared" si="768"/>
        <v>1286</v>
      </c>
      <c r="Y522" t="e">
        <f t="shared" si="691"/>
        <v>#VALUE!</v>
      </c>
      <c r="Z522">
        <f t="shared" si="692"/>
        <v>167</v>
      </c>
      <c r="AA522">
        <f t="shared" si="693"/>
        <v>180</v>
      </c>
      <c r="AB522" s="8">
        <f t="shared" si="694"/>
        <v>221</v>
      </c>
      <c r="AC522" s="213" t="e">
        <f t="shared" si="785"/>
        <v>#VALUE!</v>
      </c>
      <c r="AD522" s="213">
        <f t="shared" si="786"/>
        <v>0.12025730349211763</v>
      </c>
      <c r="AE522" s="213">
        <f t="shared" si="787"/>
        <v>0.13925430415142392</v>
      </c>
      <c r="AF522" s="213">
        <f t="shared" si="788"/>
        <v>0.20811034089271194</v>
      </c>
      <c r="AG522" s="167">
        <f t="shared" si="769"/>
        <v>3.969E-4</v>
      </c>
      <c r="AH522" s="167">
        <f t="shared" si="770"/>
        <v>1.7345999999999999</v>
      </c>
      <c r="AI522" s="167">
        <f t="shared" si="771"/>
        <v>2</v>
      </c>
      <c r="AJ522" s="167">
        <f t="shared" si="772"/>
        <v>3.6734700000000002E-4</v>
      </c>
      <c r="AK522" s="115">
        <v>244.88738360147738</v>
      </c>
      <c r="AL522" s="7">
        <v>263.82272182064906</v>
      </c>
      <c r="AM522" s="7">
        <v>323.83999999999997</v>
      </c>
      <c r="AN522">
        <v>1</v>
      </c>
      <c r="AO522">
        <v>1</v>
      </c>
      <c r="AP522">
        <v>1</v>
      </c>
      <c r="AQ522">
        <f t="shared" si="774"/>
        <v>276</v>
      </c>
      <c r="AR522">
        <f t="shared" si="774"/>
        <v>297</v>
      </c>
      <c r="AS522">
        <f t="shared" si="775"/>
        <v>365</v>
      </c>
      <c r="AT522">
        <f t="shared" si="696"/>
        <v>119</v>
      </c>
      <c r="AU522">
        <f t="shared" si="697"/>
        <v>128</v>
      </c>
      <c r="AV522" s="8">
        <f t="shared" si="698"/>
        <v>157</v>
      </c>
      <c r="AW522" s="213">
        <f t="shared" si="790"/>
        <v>6.2011015990315707E-2</v>
      </c>
      <c r="AX522" s="213">
        <f t="shared" si="791"/>
        <v>7.1500946954547812E-2</v>
      </c>
      <c r="AY522" s="213">
        <f t="shared" si="792"/>
        <v>0.10657640884397875</v>
      </c>
      <c r="AZ522" s="119">
        <f t="shared" si="843"/>
        <v>0.3</v>
      </c>
      <c r="BA522" s="1">
        <v>8.4</v>
      </c>
      <c r="BB522">
        <v>9.3000000000000007</v>
      </c>
      <c r="BC522">
        <v>14</v>
      </c>
      <c r="BE522" s="7">
        <v>1060</v>
      </c>
      <c r="BG522" s="123">
        <f t="shared" si="778"/>
        <v>0.9</v>
      </c>
      <c r="BJ522">
        <v>0</v>
      </c>
      <c r="BK522">
        <v>12</v>
      </c>
      <c r="BL522">
        <v>13.9</v>
      </c>
      <c r="BM522">
        <v>21.85</v>
      </c>
      <c r="BO522">
        <f t="shared" si="802"/>
        <v>1</v>
      </c>
      <c r="BP522">
        <f t="shared" si="802"/>
        <v>1</v>
      </c>
      <c r="BQ522">
        <f t="shared" si="802"/>
        <v>1</v>
      </c>
      <c r="BR522">
        <f t="shared" si="779"/>
        <v>276</v>
      </c>
      <c r="BS522">
        <f t="shared" si="795"/>
        <v>297</v>
      </c>
      <c r="BT522">
        <f t="shared" si="796"/>
        <v>365</v>
      </c>
      <c r="BV522">
        <f t="shared" si="780"/>
        <v>0</v>
      </c>
      <c r="BW522">
        <f t="shared" si="781"/>
        <v>0</v>
      </c>
      <c r="BX522">
        <f t="shared" si="782"/>
        <v>0</v>
      </c>
      <c r="BY522">
        <f t="shared" si="684"/>
        <v>1</v>
      </c>
    </row>
    <row r="523" spans="1:77" x14ac:dyDescent="0.25">
      <c r="A523" t="str">
        <f t="shared" si="783"/>
        <v>25011</v>
      </c>
      <c r="D523">
        <v>2</v>
      </c>
      <c r="E523">
        <v>50</v>
      </c>
      <c r="F523">
        <v>40.5</v>
      </c>
      <c r="G523">
        <v>11</v>
      </c>
      <c r="H523">
        <v>11.5</v>
      </c>
      <c r="I523">
        <v>0</v>
      </c>
      <c r="J523">
        <v>26</v>
      </c>
      <c r="K523">
        <v>30</v>
      </c>
      <c r="L523">
        <v>43.5</v>
      </c>
      <c r="M523" s="115">
        <f t="shared" si="763"/>
        <v>979.2</v>
      </c>
      <c r="N523" s="7">
        <v>2396.6961264405954</v>
      </c>
      <c r="O523" s="7">
        <v>2582.0149905458411</v>
      </c>
      <c r="P523" s="7">
        <v>3169.4</v>
      </c>
      <c r="Q523" s="121" t="s">
        <v>392</v>
      </c>
      <c r="R523">
        <v>1</v>
      </c>
      <c r="S523">
        <v>1</v>
      </c>
      <c r="T523">
        <v>1</v>
      </c>
      <c r="U523" t="e">
        <f t="shared" si="765"/>
        <v>#VALUE!</v>
      </c>
      <c r="V523">
        <f t="shared" si="766"/>
        <v>1319</v>
      </c>
      <c r="W523">
        <f t="shared" si="767"/>
        <v>1421</v>
      </c>
      <c r="X523">
        <f t="shared" si="768"/>
        <v>1744</v>
      </c>
      <c r="Y523" t="e">
        <f t="shared" si="691"/>
        <v>#VALUE!</v>
      </c>
      <c r="Z523">
        <f t="shared" si="692"/>
        <v>227</v>
      </c>
      <c r="AA523">
        <f t="shared" si="693"/>
        <v>244</v>
      </c>
      <c r="AB523" s="8">
        <f t="shared" si="694"/>
        <v>300</v>
      </c>
      <c r="AC523" s="213" t="e">
        <f t="shared" si="785"/>
        <v>#VALUE!</v>
      </c>
      <c r="AD523" s="213">
        <f t="shared" si="786"/>
        <v>0.35764263105439981</v>
      </c>
      <c r="AE523" s="213">
        <f t="shared" si="787"/>
        <v>0.4117325438077416</v>
      </c>
      <c r="AF523" s="213">
        <f t="shared" si="788"/>
        <v>0.61622834738091425</v>
      </c>
      <c r="AG523" s="167">
        <f t="shared" si="769"/>
        <v>3.969E-4</v>
      </c>
      <c r="AH523" s="167">
        <f t="shared" si="770"/>
        <v>1.7345999999999999</v>
      </c>
      <c r="AI523" s="167">
        <f t="shared" si="771"/>
        <v>4</v>
      </c>
      <c r="AJ523" s="167">
        <f t="shared" si="772"/>
        <v>5.7428799999999995E-4</v>
      </c>
      <c r="AK523" s="115">
        <v>401.42051232401269</v>
      </c>
      <c r="AL523" s="7">
        <v>432.4594048025981</v>
      </c>
      <c r="AM523" s="7">
        <v>530.84</v>
      </c>
      <c r="AN523">
        <v>1</v>
      </c>
      <c r="AO523">
        <v>1</v>
      </c>
      <c r="AP523">
        <v>1</v>
      </c>
      <c r="AQ523">
        <f t="shared" si="774"/>
        <v>452</v>
      </c>
      <c r="AR523">
        <f t="shared" si="774"/>
        <v>487</v>
      </c>
      <c r="AS523">
        <f t="shared" si="775"/>
        <v>598</v>
      </c>
      <c r="AT523">
        <f t="shared" si="696"/>
        <v>194</v>
      </c>
      <c r="AU523">
        <f t="shared" si="697"/>
        <v>209</v>
      </c>
      <c r="AV523" s="8">
        <f t="shared" si="698"/>
        <v>257</v>
      </c>
      <c r="AW523" s="213">
        <f t="shared" si="790"/>
        <v>0.26331990538597583</v>
      </c>
      <c r="AX523" s="213">
        <f t="shared" si="791"/>
        <v>0.30444375859879691</v>
      </c>
      <c r="AY523" s="213">
        <f t="shared" si="792"/>
        <v>0.45561080213127936</v>
      </c>
      <c r="AZ523" s="119">
        <f t="shared" si="843"/>
        <v>0.7</v>
      </c>
      <c r="BA523" s="1">
        <v>8.4</v>
      </c>
      <c r="BB523">
        <v>9.3000000000000007</v>
      </c>
      <c r="BC523">
        <v>14</v>
      </c>
      <c r="BE523" s="7">
        <v>1440</v>
      </c>
      <c r="BG523" s="123">
        <f t="shared" si="778"/>
        <v>0.68</v>
      </c>
      <c r="BJ523">
        <v>0</v>
      </c>
      <c r="BK523">
        <v>12</v>
      </c>
      <c r="BL523">
        <v>13.9</v>
      </c>
      <c r="BM523">
        <v>21.85</v>
      </c>
      <c r="BO523">
        <f t="shared" si="802"/>
        <v>1</v>
      </c>
      <c r="BP523">
        <f t="shared" si="802"/>
        <v>1</v>
      </c>
      <c r="BQ523">
        <f t="shared" si="802"/>
        <v>1</v>
      </c>
      <c r="BR523">
        <f t="shared" si="779"/>
        <v>452</v>
      </c>
      <c r="BS523">
        <f t="shared" si="795"/>
        <v>487</v>
      </c>
      <c r="BT523">
        <f t="shared" si="796"/>
        <v>598</v>
      </c>
      <c r="BV523">
        <f t="shared" si="780"/>
        <v>0</v>
      </c>
      <c r="BW523">
        <f t="shared" si="781"/>
        <v>0</v>
      </c>
      <c r="BX523">
        <f t="shared" si="782"/>
        <v>0</v>
      </c>
      <c r="BY523">
        <f t="shared" si="684"/>
        <v>1</v>
      </c>
    </row>
    <row r="524" spans="1:77" x14ac:dyDescent="0.25">
      <c r="A524" t="str">
        <f t="shared" si="783"/>
        <v>25015</v>
      </c>
      <c r="D524">
        <v>2</v>
      </c>
      <c r="E524">
        <v>50</v>
      </c>
      <c r="F524">
        <v>40.5</v>
      </c>
      <c r="G524">
        <v>15</v>
      </c>
      <c r="H524">
        <v>16.5</v>
      </c>
      <c r="I524">
        <v>0</v>
      </c>
      <c r="J524">
        <v>26</v>
      </c>
      <c r="K524">
        <v>30</v>
      </c>
      <c r="L524">
        <v>44.1</v>
      </c>
      <c r="M524" s="115">
        <f t="shared" si="763"/>
        <v>1348.8000000000002</v>
      </c>
      <c r="N524" s="7">
        <v>1908.1501882577959</v>
      </c>
      <c r="O524" s="7">
        <v>2043.2071973479594</v>
      </c>
      <c r="P524" s="7">
        <v>2816.6099999999997</v>
      </c>
      <c r="Q524" s="121" t="s">
        <v>392</v>
      </c>
      <c r="R524">
        <v>1</v>
      </c>
      <c r="S524">
        <v>1</v>
      </c>
      <c r="T524">
        <v>1</v>
      </c>
      <c r="U524" t="e">
        <f t="shared" si="765"/>
        <v>#VALUE!</v>
      </c>
      <c r="V524">
        <f t="shared" si="766"/>
        <v>1050</v>
      </c>
      <c r="W524">
        <f t="shared" si="767"/>
        <v>1124</v>
      </c>
      <c r="X524">
        <f t="shared" si="768"/>
        <v>1550</v>
      </c>
      <c r="Y524" t="e">
        <f t="shared" si="691"/>
        <v>#VALUE!</v>
      </c>
      <c r="Z524">
        <f t="shared" si="692"/>
        <v>181</v>
      </c>
      <c r="AA524">
        <f t="shared" si="693"/>
        <v>193</v>
      </c>
      <c r="AB524" s="8">
        <f t="shared" si="694"/>
        <v>267</v>
      </c>
      <c r="AC524" s="213" t="e">
        <f t="shared" si="785"/>
        <v>#VALUE!</v>
      </c>
      <c r="AD524" s="213">
        <f t="shared" si="786"/>
        <v>0.15961432881381588</v>
      </c>
      <c r="AE524" s="213">
        <f t="shared" si="787"/>
        <v>0.18125380298911337</v>
      </c>
      <c r="AF524" s="213">
        <f t="shared" si="788"/>
        <v>0.34481529550283235</v>
      </c>
      <c r="AG524" s="167">
        <f t="shared" si="769"/>
        <v>2.0829999999999999E-4</v>
      </c>
      <c r="AH524" s="167">
        <f t="shared" si="770"/>
        <v>1.724</v>
      </c>
      <c r="AI524" s="167">
        <f t="shared" si="771"/>
        <v>2</v>
      </c>
      <c r="AJ524" s="167">
        <f t="shared" si="772"/>
        <v>4.6182900000000003E-4</v>
      </c>
      <c r="AK524" s="115">
        <v>249.80785427097814</v>
      </c>
      <c r="AL524" s="7">
        <v>267.48901053042016</v>
      </c>
      <c r="AM524" s="7">
        <v>368.74</v>
      </c>
      <c r="AN524">
        <v>1</v>
      </c>
      <c r="AO524">
        <v>1</v>
      </c>
      <c r="AP524">
        <v>1</v>
      </c>
      <c r="AQ524">
        <f t="shared" si="774"/>
        <v>281</v>
      </c>
      <c r="AR524">
        <f t="shared" si="774"/>
        <v>301</v>
      </c>
      <c r="AS524">
        <f t="shared" si="775"/>
        <v>415</v>
      </c>
      <c r="AT524">
        <f t="shared" si="696"/>
        <v>121</v>
      </c>
      <c r="AU524">
        <f t="shared" si="697"/>
        <v>129</v>
      </c>
      <c r="AV524" s="8">
        <f t="shared" si="698"/>
        <v>178</v>
      </c>
      <c r="AW524" s="213">
        <f t="shared" si="790"/>
        <v>7.1927978914003279E-2</v>
      </c>
      <c r="AX524" s="213">
        <f t="shared" si="791"/>
        <v>8.1640780383557099E-2</v>
      </c>
      <c r="AY524" s="213">
        <f t="shared" si="792"/>
        <v>0.15441780490188597</v>
      </c>
      <c r="AZ524" s="119">
        <f t="shared" si="843"/>
        <v>0.5</v>
      </c>
      <c r="BA524" s="1">
        <v>7.9</v>
      </c>
      <c r="BB524">
        <v>8.8000000000000007</v>
      </c>
      <c r="BC524">
        <v>12.5</v>
      </c>
      <c r="BE524" s="7">
        <v>1686</v>
      </c>
      <c r="BG524" s="123">
        <f t="shared" si="778"/>
        <v>0.8</v>
      </c>
      <c r="BJ524">
        <v>0</v>
      </c>
      <c r="BK524">
        <v>10.9</v>
      </c>
      <c r="BL524">
        <v>12.8</v>
      </c>
      <c r="BM524">
        <v>21.85</v>
      </c>
      <c r="BO524">
        <f t="shared" si="802"/>
        <v>1</v>
      </c>
      <c r="BP524">
        <f t="shared" si="802"/>
        <v>1</v>
      </c>
      <c r="BQ524">
        <f t="shared" si="802"/>
        <v>1</v>
      </c>
      <c r="BR524">
        <f t="shared" si="779"/>
        <v>281</v>
      </c>
      <c r="BS524">
        <f t="shared" si="795"/>
        <v>301</v>
      </c>
      <c r="BT524">
        <f t="shared" si="796"/>
        <v>415</v>
      </c>
      <c r="BV524">
        <f t="shared" si="780"/>
        <v>0</v>
      </c>
      <c r="BW524">
        <f t="shared" si="781"/>
        <v>0</v>
      </c>
      <c r="BX524">
        <f t="shared" si="782"/>
        <v>0</v>
      </c>
      <c r="BY524">
        <f t="shared" ref="BY524:BY587" si="853">IF(SUM(BV524:BX524)=0,1,0)</f>
        <v>1</v>
      </c>
    </row>
    <row r="525" spans="1:77" x14ac:dyDescent="0.25">
      <c r="A525" t="str">
        <f t="shared" si="783"/>
        <v>25016</v>
      </c>
      <c r="D525">
        <v>2</v>
      </c>
      <c r="E525">
        <v>50</v>
      </c>
      <c r="F525">
        <v>40.5</v>
      </c>
      <c r="G525">
        <v>16</v>
      </c>
      <c r="H525">
        <v>16.5</v>
      </c>
      <c r="I525">
        <v>0</v>
      </c>
      <c r="J525">
        <v>26</v>
      </c>
      <c r="K525">
        <v>30</v>
      </c>
      <c r="L525">
        <v>44.1</v>
      </c>
      <c r="M525" s="115">
        <f t="shared" si="763"/>
        <v>1459.2800000000002</v>
      </c>
      <c r="N525" s="7">
        <v>2849.7497938679544</v>
      </c>
      <c r="O525" s="7">
        <v>3051.4523045945984</v>
      </c>
      <c r="P525" s="7">
        <v>4206.5</v>
      </c>
      <c r="Q525" s="121" t="s">
        <v>392</v>
      </c>
      <c r="R525">
        <v>1</v>
      </c>
      <c r="S525">
        <v>1</v>
      </c>
      <c r="T525">
        <v>1</v>
      </c>
      <c r="U525" t="e">
        <f t="shared" si="765"/>
        <v>#VALUE!</v>
      </c>
      <c r="V525">
        <f t="shared" si="766"/>
        <v>1568</v>
      </c>
      <c r="W525">
        <f t="shared" si="767"/>
        <v>1679</v>
      </c>
      <c r="X525">
        <f t="shared" si="768"/>
        <v>2315</v>
      </c>
      <c r="Y525" t="e">
        <f t="shared" si="691"/>
        <v>#VALUE!</v>
      </c>
      <c r="Z525">
        <f t="shared" si="692"/>
        <v>270</v>
      </c>
      <c r="AA525">
        <f t="shared" si="693"/>
        <v>289</v>
      </c>
      <c r="AB525" s="8">
        <f t="shared" si="694"/>
        <v>398</v>
      </c>
      <c r="AC525" s="213" t="e">
        <f t="shared" si="785"/>
        <v>#VALUE!</v>
      </c>
      <c r="AD525" s="213">
        <f t="shared" si="786"/>
        <v>1.0402369503779312</v>
      </c>
      <c r="AE525" s="213">
        <f t="shared" si="787"/>
        <v>1.1908290948574276</v>
      </c>
      <c r="AF525" s="213">
        <f t="shared" si="788"/>
        <v>2.2503512023197607</v>
      </c>
      <c r="AG525" s="167">
        <f t="shared" si="769"/>
        <v>2.0829999999999999E-4</v>
      </c>
      <c r="AH525" s="167">
        <f t="shared" si="770"/>
        <v>1.724</v>
      </c>
      <c r="AI525" s="167">
        <f t="shared" si="771"/>
        <v>4</v>
      </c>
      <c r="AJ525" s="167">
        <f t="shared" si="772"/>
        <v>1.392796E-3</v>
      </c>
      <c r="AK525" s="115">
        <v>407.83296705301524</v>
      </c>
      <c r="AL525" s="7">
        <v>436.69898665540194</v>
      </c>
      <c r="AM525" s="7">
        <v>602</v>
      </c>
      <c r="AN525">
        <v>1</v>
      </c>
      <c r="AO525">
        <v>1</v>
      </c>
      <c r="AP525">
        <v>1</v>
      </c>
      <c r="AQ525">
        <f t="shared" si="774"/>
        <v>459</v>
      </c>
      <c r="AR525">
        <f t="shared" si="774"/>
        <v>492</v>
      </c>
      <c r="AS525">
        <f t="shared" si="775"/>
        <v>678</v>
      </c>
      <c r="AT525">
        <f t="shared" si="696"/>
        <v>197</v>
      </c>
      <c r="AU525">
        <f t="shared" si="697"/>
        <v>212</v>
      </c>
      <c r="AV525" s="8">
        <f t="shared" si="698"/>
        <v>292</v>
      </c>
      <c r="AW525" s="213">
        <f t="shared" si="790"/>
        <v>0.55596692427537242</v>
      </c>
      <c r="AX525" s="213">
        <f t="shared" si="791"/>
        <v>0.64324577886725487</v>
      </c>
      <c r="AY525" s="213">
        <f t="shared" si="792"/>
        <v>1.2155328543374608</v>
      </c>
      <c r="AZ525" s="119">
        <f t="shared" si="843"/>
        <v>1</v>
      </c>
      <c r="BA525" s="1">
        <v>7.9</v>
      </c>
      <c r="BB525">
        <v>8.8000000000000007</v>
      </c>
      <c r="BC525">
        <v>12.5</v>
      </c>
      <c r="BE525" s="7">
        <v>2146</v>
      </c>
      <c r="BG525" s="123">
        <f t="shared" si="778"/>
        <v>0.68</v>
      </c>
      <c r="BJ525">
        <v>0</v>
      </c>
      <c r="BK525">
        <v>10.9</v>
      </c>
      <c r="BL525">
        <v>12.8</v>
      </c>
      <c r="BM525">
        <v>21.85</v>
      </c>
      <c r="BO525">
        <f t="shared" si="802"/>
        <v>1</v>
      </c>
      <c r="BP525">
        <f t="shared" si="802"/>
        <v>1</v>
      </c>
      <c r="BQ525">
        <f t="shared" si="802"/>
        <v>1</v>
      </c>
      <c r="BR525">
        <f t="shared" si="779"/>
        <v>459</v>
      </c>
      <c r="BS525">
        <f t="shared" si="795"/>
        <v>492</v>
      </c>
      <c r="BT525">
        <f t="shared" si="796"/>
        <v>678</v>
      </c>
      <c r="BV525">
        <f t="shared" si="780"/>
        <v>0</v>
      </c>
      <c r="BW525">
        <f t="shared" si="781"/>
        <v>0</v>
      </c>
      <c r="BX525">
        <f t="shared" si="782"/>
        <v>0</v>
      </c>
      <c r="BY525">
        <f t="shared" si="853"/>
        <v>1</v>
      </c>
    </row>
    <row r="526" spans="1:77" x14ac:dyDescent="0.25">
      <c r="A526" t="str">
        <f t="shared" si="783"/>
        <v>25020</v>
      </c>
      <c r="D526">
        <v>2</v>
      </c>
      <c r="E526">
        <v>50</v>
      </c>
      <c r="F526">
        <v>40.5</v>
      </c>
      <c r="G526">
        <v>20</v>
      </c>
      <c r="H526">
        <v>21.5</v>
      </c>
      <c r="I526">
        <v>0</v>
      </c>
      <c r="J526">
        <v>26</v>
      </c>
      <c r="K526">
        <v>30</v>
      </c>
      <c r="L526">
        <v>44.1</v>
      </c>
      <c r="M526" s="115">
        <f t="shared" si="763"/>
        <v>1865.6000000000001</v>
      </c>
      <c r="N526" s="7">
        <v>2692.551301713082</v>
      </c>
      <c r="O526" s="7">
        <v>2900.746468081386</v>
      </c>
      <c r="P526" s="7">
        <v>3560.6400000000003</v>
      </c>
      <c r="Q526" s="121" t="s">
        <v>392</v>
      </c>
      <c r="R526">
        <v>1</v>
      </c>
      <c r="S526">
        <v>1</v>
      </c>
      <c r="T526">
        <v>1</v>
      </c>
      <c r="U526" t="e">
        <f t="shared" si="765"/>
        <v>#VALUE!</v>
      </c>
      <c r="V526">
        <f t="shared" si="766"/>
        <v>1482</v>
      </c>
      <c r="W526">
        <f t="shared" si="767"/>
        <v>1596</v>
      </c>
      <c r="X526">
        <f t="shared" si="768"/>
        <v>1960</v>
      </c>
      <c r="Y526" t="e">
        <f t="shared" ref="Y526:Y589" si="854">ROUND(U526*3600/(4186*ABS($O$1-$O$2)),0)</f>
        <v>#VALUE!</v>
      </c>
      <c r="Z526">
        <f t="shared" ref="Z526:Z589" si="855">ROUND(V526*3600/(4186*ABS($O$1-$O$2)),0)</f>
        <v>255</v>
      </c>
      <c r="AA526">
        <f t="shared" ref="AA526:AA589" si="856">ROUND(W526*3600/(4186*ABS($O$1-$O$2)),0)</f>
        <v>275</v>
      </c>
      <c r="AB526" s="8">
        <f t="shared" ref="AB526:AB589" si="857">ROUND(X526*3600/(4186*ABS($O$1-$O$2)),0)</f>
        <v>337</v>
      </c>
      <c r="AC526" s="213" t="e">
        <f t="shared" si="785"/>
        <v>#VALUE!</v>
      </c>
      <c r="AD526" s="213">
        <f t="shared" si="786"/>
        <v>0.25239223746186851</v>
      </c>
      <c r="AE526" s="213">
        <f t="shared" si="787"/>
        <v>0.29323612039712416</v>
      </c>
      <c r="AF526" s="213">
        <f t="shared" si="788"/>
        <v>0.43919838533652961</v>
      </c>
      <c r="AG526" s="167">
        <f t="shared" si="769"/>
        <v>1.2760000000000001E-4</v>
      </c>
      <c r="AH526" s="167">
        <f t="shared" si="770"/>
        <v>1.7219</v>
      </c>
      <c r="AI526" s="167">
        <f t="shared" si="771"/>
        <v>2</v>
      </c>
      <c r="AJ526" s="167">
        <f t="shared" si="772"/>
        <v>3.76611E-4</v>
      </c>
      <c r="AK526" s="115">
        <v>317.17997831584631</v>
      </c>
      <c r="AL526" s="7">
        <v>341.70517057946222</v>
      </c>
      <c r="AM526" s="7">
        <v>419.44</v>
      </c>
      <c r="AN526">
        <v>1</v>
      </c>
      <c r="AO526">
        <v>1</v>
      </c>
      <c r="AP526">
        <v>1</v>
      </c>
      <c r="AQ526">
        <f t="shared" si="774"/>
        <v>357</v>
      </c>
      <c r="AR526">
        <f t="shared" si="774"/>
        <v>385</v>
      </c>
      <c r="AS526">
        <f t="shared" si="775"/>
        <v>472</v>
      </c>
      <c r="AT526">
        <f t="shared" ref="AT526:AT589" si="858">ROUND(AQ526*3600/(4186*ABS($AM$1-$AM$2)),0)</f>
        <v>154</v>
      </c>
      <c r="AU526">
        <f t="shared" ref="AU526:AU589" si="859">ROUND(AR526*3600/(4186*ABS($AM$1-$AM$2)),0)</f>
        <v>166</v>
      </c>
      <c r="AV526" s="8">
        <f t="shared" ref="AV526:AV589" si="860">ROUND(AS526*3600/(4186*ABS($AM$1-$AM$2)),0)</f>
        <v>203</v>
      </c>
      <c r="AW526" s="213">
        <f t="shared" si="790"/>
        <v>9.2733661730742101E-2</v>
      </c>
      <c r="AX526" s="213">
        <f t="shared" si="791"/>
        <v>0.10762388235803309</v>
      </c>
      <c r="AY526" s="213">
        <f t="shared" si="792"/>
        <v>0.16046576990645536</v>
      </c>
      <c r="AZ526" s="119">
        <f t="shared" si="843"/>
        <v>0.7</v>
      </c>
      <c r="BA526" s="1">
        <v>7.9</v>
      </c>
      <c r="BB526">
        <v>8.8000000000000007</v>
      </c>
      <c r="BC526">
        <v>12.5</v>
      </c>
      <c r="BE526" s="7">
        <v>2332</v>
      </c>
      <c r="BG526" s="123">
        <f t="shared" si="778"/>
        <v>0.8</v>
      </c>
      <c r="BJ526">
        <v>0</v>
      </c>
      <c r="BK526">
        <v>10.9</v>
      </c>
      <c r="BL526">
        <v>12.8</v>
      </c>
      <c r="BM526">
        <v>21.85</v>
      </c>
      <c r="BO526">
        <f t="shared" si="802"/>
        <v>1</v>
      </c>
      <c r="BP526">
        <f t="shared" si="802"/>
        <v>1</v>
      </c>
      <c r="BQ526">
        <f t="shared" si="802"/>
        <v>1</v>
      </c>
      <c r="BR526">
        <f t="shared" si="779"/>
        <v>357</v>
      </c>
      <c r="BS526">
        <f t="shared" si="795"/>
        <v>385</v>
      </c>
      <c r="BT526">
        <f t="shared" si="796"/>
        <v>472</v>
      </c>
      <c r="BV526">
        <f t="shared" si="780"/>
        <v>0</v>
      </c>
      <c r="BW526">
        <f t="shared" si="781"/>
        <v>0</v>
      </c>
      <c r="BX526">
        <f t="shared" si="782"/>
        <v>0</v>
      </c>
      <c r="BY526">
        <f t="shared" si="853"/>
        <v>1</v>
      </c>
    </row>
    <row r="527" spans="1:77" x14ac:dyDescent="0.25">
      <c r="A527" t="str">
        <f t="shared" si="783"/>
        <v>25021</v>
      </c>
      <c r="D527">
        <v>2</v>
      </c>
      <c r="E527">
        <v>50</v>
      </c>
      <c r="F527">
        <v>40.5</v>
      </c>
      <c r="G527">
        <v>21</v>
      </c>
      <c r="H527">
        <v>21.5</v>
      </c>
      <c r="I527">
        <v>0</v>
      </c>
      <c r="J527">
        <v>26</v>
      </c>
      <c r="K527">
        <v>30</v>
      </c>
      <c r="L527">
        <v>44.1</v>
      </c>
      <c r="M527" s="115">
        <f t="shared" si="763"/>
        <v>2256</v>
      </c>
      <c r="N527" s="7">
        <v>3556.1815292902165</v>
      </c>
      <c r="O527" s="7">
        <v>3807.8845891872675</v>
      </c>
      <c r="P527" s="7">
        <v>5249.2599999999993</v>
      </c>
      <c r="Q527" s="121" t="s">
        <v>392</v>
      </c>
      <c r="R527">
        <v>1</v>
      </c>
      <c r="S527">
        <v>1</v>
      </c>
      <c r="T527">
        <v>1</v>
      </c>
      <c r="U527" t="e">
        <f t="shared" si="765"/>
        <v>#VALUE!</v>
      </c>
      <c r="V527">
        <f t="shared" si="766"/>
        <v>1957</v>
      </c>
      <c r="W527">
        <f t="shared" si="767"/>
        <v>2096</v>
      </c>
      <c r="X527">
        <f t="shared" si="768"/>
        <v>2889</v>
      </c>
      <c r="Y527" t="e">
        <f t="shared" si="854"/>
        <v>#VALUE!</v>
      </c>
      <c r="Z527">
        <f t="shared" si="855"/>
        <v>337</v>
      </c>
      <c r="AA527">
        <f t="shared" si="856"/>
        <v>361</v>
      </c>
      <c r="AB527" s="8">
        <f t="shared" si="857"/>
        <v>497</v>
      </c>
      <c r="AC527" s="213" t="e">
        <f t="shared" si="785"/>
        <v>#VALUE!</v>
      </c>
      <c r="AD527" s="213">
        <f t="shared" si="786"/>
        <v>0.61237208637285934</v>
      </c>
      <c r="AE527" s="213">
        <f t="shared" si="787"/>
        <v>0.70182853580223492</v>
      </c>
      <c r="AF527" s="213">
        <f t="shared" si="788"/>
        <v>1.3229628087271896</v>
      </c>
      <c r="AG527" s="167">
        <f t="shared" si="769"/>
        <v>1.2760000000000001E-4</v>
      </c>
      <c r="AH527" s="167">
        <f t="shared" si="770"/>
        <v>1.7219</v>
      </c>
      <c r="AI527" s="167">
        <f t="shared" si="771"/>
        <v>4</v>
      </c>
      <c r="AJ527" s="167">
        <f t="shared" si="772"/>
        <v>5.1420100000000005E-4</v>
      </c>
      <c r="AK527" s="115">
        <v>445.64897406447591</v>
      </c>
      <c r="AL527" s="7">
        <v>477.19157375690452</v>
      </c>
      <c r="AM527" s="7">
        <v>657.82</v>
      </c>
      <c r="AN527">
        <v>1</v>
      </c>
      <c r="AO527">
        <v>1</v>
      </c>
      <c r="AP527">
        <v>1</v>
      </c>
      <c r="AQ527">
        <f t="shared" si="774"/>
        <v>502</v>
      </c>
      <c r="AR527">
        <f t="shared" si="774"/>
        <v>537</v>
      </c>
      <c r="AS527">
        <f t="shared" si="775"/>
        <v>741</v>
      </c>
      <c r="AT527">
        <f t="shared" si="858"/>
        <v>216</v>
      </c>
      <c r="AU527">
        <f t="shared" si="859"/>
        <v>231</v>
      </c>
      <c r="AV527" s="8">
        <f t="shared" si="860"/>
        <v>319</v>
      </c>
      <c r="AW527" s="213">
        <f t="shared" si="790"/>
        <v>0.25374050059068026</v>
      </c>
      <c r="AX527" s="213">
        <f t="shared" si="791"/>
        <v>0.28981169713826199</v>
      </c>
      <c r="AY527" s="213">
        <f t="shared" si="792"/>
        <v>0.54925492516355467</v>
      </c>
      <c r="AZ527" s="119">
        <f t="shared" si="843"/>
        <v>1.3</v>
      </c>
      <c r="BA527" s="1">
        <v>7.9</v>
      </c>
      <c r="BB527">
        <v>8.8000000000000007</v>
      </c>
      <c r="BC527">
        <v>12.5</v>
      </c>
      <c r="BE527" s="7">
        <v>2820</v>
      </c>
      <c r="BG527" s="123">
        <f t="shared" si="778"/>
        <v>0.8</v>
      </c>
      <c r="BJ527">
        <v>0</v>
      </c>
      <c r="BK527">
        <v>10.9</v>
      </c>
      <c r="BL527">
        <v>12.8</v>
      </c>
      <c r="BM527">
        <v>21.85</v>
      </c>
      <c r="BO527">
        <f t="shared" si="802"/>
        <v>1</v>
      </c>
      <c r="BP527">
        <f t="shared" si="802"/>
        <v>1</v>
      </c>
      <c r="BQ527">
        <f t="shared" si="802"/>
        <v>1</v>
      </c>
      <c r="BR527">
        <f t="shared" si="779"/>
        <v>502</v>
      </c>
      <c r="BS527">
        <f t="shared" si="795"/>
        <v>537</v>
      </c>
      <c r="BT527">
        <f t="shared" si="796"/>
        <v>741</v>
      </c>
      <c r="BV527">
        <f t="shared" si="780"/>
        <v>0</v>
      </c>
      <c r="BW527">
        <f t="shared" si="781"/>
        <v>0</v>
      </c>
      <c r="BX527">
        <f t="shared" si="782"/>
        <v>0</v>
      </c>
      <c r="BY527">
        <f t="shared" si="853"/>
        <v>1</v>
      </c>
    </row>
    <row r="528" spans="1:77" x14ac:dyDescent="0.25">
      <c r="A528" t="str">
        <f t="shared" si="783"/>
        <v>25010</v>
      </c>
      <c r="D528">
        <v>2</v>
      </c>
      <c r="E528">
        <v>50</v>
      </c>
      <c r="F528">
        <v>40.5</v>
      </c>
      <c r="G528">
        <v>10</v>
      </c>
      <c r="H528">
        <v>11.5</v>
      </c>
      <c r="I528">
        <v>0</v>
      </c>
      <c r="J528">
        <v>26</v>
      </c>
      <c r="K528">
        <v>30</v>
      </c>
      <c r="L528">
        <v>44</v>
      </c>
      <c r="M528" s="115">
        <f t="shared" si="763"/>
        <v>1041.3</v>
      </c>
      <c r="N528" s="7">
        <v>1924.9914127028867</v>
      </c>
      <c r="O528" s="7">
        <v>2079.6202422788024</v>
      </c>
      <c r="P528" s="7">
        <v>2589.7800000000002</v>
      </c>
      <c r="Q528" s="121" t="s">
        <v>392</v>
      </c>
      <c r="R528">
        <v>1</v>
      </c>
      <c r="S528">
        <v>1</v>
      </c>
      <c r="T528">
        <v>1</v>
      </c>
      <c r="U528" t="e">
        <f t="shared" si="765"/>
        <v>#VALUE!</v>
      </c>
      <c r="V528">
        <f t="shared" si="766"/>
        <v>1059</v>
      </c>
      <c r="W528">
        <f t="shared" si="767"/>
        <v>1144</v>
      </c>
      <c r="X528">
        <f t="shared" si="768"/>
        <v>1425</v>
      </c>
      <c r="Y528" t="e">
        <f t="shared" si="854"/>
        <v>#VALUE!</v>
      </c>
      <c r="Z528">
        <f t="shared" si="855"/>
        <v>182</v>
      </c>
      <c r="AA528">
        <f t="shared" si="856"/>
        <v>197</v>
      </c>
      <c r="AB528" s="8">
        <f t="shared" si="857"/>
        <v>245</v>
      </c>
      <c r="AC528" s="213" t="e">
        <f t="shared" si="785"/>
        <v>#VALUE!</v>
      </c>
      <c r="AD528" s="213">
        <f t="shared" si="786"/>
        <v>0.14229833425390079</v>
      </c>
      <c r="AE528" s="213">
        <f t="shared" si="787"/>
        <v>0.1661589281355097</v>
      </c>
      <c r="AF528" s="213">
        <f t="shared" si="788"/>
        <v>0.25469424501364962</v>
      </c>
      <c r="AG528" s="167">
        <f t="shared" si="769"/>
        <v>3.969E-4</v>
      </c>
      <c r="AH528" s="167">
        <f t="shared" si="770"/>
        <v>1.7345999999999999</v>
      </c>
      <c r="AI528" s="167">
        <f t="shared" si="771"/>
        <v>2</v>
      </c>
      <c r="AJ528" s="167">
        <f t="shared" si="772"/>
        <v>3.6734700000000002E-4</v>
      </c>
      <c r="AK528" s="115">
        <v>266.87553260000635</v>
      </c>
      <c r="AL528" s="7">
        <v>288.31284965818764</v>
      </c>
      <c r="AM528" s="7">
        <v>359.04</v>
      </c>
      <c r="AN528">
        <v>1</v>
      </c>
      <c r="AO528">
        <v>1</v>
      </c>
      <c r="AP528">
        <v>1</v>
      </c>
      <c r="AQ528">
        <f t="shared" si="774"/>
        <v>301</v>
      </c>
      <c r="AR528">
        <f t="shared" si="774"/>
        <v>325</v>
      </c>
      <c r="AS528">
        <f t="shared" si="775"/>
        <v>404</v>
      </c>
      <c r="AT528">
        <f t="shared" si="858"/>
        <v>129</v>
      </c>
      <c r="AU528">
        <f t="shared" si="859"/>
        <v>140</v>
      </c>
      <c r="AV528" s="8">
        <f t="shared" si="860"/>
        <v>174</v>
      </c>
      <c r="AW528" s="213">
        <f t="shared" si="790"/>
        <v>7.2596279315117807E-2</v>
      </c>
      <c r="AX528" s="213">
        <f t="shared" si="791"/>
        <v>8.5183832638702703E-2</v>
      </c>
      <c r="AY528" s="213">
        <f t="shared" si="792"/>
        <v>0.13031640151658816</v>
      </c>
      <c r="AZ528" s="119">
        <f t="shared" si="843"/>
        <v>0.3</v>
      </c>
      <c r="BA528" s="1">
        <v>8.9</v>
      </c>
      <c r="BB528">
        <v>9.9</v>
      </c>
      <c r="BC528">
        <v>14.8</v>
      </c>
      <c r="BE528" s="7">
        <v>1157</v>
      </c>
      <c r="BG528" s="123">
        <f t="shared" si="778"/>
        <v>0.9</v>
      </c>
      <c r="BJ528">
        <v>0</v>
      </c>
      <c r="BK528">
        <v>11.8</v>
      </c>
      <c r="BL528">
        <v>13.7</v>
      </c>
      <c r="BM528">
        <v>21.85</v>
      </c>
      <c r="BO528">
        <f t="shared" si="802"/>
        <v>1</v>
      </c>
      <c r="BP528">
        <f t="shared" si="802"/>
        <v>1</v>
      </c>
      <c r="BQ528">
        <f t="shared" si="802"/>
        <v>1</v>
      </c>
      <c r="BR528">
        <f t="shared" si="779"/>
        <v>301</v>
      </c>
      <c r="BS528">
        <f t="shared" si="795"/>
        <v>325</v>
      </c>
      <c r="BT528">
        <f t="shared" si="796"/>
        <v>404</v>
      </c>
      <c r="BV528">
        <f t="shared" si="780"/>
        <v>0</v>
      </c>
      <c r="BW528">
        <f t="shared" si="781"/>
        <v>0</v>
      </c>
      <c r="BX528">
        <f t="shared" si="782"/>
        <v>0</v>
      </c>
      <c r="BY528">
        <f t="shared" si="853"/>
        <v>1</v>
      </c>
    </row>
    <row r="529" spans="1:77" x14ac:dyDescent="0.25">
      <c r="A529" t="str">
        <f t="shared" si="783"/>
        <v>25011</v>
      </c>
      <c r="D529">
        <v>2</v>
      </c>
      <c r="E529">
        <v>50</v>
      </c>
      <c r="F529">
        <v>40.5</v>
      </c>
      <c r="G529">
        <v>11</v>
      </c>
      <c r="H529">
        <v>11.5</v>
      </c>
      <c r="I529">
        <v>0</v>
      </c>
      <c r="J529">
        <v>26</v>
      </c>
      <c r="K529">
        <v>30</v>
      </c>
      <c r="L529">
        <v>44</v>
      </c>
      <c r="M529" s="115">
        <f t="shared" si="763"/>
        <v>1068.28</v>
      </c>
      <c r="N529" s="7">
        <v>2611.8926414972211</v>
      </c>
      <c r="O529" s="7">
        <v>2821.6982019103875</v>
      </c>
      <c r="P529" s="7">
        <v>3513.9</v>
      </c>
      <c r="Q529" s="121" t="s">
        <v>392</v>
      </c>
      <c r="R529">
        <v>1</v>
      </c>
      <c r="S529">
        <v>1</v>
      </c>
      <c r="T529">
        <v>1</v>
      </c>
      <c r="U529" t="e">
        <f t="shared" si="765"/>
        <v>#VALUE!</v>
      </c>
      <c r="V529">
        <f t="shared" si="766"/>
        <v>1437</v>
      </c>
      <c r="W529">
        <f t="shared" si="767"/>
        <v>1553</v>
      </c>
      <c r="X529">
        <f t="shared" si="768"/>
        <v>1934</v>
      </c>
      <c r="Y529" t="e">
        <f t="shared" si="854"/>
        <v>#VALUE!</v>
      </c>
      <c r="Z529">
        <f t="shared" si="855"/>
        <v>247</v>
      </c>
      <c r="AA529">
        <f t="shared" si="856"/>
        <v>267</v>
      </c>
      <c r="AB529" s="8">
        <f t="shared" si="857"/>
        <v>333</v>
      </c>
      <c r="AC529" s="213" t="e">
        <f t="shared" si="785"/>
        <v>#VALUE!</v>
      </c>
      <c r="AD529" s="213">
        <f t="shared" si="786"/>
        <v>0.42166498346517917</v>
      </c>
      <c r="AE529" s="213">
        <f t="shared" si="787"/>
        <v>0.49084406666281616</v>
      </c>
      <c r="AF529" s="213">
        <f t="shared" si="788"/>
        <v>0.75556251719787515</v>
      </c>
      <c r="AG529" s="167">
        <f t="shared" si="769"/>
        <v>3.969E-4</v>
      </c>
      <c r="AH529" s="167">
        <f t="shared" si="770"/>
        <v>1.7345999999999999</v>
      </c>
      <c r="AI529" s="167">
        <f t="shared" si="771"/>
        <v>4</v>
      </c>
      <c r="AJ529" s="167">
        <f t="shared" si="772"/>
        <v>5.7428799999999995E-4</v>
      </c>
      <c r="AK529" s="115">
        <v>437</v>
      </c>
      <c r="AL529" s="7">
        <v>473</v>
      </c>
      <c r="AM529" s="7">
        <v>589</v>
      </c>
      <c r="AN529">
        <v>1</v>
      </c>
      <c r="AO529">
        <v>1</v>
      </c>
      <c r="AP529">
        <v>1</v>
      </c>
      <c r="AQ529">
        <f t="shared" si="774"/>
        <v>492</v>
      </c>
      <c r="AR529">
        <f t="shared" si="774"/>
        <v>533</v>
      </c>
      <c r="AS529">
        <f t="shared" si="775"/>
        <v>663</v>
      </c>
      <c r="AT529">
        <f t="shared" si="858"/>
        <v>212</v>
      </c>
      <c r="AU529">
        <f t="shared" si="859"/>
        <v>229</v>
      </c>
      <c r="AV529" s="8">
        <f t="shared" si="860"/>
        <v>285</v>
      </c>
      <c r="AW529" s="213">
        <f t="shared" si="790"/>
        <v>0.31301884254146045</v>
      </c>
      <c r="AX529" s="213">
        <f t="shared" si="791"/>
        <v>0.3638124027946455</v>
      </c>
      <c r="AY529" s="213">
        <f t="shared" si="792"/>
        <v>0.55750314599864048</v>
      </c>
      <c r="AZ529" s="119">
        <f t="shared" si="843"/>
        <v>0.7</v>
      </c>
      <c r="BA529" s="1">
        <v>8.9</v>
      </c>
      <c r="BB529">
        <v>9.9</v>
      </c>
      <c r="BC529">
        <v>14.8</v>
      </c>
      <c r="BE529" s="7">
        <v>1571</v>
      </c>
      <c r="BG529" s="123">
        <f t="shared" si="778"/>
        <v>0.68</v>
      </c>
      <c r="BJ529">
        <v>0</v>
      </c>
      <c r="BK529">
        <v>11.8</v>
      </c>
      <c r="BL529">
        <v>13.7</v>
      </c>
      <c r="BM529">
        <v>21.85</v>
      </c>
      <c r="BO529">
        <f t="shared" si="802"/>
        <v>1</v>
      </c>
      <c r="BP529">
        <f t="shared" si="802"/>
        <v>1</v>
      </c>
      <c r="BQ529">
        <f t="shared" si="802"/>
        <v>1</v>
      </c>
      <c r="BR529">
        <f t="shared" si="779"/>
        <v>492</v>
      </c>
      <c r="BS529">
        <f t="shared" si="795"/>
        <v>533</v>
      </c>
      <c r="BT529">
        <f t="shared" si="796"/>
        <v>663</v>
      </c>
      <c r="BV529">
        <f t="shared" si="780"/>
        <v>0</v>
      </c>
      <c r="BW529">
        <f t="shared" si="781"/>
        <v>0</v>
      </c>
      <c r="BX529">
        <f t="shared" si="782"/>
        <v>0</v>
      </c>
      <c r="BY529">
        <f t="shared" si="853"/>
        <v>1</v>
      </c>
    </row>
    <row r="530" spans="1:77" x14ac:dyDescent="0.25">
      <c r="A530" t="str">
        <f t="shared" si="783"/>
        <v>25015</v>
      </c>
      <c r="D530">
        <v>2</v>
      </c>
      <c r="E530">
        <v>50</v>
      </c>
      <c r="F530">
        <v>40.5</v>
      </c>
      <c r="G530">
        <v>15</v>
      </c>
      <c r="H530">
        <v>16.5</v>
      </c>
      <c r="I530">
        <v>0</v>
      </c>
      <c r="J530">
        <v>26</v>
      </c>
      <c r="K530">
        <v>30</v>
      </c>
      <c r="L530">
        <v>44.8</v>
      </c>
      <c r="M530" s="115">
        <f t="shared" si="763"/>
        <v>1472</v>
      </c>
      <c r="N530" s="7">
        <v>2216.9073865755149</v>
      </c>
      <c r="O530" s="7">
        <v>2373.9948983307781</v>
      </c>
      <c r="P530" s="7">
        <v>3302.76</v>
      </c>
      <c r="Q530" s="121" t="s">
        <v>392</v>
      </c>
      <c r="R530">
        <v>1</v>
      </c>
      <c r="S530">
        <v>1</v>
      </c>
      <c r="T530">
        <v>1</v>
      </c>
      <c r="U530" t="e">
        <f t="shared" si="765"/>
        <v>#VALUE!</v>
      </c>
      <c r="V530">
        <f t="shared" si="766"/>
        <v>1220</v>
      </c>
      <c r="W530">
        <f t="shared" si="767"/>
        <v>1307</v>
      </c>
      <c r="X530">
        <f t="shared" si="768"/>
        <v>1818</v>
      </c>
      <c r="Y530" t="e">
        <f t="shared" si="854"/>
        <v>#VALUE!</v>
      </c>
      <c r="Z530">
        <f t="shared" si="855"/>
        <v>210</v>
      </c>
      <c r="AA530">
        <f t="shared" si="856"/>
        <v>225</v>
      </c>
      <c r="AB530" s="8">
        <f t="shared" si="857"/>
        <v>313</v>
      </c>
      <c r="AC530" s="213" t="e">
        <f t="shared" si="785"/>
        <v>#VALUE!</v>
      </c>
      <c r="AD530" s="213">
        <f t="shared" si="786"/>
        <v>0.21424540881696033</v>
      </c>
      <c r="AE530" s="213">
        <f t="shared" si="787"/>
        <v>0.24562772645979991</v>
      </c>
      <c r="AF530" s="213">
        <f t="shared" si="788"/>
        <v>0.47255531705345388</v>
      </c>
      <c r="AG530" s="167">
        <f t="shared" si="769"/>
        <v>2.0829999999999999E-4</v>
      </c>
      <c r="AH530" s="167">
        <f t="shared" si="770"/>
        <v>1.724</v>
      </c>
      <c r="AI530" s="167">
        <f t="shared" si="771"/>
        <v>2</v>
      </c>
      <c r="AJ530" s="167">
        <f t="shared" si="772"/>
        <v>4.6182900000000003E-4</v>
      </c>
      <c r="AK530" s="115">
        <v>302.61675876046246</v>
      </c>
      <c r="AL530" s="7">
        <v>324.05983479376272</v>
      </c>
      <c r="AM530" s="7">
        <v>450.84</v>
      </c>
      <c r="AN530">
        <v>1</v>
      </c>
      <c r="AO530">
        <v>1</v>
      </c>
      <c r="AP530">
        <v>1</v>
      </c>
      <c r="AQ530">
        <f t="shared" si="774"/>
        <v>341</v>
      </c>
      <c r="AR530">
        <f t="shared" si="774"/>
        <v>365</v>
      </c>
      <c r="AS530">
        <f t="shared" si="775"/>
        <v>508</v>
      </c>
      <c r="AT530">
        <f t="shared" si="858"/>
        <v>147</v>
      </c>
      <c r="AU530">
        <f t="shared" si="859"/>
        <v>157</v>
      </c>
      <c r="AV530" s="8">
        <f t="shared" si="860"/>
        <v>218</v>
      </c>
      <c r="AW530" s="213">
        <f t="shared" si="790"/>
        <v>0.1057229803541009</v>
      </c>
      <c r="AX530" s="213">
        <f t="shared" si="791"/>
        <v>0.12043364691537217</v>
      </c>
      <c r="AY530" s="213">
        <f t="shared" si="792"/>
        <v>0.23071769536319933</v>
      </c>
      <c r="AZ530" s="119">
        <f t="shared" si="843"/>
        <v>0.5</v>
      </c>
      <c r="BA530" s="1">
        <v>8.6999999999999993</v>
      </c>
      <c r="BB530">
        <v>9.8000000000000007</v>
      </c>
      <c r="BC530">
        <v>14.3</v>
      </c>
      <c r="BE530" s="7">
        <v>1840</v>
      </c>
      <c r="BG530" s="123">
        <f t="shared" si="778"/>
        <v>0.8</v>
      </c>
      <c r="BJ530">
        <v>0</v>
      </c>
      <c r="BK530">
        <v>10.6</v>
      </c>
      <c r="BL530">
        <v>12.5</v>
      </c>
      <c r="BM530">
        <v>21.85</v>
      </c>
      <c r="BO530">
        <f t="shared" si="802"/>
        <v>1</v>
      </c>
      <c r="BP530">
        <f t="shared" si="802"/>
        <v>1</v>
      </c>
      <c r="BQ530">
        <f t="shared" si="802"/>
        <v>1</v>
      </c>
      <c r="BR530">
        <f t="shared" si="779"/>
        <v>341</v>
      </c>
      <c r="BS530">
        <f t="shared" si="795"/>
        <v>365</v>
      </c>
      <c r="BT530">
        <f t="shared" si="796"/>
        <v>508</v>
      </c>
      <c r="BV530">
        <f t="shared" si="780"/>
        <v>0</v>
      </c>
      <c r="BW530">
        <f t="shared" si="781"/>
        <v>0</v>
      </c>
      <c r="BX530">
        <f t="shared" si="782"/>
        <v>0</v>
      </c>
      <c r="BY530">
        <f t="shared" si="853"/>
        <v>1</v>
      </c>
    </row>
    <row r="531" spans="1:77" x14ac:dyDescent="0.25">
      <c r="A531" t="str">
        <f t="shared" si="783"/>
        <v>25016</v>
      </c>
      <c r="D531">
        <v>2</v>
      </c>
      <c r="E531">
        <v>50</v>
      </c>
      <c r="F531">
        <v>40.5</v>
      </c>
      <c r="G531">
        <v>16</v>
      </c>
      <c r="H531">
        <v>16.5</v>
      </c>
      <c r="I531">
        <v>0</v>
      </c>
      <c r="J531">
        <v>26</v>
      </c>
      <c r="K531">
        <v>30</v>
      </c>
      <c r="L531">
        <v>44.8</v>
      </c>
      <c r="M531" s="115">
        <f t="shared" si="763"/>
        <v>1591.88</v>
      </c>
      <c r="N531" s="7">
        <v>3241.8333772189817</v>
      </c>
      <c r="O531" s="7">
        <v>3471.5459677567114</v>
      </c>
      <c r="P531" s="7">
        <v>4829.7</v>
      </c>
      <c r="Q531" s="121" t="s">
        <v>392</v>
      </c>
      <c r="R531">
        <v>1</v>
      </c>
      <c r="S531">
        <v>1</v>
      </c>
      <c r="T531">
        <v>1</v>
      </c>
      <c r="U531" t="e">
        <f t="shared" si="765"/>
        <v>#VALUE!</v>
      </c>
      <c r="V531">
        <f t="shared" si="766"/>
        <v>1784</v>
      </c>
      <c r="W531">
        <f t="shared" si="767"/>
        <v>1911</v>
      </c>
      <c r="X531">
        <f t="shared" si="768"/>
        <v>2658</v>
      </c>
      <c r="Y531" t="e">
        <f t="shared" si="854"/>
        <v>#VALUE!</v>
      </c>
      <c r="Z531">
        <f t="shared" si="855"/>
        <v>307</v>
      </c>
      <c r="AA531">
        <f t="shared" si="856"/>
        <v>329</v>
      </c>
      <c r="AB531" s="8">
        <f t="shared" si="857"/>
        <v>457</v>
      </c>
      <c r="AC531" s="213" t="e">
        <f t="shared" si="785"/>
        <v>#VALUE!</v>
      </c>
      <c r="AD531" s="213">
        <f t="shared" si="786"/>
        <v>1.3428388424979105</v>
      </c>
      <c r="AE531" s="213">
        <f t="shared" si="787"/>
        <v>1.5409682818609234</v>
      </c>
      <c r="AF531" s="213">
        <f t="shared" si="788"/>
        <v>2.9626386542421903</v>
      </c>
      <c r="AG531" s="167">
        <f t="shared" si="769"/>
        <v>2.0829999999999999E-4</v>
      </c>
      <c r="AH531" s="167">
        <f t="shared" si="770"/>
        <v>1.724</v>
      </c>
      <c r="AI531" s="167">
        <f t="shared" si="771"/>
        <v>4</v>
      </c>
      <c r="AJ531" s="167">
        <f t="shared" si="772"/>
        <v>1.392796E-3</v>
      </c>
      <c r="AK531" s="115">
        <v>496</v>
      </c>
      <c r="AL531" s="7">
        <v>532</v>
      </c>
      <c r="AM531" s="7">
        <v>740</v>
      </c>
      <c r="AN531">
        <v>1</v>
      </c>
      <c r="AO531">
        <v>1</v>
      </c>
      <c r="AP531">
        <v>1</v>
      </c>
      <c r="AQ531">
        <f t="shared" si="774"/>
        <v>559</v>
      </c>
      <c r="AR531">
        <f t="shared" si="774"/>
        <v>599</v>
      </c>
      <c r="AS531">
        <f t="shared" si="775"/>
        <v>833</v>
      </c>
      <c r="AT531">
        <f t="shared" si="858"/>
        <v>240</v>
      </c>
      <c r="AU531">
        <f t="shared" si="859"/>
        <v>258</v>
      </c>
      <c r="AV531" s="8">
        <f t="shared" si="860"/>
        <v>358</v>
      </c>
      <c r="AW531" s="213">
        <f t="shared" si="790"/>
        <v>0.82309555916661303</v>
      </c>
      <c r="AX531" s="213">
        <f t="shared" si="791"/>
        <v>0.95034730391565514</v>
      </c>
      <c r="AY531" s="213">
        <f t="shared" si="792"/>
        <v>1.8228672765058258</v>
      </c>
      <c r="AZ531" s="119">
        <f t="shared" si="843"/>
        <v>1</v>
      </c>
      <c r="BA531" s="1">
        <v>8.6999999999999993</v>
      </c>
      <c r="BB531">
        <v>9.8000000000000007</v>
      </c>
      <c r="BC531">
        <v>14.3</v>
      </c>
      <c r="BE531" s="7">
        <v>2341</v>
      </c>
      <c r="BG531" s="123">
        <f t="shared" si="778"/>
        <v>0.68</v>
      </c>
      <c r="BJ531">
        <v>0</v>
      </c>
      <c r="BK531">
        <v>10.6</v>
      </c>
      <c r="BL531">
        <v>12.5</v>
      </c>
      <c r="BM531">
        <v>21.85</v>
      </c>
      <c r="BO531">
        <f t="shared" si="802"/>
        <v>1</v>
      </c>
      <c r="BP531">
        <f t="shared" si="802"/>
        <v>1</v>
      </c>
      <c r="BQ531">
        <f t="shared" si="802"/>
        <v>1</v>
      </c>
      <c r="BR531">
        <f t="shared" si="779"/>
        <v>559</v>
      </c>
      <c r="BS531">
        <f t="shared" si="795"/>
        <v>599</v>
      </c>
      <c r="BT531">
        <f t="shared" si="796"/>
        <v>833</v>
      </c>
      <c r="BV531">
        <f t="shared" si="780"/>
        <v>0</v>
      </c>
      <c r="BW531">
        <f t="shared" si="781"/>
        <v>0</v>
      </c>
      <c r="BX531">
        <f t="shared" si="782"/>
        <v>0</v>
      </c>
      <c r="BY531">
        <f t="shared" si="853"/>
        <v>1</v>
      </c>
    </row>
    <row r="532" spans="1:77" x14ac:dyDescent="0.25">
      <c r="A532" t="str">
        <f t="shared" si="783"/>
        <v>25020</v>
      </c>
      <c r="D532">
        <v>2</v>
      </c>
      <c r="E532">
        <v>50</v>
      </c>
      <c r="F532">
        <v>40.5</v>
      </c>
      <c r="G532">
        <v>20</v>
      </c>
      <c r="H532">
        <v>21.5</v>
      </c>
      <c r="I532">
        <v>0</v>
      </c>
      <c r="J532">
        <v>26</v>
      </c>
      <c r="K532">
        <v>30</v>
      </c>
      <c r="L532">
        <v>44.8</v>
      </c>
      <c r="M532" s="115">
        <f t="shared" si="763"/>
        <v>2035.2</v>
      </c>
      <c r="N532" s="7">
        <v>3079.6829926739365</v>
      </c>
      <c r="O532" s="7">
        <v>3327.0647594078355</v>
      </c>
      <c r="P532" s="7">
        <v>4143.24</v>
      </c>
      <c r="Q532" s="121" t="s">
        <v>392</v>
      </c>
      <c r="R532">
        <v>1</v>
      </c>
      <c r="S532">
        <v>1</v>
      </c>
      <c r="T532">
        <v>1</v>
      </c>
      <c r="U532" t="e">
        <f t="shared" si="765"/>
        <v>#VALUE!</v>
      </c>
      <c r="V532">
        <f t="shared" si="766"/>
        <v>1695</v>
      </c>
      <c r="W532">
        <f t="shared" si="767"/>
        <v>1831</v>
      </c>
      <c r="X532">
        <f t="shared" si="768"/>
        <v>2280</v>
      </c>
      <c r="Y532" t="e">
        <f t="shared" si="854"/>
        <v>#VALUE!</v>
      </c>
      <c r="Z532">
        <f t="shared" si="855"/>
        <v>292</v>
      </c>
      <c r="AA532">
        <f t="shared" si="856"/>
        <v>315</v>
      </c>
      <c r="AB532" s="8">
        <f t="shared" si="857"/>
        <v>392</v>
      </c>
      <c r="AC532" s="213" t="e">
        <f t="shared" si="785"/>
        <v>#VALUE!</v>
      </c>
      <c r="AD532" s="213">
        <f t="shared" si="786"/>
        <v>0.33034800378027102</v>
      </c>
      <c r="AE532" s="213">
        <f t="shared" si="787"/>
        <v>0.38405853596297518</v>
      </c>
      <c r="AF532" s="213">
        <f t="shared" si="788"/>
        <v>0.59313898202435134</v>
      </c>
      <c r="AG532" s="167">
        <f t="shared" si="769"/>
        <v>1.2760000000000001E-4</v>
      </c>
      <c r="AH532" s="167">
        <f t="shared" si="770"/>
        <v>1.7219</v>
      </c>
      <c r="AI532" s="167">
        <f t="shared" si="771"/>
        <v>2</v>
      </c>
      <c r="AJ532" s="167">
        <f t="shared" si="772"/>
        <v>3.76611E-4</v>
      </c>
      <c r="AK532" s="115">
        <v>380.60090160569081</v>
      </c>
      <c r="AL532" s="7">
        <v>411.17343900116532</v>
      </c>
      <c r="AM532" s="7">
        <v>512.04</v>
      </c>
      <c r="AN532">
        <v>1</v>
      </c>
      <c r="AO532">
        <v>1</v>
      </c>
      <c r="AP532">
        <v>1</v>
      </c>
      <c r="AQ532">
        <f t="shared" si="774"/>
        <v>429</v>
      </c>
      <c r="AR532">
        <f t="shared" si="774"/>
        <v>463</v>
      </c>
      <c r="AS532">
        <f t="shared" si="775"/>
        <v>577</v>
      </c>
      <c r="AT532">
        <f t="shared" si="858"/>
        <v>184</v>
      </c>
      <c r="AU532">
        <f t="shared" si="859"/>
        <v>199</v>
      </c>
      <c r="AV532" s="8">
        <f t="shared" si="860"/>
        <v>248</v>
      </c>
      <c r="AW532" s="213">
        <f t="shared" si="790"/>
        <v>0.13202412573774117</v>
      </c>
      <c r="AX532" s="213">
        <f t="shared" si="791"/>
        <v>0.1542489497804331</v>
      </c>
      <c r="AY532" s="213">
        <f t="shared" si="792"/>
        <v>0.23881673280914789</v>
      </c>
      <c r="AZ532" s="119">
        <f t="shared" si="843"/>
        <v>0.7</v>
      </c>
      <c r="BA532" s="1">
        <v>8.6999999999999993</v>
      </c>
      <c r="BB532">
        <v>9.8000000000000007</v>
      </c>
      <c r="BC532">
        <v>14.3</v>
      </c>
      <c r="BE532" s="7">
        <v>2544</v>
      </c>
      <c r="BG532" s="123">
        <f t="shared" si="778"/>
        <v>0.8</v>
      </c>
      <c r="BJ532">
        <v>0</v>
      </c>
      <c r="BK532">
        <v>10.6</v>
      </c>
      <c r="BL532">
        <v>12.5</v>
      </c>
      <c r="BM532">
        <v>21.85</v>
      </c>
      <c r="BO532">
        <f t="shared" si="802"/>
        <v>1</v>
      </c>
      <c r="BP532">
        <f t="shared" si="802"/>
        <v>1</v>
      </c>
      <c r="BQ532">
        <f t="shared" si="802"/>
        <v>1</v>
      </c>
      <c r="BR532">
        <f t="shared" si="779"/>
        <v>429</v>
      </c>
      <c r="BS532">
        <f t="shared" si="795"/>
        <v>463</v>
      </c>
      <c r="BT532">
        <f t="shared" si="796"/>
        <v>577</v>
      </c>
      <c r="BV532">
        <f t="shared" si="780"/>
        <v>0</v>
      </c>
      <c r="BW532">
        <f t="shared" si="781"/>
        <v>0</v>
      </c>
      <c r="BX532">
        <f t="shared" si="782"/>
        <v>0</v>
      </c>
      <c r="BY532">
        <f t="shared" si="853"/>
        <v>1</v>
      </c>
    </row>
    <row r="533" spans="1:77" x14ac:dyDescent="0.25">
      <c r="A533" t="str">
        <f t="shared" si="783"/>
        <v>25021</v>
      </c>
      <c r="D533">
        <v>2</v>
      </c>
      <c r="E533">
        <v>50</v>
      </c>
      <c r="F533">
        <v>40.5</v>
      </c>
      <c r="G533">
        <v>21</v>
      </c>
      <c r="H533">
        <v>21.5</v>
      </c>
      <c r="I533">
        <v>0</v>
      </c>
      <c r="J533">
        <v>26</v>
      </c>
      <c r="K533">
        <v>30</v>
      </c>
      <c r="L533">
        <v>44.8</v>
      </c>
      <c r="M533" s="115">
        <f t="shared" si="763"/>
        <v>2461.6000000000004</v>
      </c>
      <c r="N533" s="7">
        <v>4175.015825613802</v>
      </c>
      <c r="O533" s="7">
        <v>4470.8526528786542</v>
      </c>
      <c r="P533" s="7">
        <v>6219.96</v>
      </c>
      <c r="Q533" s="121" t="s">
        <v>392</v>
      </c>
      <c r="R533">
        <v>1</v>
      </c>
      <c r="S533">
        <v>1</v>
      </c>
      <c r="T533">
        <v>1</v>
      </c>
      <c r="U533" t="e">
        <f t="shared" si="765"/>
        <v>#VALUE!</v>
      </c>
      <c r="V533">
        <f t="shared" si="766"/>
        <v>2298</v>
      </c>
      <c r="W533">
        <f t="shared" si="767"/>
        <v>2460</v>
      </c>
      <c r="X533">
        <f t="shared" si="768"/>
        <v>3423</v>
      </c>
      <c r="Y533" t="e">
        <f t="shared" si="854"/>
        <v>#VALUE!</v>
      </c>
      <c r="Z533">
        <f t="shared" si="855"/>
        <v>395</v>
      </c>
      <c r="AA533">
        <f t="shared" si="856"/>
        <v>423</v>
      </c>
      <c r="AB533" s="8">
        <f t="shared" si="857"/>
        <v>589</v>
      </c>
      <c r="AC533" s="213" t="e">
        <f t="shared" si="785"/>
        <v>#VALUE!</v>
      </c>
      <c r="AD533" s="213">
        <f t="shared" si="786"/>
        <v>0.83891907752497197</v>
      </c>
      <c r="AE533" s="213">
        <f t="shared" si="787"/>
        <v>0.96093006746000131</v>
      </c>
      <c r="AF533" s="213">
        <f t="shared" si="788"/>
        <v>1.8530148181931771</v>
      </c>
      <c r="AG533" s="167">
        <f t="shared" si="769"/>
        <v>1.2760000000000001E-4</v>
      </c>
      <c r="AH533" s="167">
        <f t="shared" si="770"/>
        <v>1.7219</v>
      </c>
      <c r="AI533" s="167">
        <f t="shared" si="771"/>
        <v>4</v>
      </c>
      <c r="AJ533" s="167">
        <f t="shared" si="772"/>
        <v>5.1420100000000005E-4</v>
      </c>
      <c r="AK533" s="115">
        <v>541.56076058716258</v>
      </c>
      <c r="AL533" s="7">
        <v>579.9351342123673</v>
      </c>
      <c r="AM533" s="7">
        <v>806.82</v>
      </c>
      <c r="AN533">
        <v>1</v>
      </c>
      <c r="AO533">
        <v>1</v>
      </c>
      <c r="AP533">
        <v>1</v>
      </c>
      <c r="AQ533">
        <f t="shared" si="774"/>
        <v>610</v>
      </c>
      <c r="AR533">
        <f t="shared" si="774"/>
        <v>653</v>
      </c>
      <c r="AS533">
        <f t="shared" si="775"/>
        <v>909</v>
      </c>
      <c r="AT533">
        <f t="shared" si="858"/>
        <v>262</v>
      </c>
      <c r="AU533">
        <f t="shared" si="859"/>
        <v>281</v>
      </c>
      <c r="AV533" s="8">
        <f t="shared" si="860"/>
        <v>391</v>
      </c>
      <c r="AW533" s="213">
        <f t="shared" si="790"/>
        <v>0.37189000326866878</v>
      </c>
      <c r="AX533" s="213">
        <f t="shared" si="791"/>
        <v>0.42720777408669608</v>
      </c>
      <c r="AY533" s="213">
        <f t="shared" si="792"/>
        <v>0.82216066392271181</v>
      </c>
      <c r="AZ533" s="119">
        <f t="shared" si="843"/>
        <v>1.3</v>
      </c>
      <c r="BA533" s="1">
        <v>8.6999999999999993</v>
      </c>
      <c r="BB533">
        <v>9.8000000000000007</v>
      </c>
      <c r="BC533">
        <v>14.3</v>
      </c>
      <c r="BE533" s="7">
        <v>3077</v>
      </c>
      <c r="BG533" s="123">
        <f t="shared" si="778"/>
        <v>0.8</v>
      </c>
      <c r="BJ533">
        <v>0</v>
      </c>
      <c r="BK533">
        <v>10.6</v>
      </c>
      <c r="BL533">
        <v>12.5</v>
      </c>
      <c r="BM533">
        <v>21.85</v>
      </c>
      <c r="BO533">
        <f t="shared" si="802"/>
        <v>1</v>
      </c>
      <c r="BP533">
        <f t="shared" si="802"/>
        <v>1</v>
      </c>
      <c r="BQ533">
        <f t="shared" si="802"/>
        <v>1</v>
      </c>
      <c r="BR533">
        <f t="shared" si="779"/>
        <v>610</v>
      </c>
      <c r="BS533">
        <f t="shared" si="795"/>
        <v>653</v>
      </c>
      <c r="BT533">
        <f t="shared" si="796"/>
        <v>909</v>
      </c>
      <c r="BV533">
        <f t="shared" si="780"/>
        <v>0</v>
      </c>
      <c r="BW533">
        <f t="shared" si="781"/>
        <v>0</v>
      </c>
      <c r="BX533">
        <f t="shared" si="782"/>
        <v>0</v>
      </c>
      <c r="BY533">
        <f t="shared" si="853"/>
        <v>1</v>
      </c>
    </row>
    <row r="534" spans="1:77" x14ac:dyDescent="0.25">
      <c r="A534" t="str">
        <f t="shared" si="783"/>
        <v>25010</v>
      </c>
      <c r="D534">
        <v>2</v>
      </c>
      <c r="E534">
        <v>50</v>
      </c>
      <c r="F534">
        <v>40.5</v>
      </c>
      <c r="G534">
        <v>10</v>
      </c>
      <c r="H534">
        <v>11.5</v>
      </c>
      <c r="I534">
        <v>0</v>
      </c>
      <c r="J534">
        <v>26</v>
      </c>
      <c r="K534">
        <v>30</v>
      </c>
      <c r="L534">
        <v>44.8</v>
      </c>
      <c r="M534" s="115">
        <f t="shared" si="763"/>
        <v>1215</v>
      </c>
      <c r="N534" s="7">
        <v>2267.7915432376717</v>
      </c>
      <c r="O534" s="7">
        <v>2456.1428225151312</v>
      </c>
      <c r="P534" s="7">
        <v>3097.58</v>
      </c>
      <c r="Q534" s="121" t="s">
        <v>392</v>
      </c>
      <c r="R534">
        <v>1</v>
      </c>
      <c r="S534">
        <v>1</v>
      </c>
      <c r="T534">
        <v>1</v>
      </c>
      <c r="U534" t="e">
        <f t="shared" si="765"/>
        <v>#VALUE!</v>
      </c>
      <c r="V534">
        <f t="shared" si="766"/>
        <v>1248</v>
      </c>
      <c r="W534">
        <f t="shared" si="767"/>
        <v>1352</v>
      </c>
      <c r="X534">
        <f t="shared" si="768"/>
        <v>1705</v>
      </c>
      <c r="Y534" t="e">
        <f t="shared" si="854"/>
        <v>#VALUE!</v>
      </c>
      <c r="Z534">
        <f t="shared" si="855"/>
        <v>215</v>
      </c>
      <c r="AA534">
        <f t="shared" si="856"/>
        <v>233</v>
      </c>
      <c r="AB534" s="8">
        <f t="shared" si="857"/>
        <v>293</v>
      </c>
      <c r="AC534" s="213" t="e">
        <f t="shared" si="785"/>
        <v>#VALUE!</v>
      </c>
      <c r="AD534" s="213">
        <f t="shared" si="786"/>
        <v>0.1971876397647413</v>
      </c>
      <c r="AE534" s="213">
        <f t="shared" si="787"/>
        <v>0.23082409221351549</v>
      </c>
      <c r="AF534" s="213">
        <f t="shared" si="788"/>
        <v>0.36170855696982701</v>
      </c>
      <c r="AG534" s="167">
        <f t="shared" si="769"/>
        <v>3.969E-4</v>
      </c>
      <c r="AH534" s="167">
        <f t="shared" si="770"/>
        <v>1.7345999999999999</v>
      </c>
      <c r="AI534" s="167">
        <f t="shared" si="771"/>
        <v>2</v>
      </c>
      <c r="AJ534" s="167">
        <f t="shared" si="772"/>
        <v>3.6734700000000002E-4</v>
      </c>
      <c r="AK534" s="115">
        <v>314.40040300104783</v>
      </c>
      <c r="AL534" s="7">
        <v>340.51290804463417</v>
      </c>
      <c r="AM534" s="7">
        <v>429.44</v>
      </c>
      <c r="AN534">
        <v>1</v>
      </c>
      <c r="AO534">
        <v>1</v>
      </c>
      <c r="AP534">
        <v>1</v>
      </c>
      <c r="AQ534">
        <f t="shared" si="774"/>
        <v>354</v>
      </c>
      <c r="AR534">
        <f t="shared" si="774"/>
        <v>383</v>
      </c>
      <c r="AS534">
        <f t="shared" si="775"/>
        <v>484</v>
      </c>
      <c r="AT534">
        <f t="shared" si="858"/>
        <v>152</v>
      </c>
      <c r="AU534">
        <f t="shared" si="859"/>
        <v>165</v>
      </c>
      <c r="AV534" s="8">
        <f t="shared" si="860"/>
        <v>208</v>
      </c>
      <c r="AW534" s="213">
        <f t="shared" si="790"/>
        <v>0.10004045114032561</v>
      </c>
      <c r="AX534" s="213">
        <f t="shared" si="791"/>
        <v>0.11745621946064604</v>
      </c>
      <c r="AY534" s="213">
        <f t="shared" si="792"/>
        <v>0.18481070827298918</v>
      </c>
      <c r="AZ534" s="119">
        <f t="shared" si="843"/>
        <v>0.3</v>
      </c>
      <c r="BA534" s="1">
        <v>10.1</v>
      </c>
      <c r="BB534">
        <v>11.2</v>
      </c>
      <c r="BC534">
        <v>17.5</v>
      </c>
      <c r="BE534" s="7">
        <v>1350</v>
      </c>
      <c r="BG534" s="123">
        <f t="shared" si="778"/>
        <v>0.9</v>
      </c>
      <c r="BJ534">
        <v>0</v>
      </c>
      <c r="BK534">
        <v>11.5</v>
      </c>
      <c r="BL534">
        <v>13.3</v>
      </c>
      <c r="BM534">
        <v>21.85</v>
      </c>
      <c r="BO534">
        <f t="shared" si="802"/>
        <v>1</v>
      </c>
      <c r="BP534">
        <f t="shared" si="802"/>
        <v>1</v>
      </c>
      <c r="BQ534">
        <f t="shared" si="802"/>
        <v>1</v>
      </c>
      <c r="BR534">
        <f t="shared" si="779"/>
        <v>354</v>
      </c>
      <c r="BS534">
        <f t="shared" si="795"/>
        <v>383</v>
      </c>
      <c r="BT534">
        <f t="shared" si="796"/>
        <v>484</v>
      </c>
      <c r="BV534">
        <f t="shared" si="780"/>
        <v>0</v>
      </c>
      <c r="BW534">
        <f t="shared" si="781"/>
        <v>0</v>
      </c>
      <c r="BX534">
        <f t="shared" si="782"/>
        <v>0</v>
      </c>
      <c r="BY534">
        <f t="shared" si="853"/>
        <v>1</v>
      </c>
    </row>
    <row r="535" spans="1:77" x14ac:dyDescent="0.25">
      <c r="A535" t="str">
        <f t="shared" si="783"/>
        <v>25011</v>
      </c>
      <c r="D535">
        <v>2</v>
      </c>
      <c r="E535">
        <v>50</v>
      </c>
      <c r="F535">
        <v>40.5</v>
      </c>
      <c r="G535">
        <v>11</v>
      </c>
      <c r="H535">
        <v>11.5</v>
      </c>
      <c r="I535">
        <v>0</v>
      </c>
      <c r="J535">
        <v>26</v>
      </c>
      <c r="K535">
        <v>30</v>
      </c>
      <c r="L535">
        <v>44.8</v>
      </c>
      <c r="M535" s="115">
        <f t="shared" si="763"/>
        <v>1246.44</v>
      </c>
      <c r="N535" s="7">
        <v>3077.015307780141</v>
      </c>
      <c r="O535" s="7">
        <v>3332.5766142436496</v>
      </c>
      <c r="P535" s="7">
        <v>4202.8999999999996</v>
      </c>
      <c r="Q535" s="121" t="s">
        <v>392</v>
      </c>
      <c r="R535">
        <v>1</v>
      </c>
      <c r="S535">
        <v>1</v>
      </c>
      <c r="T535">
        <v>1</v>
      </c>
      <c r="U535" t="e">
        <f t="shared" si="765"/>
        <v>#VALUE!</v>
      </c>
      <c r="V535">
        <f t="shared" si="766"/>
        <v>1693</v>
      </c>
      <c r="W535">
        <f t="shared" si="767"/>
        <v>1834</v>
      </c>
      <c r="X535">
        <f t="shared" si="768"/>
        <v>2313</v>
      </c>
      <c r="Y535" t="e">
        <f t="shared" si="854"/>
        <v>#VALUE!</v>
      </c>
      <c r="Z535">
        <f t="shared" si="855"/>
        <v>291</v>
      </c>
      <c r="AA535">
        <f t="shared" si="856"/>
        <v>315</v>
      </c>
      <c r="AB535" s="8">
        <f t="shared" si="857"/>
        <v>398</v>
      </c>
      <c r="AC535" s="213" t="e">
        <f t="shared" si="785"/>
        <v>#VALUE!</v>
      </c>
      <c r="AD535" s="213">
        <f t="shared" si="786"/>
        <v>0.58064707307058816</v>
      </c>
      <c r="AE535" s="213">
        <f t="shared" si="787"/>
        <v>0.67783566302033271</v>
      </c>
      <c r="AF535" s="213">
        <f t="shared" si="788"/>
        <v>1.0706337411510787</v>
      </c>
      <c r="AG535" s="167">
        <f t="shared" si="769"/>
        <v>3.969E-4</v>
      </c>
      <c r="AH535" s="167">
        <f t="shared" si="770"/>
        <v>1.7345999999999999</v>
      </c>
      <c r="AI535" s="167">
        <f t="shared" si="771"/>
        <v>4</v>
      </c>
      <c r="AJ535" s="167">
        <f t="shared" si="772"/>
        <v>5.7428799999999995E-4</v>
      </c>
      <c r="AK535" s="115">
        <v>515</v>
      </c>
      <c r="AL535" s="7">
        <v>558</v>
      </c>
      <c r="AM535" s="7">
        <v>704</v>
      </c>
      <c r="AN535">
        <v>1</v>
      </c>
      <c r="AO535">
        <v>1</v>
      </c>
      <c r="AP535">
        <v>1</v>
      </c>
      <c r="AQ535">
        <f t="shared" si="774"/>
        <v>580</v>
      </c>
      <c r="AR535">
        <f t="shared" si="774"/>
        <v>628</v>
      </c>
      <c r="AS535">
        <f t="shared" si="775"/>
        <v>793</v>
      </c>
      <c r="AT535">
        <f t="shared" si="858"/>
        <v>249</v>
      </c>
      <c r="AU535">
        <f t="shared" si="859"/>
        <v>270</v>
      </c>
      <c r="AV535" s="8">
        <f t="shared" si="860"/>
        <v>341</v>
      </c>
      <c r="AW535" s="213">
        <f t="shared" si="790"/>
        <v>0.42835107049060483</v>
      </c>
      <c r="AX535" s="213">
        <f t="shared" si="791"/>
        <v>0.50166485197172994</v>
      </c>
      <c r="AY535" s="213">
        <f t="shared" si="792"/>
        <v>0.79143596625669854</v>
      </c>
      <c r="AZ535" s="119">
        <f t="shared" si="843"/>
        <v>0.7</v>
      </c>
      <c r="BA535" s="1">
        <v>10.1</v>
      </c>
      <c r="BB535">
        <v>11.2</v>
      </c>
      <c r="BC535">
        <v>17.5</v>
      </c>
      <c r="BE535" s="7">
        <v>1833</v>
      </c>
      <c r="BG535" s="123">
        <f t="shared" si="778"/>
        <v>0.68</v>
      </c>
      <c r="BJ535">
        <v>0</v>
      </c>
      <c r="BK535">
        <v>11.5</v>
      </c>
      <c r="BL535">
        <v>13.3</v>
      </c>
      <c r="BM535">
        <v>21.85</v>
      </c>
      <c r="BO535">
        <f t="shared" si="802"/>
        <v>1</v>
      </c>
      <c r="BP535">
        <f t="shared" si="802"/>
        <v>1</v>
      </c>
      <c r="BQ535">
        <f t="shared" si="802"/>
        <v>1</v>
      </c>
      <c r="BR535">
        <f t="shared" si="779"/>
        <v>580</v>
      </c>
      <c r="BS535">
        <f t="shared" si="795"/>
        <v>628</v>
      </c>
      <c r="BT535">
        <f t="shared" si="796"/>
        <v>793</v>
      </c>
      <c r="BV535">
        <f t="shared" si="780"/>
        <v>0</v>
      </c>
      <c r="BW535">
        <f t="shared" si="781"/>
        <v>0</v>
      </c>
      <c r="BX535">
        <f t="shared" si="782"/>
        <v>0</v>
      </c>
      <c r="BY535">
        <f t="shared" si="853"/>
        <v>1</v>
      </c>
    </row>
    <row r="536" spans="1:77" x14ac:dyDescent="0.25">
      <c r="A536" t="str">
        <f t="shared" si="783"/>
        <v>25015</v>
      </c>
      <c r="D536">
        <v>2</v>
      </c>
      <c r="E536">
        <v>50</v>
      </c>
      <c r="F536">
        <v>40.5</v>
      </c>
      <c r="G536">
        <v>15</v>
      </c>
      <c r="H536">
        <v>16.5</v>
      </c>
      <c r="I536">
        <v>0</v>
      </c>
      <c r="J536">
        <v>26</v>
      </c>
      <c r="K536">
        <v>30</v>
      </c>
      <c r="L536">
        <v>45.4</v>
      </c>
      <c r="M536" s="115">
        <f t="shared" si="763"/>
        <v>1716.8000000000002</v>
      </c>
      <c r="N536" s="7">
        <v>2628.9846104428207</v>
      </c>
      <c r="O536" s="7">
        <v>2815.4584574952669</v>
      </c>
      <c r="P536" s="7">
        <v>3950.36</v>
      </c>
      <c r="Q536" s="121" t="s">
        <v>392</v>
      </c>
      <c r="R536">
        <v>1</v>
      </c>
      <c r="S536">
        <v>1</v>
      </c>
      <c r="T536">
        <v>1</v>
      </c>
      <c r="U536" t="e">
        <f t="shared" si="765"/>
        <v>#VALUE!</v>
      </c>
      <c r="V536">
        <f t="shared" si="766"/>
        <v>1447</v>
      </c>
      <c r="W536">
        <f t="shared" si="767"/>
        <v>1549</v>
      </c>
      <c r="X536">
        <f t="shared" si="768"/>
        <v>2174</v>
      </c>
      <c r="Y536" t="e">
        <f t="shared" si="854"/>
        <v>#VALUE!</v>
      </c>
      <c r="Z536">
        <f t="shared" si="855"/>
        <v>249</v>
      </c>
      <c r="AA536">
        <f t="shared" si="856"/>
        <v>266</v>
      </c>
      <c r="AB536" s="8">
        <f t="shared" si="857"/>
        <v>374</v>
      </c>
      <c r="AC536" s="213" t="e">
        <f t="shared" si="785"/>
        <v>#VALUE!</v>
      </c>
      <c r="AD536" s="213">
        <f t="shared" si="786"/>
        <v>0.30026546709115881</v>
      </c>
      <c r="AE536" s="213">
        <f t="shared" si="787"/>
        <v>0.34226004331684162</v>
      </c>
      <c r="AF536" s="213">
        <f t="shared" si="788"/>
        <v>0.67269834761105474</v>
      </c>
      <c r="AG536" s="167">
        <f t="shared" si="769"/>
        <v>2.0829999999999999E-4</v>
      </c>
      <c r="AH536" s="167">
        <f t="shared" si="770"/>
        <v>1.724</v>
      </c>
      <c r="AI536" s="167">
        <f t="shared" si="771"/>
        <v>2</v>
      </c>
      <c r="AJ536" s="167">
        <f t="shared" si="772"/>
        <v>4.6182900000000003E-4</v>
      </c>
      <c r="AK536" s="115">
        <v>358.86695423586366</v>
      </c>
      <c r="AL536" s="7">
        <v>384.32138301819265</v>
      </c>
      <c r="AM536" s="7">
        <v>539.24</v>
      </c>
      <c r="AN536">
        <v>1</v>
      </c>
      <c r="AO536">
        <v>1</v>
      </c>
      <c r="AP536">
        <v>1</v>
      </c>
      <c r="AQ536">
        <f t="shared" si="774"/>
        <v>404</v>
      </c>
      <c r="AR536">
        <f t="shared" si="774"/>
        <v>433</v>
      </c>
      <c r="AS536">
        <f t="shared" si="775"/>
        <v>607</v>
      </c>
      <c r="AT536">
        <f t="shared" si="858"/>
        <v>174</v>
      </c>
      <c r="AU536">
        <f t="shared" si="859"/>
        <v>186</v>
      </c>
      <c r="AV536" s="8">
        <f t="shared" si="860"/>
        <v>261</v>
      </c>
      <c r="AW536" s="213">
        <f t="shared" si="790"/>
        <v>0.14762191236135028</v>
      </c>
      <c r="AX536" s="213">
        <f t="shared" si="791"/>
        <v>0.1684648716851416</v>
      </c>
      <c r="AY536" s="213">
        <f t="shared" si="792"/>
        <v>0.32962539589834622</v>
      </c>
      <c r="AZ536" s="119">
        <f t="shared" si="843"/>
        <v>0.5</v>
      </c>
      <c r="BA536" s="1">
        <v>9.6</v>
      </c>
      <c r="BB536">
        <v>10.5</v>
      </c>
      <c r="BC536">
        <v>16.100000000000001</v>
      </c>
      <c r="BE536" s="7">
        <v>2146</v>
      </c>
      <c r="BG536" s="123">
        <f t="shared" si="778"/>
        <v>0.8</v>
      </c>
      <c r="BJ536">
        <v>0</v>
      </c>
      <c r="BK536">
        <v>10.4</v>
      </c>
      <c r="BL536">
        <v>12.2</v>
      </c>
      <c r="BM536">
        <v>21.85</v>
      </c>
      <c r="BO536">
        <f t="shared" si="802"/>
        <v>1</v>
      </c>
      <c r="BP536">
        <f t="shared" si="802"/>
        <v>1</v>
      </c>
      <c r="BQ536">
        <f t="shared" si="802"/>
        <v>1</v>
      </c>
      <c r="BR536">
        <f t="shared" si="779"/>
        <v>404</v>
      </c>
      <c r="BS536">
        <f t="shared" si="795"/>
        <v>433</v>
      </c>
      <c r="BT536">
        <f t="shared" si="796"/>
        <v>607</v>
      </c>
      <c r="BV536">
        <f t="shared" si="780"/>
        <v>0</v>
      </c>
      <c r="BW536">
        <f t="shared" si="781"/>
        <v>0</v>
      </c>
      <c r="BX536">
        <f t="shared" si="782"/>
        <v>0</v>
      </c>
      <c r="BY536">
        <f t="shared" si="853"/>
        <v>1</v>
      </c>
    </row>
    <row r="537" spans="1:77" x14ac:dyDescent="0.25">
      <c r="A537" t="str">
        <f t="shared" si="783"/>
        <v>25016</v>
      </c>
      <c r="D537">
        <v>2</v>
      </c>
      <c r="E537">
        <v>50</v>
      </c>
      <c r="F537">
        <v>40.5</v>
      </c>
      <c r="G537">
        <v>16</v>
      </c>
      <c r="H537">
        <v>16.5</v>
      </c>
      <c r="I537">
        <v>0</v>
      </c>
      <c r="J537">
        <v>26</v>
      </c>
      <c r="K537">
        <v>30</v>
      </c>
      <c r="L537">
        <v>45.4</v>
      </c>
      <c r="M537" s="115">
        <f t="shared" si="763"/>
        <v>1857.0800000000002</v>
      </c>
      <c r="N537" s="7">
        <v>3844.4231409656436</v>
      </c>
      <c r="O537" s="7">
        <v>4117.1080284867467</v>
      </c>
      <c r="P537" s="7">
        <v>5776.7</v>
      </c>
      <c r="Q537" s="121" t="s">
        <v>392</v>
      </c>
      <c r="R537">
        <v>1</v>
      </c>
      <c r="S537">
        <v>1</v>
      </c>
      <c r="T537">
        <v>1</v>
      </c>
      <c r="U537" t="e">
        <f t="shared" si="765"/>
        <v>#VALUE!</v>
      </c>
      <c r="V537">
        <f t="shared" si="766"/>
        <v>2116</v>
      </c>
      <c r="W537">
        <f t="shared" si="767"/>
        <v>2266</v>
      </c>
      <c r="X537">
        <f t="shared" si="768"/>
        <v>3179</v>
      </c>
      <c r="Y537" t="e">
        <f t="shared" si="854"/>
        <v>#VALUE!</v>
      </c>
      <c r="Z537">
        <f t="shared" si="855"/>
        <v>364</v>
      </c>
      <c r="AA537">
        <f t="shared" si="856"/>
        <v>390</v>
      </c>
      <c r="AB537" s="8">
        <f t="shared" si="857"/>
        <v>547</v>
      </c>
      <c r="AC537" s="213" t="e">
        <f t="shared" si="785"/>
        <v>#VALUE!</v>
      </c>
      <c r="AD537" s="213">
        <f t="shared" si="786"/>
        <v>1.8841332029707789</v>
      </c>
      <c r="AE537" s="213">
        <f t="shared" si="787"/>
        <v>2.1612701584047112</v>
      </c>
      <c r="AF537" s="213">
        <f t="shared" si="788"/>
        <v>4.2366801288465794</v>
      </c>
      <c r="AG537" s="167">
        <f t="shared" si="769"/>
        <v>2.0829999999999999E-4</v>
      </c>
      <c r="AH537" s="167">
        <f t="shared" si="770"/>
        <v>1.724</v>
      </c>
      <c r="AI537" s="167">
        <f t="shared" si="771"/>
        <v>4</v>
      </c>
      <c r="AJ537" s="167">
        <f t="shared" si="772"/>
        <v>1.392796E-3</v>
      </c>
      <c r="AK537" s="115">
        <v>589</v>
      </c>
      <c r="AL537" s="7">
        <v>630</v>
      </c>
      <c r="AM537" s="7">
        <v>885</v>
      </c>
      <c r="AN537">
        <v>1</v>
      </c>
      <c r="AO537">
        <v>1</v>
      </c>
      <c r="AP537">
        <v>1</v>
      </c>
      <c r="AQ537">
        <f t="shared" si="774"/>
        <v>663</v>
      </c>
      <c r="AR537">
        <f t="shared" si="774"/>
        <v>709</v>
      </c>
      <c r="AS537">
        <f t="shared" si="775"/>
        <v>997</v>
      </c>
      <c r="AT537">
        <f t="shared" si="858"/>
        <v>285</v>
      </c>
      <c r="AU537">
        <f t="shared" si="859"/>
        <v>305</v>
      </c>
      <c r="AV537" s="8">
        <f t="shared" si="860"/>
        <v>429</v>
      </c>
      <c r="AW537" s="213">
        <f t="shared" si="790"/>
        <v>1.1582835676971091</v>
      </c>
      <c r="AX537" s="213">
        <f t="shared" si="791"/>
        <v>1.3255000666138443</v>
      </c>
      <c r="AY537" s="213">
        <f t="shared" si="792"/>
        <v>2.6124604684441883</v>
      </c>
      <c r="AZ537" s="119">
        <f t="shared" si="843"/>
        <v>1</v>
      </c>
      <c r="BA537" s="1">
        <v>9.6</v>
      </c>
      <c r="BB537">
        <v>10.5</v>
      </c>
      <c r="BC537">
        <v>16.100000000000001</v>
      </c>
      <c r="BE537" s="7">
        <v>2731</v>
      </c>
      <c r="BG537" s="123">
        <f t="shared" si="778"/>
        <v>0.68</v>
      </c>
      <c r="BJ537">
        <v>0</v>
      </c>
      <c r="BK537">
        <v>10.4</v>
      </c>
      <c r="BL537">
        <v>12.2</v>
      </c>
      <c r="BM537">
        <v>21.85</v>
      </c>
      <c r="BO537">
        <f t="shared" si="802"/>
        <v>1</v>
      </c>
      <c r="BP537">
        <f t="shared" si="802"/>
        <v>1</v>
      </c>
      <c r="BQ537">
        <f t="shared" si="802"/>
        <v>1</v>
      </c>
      <c r="BR537">
        <f t="shared" si="779"/>
        <v>663</v>
      </c>
      <c r="BS537">
        <f t="shared" si="795"/>
        <v>709</v>
      </c>
      <c r="BT537">
        <f t="shared" si="796"/>
        <v>997</v>
      </c>
      <c r="BV537">
        <f t="shared" si="780"/>
        <v>0</v>
      </c>
      <c r="BW537">
        <f t="shared" si="781"/>
        <v>0</v>
      </c>
      <c r="BX537">
        <f t="shared" si="782"/>
        <v>0</v>
      </c>
      <c r="BY537">
        <f t="shared" si="853"/>
        <v>1</v>
      </c>
    </row>
    <row r="538" spans="1:77" x14ac:dyDescent="0.25">
      <c r="A538" t="str">
        <f t="shared" si="783"/>
        <v>25020</v>
      </c>
      <c r="D538">
        <v>2</v>
      </c>
      <c r="E538">
        <v>50</v>
      </c>
      <c r="F538">
        <v>40.5</v>
      </c>
      <c r="G538">
        <v>20</v>
      </c>
      <c r="H538">
        <v>21.5</v>
      </c>
      <c r="I538">
        <v>0</v>
      </c>
      <c r="J538">
        <v>26</v>
      </c>
      <c r="K538">
        <v>30</v>
      </c>
      <c r="L538">
        <v>45.4</v>
      </c>
      <c r="M538" s="115">
        <f t="shared" si="763"/>
        <v>2374.4</v>
      </c>
      <c r="N538" s="7">
        <v>3628.1091959950468</v>
      </c>
      <c r="O538" s="7">
        <v>3929.4415695377957</v>
      </c>
      <c r="P538" s="7">
        <v>4955.6400000000003</v>
      </c>
      <c r="Q538" s="121" t="s">
        <v>392</v>
      </c>
      <c r="R538">
        <v>1</v>
      </c>
      <c r="S538">
        <v>1</v>
      </c>
      <c r="T538">
        <v>1</v>
      </c>
      <c r="U538" t="e">
        <f t="shared" si="765"/>
        <v>#VALUE!</v>
      </c>
      <c r="V538">
        <f t="shared" si="766"/>
        <v>1997</v>
      </c>
      <c r="W538">
        <f t="shared" si="767"/>
        <v>2163</v>
      </c>
      <c r="X538">
        <f t="shared" si="768"/>
        <v>2727</v>
      </c>
      <c r="Y538" t="e">
        <f t="shared" si="854"/>
        <v>#VALUE!</v>
      </c>
      <c r="Z538">
        <f t="shared" si="855"/>
        <v>343</v>
      </c>
      <c r="AA538">
        <f t="shared" si="856"/>
        <v>372</v>
      </c>
      <c r="AB538" s="8">
        <f t="shared" si="857"/>
        <v>469</v>
      </c>
      <c r="AC538" s="213" t="e">
        <f t="shared" si="785"/>
        <v>#VALUE!</v>
      </c>
      <c r="AD538" s="213">
        <f t="shared" si="786"/>
        <v>0.4548750855693664</v>
      </c>
      <c r="AE538" s="213">
        <f t="shared" si="787"/>
        <v>0.53450205086206759</v>
      </c>
      <c r="AF538" s="213">
        <f t="shared" si="788"/>
        <v>0.84723312496806091</v>
      </c>
      <c r="AG538" s="167">
        <f t="shared" si="769"/>
        <v>1.2760000000000001E-4</v>
      </c>
      <c r="AH538" s="167">
        <f t="shared" si="770"/>
        <v>1.7219</v>
      </c>
      <c r="AI538" s="167">
        <f t="shared" si="771"/>
        <v>2</v>
      </c>
      <c r="AJ538" s="167">
        <f t="shared" si="772"/>
        <v>3.76611E-4</v>
      </c>
      <c r="AK538" s="115">
        <v>448.37784746172167</v>
      </c>
      <c r="AL538" s="7">
        <v>485.61784045001809</v>
      </c>
      <c r="AM538" s="7">
        <v>612.44000000000005</v>
      </c>
      <c r="AN538">
        <v>1</v>
      </c>
      <c r="AO538">
        <v>1</v>
      </c>
      <c r="AP538">
        <v>1</v>
      </c>
      <c r="AQ538">
        <f t="shared" si="774"/>
        <v>505</v>
      </c>
      <c r="AR538">
        <f t="shared" si="774"/>
        <v>547</v>
      </c>
      <c r="AS538">
        <f t="shared" si="775"/>
        <v>690</v>
      </c>
      <c r="AT538">
        <f t="shared" si="858"/>
        <v>217</v>
      </c>
      <c r="AU538">
        <f t="shared" si="859"/>
        <v>235</v>
      </c>
      <c r="AV538" s="8">
        <f t="shared" si="860"/>
        <v>297</v>
      </c>
      <c r="AW538" s="213">
        <f t="shared" si="790"/>
        <v>0.18318639684288138</v>
      </c>
      <c r="AX538" s="213">
        <f t="shared" si="791"/>
        <v>0.21459580960785987</v>
      </c>
      <c r="AY538" s="213">
        <f t="shared" si="792"/>
        <v>0.34168185308747612</v>
      </c>
      <c r="AZ538" s="119">
        <f t="shared" si="843"/>
        <v>0.7</v>
      </c>
      <c r="BA538" s="1">
        <v>9.6</v>
      </c>
      <c r="BB538">
        <v>10.5</v>
      </c>
      <c r="BC538">
        <v>16.100000000000001</v>
      </c>
      <c r="BE538" s="7">
        <v>2968</v>
      </c>
      <c r="BG538" s="123">
        <f t="shared" si="778"/>
        <v>0.8</v>
      </c>
      <c r="BJ538">
        <v>0</v>
      </c>
      <c r="BK538">
        <v>10.4</v>
      </c>
      <c r="BL538">
        <v>12.2</v>
      </c>
      <c r="BM538">
        <v>21.85</v>
      </c>
      <c r="BO538">
        <f t="shared" si="802"/>
        <v>1</v>
      </c>
      <c r="BP538">
        <f t="shared" si="802"/>
        <v>1</v>
      </c>
      <c r="BQ538">
        <f t="shared" si="802"/>
        <v>1</v>
      </c>
      <c r="BR538">
        <f t="shared" si="779"/>
        <v>505</v>
      </c>
      <c r="BS538">
        <f t="shared" si="795"/>
        <v>547</v>
      </c>
      <c r="BT538">
        <f t="shared" si="796"/>
        <v>690</v>
      </c>
      <c r="BV538">
        <f t="shared" si="780"/>
        <v>0</v>
      </c>
      <c r="BW538">
        <f t="shared" si="781"/>
        <v>0</v>
      </c>
      <c r="BX538">
        <f t="shared" si="782"/>
        <v>0</v>
      </c>
      <c r="BY538">
        <f t="shared" si="853"/>
        <v>1</v>
      </c>
    </row>
    <row r="539" spans="1:77" x14ac:dyDescent="0.25">
      <c r="A539" t="str">
        <f t="shared" si="783"/>
        <v>25021</v>
      </c>
      <c r="D539">
        <v>2</v>
      </c>
      <c r="E539">
        <v>50</v>
      </c>
      <c r="F539">
        <v>40.5</v>
      </c>
      <c r="G539">
        <v>21</v>
      </c>
      <c r="H539">
        <v>21.5</v>
      </c>
      <c r="I539">
        <v>0</v>
      </c>
      <c r="J539">
        <v>26</v>
      </c>
      <c r="K539">
        <v>30</v>
      </c>
      <c r="L539">
        <v>45.4</v>
      </c>
      <c r="M539" s="115">
        <f t="shared" si="763"/>
        <v>2872</v>
      </c>
      <c r="N539" s="7">
        <v>4951.0649025572329</v>
      </c>
      <c r="O539" s="7">
        <v>5302.2438770247491</v>
      </c>
      <c r="P539" s="7">
        <v>7439.56</v>
      </c>
      <c r="Q539" s="121" t="s">
        <v>392</v>
      </c>
      <c r="R539">
        <v>1</v>
      </c>
      <c r="S539">
        <v>1</v>
      </c>
      <c r="T539">
        <v>1</v>
      </c>
      <c r="U539" t="e">
        <f t="shared" si="765"/>
        <v>#VALUE!</v>
      </c>
      <c r="V539">
        <f t="shared" si="766"/>
        <v>2725</v>
      </c>
      <c r="W539">
        <f t="shared" si="767"/>
        <v>2918</v>
      </c>
      <c r="X539">
        <f t="shared" si="768"/>
        <v>4094</v>
      </c>
      <c r="Y539" t="e">
        <f t="shared" si="854"/>
        <v>#VALUE!</v>
      </c>
      <c r="Z539">
        <f t="shared" si="855"/>
        <v>469</v>
      </c>
      <c r="AA539">
        <f t="shared" si="856"/>
        <v>502</v>
      </c>
      <c r="AB539" s="8">
        <f t="shared" si="857"/>
        <v>704</v>
      </c>
      <c r="AC539" s="213" t="e">
        <f t="shared" si="785"/>
        <v>#VALUE!</v>
      </c>
      <c r="AD539" s="213">
        <f t="shared" si="786"/>
        <v>1.1792283277623221</v>
      </c>
      <c r="AE539" s="213">
        <f t="shared" si="787"/>
        <v>1.3494937693320814</v>
      </c>
      <c r="AF539" s="213">
        <f t="shared" si="788"/>
        <v>2.6399955541471729</v>
      </c>
      <c r="AG539" s="167">
        <f t="shared" si="769"/>
        <v>1.2760000000000001E-4</v>
      </c>
      <c r="AH539" s="167">
        <f t="shared" si="770"/>
        <v>1.7219</v>
      </c>
      <c r="AI539" s="167">
        <f t="shared" si="771"/>
        <v>4</v>
      </c>
      <c r="AJ539" s="167">
        <f t="shared" si="772"/>
        <v>5.1420100000000005E-4</v>
      </c>
      <c r="AK539" s="115">
        <v>642.22570316870622</v>
      </c>
      <c r="AL539" s="7">
        <v>687.77876463210498</v>
      </c>
      <c r="AM539" s="7">
        <v>965.02</v>
      </c>
      <c r="AN539">
        <v>1</v>
      </c>
      <c r="AO539">
        <v>1</v>
      </c>
      <c r="AP539">
        <v>1</v>
      </c>
      <c r="AQ539">
        <f t="shared" si="774"/>
        <v>723</v>
      </c>
      <c r="AR539">
        <f t="shared" si="774"/>
        <v>775</v>
      </c>
      <c r="AS539">
        <f t="shared" si="775"/>
        <v>1087</v>
      </c>
      <c r="AT539">
        <f t="shared" si="858"/>
        <v>311</v>
      </c>
      <c r="AU539">
        <f t="shared" si="859"/>
        <v>333</v>
      </c>
      <c r="AV539" s="8">
        <f t="shared" si="860"/>
        <v>467</v>
      </c>
      <c r="AW539" s="213">
        <f t="shared" si="790"/>
        <v>0.52229719288293552</v>
      </c>
      <c r="AX539" s="213">
        <f t="shared" si="791"/>
        <v>0.59805149859874707</v>
      </c>
      <c r="AY539" s="213">
        <f t="shared" si="792"/>
        <v>1.1692758731530035</v>
      </c>
      <c r="AZ539" s="119">
        <f t="shared" si="843"/>
        <v>1.3</v>
      </c>
      <c r="BA539" s="1">
        <v>9.6</v>
      </c>
      <c r="BB539">
        <v>10.5</v>
      </c>
      <c r="BC539">
        <v>16.100000000000001</v>
      </c>
      <c r="BE539" s="7">
        <v>3590</v>
      </c>
      <c r="BG539" s="123">
        <f t="shared" si="778"/>
        <v>0.8</v>
      </c>
      <c r="BJ539">
        <v>0</v>
      </c>
      <c r="BK539">
        <v>10.4</v>
      </c>
      <c r="BL539">
        <v>12.2</v>
      </c>
      <c r="BM539">
        <v>21.85</v>
      </c>
      <c r="BO539">
        <f t="shared" si="802"/>
        <v>1</v>
      </c>
      <c r="BP539">
        <f t="shared" si="802"/>
        <v>1</v>
      </c>
      <c r="BQ539">
        <f t="shared" si="802"/>
        <v>1</v>
      </c>
      <c r="BR539">
        <f t="shared" si="779"/>
        <v>723</v>
      </c>
      <c r="BS539">
        <f t="shared" si="795"/>
        <v>775</v>
      </c>
      <c r="BT539">
        <f t="shared" si="796"/>
        <v>1087</v>
      </c>
      <c r="BV539">
        <f t="shared" si="780"/>
        <v>0</v>
      </c>
      <c r="BW539">
        <f t="shared" si="781"/>
        <v>0</v>
      </c>
      <c r="BX539">
        <f t="shared" si="782"/>
        <v>0</v>
      </c>
      <c r="BY539">
        <f t="shared" si="853"/>
        <v>1</v>
      </c>
    </row>
    <row r="540" spans="1:77" x14ac:dyDescent="0.25">
      <c r="A540" t="str">
        <f t="shared" si="783"/>
        <v>25010</v>
      </c>
      <c r="D540">
        <v>2</v>
      </c>
      <c r="E540">
        <v>50</v>
      </c>
      <c r="F540">
        <v>40.5</v>
      </c>
      <c r="G540">
        <v>10</v>
      </c>
      <c r="H540">
        <v>11.5</v>
      </c>
      <c r="I540">
        <v>0</v>
      </c>
      <c r="J540">
        <v>26</v>
      </c>
      <c r="K540">
        <v>30</v>
      </c>
      <c r="L540">
        <v>45.5</v>
      </c>
      <c r="M540" s="115">
        <f t="shared" ref="M540:M603" si="861">IF($N540-($BE540*$BG540)&gt;100,$BE540*$BG540,$N540-95)</f>
        <v>1387.8</v>
      </c>
      <c r="N540" s="7">
        <v>2603.9362232520607</v>
      </c>
      <c r="O540" s="7">
        <v>2826.6988006529018</v>
      </c>
      <c r="P540" s="7">
        <v>3605.38</v>
      </c>
      <c r="Q540" s="121" t="s">
        <v>392</v>
      </c>
      <c r="R540">
        <v>1</v>
      </c>
      <c r="S540">
        <v>1</v>
      </c>
      <c r="T540">
        <v>1</v>
      </c>
      <c r="U540" t="e">
        <f t="shared" ref="U540:U603" si="862">ROUND(M540*POWER(CF_heat,Q540),0)</f>
        <v>#VALUE!</v>
      </c>
      <c r="V540">
        <f t="shared" ref="V540:V603" si="863">ROUND(N540*POWER(CF_heat,R540),0)</f>
        <v>1433</v>
      </c>
      <c r="W540">
        <f t="shared" ref="W540:W603" si="864">ROUND(O540*POWER(CF_heat,S540),0)</f>
        <v>1556</v>
      </c>
      <c r="X540">
        <f t="shared" ref="X540:X603" si="865">ROUND(P540*POWER(CF_heat,T540),0)</f>
        <v>1984</v>
      </c>
      <c r="Y540" t="e">
        <f t="shared" si="854"/>
        <v>#VALUE!</v>
      </c>
      <c r="Z540">
        <f t="shared" si="855"/>
        <v>246</v>
      </c>
      <c r="AA540">
        <f t="shared" si="856"/>
        <v>268</v>
      </c>
      <c r="AB540" s="8">
        <f t="shared" si="857"/>
        <v>341</v>
      </c>
      <c r="AC540" s="213" t="e">
        <f t="shared" si="785"/>
        <v>#VALUE!</v>
      </c>
      <c r="AD540" s="213">
        <f t="shared" si="786"/>
        <v>0.25673557271377639</v>
      </c>
      <c r="AE540" s="213">
        <f t="shared" si="787"/>
        <v>0.3036719722340302</v>
      </c>
      <c r="AF540" s="213">
        <f t="shared" si="788"/>
        <v>0.48711361654974933</v>
      </c>
      <c r="AG540" s="167">
        <f t="shared" ref="AG540:AG603" si="866">IF($G540=$CO$103,CP$103,IF($G540=$CO$104,CP$104,IF($G540=$CO$105,CP$105,IF($G540=$CO$107,CP$107,IF($G540=$CO$108,CP$108,IF($G540=$CO$109,CP$109,IF($G540=$CO$111,CP$111,IF($G540=$CO$112,CP$112,IF($G540=$CO$113,CP$113,IF($G540=$CO$115,CP$115,IF($G540=$CO$116,CP$116,IF($G540=$CO$117,CP$117,IF($G540=$CO$119,CP$119,IF($G540=$CO$120,CP$120,))))))))))))))</f>
        <v>3.969E-4</v>
      </c>
      <c r="AH540" s="167">
        <f t="shared" ref="AH540:AH603" si="867">IF($G540=$CO$103,CQ$103,IF($G540=$CO$104,CQ$104,IF($G540=$CO$105,CQ$105,IF($G540=$CO$107,CQ$107,IF($G540=$CO$108,CQ$108,IF($G540=$CO$109,CQ$109,IF($G540=$CO$111,CQ$111,IF($G540=$CO$112,CQ$112,IF($G540=$CO$113,CQ$113,IF($G540=$CO$115,CQ$115,IF($G540=$CO$116,CQ$116,IF($G540=$CO$117,CQ$117,IF($G540=$CO$119,CQ$119,IF($G540=$CO$120,CQ$120,))))))))))))))</f>
        <v>1.7345999999999999</v>
      </c>
      <c r="AI540" s="167">
        <f t="shared" ref="AI540:AI603" si="868">IF($G540=$CO$103,CR$103,IF($G540=$CO$104,CR$104,IF($G540=$CO$105,CR$105,IF($G540=$CO$107,CR$107,IF($G540=$CO$108,CR$108,IF($G540=$CO$109,CR$109,IF($G540=$CO$111,CR$111,IF($G540=$CO$112,CR$112,IF($G540=$CO$113,CR$113,IF($G540=$CO$115,CR$115,IF($G540=$CO$116,CR$116,IF($G540=$CO$117,CR$117,IF($G540=$CO$119,CR$119,IF($G540=$CO$120,CR$120,))))))))))))))</f>
        <v>2</v>
      </c>
      <c r="AJ540" s="167">
        <f t="shared" ref="AJ540:AJ603" si="869">IF($G540=$CO$103,CS$103,IF($G540=$CO$104,CS$104,IF($G540=$CO$105,CS$105,IF($G540=$CO$107,CS$107,IF($G540=$CO$108,CS$108,IF($G540=$CO$109,CS$109,IF($G540=$CO$111,CS$111,IF($G540=$CO$112,CS$112,IF($G540=$CO$113,CS$113,IF($G540=$CO$115,CS$115,IF($G540=$CO$116,CS$116,IF($G540=$CO$117,CS$117,IF($G540=$CO$119,CS$119,IF($G540=$CO$120,CS$120,))))))))))))))</f>
        <v>3.6734700000000002E-4</v>
      </c>
      <c r="AK540" s="115">
        <v>361.00257998610687</v>
      </c>
      <c r="AL540" s="7">
        <v>391.88577307200529</v>
      </c>
      <c r="AM540" s="7">
        <v>499.84</v>
      </c>
      <c r="AN540">
        <v>1</v>
      </c>
      <c r="AO540">
        <v>1</v>
      </c>
      <c r="AP540">
        <v>1</v>
      </c>
      <c r="AQ540">
        <f t="shared" ref="AQ540:AR603" si="870">ROUND(AK540*POWER(CF_cool,AN540),0)</f>
        <v>407</v>
      </c>
      <c r="AR540">
        <f t="shared" si="870"/>
        <v>441</v>
      </c>
      <c r="AS540">
        <f t="shared" ref="AS540:AS603" si="871">ROUND(AM540*POWER(CF_cool,AP540),0)</f>
        <v>563</v>
      </c>
      <c r="AT540">
        <f t="shared" si="858"/>
        <v>175</v>
      </c>
      <c r="AU540">
        <f t="shared" si="859"/>
        <v>190</v>
      </c>
      <c r="AV540" s="8">
        <f t="shared" si="860"/>
        <v>242</v>
      </c>
      <c r="AW540" s="213">
        <f t="shared" si="790"/>
        <v>0.13178581630013939</v>
      </c>
      <c r="AX540" s="213">
        <f t="shared" si="791"/>
        <v>0.15479782387516877</v>
      </c>
      <c r="AY540" s="213">
        <f t="shared" si="792"/>
        <v>0.24861838253057297</v>
      </c>
      <c r="AZ540" s="119">
        <f t="shared" si="843"/>
        <v>0.3</v>
      </c>
      <c r="BA540" s="1">
        <v>11</v>
      </c>
      <c r="BB540">
        <v>12.4</v>
      </c>
      <c r="BC540">
        <v>19.2</v>
      </c>
      <c r="BE540" s="7">
        <v>1542</v>
      </c>
      <c r="BG540" s="123">
        <f t="shared" ref="BG540:BG603" si="872">IF(G540=10,0.9,IF(G540=11,0.68,IF(G540=15,0.8,IF(G540=16,0.68,IF(G540=20,0.8,IF(G540=21,0.8))))))</f>
        <v>0.9</v>
      </c>
      <c r="BJ540">
        <v>0</v>
      </c>
      <c r="BK540">
        <v>11.2</v>
      </c>
      <c r="BL540">
        <v>13</v>
      </c>
      <c r="BM540">
        <v>21.85</v>
      </c>
      <c r="BO540">
        <f t="shared" si="802"/>
        <v>1</v>
      </c>
      <c r="BP540">
        <f t="shared" si="802"/>
        <v>1</v>
      </c>
      <c r="BQ540">
        <f t="shared" si="802"/>
        <v>1</v>
      </c>
      <c r="BR540">
        <f t="shared" ref="BR540:BR603" si="873">AQ540/BO540</f>
        <v>407</v>
      </c>
      <c r="BS540">
        <f t="shared" si="795"/>
        <v>441</v>
      </c>
      <c r="BT540">
        <f t="shared" si="796"/>
        <v>563</v>
      </c>
      <c r="BV540">
        <f t="shared" ref="BV540:BV603" si="874">BR540-AQ540</f>
        <v>0</v>
      </c>
      <c r="BW540">
        <f t="shared" ref="BW540:BW603" si="875">BS540-AR540</f>
        <v>0</v>
      </c>
      <c r="BX540">
        <f t="shared" ref="BX540:BX603" si="876">BT540-AS540</f>
        <v>0</v>
      </c>
      <c r="BY540">
        <f t="shared" si="853"/>
        <v>1</v>
      </c>
    </row>
    <row r="541" spans="1:77" x14ac:dyDescent="0.25">
      <c r="A541" t="str">
        <f t="shared" ref="A541:A604" si="877">CONCATENATE(D541,E541,G541)</f>
        <v>25011</v>
      </c>
      <c r="D541">
        <v>2</v>
      </c>
      <c r="E541">
        <v>50</v>
      </c>
      <c r="F541">
        <v>40.5</v>
      </c>
      <c r="G541">
        <v>11</v>
      </c>
      <c r="H541">
        <v>11.5</v>
      </c>
      <c r="I541">
        <v>0</v>
      </c>
      <c r="J541">
        <v>26</v>
      </c>
      <c r="K541">
        <v>30</v>
      </c>
      <c r="L541">
        <v>45.5</v>
      </c>
      <c r="M541" s="115">
        <f t="shared" si="861"/>
        <v>1423.92</v>
      </c>
      <c r="N541" s="7">
        <v>3533.107636511756</v>
      </c>
      <c r="O541" s="7">
        <v>3835.359341571188</v>
      </c>
      <c r="P541" s="7">
        <v>4891.8999999999996</v>
      </c>
      <c r="Q541" s="121" t="s">
        <v>392</v>
      </c>
      <c r="R541">
        <v>1</v>
      </c>
      <c r="S541">
        <v>1</v>
      </c>
      <c r="T541">
        <v>1</v>
      </c>
      <c r="U541" t="e">
        <f t="shared" si="862"/>
        <v>#VALUE!</v>
      </c>
      <c r="V541">
        <f t="shared" si="863"/>
        <v>1944</v>
      </c>
      <c r="W541">
        <f t="shared" si="864"/>
        <v>2111</v>
      </c>
      <c r="X541">
        <f t="shared" si="865"/>
        <v>2692</v>
      </c>
      <c r="Y541" t="e">
        <f t="shared" si="854"/>
        <v>#VALUE!</v>
      </c>
      <c r="Z541">
        <f t="shared" si="855"/>
        <v>334</v>
      </c>
      <c r="AA541">
        <f t="shared" si="856"/>
        <v>363</v>
      </c>
      <c r="AB541" s="8">
        <f t="shared" si="857"/>
        <v>463</v>
      </c>
      <c r="AC541" s="213" t="e">
        <f t="shared" ref="AC541:AC604" si="878">(($AG541*(Y541^$AH541)*((($F541-14.4)*$AI541)/100))+($AJ541*(Y541^2)))*0.0098</f>
        <v>#VALUE!</v>
      </c>
      <c r="AD541" s="213">
        <f t="shared" ref="AD541:AD604" si="879">(($AG541*(Z541^$AH541)*((($E541-14.4)*$AI541)/100))+($AJ541*(Z541^2)))*0.0098</f>
        <v>0.760002026874535</v>
      </c>
      <c r="AE541" s="213">
        <f t="shared" ref="AE541:AE604" si="880">(($AG541*(AA541^$AH541)*((($E541-14.4)*$AI541)/100))+($AJ541*(AA541^2)))*0.0098</f>
        <v>0.89429612658820368</v>
      </c>
      <c r="AF541" s="213">
        <f t="shared" ref="AF541:AF604" si="881">(($AG541*(AB541^$AH541)*((($E541-14.4)*$AI541)/100))+($AJ541*(AB541^2)))*0.0098</f>
        <v>1.4393544768153193</v>
      </c>
      <c r="AG541" s="167">
        <f t="shared" si="866"/>
        <v>3.969E-4</v>
      </c>
      <c r="AH541" s="167">
        <f t="shared" si="867"/>
        <v>1.7345999999999999</v>
      </c>
      <c r="AI541" s="167">
        <f t="shared" si="868"/>
        <v>4</v>
      </c>
      <c r="AJ541" s="167">
        <f t="shared" si="869"/>
        <v>5.7428799999999995E-4</v>
      </c>
      <c r="AK541" s="115">
        <v>592</v>
      </c>
      <c r="AL541" s="7">
        <v>642</v>
      </c>
      <c r="AM541" s="7">
        <v>819</v>
      </c>
      <c r="AN541">
        <v>1</v>
      </c>
      <c r="AO541">
        <v>1</v>
      </c>
      <c r="AP541">
        <v>1</v>
      </c>
      <c r="AQ541">
        <f t="shared" si="870"/>
        <v>667</v>
      </c>
      <c r="AR541">
        <f t="shared" si="870"/>
        <v>723</v>
      </c>
      <c r="AS541">
        <f t="shared" si="871"/>
        <v>922</v>
      </c>
      <c r="AT541">
        <f t="shared" si="858"/>
        <v>287</v>
      </c>
      <c r="AU541">
        <f t="shared" si="859"/>
        <v>311</v>
      </c>
      <c r="AV541" s="8">
        <f t="shared" si="860"/>
        <v>396</v>
      </c>
      <c r="AW541" s="213">
        <f t="shared" ref="AW541:AW604" si="882">(($AG541*(AT541^$AH541)*((($E541-14.4)*$AI541)/100))+($AJ541*(AT541^2)))*0.0098</f>
        <v>0.5651664815753582</v>
      </c>
      <c r="AX541" s="213">
        <f t="shared" ref="AX541:AX604" si="883">(($AG541*(AU541^$AH541)*((($E541-14.4)*$AI541)/100))+($AJ541*(AU541^2)))*0.0098</f>
        <v>0.66112549788726427</v>
      </c>
      <c r="AY541" s="213">
        <f t="shared" ref="AY541:AY604" si="884">(($AG541*(AV541^$AH541)*((($E541-14.4)*$AI541)/100))+($AJ541*(AV541^2)))*0.0098</f>
        <v>1.0601379017040249</v>
      </c>
      <c r="AZ541" s="119">
        <f t="shared" si="843"/>
        <v>0.7</v>
      </c>
      <c r="BA541" s="1">
        <v>11</v>
      </c>
      <c r="BB541">
        <v>12.4</v>
      </c>
      <c r="BC541">
        <v>19.2</v>
      </c>
      <c r="BE541" s="7">
        <v>2094</v>
      </c>
      <c r="BG541" s="123">
        <f t="shared" si="872"/>
        <v>0.68</v>
      </c>
      <c r="BJ541">
        <v>0</v>
      </c>
      <c r="BK541">
        <v>11.2</v>
      </c>
      <c r="BL541">
        <v>13</v>
      </c>
      <c r="BM541">
        <v>21.85</v>
      </c>
      <c r="BO541">
        <f t="shared" si="802"/>
        <v>1</v>
      </c>
      <c r="BP541">
        <f t="shared" si="802"/>
        <v>1</v>
      </c>
      <c r="BQ541">
        <f t="shared" si="802"/>
        <v>1</v>
      </c>
      <c r="BR541">
        <f t="shared" si="873"/>
        <v>667</v>
      </c>
      <c r="BS541">
        <f t="shared" ref="BS541:BS604" si="885">AR541/BP541</f>
        <v>723</v>
      </c>
      <c r="BT541">
        <f t="shared" ref="BT541:BT604" si="886">AS541/BQ541</f>
        <v>922</v>
      </c>
      <c r="BV541">
        <f t="shared" si="874"/>
        <v>0</v>
      </c>
      <c r="BW541">
        <f t="shared" si="875"/>
        <v>0</v>
      </c>
      <c r="BX541">
        <f t="shared" si="876"/>
        <v>0</v>
      </c>
      <c r="BY541">
        <f t="shared" si="853"/>
        <v>1</v>
      </c>
    </row>
    <row r="542" spans="1:77" x14ac:dyDescent="0.25">
      <c r="A542" t="str">
        <f t="shared" si="877"/>
        <v>25015</v>
      </c>
      <c r="D542">
        <v>2</v>
      </c>
      <c r="E542">
        <v>50</v>
      </c>
      <c r="F542">
        <v>40.5</v>
      </c>
      <c r="G542">
        <v>15</v>
      </c>
      <c r="H542">
        <v>16.5</v>
      </c>
      <c r="I542">
        <v>0</v>
      </c>
      <c r="J542">
        <v>26</v>
      </c>
      <c r="K542">
        <v>30</v>
      </c>
      <c r="L542">
        <v>46.4</v>
      </c>
      <c r="M542" s="115">
        <f t="shared" si="861"/>
        <v>1962.4</v>
      </c>
      <c r="N542" s="7">
        <v>3021.1783832091446</v>
      </c>
      <c r="O542" s="7">
        <v>3225.6120441880121</v>
      </c>
      <c r="P542" s="7">
        <v>4597.96</v>
      </c>
      <c r="Q542" s="121" t="s">
        <v>392</v>
      </c>
      <c r="R542">
        <v>1</v>
      </c>
      <c r="S542">
        <v>1</v>
      </c>
      <c r="T542">
        <v>1</v>
      </c>
      <c r="U542" t="e">
        <f t="shared" si="862"/>
        <v>#VALUE!</v>
      </c>
      <c r="V542">
        <f t="shared" si="863"/>
        <v>1663</v>
      </c>
      <c r="W542">
        <f t="shared" si="864"/>
        <v>1775</v>
      </c>
      <c r="X542">
        <f t="shared" si="865"/>
        <v>2530</v>
      </c>
      <c r="Y542" t="e">
        <f t="shared" si="854"/>
        <v>#VALUE!</v>
      </c>
      <c r="Z542">
        <f t="shared" si="855"/>
        <v>286</v>
      </c>
      <c r="AA542">
        <f t="shared" si="856"/>
        <v>305</v>
      </c>
      <c r="AB542" s="8">
        <f t="shared" si="857"/>
        <v>435</v>
      </c>
      <c r="AC542" s="213" t="e">
        <f t="shared" si="878"/>
        <v>#VALUE!</v>
      </c>
      <c r="AD542" s="213">
        <f t="shared" si="879"/>
        <v>0.3951582317306408</v>
      </c>
      <c r="AE542" s="213">
        <f t="shared" si="880"/>
        <v>0.44890637730192223</v>
      </c>
      <c r="AF542" s="213">
        <f t="shared" si="881"/>
        <v>0.90784022629442929</v>
      </c>
      <c r="AG542" s="167">
        <f t="shared" si="866"/>
        <v>2.0829999999999999E-4</v>
      </c>
      <c r="AH542" s="167">
        <f t="shared" si="867"/>
        <v>1.724</v>
      </c>
      <c r="AI542" s="167">
        <f t="shared" si="868"/>
        <v>2</v>
      </c>
      <c r="AJ542" s="167">
        <f t="shared" si="869"/>
        <v>4.6182900000000003E-4</v>
      </c>
      <c r="AK542" s="115">
        <v>412.40297880742492</v>
      </c>
      <c r="AL542" s="7">
        <v>440.30899429620177</v>
      </c>
      <c r="AM542" s="7">
        <v>627.64</v>
      </c>
      <c r="AN542">
        <v>1</v>
      </c>
      <c r="AO542">
        <v>1</v>
      </c>
      <c r="AP542">
        <v>1</v>
      </c>
      <c r="AQ542">
        <f t="shared" si="870"/>
        <v>464</v>
      </c>
      <c r="AR542">
        <f t="shared" si="870"/>
        <v>496</v>
      </c>
      <c r="AS542">
        <f t="shared" si="871"/>
        <v>707</v>
      </c>
      <c r="AT542">
        <f t="shared" si="858"/>
        <v>200</v>
      </c>
      <c r="AU542">
        <f t="shared" si="859"/>
        <v>213</v>
      </c>
      <c r="AV542" s="8">
        <f t="shared" si="860"/>
        <v>304</v>
      </c>
      <c r="AW542" s="213">
        <f t="shared" si="882"/>
        <v>0.19450707519354907</v>
      </c>
      <c r="AX542" s="213">
        <f t="shared" si="883"/>
        <v>0.22035153191716619</v>
      </c>
      <c r="AY542" s="213">
        <f t="shared" si="884"/>
        <v>0.44599267314074653</v>
      </c>
      <c r="AZ542" s="119">
        <f t="shared" si="843"/>
        <v>0.5</v>
      </c>
      <c r="BA542" s="1">
        <v>11.5</v>
      </c>
      <c r="BB542">
        <v>12.8</v>
      </c>
      <c r="BC542">
        <v>19.600000000000001</v>
      </c>
      <c r="BE542" s="7">
        <v>2453</v>
      </c>
      <c r="BG542" s="123">
        <f t="shared" si="872"/>
        <v>0.8</v>
      </c>
      <c r="BJ542">
        <v>0</v>
      </c>
      <c r="BK542">
        <v>10</v>
      </c>
      <c r="BL542">
        <v>11.8</v>
      </c>
      <c r="BM542">
        <v>21.85</v>
      </c>
      <c r="BO542">
        <f t="shared" ref="BO542:BQ605" si="887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542">
        <f t="shared" si="887"/>
        <v>1</v>
      </c>
      <c r="BQ542">
        <f t="shared" si="887"/>
        <v>1</v>
      </c>
      <c r="BR542">
        <f t="shared" si="873"/>
        <v>464</v>
      </c>
      <c r="BS542">
        <f t="shared" si="885"/>
        <v>496</v>
      </c>
      <c r="BT542">
        <f t="shared" si="886"/>
        <v>707</v>
      </c>
      <c r="BV542">
        <f t="shared" si="874"/>
        <v>0</v>
      </c>
      <c r="BW542">
        <f t="shared" si="875"/>
        <v>0</v>
      </c>
      <c r="BX542">
        <f t="shared" si="876"/>
        <v>0</v>
      </c>
      <c r="BY542">
        <f t="shared" si="853"/>
        <v>1</v>
      </c>
    </row>
    <row r="543" spans="1:77" x14ac:dyDescent="0.25">
      <c r="A543" t="str">
        <f t="shared" si="877"/>
        <v>25016</v>
      </c>
      <c r="D543">
        <v>2</v>
      </c>
      <c r="E543">
        <v>50</v>
      </c>
      <c r="F543">
        <v>40.5</v>
      </c>
      <c r="G543">
        <v>16</v>
      </c>
      <c r="H543">
        <v>16.5</v>
      </c>
      <c r="I543">
        <v>0</v>
      </c>
      <c r="J543">
        <v>26</v>
      </c>
      <c r="K543">
        <v>30</v>
      </c>
      <c r="L543">
        <v>46.4</v>
      </c>
      <c r="M543" s="115">
        <f t="shared" si="861"/>
        <v>2122.96</v>
      </c>
      <c r="N543" s="7">
        <v>4417.9368883555589</v>
      </c>
      <c r="O543" s="7">
        <v>4716.8848144627045</v>
      </c>
      <c r="P543" s="7">
        <v>6723.7</v>
      </c>
      <c r="Q543" s="121" t="s">
        <v>392</v>
      </c>
      <c r="R543">
        <v>1</v>
      </c>
      <c r="S543">
        <v>1</v>
      </c>
      <c r="T543">
        <v>1</v>
      </c>
      <c r="U543" t="e">
        <f t="shared" si="862"/>
        <v>#VALUE!</v>
      </c>
      <c r="V543">
        <f t="shared" si="863"/>
        <v>2431</v>
      </c>
      <c r="W543">
        <f t="shared" si="864"/>
        <v>2596</v>
      </c>
      <c r="X543">
        <f t="shared" si="865"/>
        <v>3700</v>
      </c>
      <c r="Y543" t="e">
        <f t="shared" si="854"/>
        <v>#VALUE!</v>
      </c>
      <c r="Z543">
        <f t="shared" si="855"/>
        <v>418</v>
      </c>
      <c r="AA543">
        <f t="shared" si="856"/>
        <v>447</v>
      </c>
      <c r="AB543" s="8">
        <f t="shared" si="857"/>
        <v>636</v>
      </c>
      <c r="AC543" s="213" t="e">
        <f t="shared" si="878"/>
        <v>#VALUE!</v>
      </c>
      <c r="AD543" s="213">
        <f t="shared" si="879"/>
        <v>2.4808916139265644</v>
      </c>
      <c r="AE543" s="213">
        <f t="shared" si="880"/>
        <v>2.8350574242627395</v>
      </c>
      <c r="AF543" s="213">
        <f t="shared" si="881"/>
        <v>5.7190916530697056</v>
      </c>
      <c r="AG543" s="167">
        <f t="shared" si="866"/>
        <v>2.0829999999999999E-4</v>
      </c>
      <c r="AH543" s="167">
        <f t="shared" si="867"/>
        <v>1.724</v>
      </c>
      <c r="AI543" s="167">
        <f t="shared" si="868"/>
        <v>4</v>
      </c>
      <c r="AJ543" s="167">
        <f t="shared" si="869"/>
        <v>1.392796E-3</v>
      </c>
      <c r="AK543" s="115">
        <v>676</v>
      </c>
      <c r="AL543" s="7">
        <v>722</v>
      </c>
      <c r="AM543" s="7">
        <v>1030</v>
      </c>
      <c r="AN543">
        <v>1</v>
      </c>
      <c r="AO543">
        <v>1</v>
      </c>
      <c r="AP543">
        <v>1</v>
      </c>
      <c r="AQ543">
        <f t="shared" si="870"/>
        <v>761</v>
      </c>
      <c r="AR543">
        <f t="shared" si="870"/>
        <v>813</v>
      </c>
      <c r="AS543">
        <f t="shared" si="871"/>
        <v>1160</v>
      </c>
      <c r="AT543">
        <f t="shared" si="858"/>
        <v>327</v>
      </c>
      <c r="AU543">
        <f t="shared" si="859"/>
        <v>350</v>
      </c>
      <c r="AV543" s="8">
        <f t="shared" si="860"/>
        <v>499</v>
      </c>
      <c r="AW543" s="213">
        <f t="shared" si="882"/>
        <v>1.5223957831049331</v>
      </c>
      <c r="AX543" s="213">
        <f t="shared" si="883"/>
        <v>1.7427482168106456</v>
      </c>
      <c r="AY543" s="213">
        <f t="shared" si="884"/>
        <v>3.5290163267473011</v>
      </c>
      <c r="AZ543" s="119">
        <f t="shared" si="843"/>
        <v>1</v>
      </c>
      <c r="BA543" s="1">
        <v>11.5</v>
      </c>
      <c r="BB543">
        <v>12.8</v>
      </c>
      <c r="BC543">
        <v>19.600000000000001</v>
      </c>
      <c r="BE543" s="7">
        <v>3122</v>
      </c>
      <c r="BG543" s="123">
        <f t="shared" si="872"/>
        <v>0.68</v>
      </c>
      <c r="BJ543">
        <v>0</v>
      </c>
      <c r="BK543">
        <v>10</v>
      </c>
      <c r="BL543">
        <v>11.8</v>
      </c>
      <c r="BM543">
        <v>21.85</v>
      </c>
      <c r="BO543">
        <f t="shared" si="887"/>
        <v>1</v>
      </c>
      <c r="BP543">
        <f t="shared" si="887"/>
        <v>1</v>
      </c>
      <c r="BQ543">
        <f t="shared" si="887"/>
        <v>1</v>
      </c>
      <c r="BR543">
        <f t="shared" si="873"/>
        <v>761</v>
      </c>
      <c r="BS543">
        <f t="shared" si="885"/>
        <v>813</v>
      </c>
      <c r="BT543">
        <f t="shared" si="886"/>
        <v>1160</v>
      </c>
      <c r="BV543">
        <f t="shared" si="874"/>
        <v>0</v>
      </c>
      <c r="BW543">
        <f t="shared" si="875"/>
        <v>0</v>
      </c>
      <c r="BX543">
        <f t="shared" si="876"/>
        <v>0</v>
      </c>
      <c r="BY543">
        <f t="shared" si="853"/>
        <v>1</v>
      </c>
    </row>
    <row r="544" spans="1:77" x14ac:dyDescent="0.25">
      <c r="A544" t="str">
        <f t="shared" si="877"/>
        <v>25020</v>
      </c>
      <c r="D544">
        <v>2</v>
      </c>
      <c r="E544">
        <v>50</v>
      </c>
      <c r="F544">
        <v>40.5</v>
      </c>
      <c r="G544">
        <v>20</v>
      </c>
      <c r="H544">
        <v>21.5</v>
      </c>
      <c r="I544">
        <v>0</v>
      </c>
      <c r="J544">
        <v>26</v>
      </c>
      <c r="K544">
        <v>30</v>
      </c>
      <c r="L544">
        <v>46.4</v>
      </c>
      <c r="M544" s="115">
        <f t="shared" si="861"/>
        <v>2713.6000000000004</v>
      </c>
      <c r="N544" s="7">
        <v>4165.887726998767</v>
      </c>
      <c r="O544" s="7">
        <v>4522.2727563025155</v>
      </c>
      <c r="P544" s="7">
        <v>5768.04</v>
      </c>
      <c r="Q544" s="121" t="s">
        <v>392</v>
      </c>
      <c r="R544">
        <v>1</v>
      </c>
      <c r="S544">
        <v>1</v>
      </c>
      <c r="T544">
        <v>1</v>
      </c>
      <c r="U544" t="e">
        <f t="shared" si="862"/>
        <v>#VALUE!</v>
      </c>
      <c r="V544">
        <f t="shared" si="863"/>
        <v>2293</v>
      </c>
      <c r="W544">
        <f t="shared" si="864"/>
        <v>2489</v>
      </c>
      <c r="X544">
        <f t="shared" si="865"/>
        <v>3174</v>
      </c>
      <c r="Y544" t="e">
        <f t="shared" si="854"/>
        <v>#VALUE!</v>
      </c>
      <c r="Z544">
        <f t="shared" si="855"/>
        <v>394</v>
      </c>
      <c r="AA544">
        <f t="shared" si="856"/>
        <v>428</v>
      </c>
      <c r="AB544" s="8">
        <f t="shared" si="857"/>
        <v>546</v>
      </c>
      <c r="AC544" s="213" t="e">
        <f t="shared" si="878"/>
        <v>#VALUE!</v>
      </c>
      <c r="AD544" s="213">
        <f t="shared" si="879"/>
        <v>0.59916971653243023</v>
      </c>
      <c r="AE544" s="213">
        <f t="shared" si="880"/>
        <v>0.70633730997358934</v>
      </c>
      <c r="AF544" s="213">
        <f t="shared" si="881"/>
        <v>1.1462798161372405</v>
      </c>
      <c r="AG544" s="167">
        <f t="shared" si="866"/>
        <v>1.2760000000000001E-4</v>
      </c>
      <c r="AH544" s="167">
        <f t="shared" si="867"/>
        <v>1.7219</v>
      </c>
      <c r="AI544" s="167">
        <f t="shared" si="868"/>
        <v>2</v>
      </c>
      <c r="AJ544" s="167">
        <f t="shared" si="869"/>
        <v>3.76611E-4</v>
      </c>
      <c r="AK544" s="115">
        <v>514.83890668473202</v>
      </c>
      <c r="AL544" s="7">
        <v>558.88255136973487</v>
      </c>
      <c r="AM544" s="7">
        <v>712.84</v>
      </c>
      <c r="AN544">
        <v>1</v>
      </c>
      <c r="AO544">
        <v>1</v>
      </c>
      <c r="AP544">
        <v>1</v>
      </c>
      <c r="AQ544">
        <f t="shared" si="870"/>
        <v>580</v>
      </c>
      <c r="AR544">
        <f t="shared" si="870"/>
        <v>629</v>
      </c>
      <c r="AS544">
        <f t="shared" si="871"/>
        <v>803</v>
      </c>
      <c r="AT544">
        <f t="shared" si="858"/>
        <v>249</v>
      </c>
      <c r="AU544">
        <f t="shared" si="859"/>
        <v>270</v>
      </c>
      <c r="AV544" s="8">
        <f t="shared" si="860"/>
        <v>345</v>
      </c>
      <c r="AW544" s="213">
        <f t="shared" si="882"/>
        <v>0.24073323143117262</v>
      </c>
      <c r="AX544" s="213">
        <f t="shared" si="883"/>
        <v>0.28273956186675986</v>
      </c>
      <c r="AY544" s="213">
        <f t="shared" si="884"/>
        <v>0.4601614529075676</v>
      </c>
      <c r="AZ544" s="119">
        <f t="shared" si="843"/>
        <v>0.7</v>
      </c>
      <c r="BA544" s="1">
        <v>11.5</v>
      </c>
      <c r="BB544">
        <v>12.8</v>
      </c>
      <c r="BC544">
        <v>19.600000000000001</v>
      </c>
      <c r="BE544" s="7">
        <v>3392</v>
      </c>
      <c r="BG544" s="123">
        <f t="shared" si="872"/>
        <v>0.8</v>
      </c>
      <c r="BJ544">
        <v>0</v>
      </c>
      <c r="BK544">
        <v>10</v>
      </c>
      <c r="BL544">
        <v>11.8</v>
      </c>
      <c r="BM544">
        <v>21.85</v>
      </c>
      <c r="BO544">
        <f t="shared" si="887"/>
        <v>1</v>
      </c>
      <c r="BP544">
        <f t="shared" si="887"/>
        <v>1</v>
      </c>
      <c r="BQ544">
        <f t="shared" si="887"/>
        <v>1</v>
      </c>
      <c r="BR544">
        <f t="shared" si="873"/>
        <v>580</v>
      </c>
      <c r="BS544">
        <f t="shared" si="885"/>
        <v>629</v>
      </c>
      <c r="BT544">
        <f t="shared" si="886"/>
        <v>803</v>
      </c>
      <c r="BV544">
        <f t="shared" si="874"/>
        <v>0</v>
      </c>
      <c r="BW544">
        <f t="shared" si="875"/>
        <v>0</v>
      </c>
      <c r="BX544">
        <f t="shared" si="876"/>
        <v>0</v>
      </c>
      <c r="BY544">
        <f t="shared" si="853"/>
        <v>1</v>
      </c>
    </row>
    <row r="545" spans="1:77" x14ac:dyDescent="0.25">
      <c r="A545" t="str">
        <f t="shared" si="877"/>
        <v>25021</v>
      </c>
      <c r="D545">
        <v>2</v>
      </c>
      <c r="E545">
        <v>50</v>
      </c>
      <c r="F545">
        <v>40.5</v>
      </c>
      <c r="G545">
        <v>21</v>
      </c>
      <c r="H545">
        <v>21.5</v>
      </c>
      <c r="I545">
        <v>0</v>
      </c>
      <c r="J545">
        <v>26</v>
      </c>
      <c r="K545">
        <v>30</v>
      </c>
      <c r="L545">
        <v>46.4</v>
      </c>
      <c r="M545" s="115">
        <f t="shared" si="861"/>
        <v>3281.6000000000004</v>
      </c>
      <c r="N545" s="7">
        <v>5689.6682460807178</v>
      </c>
      <c r="O545" s="7">
        <v>6074.6702425752001</v>
      </c>
      <c r="P545" s="7">
        <v>8659.16</v>
      </c>
      <c r="Q545" s="121" t="s">
        <v>392</v>
      </c>
      <c r="R545">
        <v>1</v>
      </c>
      <c r="S545">
        <v>1</v>
      </c>
      <c r="T545">
        <v>1</v>
      </c>
      <c r="U545" t="e">
        <f t="shared" si="862"/>
        <v>#VALUE!</v>
      </c>
      <c r="V545">
        <f t="shared" si="863"/>
        <v>3131</v>
      </c>
      <c r="W545">
        <f t="shared" si="864"/>
        <v>3343</v>
      </c>
      <c r="X545">
        <f t="shared" si="865"/>
        <v>4765</v>
      </c>
      <c r="Y545" t="e">
        <f t="shared" si="854"/>
        <v>#VALUE!</v>
      </c>
      <c r="Z545">
        <f t="shared" si="855"/>
        <v>539</v>
      </c>
      <c r="AA545">
        <f t="shared" si="856"/>
        <v>575</v>
      </c>
      <c r="AB545" s="8">
        <f t="shared" si="857"/>
        <v>820</v>
      </c>
      <c r="AC545" s="213" t="e">
        <f t="shared" si="878"/>
        <v>#VALUE!</v>
      </c>
      <c r="AD545" s="213">
        <f t="shared" si="879"/>
        <v>1.5539570761452448</v>
      </c>
      <c r="AE545" s="213">
        <f t="shared" si="880"/>
        <v>1.7666432807263224</v>
      </c>
      <c r="AF545" s="213">
        <f t="shared" si="881"/>
        <v>3.5736409276886412</v>
      </c>
      <c r="AG545" s="167">
        <f t="shared" si="866"/>
        <v>1.2760000000000001E-4</v>
      </c>
      <c r="AH545" s="167">
        <f t="shared" si="867"/>
        <v>1.7219</v>
      </c>
      <c r="AI545" s="167">
        <f t="shared" si="868"/>
        <v>4</v>
      </c>
      <c r="AJ545" s="167">
        <f t="shared" si="869"/>
        <v>5.1420100000000005E-4</v>
      </c>
      <c r="AK545" s="115">
        <v>738.0333851508442</v>
      </c>
      <c r="AL545" s="7">
        <v>787.97378843505794</v>
      </c>
      <c r="AM545" s="7">
        <v>1123.22</v>
      </c>
      <c r="AN545">
        <v>1</v>
      </c>
      <c r="AO545">
        <v>1</v>
      </c>
      <c r="AP545">
        <v>1</v>
      </c>
      <c r="AQ545">
        <f t="shared" si="870"/>
        <v>831</v>
      </c>
      <c r="AR545">
        <f t="shared" si="870"/>
        <v>887</v>
      </c>
      <c r="AS545">
        <f t="shared" si="871"/>
        <v>1265</v>
      </c>
      <c r="AT545">
        <f t="shared" si="858"/>
        <v>357</v>
      </c>
      <c r="AU545">
        <f t="shared" si="859"/>
        <v>381</v>
      </c>
      <c r="AV545" s="8">
        <f t="shared" si="860"/>
        <v>544</v>
      </c>
      <c r="AW545" s="213">
        <f t="shared" si="882"/>
        <v>0.68649865314875924</v>
      </c>
      <c r="AX545" s="213">
        <f t="shared" si="883"/>
        <v>0.78099961961130182</v>
      </c>
      <c r="AY545" s="213">
        <f t="shared" si="884"/>
        <v>1.5826861269188717</v>
      </c>
      <c r="AZ545" s="119">
        <f t="shared" si="843"/>
        <v>1.3</v>
      </c>
      <c r="BA545" s="1">
        <v>11.5</v>
      </c>
      <c r="BB545">
        <v>12.8</v>
      </c>
      <c r="BC545">
        <v>19.600000000000001</v>
      </c>
      <c r="BE545" s="7">
        <v>4102</v>
      </c>
      <c r="BG545" s="123">
        <f t="shared" si="872"/>
        <v>0.8</v>
      </c>
      <c r="BJ545">
        <v>0</v>
      </c>
      <c r="BK545">
        <v>10</v>
      </c>
      <c r="BL545">
        <v>11.8</v>
      </c>
      <c r="BM545">
        <v>21.85</v>
      </c>
      <c r="BO545">
        <f t="shared" si="887"/>
        <v>1</v>
      </c>
      <c r="BP545">
        <f t="shared" si="887"/>
        <v>1</v>
      </c>
      <c r="BQ545">
        <f t="shared" si="887"/>
        <v>1</v>
      </c>
      <c r="BR545">
        <f t="shared" si="873"/>
        <v>831</v>
      </c>
      <c r="BS545">
        <f t="shared" si="885"/>
        <v>887</v>
      </c>
      <c r="BT545">
        <f t="shared" si="886"/>
        <v>1265</v>
      </c>
      <c r="BV545">
        <f t="shared" si="874"/>
        <v>0</v>
      </c>
      <c r="BW545">
        <f t="shared" si="875"/>
        <v>0</v>
      </c>
      <c r="BX545">
        <f t="shared" si="876"/>
        <v>0</v>
      </c>
      <c r="BY545">
        <f t="shared" si="853"/>
        <v>1</v>
      </c>
    </row>
    <row r="546" spans="1:77" x14ac:dyDescent="0.25">
      <c r="A546" t="str">
        <f t="shared" si="877"/>
        <v>25010</v>
      </c>
      <c r="D546">
        <v>2</v>
      </c>
      <c r="E546">
        <v>50</v>
      </c>
      <c r="F546">
        <v>40.5</v>
      </c>
      <c r="G546">
        <v>10</v>
      </c>
      <c r="H546">
        <v>11.5</v>
      </c>
      <c r="I546">
        <v>0</v>
      </c>
      <c r="J546">
        <v>26</v>
      </c>
      <c r="K546">
        <v>30</v>
      </c>
      <c r="L546">
        <v>46</v>
      </c>
      <c r="M546" s="115">
        <f t="shared" si="861"/>
        <v>1561.5</v>
      </c>
      <c r="N546" s="7">
        <v>2970.6878039917879</v>
      </c>
      <c r="O546" s="7">
        <v>3224.8253922941558</v>
      </c>
      <c r="P546" s="7">
        <v>4113.18</v>
      </c>
      <c r="Q546" s="121" t="s">
        <v>392</v>
      </c>
      <c r="R546">
        <v>1</v>
      </c>
      <c r="S546">
        <v>1</v>
      </c>
      <c r="T546">
        <v>1</v>
      </c>
      <c r="U546" t="e">
        <f t="shared" si="862"/>
        <v>#VALUE!</v>
      </c>
      <c r="V546">
        <f t="shared" si="863"/>
        <v>1635</v>
      </c>
      <c r="W546">
        <f t="shared" si="864"/>
        <v>1775</v>
      </c>
      <c r="X546">
        <f t="shared" si="865"/>
        <v>2264</v>
      </c>
      <c r="Y546" t="e">
        <f t="shared" si="854"/>
        <v>#VALUE!</v>
      </c>
      <c r="Z546">
        <f t="shared" si="855"/>
        <v>281</v>
      </c>
      <c r="AA546">
        <f t="shared" si="856"/>
        <v>305</v>
      </c>
      <c r="AB546" s="8">
        <f t="shared" si="857"/>
        <v>389</v>
      </c>
      <c r="AC546" s="213" t="e">
        <f t="shared" si="878"/>
        <v>#VALUE!</v>
      </c>
      <c r="AD546" s="213">
        <f t="shared" si="879"/>
        <v>0.33322773580351817</v>
      </c>
      <c r="AE546" s="213">
        <f t="shared" si="880"/>
        <v>0.39133872005663617</v>
      </c>
      <c r="AF546" s="213">
        <f t="shared" si="881"/>
        <v>0.63083796789335922</v>
      </c>
      <c r="AG546" s="167">
        <f t="shared" si="866"/>
        <v>3.969E-4</v>
      </c>
      <c r="AH546" s="167">
        <f t="shared" si="867"/>
        <v>1.7345999999999999</v>
      </c>
      <c r="AI546" s="167">
        <f t="shared" si="868"/>
        <v>2</v>
      </c>
      <c r="AJ546" s="167">
        <f t="shared" si="869"/>
        <v>3.6734700000000002E-4</v>
      </c>
      <c r="AK546" s="115">
        <v>411.84801378696699</v>
      </c>
      <c r="AL546" s="7">
        <v>447.08095237792156</v>
      </c>
      <c r="AM546" s="7">
        <v>570.24</v>
      </c>
      <c r="AN546">
        <v>1</v>
      </c>
      <c r="AO546">
        <v>1</v>
      </c>
      <c r="AP546">
        <v>1</v>
      </c>
      <c r="AQ546">
        <f t="shared" si="870"/>
        <v>464</v>
      </c>
      <c r="AR546">
        <f t="shared" si="870"/>
        <v>503</v>
      </c>
      <c r="AS546">
        <f t="shared" si="871"/>
        <v>642</v>
      </c>
      <c r="AT546">
        <f t="shared" si="858"/>
        <v>200</v>
      </c>
      <c r="AU546">
        <f t="shared" si="859"/>
        <v>216</v>
      </c>
      <c r="AV546" s="8">
        <f t="shared" si="860"/>
        <v>276</v>
      </c>
      <c r="AW546" s="213">
        <f t="shared" si="882"/>
        <v>0.17114902157440642</v>
      </c>
      <c r="AX546" s="213">
        <f t="shared" si="883"/>
        <v>0.19898797496730053</v>
      </c>
      <c r="AY546" s="213">
        <f t="shared" si="884"/>
        <v>0.32170023886042692</v>
      </c>
      <c r="AZ546" s="119">
        <f t="shared" si="843"/>
        <v>0.3</v>
      </c>
      <c r="BA546" s="1">
        <v>12.2</v>
      </c>
      <c r="BB546">
        <v>13.7</v>
      </c>
      <c r="BC546">
        <v>22</v>
      </c>
      <c r="BE546" s="7">
        <v>1735</v>
      </c>
      <c r="BG546" s="123">
        <f t="shared" si="872"/>
        <v>0.9</v>
      </c>
      <c r="BJ546">
        <v>0</v>
      </c>
      <c r="BK546">
        <v>10.9</v>
      </c>
      <c r="BL546">
        <v>12.7</v>
      </c>
      <c r="BM546">
        <v>21.85</v>
      </c>
      <c r="BO546">
        <f t="shared" si="887"/>
        <v>1</v>
      </c>
      <c r="BP546">
        <f t="shared" si="887"/>
        <v>1</v>
      </c>
      <c r="BQ546">
        <f t="shared" si="887"/>
        <v>1</v>
      </c>
      <c r="BR546">
        <f t="shared" si="873"/>
        <v>464</v>
      </c>
      <c r="BS546">
        <f t="shared" si="885"/>
        <v>503</v>
      </c>
      <c r="BT546">
        <f t="shared" si="886"/>
        <v>642</v>
      </c>
      <c r="BV546">
        <f t="shared" si="874"/>
        <v>0</v>
      </c>
      <c r="BW546">
        <f t="shared" si="875"/>
        <v>0</v>
      </c>
      <c r="BX546">
        <f t="shared" si="876"/>
        <v>0</v>
      </c>
      <c r="BY546">
        <f t="shared" si="853"/>
        <v>1</v>
      </c>
    </row>
    <row r="547" spans="1:77" x14ac:dyDescent="0.25">
      <c r="A547" t="str">
        <f t="shared" si="877"/>
        <v>25011</v>
      </c>
      <c r="D547">
        <v>2</v>
      </c>
      <c r="E547">
        <v>50</v>
      </c>
      <c r="F547">
        <v>40.5</v>
      </c>
      <c r="G547">
        <v>11</v>
      </c>
      <c r="H547">
        <v>11.5</v>
      </c>
      <c r="I547">
        <v>0</v>
      </c>
      <c r="J547">
        <v>26</v>
      </c>
      <c r="K547">
        <v>30</v>
      </c>
      <c r="L547">
        <v>46</v>
      </c>
      <c r="M547" s="115">
        <f t="shared" si="861"/>
        <v>1602.0800000000002</v>
      </c>
      <c r="N547" s="7">
        <v>4030.7284303866513</v>
      </c>
      <c r="O547" s="7">
        <v>4375.55079813051</v>
      </c>
      <c r="P547" s="7">
        <v>5580.9</v>
      </c>
      <c r="Q547" s="121" t="s">
        <v>392</v>
      </c>
      <c r="R547">
        <v>1</v>
      </c>
      <c r="S547">
        <v>1</v>
      </c>
      <c r="T547">
        <v>1</v>
      </c>
      <c r="U547" t="e">
        <f t="shared" si="862"/>
        <v>#VALUE!</v>
      </c>
      <c r="V547">
        <f t="shared" si="863"/>
        <v>2218</v>
      </c>
      <c r="W547">
        <f t="shared" si="864"/>
        <v>2408</v>
      </c>
      <c r="X547">
        <f t="shared" si="865"/>
        <v>3071</v>
      </c>
      <c r="Y547" t="e">
        <f t="shared" si="854"/>
        <v>#VALUE!</v>
      </c>
      <c r="Z547">
        <f t="shared" si="855"/>
        <v>382</v>
      </c>
      <c r="AA547">
        <f t="shared" si="856"/>
        <v>414</v>
      </c>
      <c r="AB547" s="8">
        <f t="shared" si="857"/>
        <v>528</v>
      </c>
      <c r="AC547" s="213" t="e">
        <f t="shared" si="878"/>
        <v>#VALUE!</v>
      </c>
      <c r="AD547" s="213">
        <f t="shared" si="879"/>
        <v>0.98808974674500472</v>
      </c>
      <c r="AE547" s="213">
        <f t="shared" si="880"/>
        <v>1.1564281910301673</v>
      </c>
      <c r="AF547" s="213">
        <f t="shared" si="881"/>
        <v>1.8614838035196497</v>
      </c>
      <c r="AG547" s="167">
        <f t="shared" si="866"/>
        <v>3.969E-4</v>
      </c>
      <c r="AH547" s="167">
        <f t="shared" si="867"/>
        <v>1.7345999999999999</v>
      </c>
      <c r="AI547" s="167">
        <f t="shared" si="868"/>
        <v>4</v>
      </c>
      <c r="AJ547" s="167">
        <f t="shared" si="869"/>
        <v>5.7428799999999995E-4</v>
      </c>
      <c r="AK547" s="115">
        <v>675.10313623602258</v>
      </c>
      <c r="AL547" s="7">
        <v>732.85712932403612</v>
      </c>
      <c r="AM547" s="7">
        <v>934.74</v>
      </c>
      <c r="AN547">
        <v>1</v>
      </c>
      <c r="AO547">
        <v>1</v>
      </c>
      <c r="AP547">
        <v>1</v>
      </c>
      <c r="AQ547">
        <f t="shared" si="870"/>
        <v>760</v>
      </c>
      <c r="AR547">
        <f t="shared" si="870"/>
        <v>825</v>
      </c>
      <c r="AS547">
        <f t="shared" si="871"/>
        <v>1053</v>
      </c>
      <c r="AT547">
        <f t="shared" si="858"/>
        <v>327</v>
      </c>
      <c r="AU547">
        <f t="shared" si="859"/>
        <v>355</v>
      </c>
      <c r="AV547" s="8">
        <f t="shared" si="860"/>
        <v>453</v>
      </c>
      <c r="AW547" s="213">
        <f t="shared" si="882"/>
        <v>0.72919360554721357</v>
      </c>
      <c r="AX547" s="213">
        <f t="shared" si="883"/>
        <v>0.85617878513149337</v>
      </c>
      <c r="AY547" s="213">
        <f t="shared" si="884"/>
        <v>1.3791464023722557</v>
      </c>
      <c r="AZ547" s="119">
        <f t="shared" si="843"/>
        <v>0.7</v>
      </c>
      <c r="BA547" s="1">
        <v>12.2</v>
      </c>
      <c r="BB547">
        <v>13.7</v>
      </c>
      <c r="BC547">
        <v>22</v>
      </c>
      <c r="BE547" s="7">
        <v>2356</v>
      </c>
      <c r="BG547" s="123">
        <f t="shared" si="872"/>
        <v>0.68</v>
      </c>
      <c r="BJ547">
        <v>0</v>
      </c>
      <c r="BK547">
        <v>10.9</v>
      </c>
      <c r="BL547">
        <v>12.7</v>
      </c>
      <c r="BM547">
        <v>21.85</v>
      </c>
      <c r="BO547">
        <f t="shared" si="887"/>
        <v>1</v>
      </c>
      <c r="BP547">
        <f t="shared" si="887"/>
        <v>1</v>
      </c>
      <c r="BQ547">
        <f t="shared" si="887"/>
        <v>1</v>
      </c>
      <c r="BR547">
        <f t="shared" si="873"/>
        <v>760</v>
      </c>
      <c r="BS547">
        <f t="shared" si="885"/>
        <v>825</v>
      </c>
      <c r="BT547">
        <f t="shared" si="886"/>
        <v>1053</v>
      </c>
      <c r="BV547">
        <f t="shared" si="874"/>
        <v>0</v>
      </c>
      <c r="BW547">
        <f t="shared" si="875"/>
        <v>0</v>
      </c>
      <c r="BX547">
        <f t="shared" si="876"/>
        <v>0</v>
      </c>
      <c r="BY547">
        <f t="shared" si="853"/>
        <v>1</v>
      </c>
    </row>
    <row r="548" spans="1:77" x14ac:dyDescent="0.25">
      <c r="A548" t="str">
        <f t="shared" si="877"/>
        <v>25015</v>
      </c>
      <c r="D548">
        <v>2</v>
      </c>
      <c r="E548">
        <v>50</v>
      </c>
      <c r="F548">
        <v>40.5</v>
      </c>
      <c r="G548">
        <v>15</v>
      </c>
      <c r="H548">
        <v>16.5</v>
      </c>
      <c r="I548">
        <v>0</v>
      </c>
      <c r="J548">
        <v>26</v>
      </c>
      <c r="K548">
        <v>30</v>
      </c>
      <c r="L548">
        <v>46.4</v>
      </c>
      <c r="M548" s="115">
        <f t="shared" si="861"/>
        <v>2207.2000000000003</v>
      </c>
      <c r="N548" s="7">
        <v>3233.3460619053994</v>
      </c>
      <c r="O548" s="7">
        <v>3452.1364439366635</v>
      </c>
      <c r="P548" s="7">
        <v>4920.8599999999997</v>
      </c>
      <c r="Q548" s="121" t="s">
        <v>392</v>
      </c>
      <c r="R548">
        <v>1</v>
      </c>
      <c r="S548">
        <v>1</v>
      </c>
      <c r="T548">
        <v>1</v>
      </c>
      <c r="U548" t="e">
        <f t="shared" si="862"/>
        <v>#VALUE!</v>
      </c>
      <c r="V548">
        <f t="shared" si="863"/>
        <v>1779</v>
      </c>
      <c r="W548">
        <f t="shared" si="864"/>
        <v>1900</v>
      </c>
      <c r="X548">
        <f t="shared" si="865"/>
        <v>2708</v>
      </c>
      <c r="Y548" t="e">
        <f t="shared" si="854"/>
        <v>#VALUE!</v>
      </c>
      <c r="Z548">
        <f t="shared" si="855"/>
        <v>306</v>
      </c>
      <c r="AA548">
        <f t="shared" si="856"/>
        <v>327</v>
      </c>
      <c r="AB548" s="8">
        <f t="shared" si="857"/>
        <v>466</v>
      </c>
      <c r="AC548" s="213" t="e">
        <f t="shared" si="878"/>
        <v>#VALUE!</v>
      </c>
      <c r="AD548" s="213">
        <f t="shared" si="879"/>
        <v>0.45182950742600431</v>
      </c>
      <c r="AE548" s="213">
        <f t="shared" si="880"/>
        <v>0.51539205126266663</v>
      </c>
      <c r="AF548" s="213">
        <f t="shared" si="881"/>
        <v>1.0407334748696271</v>
      </c>
      <c r="AG548" s="167">
        <f t="shared" si="866"/>
        <v>2.0829999999999999E-4</v>
      </c>
      <c r="AH548" s="167">
        <f t="shared" si="867"/>
        <v>1.724</v>
      </c>
      <c r="AI548" s="167">
        <f t="shared" si="868"/>
        <v>2</v>
      </c>
      <c r="AJ548" s="167">
        <f t="shared" si="869"/>
        <v>4.6182900000000003E-4</v>
      </c>
      <c r="AK548" s="115">
        <v>420.6820520547858</v>
      </c>
      <c r="AL548" s="7">
        <v>449.14828645115074</v>
      </c>
      <c r="AM548" s="7">
        <v>640.24</v>
      </c>
      <c r="AN548">
        <v>1</v>
      </c>
      <c r="AO548">
        <v>1</v>
      </c>
      <c r="AP548">
        <v>1</v>
      </c>
      <c r="AQ548">
        <f t="shared" si="870"/>
        <v>474</v>
      </c>
      <c r="AR548">
        <f t="shared" si="870"/>
        <v>506</v>
      </c>
      <c r="AS548">
        <f t="shared" si="871"/>
        <v>721</v>
      </c>
      <c r="AT548">
        <f t="shared" si="858"/>
        <v>204</v>
      </c>
      <c r="AU548">
        <f t="shared" si="859"/>
        <v>218</v>
      </c>
      <c r="AV548" s="8">
        <f t="shared" si="860"/>
        <v>310</v>
      </c>
      <c r="AW548" s="213">
        <f t="shared" si="882"/>
        <v>0.2022887744615971</v>
      </c>
      <c r="AX548" s="213">
        <f t="shared" si="883"/>
        <v>0.23071769536319933</v>
      </c>
      <c r="AY548" s="213">
        <f t="shared" si="884"/>
        <v>0.46361628081567424</v>
      </c>
      <c r="AZ548" s="119">
        <f t="shared" si="843"/>
        <v>0.5</v>
      </c>
      <c r="BA548" s="1">
        <v>11.5</v>
      </c>
      <c r="BB548">
        <v>12.8</v>
      </c>
      <c r="BC548">
        <v>19.600000000000001</v>
      </c>
      <c r="BE548" s="7">
        <v>2759</v>
      </c>
      <c r="BG548" s="123">
        <f t="shared" si="872"/>
        <v>0.8</v>
      </c>
      <c r="BJ548">
        <v>0</v>
      </c>
      <c r="BK548">
        <v>10</v>
      </c>
      <c r="BL548">
        <v>11.8</v>
      </c>
      <c r="BM548">
        <v>21.85</v>
      </c>
      <c r="BO548">
        <f t="shared" si="887"/>
        <v>1</v>
      </c>
      <c r="BP548">
        <f t="shared" si="887"/>
        <v>1</v>
      </c>
      <c r="BQ548">
        <f t="shared" si="887"/>
        <v>1</v>
      </c>
      <c r="BR548">
        <f t="shared" si="873"/>
        <v>474</v>
      </c>
      <c r="BS548">
        <f t="shared" si="885"/>
        <v>506</v>
      </c>
      <c r="BT548">
        <f t="shared" si="886"/>
        <v>721</v>
      </c>
      <c r="BV548">
        <f t="shared" si="874"/>
        <v>0</v>
      </c>
      <c r="BW548">
        <f t="shared" si="875"/>
        <v>0</v>
      </c>
      <c r="BX548">
        <f t="shared" si="876"/>
        <v>0</v>
      </c>
      <c r="BY548">
        <f t="shared" si="853"/>
        <v>1</v>
      </c>
    </row>
    <row r="549" spans="1:77" x14ac:dyDescent="0.25">
      <c r="A549" t="str">
        <f t="shared" si="877"/>
        <v>25016</v>
      </c>
      <c r="D549">
        <v>2</v>
      </c>
      <c r="E549">
        <v>50</v>
      </c>
      <c r="F549">
        <v>40.5</v>
      </c>
      <c r="G549">
        <v>16</v>
      </c>
      <c r="H549">
        <v>16.5</v>
      </c>
      <c r="I549">
        <v>0</v>
      </c>
      <c r="J549">
        <v>26</v>
      </c>
      <c r="K549">
        <v>30</v>
      </c>
      <c r="L549">
        <v>46.4</v>
      </c>
      <c r="M549" s="115">
        <f t="shared" si="861"/>
        <v>2388.1600000000003</v>
      </c>
      <c r="N549" s="7">
        <v>4843.4549704976926</v>
      </c>
      <c r="O549" s="7">
        <v>5171.1963699821436</v>
      </c>
      <c r="P549" s="7">
        <v>7371.3</v>
      </c>
      <c r="Q549" s="121" t="s">
        <v>392</v>
      </c>
      <c r="R549">
        <v>1</v>
      </c>
      <c r="S549">
        <v>1</v>
      </c>
      <c r="T549">
        <v>1</v>
      </c>
      <c r="U549" t="e">
        <f t="shared" si="862"/>
        <v>#VALUE!</v>
      </c>
      <c r="V549">
        <f t="shared" si="863"/>
        <v>2666</v>
      </c>
      <c r="W549">
        <f t="shared" si="864"/>
        <v>2846</v>
      </c>
      <c r="X549">
        <f t="shared" si="865"/>
        <v>4057</v>
      </c>
      <c r="Y549" t="e">
        <f t="shared" si="854"/>
        <v>#VALUE!</v>
      </c>
      <c r="Z549">
        <f t="shared" si="855"/>
        <v>459</v>
      </c>
      <c r="AA549">
        <f t="shared" si="856"/>
        <v>490</v>
      </c>
      <c r="AB549" s="8">
        <f t="shared" si="857"/>
        <v>698</v>
      </c>
      <c r="AC549" s="213" t="e">
        <f t="shared" si="878"/>
        <v>#VALUE!</v>
      </c>
      <c r="AD549" s="213">
        <f t="shared" si="879"/>
        <v>2.9884905294408206</v>
      </c>
      <c r="AE549" s="213">
        <f t="shared" si="880"/>
        <v>3.4034978765659334</v>
      </c>
      <c r="AF549" s="213">
        <f t="shared" si="881"/>
        <v>6.8824405053917381</v>
      </c>
      <c r="AG549" s="167">
        <f t="shared" si="866"/>
        <v>2.0829999999999999E-4</v>
      </c>
      <c r="AH549" s="167">
        <f t="shared" si="867"/>
        <v>1.724</v>
      </c>
      <c r="AI549" s="167">
        <f t="shared" si="868"/>
        <v>4</v>
      </c>
      <c r="AJ549" s="167">
        <f t="shared" si="869"/>
        <v>1.392796E-3</v>
      </c>
      <c r="AK549" s="115">
        <v>686.3088894339993</v>
      </c>
      <c r="AL549" s="7">
        <v>732.7492584003295</v>
      </c>
      <c r="AM549" s="7">
        <v>1044.5</v>
      </c>
      <c r="AN549">
        <v>1</v>
      </c>
      <c r="AO549">
        <v>1</v>
      </c>
      <c r="AP549">
        <v>1</v>
      </c>
      <c r="AQ549">
        <f t="shared" si="870"/>
        <v>773</v>
      </c>
      <c r="AR549">
        <f t="shared" si="870"/>
        <v>825</v>
      </c>
      <c r="AS549">
        <f t="shared" si="871"/>
        <v>1176</v>
      </c>
      <c r="AT549">
        <f t="shared" si="858"/>
        <v>332</v>
      </c>
      <c r="AU549">
        <f t="shared" si="859"/>
        <v>355</v>
      </c>
      <c r="AV549" s="8">
        <f t="shared" si="860"/>
        <v>506</v>
      </c>
      <c r="AW549" s="213">
        <f t="shared" si="882"/>
        <v>1.5690372650962776</v>
      </c>
      <c r="AX549" s="213">
        <f t="shared" si="883"/>
        <v>1.7926125038438248</v>
      </c>
      <c r="AY549" s="213">
        <f t="shared" si="884"/>
        <v>3.6282071121175972</v>
      </c>
      <c r="AZ549" s="119">
        <f t="shared" si="843"/>
        <v>1</v>
      </c>
      <c r="BA549" s="1">
        <v>11.5</v>
      </c>
      <c r="BB549">
        <v>12.8</v>
      </c>
      <c r="BC549">
        <v>19.600000000000001</v>
      </c>
      <c r="BE549" s="7">
        <v>3512</v>
      </c>
      <c r="BG549" s="123">
        <f t="shared" si="872"/>
        <v>0.68</v>
      </c>
      <c r="BJ549">
        <v>0</v>
      </c>
      <c r="BK549">
        <v>10</v>
      </c>
      <c r="BL549">
        <v>11.8</v>
      </c>
      <c r="BM549">
        <v>21.85</v>
      </c>
      <c r="BO549">
        <f t="shared" si="887"/>
        <v>1</v>
      </c>
      <c r="BP549">
        <f t="shared" si="887"/>
        <v>1</v>
      </c>
      <c r="BQ549">
        <f t="shared" si="887"/>
        <v>1</v>
      </c>
      <c r="BR549">
        <f t="shared" si="873"/>
        <v>773</v>
      </c>
      <c r="BS549">
        <f t="shared" si="885"/>
        <v>825</v>
      </c>
      <c r="BT549">
        <f t="shared" si="886"/>
        <v>1176</v>
      </c>
      <c r="BV549">
        <f t="shared" si="874"/>
        <v>0</v>
      </c>
      <c r="BW549">
        <f t="shared" si="875"/>
        <v>0</v>
      </c>
      <c r="BX549">
        <f t="shared" si="876"/>
        <v>0</v>
      </c>
      <c r="BY549">
        <f t="shared" si="853"/>
        <v>1</v>
      </c>
    </row>
    <row r="550" spans="1:77" x14ac:dyDescent="0.25">
      <c r="A550" t="str">
        <f t="shared" si="877"/>
        <v>25020</v>
      </c>
      <c r="D550">
        <v>2</v>
      </c>
      <c r="E550">
        <v>50</v>
      </c>
      <c r="F550">
        <v>40.5</v>
      </c>
      <c r="G550">
        <v>20</v>
      </c>
      <c r="H550">
        <v>21.5</v>
      </c>
      <c r="I550">
        <v>0</v>
      </c>
      <c r="J550">
        <v>26</v>
      </c>
      <c r="K550">
        <v>30</v>
      </c>
      <c r="L550">
        <v>46.4</v>
      </c>
      <c r="M550" s="115">
        <f t="shared" si="861"/>
        <v>3052.8</v>
      </c>
      <c r="N550" s="7">
        <v>4497.8275192555193</v>
      </c>
      <c r="O550" s="7">
        <v>4882.6094666576164</v>
      </c>
      <c r="P550" s="7">
        <v>6227.64</v>
      </c>
      <c r="Q550" s="121" t="s">
        <v>392</v>
      </c>
      <c r="R550">
        <v>1</v>
      </c>
      <c r="S550">
        <v>1</v>
      </c>
      <c r="T550">
        <v>1</v>
      </c>
      <c r="U550" t="e">
        <f t="shared" si="862"/>
        <v>#VALUE!</v>
      </c>
      <c r="V550">
        <f t="shared" si="863"/>
        <v>2475</v>
      </c>
      <c r="W550">
        <f t="shared" si="864"/>
        <v>2687</v>
      </c>
      <c r="X550">
        <f t="shared" si="865"/>
        <v>3427</v>
      </c>
      <c r="Y550" t="e">
        <f t="shared" si="854"/>
        <v>#VALUE!</v>
      </c>
      <c r="Z550">
        <f t="shared" si="855"/>
        <v>426</v>
      </c>
      <c r="AA550">
        <f t="shared" si="856"/>
        <v>462</v>
      </c>
      <c r="AB550" s="8">
        <f t="shared" si="857"/>
        <v>589</v>
      </c>
      <c r="AC550" s="213" t="e">
        <f t="shared" si="878"/>
        <v>#VALUE!</v>
      </c>
      <c r="AD550" s="213">
        <f t="shared" si="879"/>
        <v>0.6997905036048051</v>
      </c>
      <c r="AE550" s="213">
        <f t="shared" si="880"/>
        <v>0.82227529311213776</v>
      </c>
      <c r="AF550" s="213">
        <f t="shared" si="881"/>
        <v>1.3328222903674887</v>
      </c>
      <c r="AG550" s="167">
        <f t="shared" si="866"/>
        <v>1.2760000000000001E-4</v>
      </c>
      <c r="AH550" s="167">
        <f t="shared" si="867"/>
        <v>1.7219</v>
      </c>
      <c r="AI550" s="167">
        <f t="shared" si="868"/>
        <v>2</v>
      </c>
      <c r="AJ550" s="167">
        <f t="shared" si="869"/>
        <v>3.76611E-4</v>
      </c>
      <c r="AK550" s="115">
        <v>526.1057925837863</v>
      </c>
      <c r="AL550" s="7">
        <v>571.11330132956857</v>
      </c>
      <c r="AM550" s="7">
        <v>728.44</v>
      </c>
      <c r="AN550">
        <v>1</v>
      </c>
      <c r="AO550">
        <v>1</v>
      </c>
      <c r="AP550">
        <v>1</v>
      </c>
      <c r="AQ550">
        <f t="shared" si="870"/>
        <v>592</v>
      </c>
      <c r="AR550">
        <f t="shared" si="870"/>
        <v>643</v>
      </c>
      <c r="AS550">
        <f t="shared" si="871"/>
        <v>820</v>
      </c>
      <c r="AT550">
        <f t="shared" si="858"/>
        <v>255</v>
      </c>
      <c r="AU550">
        <f t="shared" si="859"/>
        <v>276</v>
      </c>
      <c r="AV550" s="8">
        <f t="shared" si="860"/>
        <v>353</v>
      </c>
      <c r="AW550" s="213">
        <f t="shared" si="882"/>
        <v>0.25239223746186851</v>
      </c>
      <c r="AX550" s="213">
        <f t="shared" si="883"/>
        <v>0.29535827405561094</v>
      </c>
      <c r="AY550" s="213">
        <f t="shared" si="884"/>
        <v>0.48161088768475835</v>
      </c>
      <c r="AZ550" s="119">
        <f t="shared" si="843"/>
        <v>0.7</v>
      </c>
      <c r="BA550" s="1">
        <v>11.5</v>
      </c>
      <c r="BB550">
        <v>12.8</v>
      </c>
      <c r="BC550">
        <v>19.600000000000001</v>
      </c>
      <c r="BE550" s="7">
        <v>3816</v>
      </c>
      <c r="BG550" s="123">
        <f t="shared" si="872"/>
        <v>0.8</v>
      </c>
      <c r="BJ550">
        <v>0</v>
      </c>
      <c r="BK550">
        <v>10</v>
      </c>
      <c r="BL550">
        <v>11.8</v>
      </c>
      <c r="BM550">
        <v>21.85</v>
      </c>
      <c r="BO550">
        <f t="shared" si="887"/>
        <v>1</v>
      </c>
      <c r="BP550">
        <f t="shared" si="887"/>
        <v>1</v>
      </c>
      <c r="BQ550">
        <f t="shared" si="887"/>
        <v>1</v>
      </c>
      <c r="BR550">
        <f t="shared" si="873"/>
        <v>592</v>
      </c>
      <c r="BS550">
        <f t="shared" si="885"/>
        <v>643</v>
      </c>
      <c r="BT550">
        <f t="shared" si="886"/>
        <v>820</v>
      </c>
      <c r="BV550">
        <f t="shared" si="874"/>
        <v>0</v>
      </c>
      <c r="BW550">
        <f t="shared" si="875"/>
        <v>0</v>
      </c>
      <c r="BX550">
        <f t="shared" si="876"/>
        <v>0</v>
      </c>
      <c r="BY550">
        <f t="shared" si="853"/>
        <v>1</v>
      </c>
    </row>
    <row r="551" spans="1:77" x14ac:dyDescent="0.25">
      <c r="A551" t="str">
        <f t="shared" si="877"/>
        <v>25021</v>
      </c>
      <c r="D551">
        <v>2</v>
      </c>
      <c r="E551">
        <v>50</v>
      </c>
      <c r="F551">
        <v>40.5</v>
      </c>
      <c r="G551">
        <v>21</v>
      </c>
      <c r="H551">
        <v>21.5</v>
      </c>
      <c r="I551">
        <v>0</v>
      </c>
      <c r="J551">
        <v>26</v>
      </c>
      <c r="K551">
        <v>30</v>
      </c>
      <c r="L551">
        <v>46.4</v>
      </c>
      <c r="M551" s="115">
        <f t="shared" si="861"/>
        <v>3692</v>
      </c>
      <c r="N551" s="7">
        <v>6016.7573462820046</v>
      </c>
      <c r="O551" s="7">
        <v>6423.892435808023</v>
      </c>
      <c r="P551" s="7">
        <v>9156.9599999999991</v>
      </c>
      <c r="Q551" s="121" t="s">
        <v>392</v>
      </c>
      <c r="R551">
        <v>1</v>
      </c>
      <c r="S551">
        <v>1</v>
      </c>
      <c r="T551">
        <v>1</v>
      </c>
      <c r="U551" t="e">
        <f t="shared" si="862"/>
        <v>#VALUE!</v>
      </c>
      <c r="V551">
        <f t="shared" si="863"/>
        <v>3311</v>
      </c>
      <c r="W551">
        <f t="shared" si="864"/>
        <v>3535</v>
      </c>
      <c r="X551">
        <f t="shared" si="865"/>
        <v>5039</v>
      </c>
      <c r="Y551" t="e">
        <f t="shared" si="854"/>
        <v>#VALUE!</v>
      </c>
      <c r="Z551">
        <f t="shared" si="855"/>
        <v>569</v>
      </c>
      <c r="AA551">
        <f t="shared" si="856"/>
        <v>608</v>
      </c>
      <c r="AB551" s="8">
        <f t="shared" si="857"/>
        <v>867</v>
      </c>
      <c r="AC551" s="213" t="e">
        <f t="shared" si="878"/>
        <v>#VALUE!</v>
      </c>
      <c r="AD551" s="213">
        <f t="shared" si="879"/>
        <v>1.7302542650142207</v>
      </c>
      <c r="AE551" s="213">
        <f t="shared" si="880"/>
        <v>1.9735105474200048</v>
      </c>
      <c r="AF551" s="213">
        <f t="shared" si="881"/>
        <v>3.9918564072230018</v>
      </c>
      <c r="AG551" s="167">
        <f t="shared" si="866"/>
        <v>1.2760000000000001E-4</v>
      </c>
      <c r="AH551" s="167">
        <f t="shared" si="867"/>
        <v>1.7219</v>
      </c>
      <c r="AI551" s="167">
        <f t="shared" si="868"/>
        <v>4</v>
      </c>
      <c r="AJ551" s="167">
        <f t="shared" si="869"/>
        <v>5.1420100000000005E-4</v>
      </c>
      <c r="AK551" s="115">
        <v>750.12346036921247</v>
      </c>
      <c r="AL551" s="7">
        <v>800.88196110577712</v>
      </c>
      <c r="AM551" s="7">
        <v>1141.6200000000001</v>
      </c>
      <c r="AN551">
        <v>1</v>
      </c>
      <c r="AO551">
        <v>1</v>
      </c>
      <c r="AP551">
        <v>1</v>
      </c>
      <c r="AQ551">
        <f t="shared" si="870"/>
        <v>845</v>
      </c>
      <c r="AR551">
        <f t="shared" si="870"/>
        <v>902</v>
      </c>
      <c r="AS551">
        <f t="shared" si="871"/>
        <v>1286</v>
      </c>
      <c r="AT551">
        <f t="shared" si="858"/>
        <v>363</v>
      </c>
      <c r="AU551">
        <f t="shared" si="859"/>
        <v>388</v>
      </c>
      <c r="AV551" s="8">
        <f t="shared" si="860"/>
        <v>553</v>
      </c>
      <c r="AW551" s="213">
        <f t="shared" si="882"/>
        <v>0.70955653064225821</v>
      </c>
      <c r="AX551" s="213">
        <f t="shared" si="883"/>
        <v>0.80970209478585797</v>
      </c>
      <c r="AY551" s="213">
        <f t="shared" si="884"/>
        <v>1.6350575277172912</v>
      </c>
      <c r="AZ551" s="119">
        <f t="shared" ref="AZ551:AZ614" si="888">ROUND(IF(G551=10,$CO$92*E551,IF(G551=11,$CO$93*E551,IF(G551=15,$CO$94*E551,IF(G551=16,$CO$95*E551,IF(G551=20,$CO$96*E551,IF(G551=21,$CO$97*E551,)))))),1)</f>
        <v>1.3</v>
      </c>
      <c r="BA551" s="1">
        <v>11.5</v>
      </c>
      <c r="BB551">
        <v>12.8</v>
      </c>
      <c r="BC551">
        <v>19.600000000000001</v>
      </c>
      <c r="BE551" s="7">
        <v>4615</v>
      </c>
      <c r="BG551" s="123">
        <f t="shared" si="872"/>
        <v>0.8</v>
      </c>
      <c r="BJ551">
        <v>0</v>
      </c>
      <c r="BK551">
        <v>10</v>
      </c>
      <c r="BL551">
        <v>11.8</v>
      </c>
      <c r="BM551">
        <v>21.85</v>
      </c>
      <c r="BO551">
        <f t="shared" si="887"/>
        <v>1</v>
      </c>
      <c r="BP551">
        <f t="shared" si="887"/>
        <v>1</v>
      </c>
      <c r="BQ551">
        <f t="shared" si="887"/>
        <v>1</v>
      </c>
      <c r="BR551">
        <f t="shared" si="873"/>
        <v>845</v>
      </c>
      <c r="BS551">
        <f t="shared" si="885"/>
        <v>902</v>
      </c>
      <c r="BT551">
        <f t="shared" si="886"/>
        <v>1286</v>
      </c>
      <c r="BV551">
        <f t="shared" si="874"/>
        <v>0</v>
      </c>
      <c r="BW551">
        <f t="shared" si="875"/>
        <v>0</v>
      </c>
      <c r="BX551">
        <f t="shared" si="876"/>
        <v>0</v>
      </c>
      <c r="BY551">
        <f t="shared" si="853"/>
        <v>1</v>
      </c>
    </row>
    <row r="552" spans="1:77" x14ac:dyDescent="0.25">
      <c r="A552" t="str">
        <f t="shared" si="877"/>
        <v>25010</v>
      </c>
      <c r="D552">
        <v>2</v>
      </c>
      <c r="E552">
        <v>50</v>
      </c>
      <c r="F552">
        <v>40.5</v>
      </c>
      <c r="G552">
        <v>10</v>
      </c>
      <c r="H552">
        <v>11.5</v>
      </c>
      <c r="I552">
        <v>0</v>
      </c>
      <c r="J552">
        <v>26</v>
      </c>
      <c r="K552">
        <v>30</v>
      </c>
      <c r="L552">
        <v>46.5</v>
      </c>
      <c r="M552" s="115">
        <f t="shared" si="861"/>
        <v>1735.2</v>
      </c>
      <c r="N552" s="7">
        <v>3259.5785648750903</v>
      </c>
      <c r="O552" s="7">
        <v>3552.8677924068675</v>
      </c>
      <c r="P552" s="7">
        <v>4620.9799999999996</v>
      </c>
      <c r="Q552" s="121" t="s">
        <v>392</v>
      </c>
      <c r="R552">
        <v>1</v>
      </c>
      <c r="S552">
        <v>1</v>
      </c>
      <c r="T552">
        <v>1</v>
      </c>
      <c r="U552" t="e">
        <f t="shared" si="862"/>
        <v>#VALUE!</v>
      </c>
      <c r="V552">
        <f t="shared" si="863"/>
        <v>1794</v>
      </c>
      <c r="W552">
        <f t="shared" si="864"/>
        <v>1955</v>
      </c>
      <c r="X552">
        <f t="shared" si="865"/>
        <v>2543</v>
      </c>
      <c r="Y552" t="e">
        <f t="shared" si="854"/>
        <v>#VALUE!</v>
      </c>
      <c r="Z552">
        <f t="shared" si="855"/>
        <v>309</v>
      </c>
      <c r="AA552">
        <f t="shared" si="856"/>
        <v>336</v>
      </c>
      <c r="AB552" s="8">
        <f t="shared" si="857"/>
        <v>437</v>
      </c>
      <c r="AC552" s="213" t="e">
        <f t="shared" si="878"/>
        <v>#VALUE!</v>
      </c>
      <c r="AD552" s="213">
        <f t="shared" si="879"/>
        <v>0.40147064249410369</v>
      </c>
      <c r="AE552" s="213">
        <f t="shared" si="880"/>
        <v>0.47319473030229497</v>
      </c>
      <c r="AF552" s="213">
        <f t="shared" si="881"/>
        <v>0.79282195485183327</v>
      </c>
      <c r="AG552" s="167">
        <f t="shared" si="866"/>
        <v>3.969E-4</v>
      </c>
      <c r="AH552" s="167">
        <f t="shared" si="867"/>
        <v>1.7345999999999999</v>
      </c>
      <c r="AI552" s="167">
        <f t="shared" si="868"/>
        <v>2</v>
      </c>
      <c r="AJ552" s="167">
        <f t="shared" si="869"/>
        <v>3.6734700000000002E-4</v>
      </c>
      <c r="AK552" s="115">
        <v>451.89903695786995</v>
      </c>
      <c r="AL552" s="7">
        <v>492.55985148767917</v>
      </c>
      <c r="AM552" s="7">
        <v>640.64</v>
      </c>
      <c r="AN552">
        <v>1</v>
      </c>
      <c r="AO552">
        <v>1</v>
      </c>
      <c r="AP552">
        <v>1</v>
      </c>
      <c r="AQ552">
        <f t="shared" si="870"/>
        <v>509</v>
      </c>
      <c r="AR552">
        <f t="shared" si="870"/>
        <v>555</v>
      </c>
      <c r="AS552">
        <f t="shared" si="871"/>
        <v>721</v>
      </c>
      <c r="AT552">
        <f t="shared" si="858"/>
        <v>219</v>
      </c>
      <c r="AU552">
        <f t="shared" si="859"/>
        <v>239</v>
      </c>
      <c r="AV552" s="8">
        <f t="shared" si="860"/>
        <v>310</v>
      </c>
      <c r="AW552" s="213">
        <f t="shared" si="882"/>
        <v>0.20443726066252749</v>
      </c>
      <c r="AX552" s="213">
        <f t="shared" si="883"/>
        <v>0.24261471981112742</v>
      </c>
      <c r="AY552" s="213">
        <f t="shared" si="884"/>
        <v>0.40402355115064859</v>
      </c>
      <c r="AZ552" s="119">
        <f t="shared" si="888"/>
        <v>0.3</v>
      </c>
      <c r="BA552" s="1">
        <v>13.4</v>
      </c>
      <c r="BB552">
        <v>14.8</v>
      </c>
      <c r="BC552">
        <v>24</v>
      </c>
      <c r="BE552" s="7">
        <v>1928</v>
      </c>
      <c r="BG552" s="123">
        <f t="shared" si="872"/>
        <v>0.9</v>
      </c>
      <c r="BJ552">
        <v>0</v>
      </c>
      <c r="BK552">
        <v>10.7</v>
      </c>
      <c r="BL552">
        <v>12.5</v>
      </c>
      <c r="BM552">
        <v>21.85</v>
      </c>
      <c r="BO552">
        <f t="shared" si="887"/>
        <v>1</v>
      </c>
      <c r="BP552">
        <f t="shared" si="887"/>
        <v>1</v>
      </c>
      <c r="BQ552">
        <f t="shared" si="887"/>
        <v>1</v>
      </c>
      <c r="BR552">
        <f t="shared" si="873"/>
        <v>509</v>
      </c>
      <c r="BS552">
        <f t="shared" si="885"/>
        <v>555</v>
      </c>
      <c r="BT552">
        <f t="shared" si="886"/>
        <v>721</v>
      </c>
      <c r="BV552">
        <f t="shared" si="874"/>
        <v>0</v>
      </c>
      <c r="BW552">
        <f t="shared" si="875"/>
        <v>0</v>
      </c>
      <c r="BX552">
        <f t="shared" si="876"/>
        <v>0</v>
      </c>
      <c r="BY552">
        <f t="shared" si="853"/>
        <v>1</v>
      </c>
    </row>
    <row r="553" spans="1:77" x14ac:dyDescent="0.25">
      <c r="A553" t="str">
        <f t="shared" si="877"/>
        <v>25011</v>
      </c>
      <c r="D553">
        <v>2</v>
      </c>
      <c r="E553">
        <v>50</v>
      </c>
      <c r="F553">
        <v>40.5</v>
      </c>
      <c r="G553">
        <v>11</v>
      </c>
      <c r="H553">
        <v>11.5</v>
      </c>
      <c r="I553">
        <v>0</v>
      </c>
      <c r="J553">
        <v>26</v>
      </c>
      <c r="K553">
        <v>30</v>
      </c>
      <c r="L553">
        <v>46.5</v>
      </c>
      <c r="M553" s="115">
        <f t="shared" si="861"/>
        <v>1780.2400000000002</v>
      </c>
      <c r="N553" s="7">
        <v>4422.7050634086982</v>
      </c>
      <c r="O553" s="7">
        <v>4820.649682883678</v>
      </c>
      <c r="P553" s="7">
        <v>6269.9</v>
      </c>
      <c r="Q553" s="121" t="s">
        <v>392</v>
      </c>
      <c r="R553">
        <v>1</v>
      </c>
      <c r="S553">
        <v>1</v>
      </c>
      <c r="T553">
        <v>1</v>
      </c>
      <c r="U553" t="e">
        <f t="shared" si="862"/>
        <v>#VALUE!</v>
      </c>
      <c r="V553">
        <f t="shared" si="863"/>
        <v>2434</v>
      </c>
      <c r="W553">
        <f t="shared" si="864"/>
        <v>2653</v>
      </c>
      <c r="X553">
        <f t="shared" si="865"/>
        <v>3451</v>
      </c>
      <c r="Y553" t="e">
        <f t="shared" si="854"/>
        <v>#VALUE!</v>
      </c>
      <c r="Z553">
        <f t="shared" si="855"/>
        <v>419</v>
      </c>
      <c r="AA553">
        <f t="shared" si="856"/>
        <v>456</v>
      </c>
      <c r="AB553" s="8">
        <f t="shared" si="857"/>
        <v>594</v>
      </c>
      <c r="AC553" s="213" t="e">
        <f t="shared" si="878"/>
        <v>#VALUE!</v>
      </c>
      <c r="AD553" s="213">
        <f t="shared" si="879"/>
        <v>1.1839049417549063</v>
      </c>
      <c r="AE553" s="213">
        <f t="shared" si="880"/>
        <v>1.3970760537189189</v>
      </c>
      <c r="AF553" s="213">
        <f t="shared" si="881"/>
        <v>2.3445480076123828</v>
      </c>
      <c r="AG553" s="167">
        <f t="shared" si="866"/>
        <v>3.969E-4</v>
      </c>
      <c r="AH553" s="167">
        <f t="shared" si="867"/>
        <v>1.7345999999999999</v>
      </c>
      <c r="AI553" s="167">
        <f t="shared" si="868"/>
        <v>4</v>
      </c>
      <c r="AJ553" s="167">
        <f t="shared" si="869"/>
        <v>5.7428799999999995E-4</v>
      </c>
      <c r="AK553" s="115">
        <v>741</v>
      </c>
      <c r="AL553" s="7">
        <v>807</v>
      </c>
      <c r="AM553" s="7">
        <v>1050</v>
      </c>
      <c r="AN553">
        <v>1</v>
      </c>
      <c r="AO553">
        <v>1</v>
      </c>
      <c r="AP553">
        <v>1</v>
      </c>
      <c r="AQ553">
        <f t="shared" si="870"/>
        <v>835</v>
      </c>
      <c r="AR553">
        <f t="shared" si="870"/>
        <v>909</v>
      </c>
      <c r="AS553">
        <f t="shared" si="871"/>
        <v>1182</v>
      </c>
      <c r="AT553">
        <f t="shared" si="858"/>
        <v>359</v>
      </c>
      <c r="AU553">
        <f t="shared" si="859"/>
        <v>391</v>
      </c>
      <c r="AV553" s="8">
        <f t="shared" si="860"/>
        <v>508</v>
      </c>
      <c r="AW553" s="213">
        <f t="shared" si="882"/>
        <v>0.87513555972477619</v>
      </c>
      <c r="AX553" s="213">
        <f t="shared" si="883"/>
        <v>1.034120551797957</v>
      </c>
      <c r="AY553" s="213">
        <f t="shared" si="884"/>
        <v>1.725922110114833</v>
      </c>
      <c r="AZ553" s="119">
        <f t="shared" si="888"/>
        <v>0.7</v>
      </c>
      <c r="BA553" s="1">
        <v>13.4</v>
      </c>
      <c r="BB553">
        <v>14.8</v>
      </c>
      <c r="BC553">
        <v>24</v>
      </c>
      <c r="BE553" s="7">
        <v>2618</v>
      </c>
      <c r="BG553" s="123">
        <f t="shared" si="872"/>
        <v>0.68</v>
      </c>
      <c r="BJ553">
        <v>0</v>
      </c>
      <c r="BK553">
        <v>10.7</v>
      </c>
      <c r="BL553">
        <v>12.5</v>
      </c>
      <c r="BM553">
        <v>21.85</v>
      </c>
      <c r="BO553">
        <f t="shared" si="887"/>
        <v>1</v>
      </c>
      <c r="BP553">
        <f t="shared" si="887"/>
        <v>1</v>
      </c>
      <c r="BQ553">
        <f t="shared" si="887"/>
        <v>1</v>
      </c>
      <c r="BR553">
        <f t="shared" si="873"/>
        <v>835</v>
      </c>
      <c r="BS553">
        <f t="shared" si="885"/>
        <v>909</v>
      </c>
      <c r="BT553">
        <f t="shared" si="886"/>
        <v>1182</v>
      </c>
      <c r="BV553">
        <f t="shared" si="874"/>
        <v>0</v>
      </c>
      <c r="BW553">
        <f t="shared" si="875"/>
        <v>0</v>
      </c>
      <c r="BX553">
        <f t="shared" si="876"/>
        <v>0</v>
      </c>
      <c r="BY553">
        <f t="shared" si="853"/>
        <v>1</v>
      </c>
    </row>
    <row r="554" spans="1:77" x14ac:dyDescent="0.25">
      <c r="A554" t="str">
        <f t="shared" si="877"/>
        <v>25015</v>
      </c>
      <c r="D554">
        <v>2</v>
      </c>
      <c r="E554">
        <v>50</v>
      </c>
      <c r="F554">
        <v>40.5</v>
      </c>
      <c r="G554">
        <v>15</v>
      </c>
      <c r="H554">
        <v>16.5</v>
      </c>
      <c r="I554">
        <v>0</v>
      </c>
      <c r="J554">
        <v>26</v>
      </c>
      <c r="K554">
        <v>30</v>
      </c>
      <c r="L554">
        <v>47.1</v>
      </c>
      <c r="M554" s="115">
        <f t="shared" si="861"/>
        <v>2452.8000000000002</v>
      </c>
      <c r="N554" s="7">
        <v>3875.4624109054007</v>
      </c>
      <c r="O554" s="7">
        <v>4083.4735576056296</v>
      </c>
      <c r="P554" s="7">
        <v>5893.16</v>
      </c>
      <c r="Q554" s="121" t="s">
        <v>392</v>
      </c>
      <c r="R554">
        <v>1</v>
      </c>
      <c r="S554">
        <v>1</v>
      </c>
      <c r="T554">
        <v>1</v>
      </c>
      <c r="U554" t="e">
        <f t="shared" si="862"/>
        <v>#VALUE!</v>
      </c>
      <c r="V554">
        <f t="shared" si="863"/>
        <v>2133</v>
      </c>
      <c r="W554">
        <f t="shared" si="864"/>
        <v>2247</v>
      </c>
      <c r="X554">
        <f t="shared" si="865"/>
        <v>3243</v>
      </c>
      <c r="Y554" t="e">
        <f t="shared" si="854"/>
        <v>#VALUE!</v>
      </c>
      <c r="Z554">
        <f t="shared" si="855"/>
        <v>367</v>
      </c>
      <c r="AA554">
        <f t="shared" si="856"/>
        <v>386</v>
      </c>
      <c r="AB554" s="8">
        <f t="shared" si="857"/>
        <v>558</v>
      </c>
      <c r="AC554" s="213" t="e">
        <f t="shared" si="878"/>
        <v>#VALUE!</v>
      </c>
      <c r="AD554" s="213">
        <f t="shared" si="879"/>
        <v>0.647952296041022</v>
      </c>
      <c r="AE554" s="213">
        <f t="shared" si="880"/>
        <v>0.71619232704967384</v>
      </c>
      <c r="AF554" s="213">
        <f t="shared" si="881"/>
        <v>1.488203606616421</v>
      </c>
      <c r="AG554" s="167">
        <f t="shared" si="866"/>
        <v>2.0829999999999999E-4</v>
      </c>
      <c r="AH554" s="167">
        <f t="shared" si="867"/>
        <v>1.724</v>
      </c>
      <c r="AI554" s="167">
        <f t="shared" si="868"/>
        <v>2</v>
      </c>
      <c r="AJ554" s="167">
        <f t="shared" si="869"/>
        <v>4.6182900000000003E-4</v>
      </c>
      <c r="AK554" s="115">
        <v>529.01617838795164</v>
      </c>
      <c r="AL554" s="7">
        <v>557.41053504066974</v>
      </c>
      <c r="AM554" s="7">
        <v>804.44</v>
      </c>
      <c r="AN554">
        <v>1</v>
      </c>
      <c r="AO554">
        <v>1</v>
      </c>
      <c r="AP554">
        <v>1</v>
      </c>
      <c r="AQ554">
        <f t="shared" si="870"/>
        <v>596</v>
      </c>
      <c r="AR554">
        <f t="shared" si="870"/>
        <v>628</v>
      </c>
      <c r="AS554">
        <f t="shared" si="871"/>
        <v>906</v>
      </c>
      <c r="AT554">
        <f t="shared" si="858"/>
        <v>256</v>
      </c>
      <c r="AU554">
        <f t="shared" si="859"/>
        <v>270</v>
      </c>
      <c r="AV554" s="8">
        <f t="shared" si="860"/>
        <v>390</v>
      </c>
      <c r="AW554" s="213">
        <f t="shared" si="882"/>
        <v>0.31722680858424807</v>
      </c>
      <c r="AX554" s="213">
        <f t="shared" si="883"/>
        <v>0.35253769020896569</v>
      </c>
      <c r="AY554" s="213">
        <f t="shared" si="884"/>
        <v>0.73099121918235577</v>
      </c>
      <c r="AZ554" s="119">
        <f t="shared" si="888"/>
        <v>0.5</v>
      </c>
      <c r="BA554" s="1">
        <v>13.2</v>
      </c>
      <c r="BB554">
        <v>14.7</v>
      </c>
      <c r="BC554">
        <v>23.5</v>
      </c>
      <c r="BE554" s="7">
        <v>3066</v>
      </c>
      <c r="BG554" s="123">
        <f t="shared" si="872"/>
        <v>0.8</v>
      </c>
      <c r="BJ554">
        <v>0</v>
      </c>
      <c r="BK554">
        <v>10</v>
      </c>
      <c r="BL554">
        <v>11.4</v>
      </c>
      <c r="BM554">
        <v>21.85</v>
      </c>
      <c r="BO554">
        <f t="shared" si="887"/>
        <v>1</v>
      </c>
      <c r="BP554">
        <f t="shared" si="887"/>
        <v>1</v>
      </c>
      <c r="BQ554">
        <f t="shared" si="887"/>
        <v>1</v>
      </c>
      <c r="BR554">
        <f t="shared" si="873"/>
        <v>596</v>
      </c>
      <c r="BS554">
        <f t="shared" si="885"/>
        <v>628</v>
      </c>
      <c r="BT554">
        <f t="shared" si="886"/>
        <v>906</v>
      </c>
      <c r="BV554">
        <f t="shared" si="874"/>
        <v>0</v>
      </c>
      <c r="BW554">
        <f t="shared" si="875"/>
        <v>0</v>
      </c>
      <c r="BX554">
        <f t="shared" si="876"/>
        <v>0</v>
      </c>
      <c r="BY554">
        <f t="shared" si="853"/>
        <v>1</v>
      </c>
    </row>
    <row r="555" spans="1:77" x14ac:dyDescent="0.25">
      <c r="A555" t="str">
        <f t="shared" si="877"/>
        <v>25016</v>
      </c>
      <c r="D555">
        <v>2</v>
      </c>
      <c r="E555">
        <v>50</v>
      </c>
      <c r="F555">
        <v>40.5</v>
      </c>
      <c r="G555">
        <v>16</v>
      </c>
      <c r="H555">
        <v>16.5</v>
      </c>
      <c r="I555">
        <v>0</v>
      </c>
      <c r="J555">
        <v>26</v>
      </c>
      <c r="K555">
        <v>30</v>
      </c>
      <c r="L555">
        <v>47.1</v>
      </c>
      <c r="M555" s="115">
        <f t="shared" si="861"/>
        <v>2653.36</v>
      </c>
      <c r="N555" s="7">
        <v>5667.1755761695722</v>
      </c>
      <c r="O555" s="7">
        <v>5971.3549398587584</v>
      </c>
      <c r="P555" s="7">
        <v>8617.7000000000007</v>
      </c>
      <c r="Q555" s="121" t="s">
        <v>392</v>
      </c>
      <c r="R555">
        <v>1</v>
      </c>
      <c r="S555">
        <v>1</v>
      </c>
      <c r="T555">
        <v>1</v>
      </c>
      <c r="U555" t="e">
        <f t="shared" si="862"/>
        <v>#VALUE!</v>
      </c>
      <c r="V555">
        <f t="shared" si="863"/>
        <v>3119</v>
      </c>
      <c r="W555">
        <f t="shared" si="864"/>
        <v>3286</v>
      </c>
      <c r="X555">
        <f t="shared" si="865"/>
        <v>4743</v>
      </c>
      <c r="Y555" t="e">
        <f t="shared" si="854"/>
        <v>#VALUE!</v>
      </c>
      <c r="Z555">
        <f t="shared" si="855"/>
        <v>536</v>
      </c>
      <c r="AA555">
        <f t="shared" si="856"/>
        <v>565</v>
      </c>
      <c r="AB555" s="8">
        <f t="shared" si="857"/>
        <v>816</v>
      </c>
      <c r="AC555" s="213" t="e">
        <f t="shared" si="878"/>
        <v>#VALUE!</v>
      </c>
      <c r="AD555" s="213">
        <f t="shared" si="879"/>
        <v>4.0688209501089174</v>
      </c>
      <c r="AE555" s="213">
        <f t="shared" si="880"/>
        <v>4.5186497904886807</v>
      </c>
      <c r="AF555" s="213">
        <f t="shared" si="881"/>
        <v>9.3927493995564433</v>
      </c>
      <c r="AG555" s="167">
        <f t="shared" si="866"/>
        <v>2.0829999999999999E-4</v>
      </c>
      <c r="AH555" s="167">
        <f t="shared" si="867"/>
        <v>1.724</v>
      </c>
      <c r="AI555" s="167">
        <f t="shared" si="868"/>
        <v>4</v>
      </c>
      <c r="AJ555" s="167">
        <f t="shared" si="869"/>
        <v>1.392796E-3</v>
      </c>
      <c r="AK555" s="115">
        <v>868</v>
      </c>
      <c r="AL555" s="7">
        <v>914</v>
      </c>
      <c r="AM555" s="7">
        <v>1320</v>
      </c>
      <c r="AN555">
        <v>1</v>
      </c>
      <c r="AO555">
        <v>1</v>
      </c>
      <c r="AP555">
        <v>1</v>
      </c>
      <c r="AQ555">
        <f t="shared" si="870"/>
        <v>978</v>
      </c>
      <c r="AR555">
        <f t="shared" si="870"/>
        <v>1029</v>
      </c>
      <c r="AS555">
        <f t="shared" si="871"/>
        <v>1487</v>
      </c>
      <c r="AT555">
        <f t="shared" si="858"/>
        <v>421</v>
      </c>
      <c r="AU555">
        <f t="shared" si="859"/>
        <v>442</v>
      </c>
      <c r="AV555" s="8">
        <f t="shared" si="860"/>
        <v>639</v>
      </c>
      <c r="AW555" s="213">
        <f t="shared" si="882"/>
        <v>2.5164382375961818</v>
      </c>
      <c r="AX555" s="213">
        <f t="shared" si="883"/>
        <v>2.7723157378213386</v>
      </c>
      <c r="AY555" s="213">
        <f t="shared" si="884"/>
        <v>5.7729132139982005</v>
      </c>
      <c r="AZ555" s="119">
        <f t="shared" si="888"/>
        <v>1</v>
      </c>
      <c r="BA555" s="1">
        <v>13.2</v>
      </c>
      <c r="BB555">
        <v>14.7</v>
      </c>
      <c r="BC555">
        <v>23.5</v>
      </c>
      <c r="BE555" s="7">
        <v>3902</v>
      </c>
      <c r="BG555" s="123">
        <f t="shared" si="872"/>
        <v>0.68</v>
      </c>
      <c r="BJ555">
        <v>0</v>
      </c>
      <c r="BK555">
        <v>10</v>
      </c>
      <c r="BL555">
        <v>11.4</v>
      </c>
      <c r="BM555">
        <v>21.85</v>
      </c>
      <c r="BO555">
        <f t="shared" si="887"/>
        <v>1</v>
      </c>
      <c r="BP555">
        <f t="shared" si="887"/>
        <v>1</v>
      </c>
      <c r="BQ555">
        <f t="shared" si="887"/>
        <v>1</v>
      </c>
      <c r="BR555">
        <f t="shared" si="873"/>
        <v>978</v>
      </c>
      <c r="BS555">
        <f t="shared" si="885"/>
        <v>1029</v>
      </c>
      <c r="BT555">
        <f t="shared" si="886"/>
        <v>1487</v>
      </c>
      <c r="BV555">
        <f t="shared" si="874"/>
        <v>0</v>
      </c>
      <c r="BW555">
        <f t="shared" si="875"/>
        <v>0</v>
      </c>
      <c r="BX555">
        <f t="shared" si="876"/>
        <v>0</v>
      </c>
      <c r="BY555">
        <f t="shared" si="853"/>
        <v>1</v>
      </c>
    </row>
    <row r="556" spans="1:77" x14ac:dyDescent="0.25">
      <c r="A556" t="str">
        <f t="shared" si="877"/>
        <v>25020</v>
      </c>
      <c r="D556">
        <v>2</v>
      </c>
      <c r="E556">
        <v>50</v>
      </c>
      <c r="F556">
        <v>40.5</v>
      </c>
      <c r="G556">
        <v>20</v>
      </c>
      <c r="H556">
        <v>21.5</v>
      </c>
      <c r="I556">
        <v>0</v>
      </c>
      <c r="J556">
        <v>26</v>
      </c>
      <c r="K556">
        <v>30</v>
      </c>
      <c r="L556">
        <v>47.1</v>
      </c>
      <c r="M556" s="115">
        <f t="shared" si="861"/>
        <v>3392</v>
      </c>
      <c r="N556" s="7">
        <v>5214.8121821672385</v>
      </c>
      <c r="O556" s="7">
        <v>5684.028740747025</v>
      </c>
      <c r="P556" s="7">
        <v>7392.84</v>
      </c>
      <c r="Q556" s="121" t="s">
        <v>392</v>
      </c>
      <c r="R556">
        <v>1</v>
      </c>
      <c r="S556">
        <v>1</v>
      </c>
      <c r="T556">
        <v>1</v>
      </c>
      <c r="U556" t="e">
        <f t="shared" si="862"/>
        <v>#VALUE!</v>
      </c>
      <c r="V556">
        <f t="shared" si="863"/>
        <v>2870</v>
      </c>
      <c r="W556">
        <f t="shared" si="864"/>
        <v>3128</v>
      </c>
      <c r="X556">
        <f t="shared" si="865"/>
        <v>4069</v>
      </c>
      <c r="Y556" t="e">
        <f t="shared" si="854"/>
        <v>#VALUE!</v>
      </c>
      <c r="Z556">
        <f t="shared" si="855"/>
        <v>494</v>
      </c>
      <c r="AA556">
        <f t="shared" si="856"/>
        <v>538</v>
      </c>
      <c r="AB556" s="8">
        <f t="shared" si="857"/>
        <v>700</v>
      </c>
      <c r="AC556" s="213" t="e">
        <f t="shared" si="878"/>
        <v>#VALUE!</v>
      </c>
      <c r="AD556" s="213">
        <f t="shared" si="879"/>
        <v>0.93940061871789404</v>
      </c>
      <c r="AE556" s="213">
        <f t="shared" si="880"/>
        <v>1.1131189797379286</v>
      </c>
      <c r="AF556" s="213">
        <f t="shared" si="881"/>
        <v>1.8790415520432036</v>
      </c>
      <c r="AG556" s="167">
        <f t="shared" si="866"/>
        <v>1.2760000000000001E-4</v>
      </c>
      <c r="AH556" s="167">
        <f t="shared" si="867"/>
        <v>1.7219</v>
      </c>
      <c r="AI556" s="167">
        <f t="shared" si="868"/>
        <v>2</v>
      </c>
      <c r="AJ556" s="167">
        <f t="shared" si="869"/>
        <v>3.76611E-4</v>
      </c>
      <c r="AK556" s="115">
        <v>644.46964929787134</v>
      </c>
      <c r="AL556" s="7">
        <v>702.45751547390614</v>
      </c>
      <c r="AM556" s="7">
        <v>913.64</v>
      </c>
      <c r="AN556">
        <v>1</v>
      </c>
      <c r="AO556">
        <v>1</v>
      </c>
      <c r="AP556">
        <v>1</v>
      </c>
      <c r="AQ556">
        <f t="shared" si="870"/>
        <v>726</v>
      </c>
      <c r="AR556">
        <f t="shared" si="870"/>
        <v>791</v>
      </c>
      <c r="AS556">
        <f t="shared" si="871"/>
        <v>1029</v>
      </c>
      <c r="AT556">
        <f t="shared" si="858"/>
        <v>312</v>
      </c>
      <c r="AU556">
        <f t="shared" si="859"/>
        <v>340</v>
      </c>
      <c r="AV556" s="8">
        <f t="shared" si="860"/>
        <v>442</v>
      </c>
      <c r="AW556" s="213">
        <f t="shared" si="882"/>
        <v>0.37682460979463789</v>
      </c>
      <c r="AX556" s="213">
        <f t="shared" si="883"/>
        <v>0.44700253378290578</v>
      </c>
      <c r="AY556" s="213">
        <f t="shared" si="884"/>
        <v>0.75301461747826526</v>
      </c>
      <c r="AZ556" s="119">
        <f t="shared" si="888"/>
        <v>0.7</v>
      </c>
      <c r="BA556" s="1">
        <v>13.2</v>
      </c>
      <c r="BB556">
        <v>14.7</v>
      </c>
      <c r="BC556">
        <v>23.5</v>
      </c>
      <c r="BE556" s="7">
        <v>4240</v>
      </c>
      <c r="BG556" s="123">
        <f t="shared" si="872"/>
        <v>0.8</v>
      </c>
      <c r="BJ556">
        <v>0</v>
      </c>
      <c r="BK556">
        <v>10</v>
      </c>
      <c r="BL556">
        <v>11.4</v>
      </c>
      <c r="BM556">
        <v>21.85</v>
      </c>
      <c r="BO556">
        <f t="shared" si="887"/>
        <v>1</v>
      </c>
      <c r="BP556">
        <f t="shared" si="887"/>
        <v>1</v>
      </c>
      <c r="BQ556">
        <f t="shared" si="887"/>
        <v>1</v>
      </c>
      <c r="BR556">
        <f t="shared" si="873"/>
        <v>726</v>
      </c>
      <c r="BS556">
        <f t="shared" si="885"/>
        <v>791</v>
      </c>
      <c r="BT556">
        <f t="shared" si="886"/>
        <v>1029</v>
      </c>
      <c r="BV556">
        <f t="shared" si="874"/>
        <v>0</v>
      </c>
      <c r="BW556">
        <f t="shared" si="875"/>
        <v>0</v>
      </c>
      <c r="BX556">
        <f t="shared" si="876"/>
        <v>0</v>
      </c>
      <c r="BY556">
        <f t="shared" si="853"/>
        <v>1</v>
      </c>
    </row>
    <row r="557" spans="1:77" x14ac:dyDescent="0.25">
      <c r="A557" t="str">
        <f t="shared" si="877"/>
        <v>25021</v>
      </c>
      <c r="D557">
        <v>2</v>
      </c>
      <c r="E557">
        <v>50</v>
      </c>
      <c r="F557">
        <v>40.5</v>
      </c>
      <c r="G557">
        <v>21</v>
      </c>
      <c r="H557">
        <v>21.5</v>
      </c>
      <c r="I557">
        <v>0</v>
      </c>
      <c r="J557">
        <v>26</v>
      </c>
      <c r="K557">
        <v>30</v>
      </c>
      <c r="L557">
        <v>47.1</v>
      </c>
      <c r="M557" s="115">
        <f t="shared" si="861"/>
        <v>4102.4000000000005</v>
      </c>
      <c r="N557" s="7">
        <v>7298.5082710627348</v>
      </c>
      <c r="O557" s="7">
        <v>7690.2476078687869</v>
      </c>
      <c r="P557" s="7">
        <v>11098.36</v>
      </c>
      <c r="Q557" s="121" t="s">
        <v>392</v>
      </c>
      <c r="R557">
        <v>1</v>
      </c>
      <c r="S557">
        <v>1</v>
      </c>
      <c r="T557">
        <v>1</v>
      </c>
      <c r="U557" t="e">
        <f t="shared" si="862"/>
        <v>#VALUE!</v>
      </c>
      <c r="V557">
        <f t="shared" si="863"/>
        <v>4017</v>
      </c>
      <c r="W557">
        <f t="shared" si="864"/>
        <v>4232</v>
      </c>
      <c r="X557">
        <f t="shared" si="865"/>
        <v>6108</v>
      </c>
      <c r="Y557" t="e">
        <f t="shared" si="854"/>
        <v>#VALUE!</v>
      </c>
      <c r="Z557">
        <f t="shared" si="855"/>
        <v>691</v>
      </c>
      <c r="AA557">
        <f t="shared" si="856"/>
        <v>728</v>
      </c>
      <c r="AB557" s="8">
        <f t="shared" si="857"/>
        <v>1051</v>
      </c>
      <c r="AC557" s="213" t="e">
        <f t="shared" si="878"/>
        <v>#VALUE!</v>
      </c>
      <c r="AD557" s="213">
        <f t="shared" si="879"/>
        <v>2.5441093931647418</v>
      </c>
      <c r="AE557" s="213">
        <f t="shared" si="880"/>
        <v>2.8216494042592233</v>
      </c>
      <c r="AF557" s="213">
        <f t="shared" si="881"/>
        <v>5.8503806499950723</v>
      </c>
      <c r="AG557" s="167">
        <f t="shared" si="866"/>
        <v>1.2760000000000001E-4</v>
      </c>
      <c r="AH557" s="167">
        <f t="shared" si="867"/>
        <v>1.7219</v>
      </c>
      <c r="AI557" s="167">
        <f t="shared" si="868"/>
        <v>4</v>
      </c>
      <c r="AJ557" s="167">
        <f t="shared" si="869"/>
        <v>5.1420100000000005E-4</v>
      </c>
      <c r="AK557" s="115">
        <v>946.7235228616961</v>
      </c>
      <c r="AL557" s="7">
        <v>997.53785795739748</v>
      </c>
      <c r="AM557" s="7">
        <v>1439.62</v>
      </c>
      <c r="AN557">
        <v>1</v>
      </c>
      <c r="AO557">
        <v>1</v>
      </c>
      <c r="AP557">
        <v>1</v>
      </c>
      <c r="AQ557">
        <f t="shared" si="870"/>
        <v>1066</v>
      </c>
      <c r="AR557">
        <f t="shared" si="870"/>
        <v>1123</v>
      </c>
      <c r="AS557">
        <f t="shared" si="871"/>
        <v>1621</v>
      </c>
      <c r="AT557">
        <f t="shared" si="858"/>
        <v>458</v>
      </c>
      <c r="AU557">
        <f t="shared" si="859"/>
        <v>483</v>
      </c>
      <c r="AV557" s="8">
        <f t="shared" si="860"/>
        <v>697</v>
      </c>
      <c r="AW557" s="213">
        <f t="shared" si="882"/>
        <v>1.1250085637422129</v>
      </c>
      <c r="AX557" s="213">
        <f t="shared" si="883"/>
        <v>1.2500689951471875</v>
      </c>
      <c r="AY557" s="213">
        <f t="shared" si="884"/>
        <v>2.5881453738254745</v>
      </c>
      <c r="AZ557" s="119">
        <f t="shared" si="888"/>
        <v>1.3</v>
      </c>
      <c r="BA557" s="1">
        <v>13.2</v>
      </c>
      <c r="BB557">
        <v>14.7</v>
      </c>
      <c r="BC557">
        <v>23.5</v>
      </c>
      <c r="BE557" s="7">
        <v>5128</v>
      </c>
      <c r="BG557" s="123">
        <f t="shared" si="872"/>
        <v>0.8</v>
      </c>
      <c r="BJ557">
        <v>0</v>
      </c>
      <c r="BK557">
        <v>10</v>
      </c>
      <c r="BL557">
        <v>11.4</v>
      </c>
      <c r="BM557">
        <v>21.85</v>
      </c>
      <c r="BO557">
        <f t="shared" si="887"/>
        <v>1</v>
      </c>
      <c r="BP557">
        <f t="shared" si="887"/>
        <v>1</v>
      </c>
      <c r="BQ557">
        <f t="shared" si="887"/>
        <v>1</v>
      </c>
      <c r="BR557">
        <f t="shared" si="873"/>
        <v>1066</v>
      </c>
      <c r="BS557">
        <f t="shared" si="885"/>
        <v>1123</v>
      </c>
      <c r="BT557">
        <f t="shared" si="886"/>
        <v>1621</v>
      </c>
      <c r="BV557">
        <f t="shared" si="874"/>
        <v>0</v>
      </c>
      <c r="BW557">
        <f t="shared" si="875"/>
        <v>0</v>
      </c>
      <c r="BX557">
        <f t="shared" si="876"/>
        <v>0</v>
      </c>
      <c r="BY557">
        <f t="shared" si="853"/>
        <v>1</v>
      </c>
    </row>
    <row r="558" spans="1:77" x14ac:dyDescent="0.25">
      <c r="A558" t="str">
        <f t="shared" si="877"/>
        <v>25010</v>
      </c>
      <c r="D558">
        <v>2</v>
      </c>
      <c r="E558">
        <v>50</v>
      </c>
      <c r="F558">
        <v>40.5</v>
      </c>
      <c r="G558">
        <v>10</v>
      </c>
      <c r="H558">
        <v>11.5</v>
      </c>
      <c r="I558">
        <v>0</v>
      </c>
      <c r="J558">
        <v>26</v>
      </c>
      <c r="K558">
        <v>30</v>
      </c>
      <c r="L558">
        <v>46.9</v>
      </c>
      <c r="M558" s="115">
        <f t="shared" si="861"/>
        <v>1908.9</v>
      </c>
      <c r="N558" s="7">
        <v>3560.7045070849035</v>
      </c>
      <c r="O558" s="7">
        <v>3890.5075371280445</v>
      </c>
      <c r="P558" s="7">
        <v>5128.78</v>
      </c>
      <c r="Q558" s="121" t="s">
        <v>392</v>
      </c>
      <c r="R558">
        <v>1</v>
      </c>
      <c r="S558">
        <v>1</v>
      </c>
      <c r="T558">
        <v>1</v>
      </c>
      <c r="U558" t="e">
        <f t="shared" si="862"/>
        <v>#VALUE!</v>
      </c>
      <c r="V558">
        <f t="shared" si="863"/>
        <v>1960</v>
      </c>
      <c r="W558">
        <f t="shared" si="864"/>
        <v>2141</v>
      </c>
      <c r="X558">
        <f t="shared" si="865"/>
        <v>2823</v>
      </c>
      <c r="Y558" t="e">
        <f t="shared" si="854"/>
        <v>#VALUE!</v>
      </c>
      <c r="Z558">
        <f t="shared" si="855"/>
        <v>337</v>
      </c>
      <c r="AA558">
        <f t="shared" si="856"/>
        <v>368</v>
      </c>
      <c r="AB558" s="8">
        <f t="shared" si="857"/>
        <v>486</v>
      </c>
      <c r="AC558" s="213" t="e">
        <f t="shared" si="878"/>
        <v>#VALUE!</v>
      </c>
      <c r="AD558" s="213">
        <f t="shared" si="879"/>
        <v>0.47596260269776075</v>
      </c>
      <c r="AE558" s="213">
        <f t="shared" si="880"/>
        <v>0.56570848457330913</v>
      </c>
      <c r="AF558" s="213">
        <f t="shared" si="881"/>
        <v>0.97696193790394503</v>
      </c>
      <c r="AG558" s="167">
        <f t="shared" si="866"/>
        <v>3.969E-4</v>
      </c>
      <c r="AH558" s="167">
        <f t="shared" si="867"/>
        <v>1.7345999999999999</v>
      </c>
      <c r="AI558" s="167">
        <f t="shared" si="868"/>
        <v>2</v>
      </c>
      <c r="AJ558" s="167">
        <f t="shared" si="869"/>
        <v>3.6734700000000002E-4</v>
      </c>
      <c r="AK558" s="115">
        <v>493.64631212835212</v>
      </c>
      <c r="AL558" s="7">
        <v>539.36930014536108</v>
      </c>
      <c r="AM558" s="7">
        <v>711.04</v>
      </c>
      <c r="AN558">
        <v>1</v>
      </c>
      <c r="AO558">
        <v>1</v>
      </c>
      <c r="AP558">
        <v>1</v>
      </c>
      <c r="AQ558">
        <f t="shared" si="870"/>
        <v>556</v>
      </c>
      <c r="AR558">
        <f t="shared" si="870"/>
        <v>607</v>
      </c>
      <c r="AS558">
        <f t="shared" si="871"/>
        <v>801</v>
      </c>
      <c r="AT558">
        <f t="shared" si="858"/>
        <v>239</v>
      </c>
      <c r="AU558">
        <f t="shared" si="859"/>
        <v>261</v>
      </c>
      <c r="AV558" s="8">
        <f t="shared" si="860"/>
        <v>344</v>
      </c>
      <c r="AW558" s="213">
        <f t="shared" si="882"/>
        <v>0.24261471981112742</v>
      </c>
      <c r="AX558" s="213">
        <f t="shared" si="883"/>
        <v>0.28831723771343831</v>
      </c>
      <c r="AY558" s="213">
        <f t="shared" si="884"/>
        <v>0.49556036097173251</v>
      </c>
      <c r="AZ558" s="119">
        <f t="shared" si="888"/>
        <v>0.3</v>
      </c>
      <c r="BA558" s="1">
        <v>13.4</v>
      </c>
      <c r="BB558">
        <v>14.8</v>
      </c>
      <c r="BC558">
        <v>24</v>
      </c>
      <c r="BE558" s="7">
        <v>2121</v>
      </c>
      <c r="BG558" s="123">
        <f t="shared" si="872"/>
        <v>0.9</v>
      </c>
      <c r="BJ558">
        <v>0</v>
      </c>
      <c r="BK558">
        <v>10.5</v>
      </c>
      <c r="BL558">
        <v>12.3</v>
      </c>
      <c r="BM558">
        <v>21.85</v>
      </c>
      <c r="BO558">
        <f t="shared" si="887"/>
        <v>1</v>
      </c>
      <c r="BP558">
        <f t="shared" si="887"/>
        <v>1</v>
      </c>
      <c r="BQ558">
        <f t="shared" si="887"/>
        <v>1</v>
      </c>
      <c r="BR558">
        <f t="shared" si="873"/>
        <v>556</v>
      </c>
      <c r="BS558">
        <f t="shared" si="885"/>
        <v>607</v>
      </c>
      <c r="BT558">
        <f t="shared" si="886"/>
        <v>801</v>
      </c>
      <c r="BV558">
        <f t="shared" si="874"/>
        <v>0</v>
      </c>
      <c r="BW558">
        <f t="shared" si="875"/>
        <v>0</v>
      </c>
      <c r="BX558">
        <f t="shared" si="876"/>
        <v>0</v>
      </c>
      <c r="BY558">
        <f t="shared" si="853"/>
        <v>1</v>
      </c>
    </row>
    <row r="559" spans="1:77" x14ac:dyDescent="0.25">
      <c r="A559" t="str">
        <f t="shared" si="877"/>
        <v>25011</v>
      </c>
      <c r="D559">
        <v>2</v>
      </c>
      <c r="E559">
        <v>50</v>
      </c>
      <c r="F559">
        <v>40.5</v>
      </c>
      <c r="G559">
        <v>11</v>
      </c>
      <c r="H559">
        <v>11.5</v>
      </c>
      <c r="I559">
        <v>0</v>
      </c>
      <c r="J559">
        <v>26</v>
      </c>
      <c r="K559">
        <v>30</v>
      </c>
      <c r="L559">
        <v>46.9</v>
      </c>
      <c r="M559" s="115">
        <f t="shared" si="861"/>
        <v>1958.4</v>
      </c>
      <c r="N559" s="7">
        <v>4831.2827990970827</v>
      </c>
      <c r="O559" s="7">
        <v>5278.770565343093</v>
      </c>
      <c r="P559" s="7">
        <v>6958.9</v>
      </c>
      <c r="Q559" s="121" t="s">
        <v>392</v>
      </c>
      <c r="R559">
        <v>1</v>
      </c>
      <c r="S559">
        <v>1</v>
      </c>
      <c r="T559">
        <v>1</v>
      </c>
      <c r="U559" t="e">
        <f t="shared" si="862"/>
        <v>#VALUE!</v>
      </c>
      <c r="V559">
        <f t="shared" si="863"/>
        <v>2659</v>
      </c>
      <c r="W559">
        <f t="shared" si="864"/>
        <v>2905</v>
      </c>
      <c r="X559">
        <f t="shared" si="865"/>
        <v>3830</v>
      </c>
      <c r="Y559" t="e">
        <f t="shared" si="854"/>
        <v>#VALUE!</v>
      </c>
      <c r="Z559">
        <f t="shared" si="855"/>
        <v>457</v>
      </c>
      <c r="AA559">
        <f t="shared" si="856"/>
        <v>500</v>
      </c>
      <c r="AB559" s="8">
        <f t="shared" si="857"/>
        <v>659</v>
      </c>
      <c r="AC559" s="213" t="e">
        <f t="shared" si="878"/>
        <v>#VALUE!</v>
      </c>
      <c r="AD559" s="213">
        <f t="shared" si="879"/>
        <v>1.4030778971040876</v>
      </c>
      <c r="AE559" s="213">
        <f t="shared" si="880"/>
        <v>1.6731090673137174</v>
      </c>
      <c r="AF559" s="213">
        <f t="shared" si="881"/>
        <v>2.8737348188810903</v>
      </c>
      <c r="AG559" s="167">
        <f t="shared" si="866"/>
        <v>3.969E-4</v>
      </c>
      <c r="AH559" s="167">
        <f t="shared" si="867"/>
        <v>1.7345999999999999</v>
      </c>
      <c r="AI559" s="167">
        <f t="shared" si="868"/>
        <v>4</v>
      </c>
      <c r="AJ559" s="167">
        <f t="shared" si="869"/>
        <v>5.7428799999999995E-4</v>
      </c>
      <c r="AK559" s="115">
        <v>809.18727868766814</v>
      </c>
      <c r="AL559" s="7">
        <v>884.1366084769129</v>
      </c>
      <c r="AM559" s="7">
        <v>1165.54</v>
      </c>
      <c r="AN559">
        <v>1</v>
      </c>
      <c r="AO559">
        <v>1</v>
      </c>
      <c r="AP559">
        <v>1</v>
      </c>
      <c r="AQ559">
        <f t="shared" si="870"/>
        <v>911</v>
      </c>
      <c r="AR559">
        <f t="shared" si="870"/>
        <v>996</v>
      </c>
      <c r="AS559">
        <f t="shared" si="871"/>
        <v>1313</v>
      </c>
      <c r="AT559">
        <f t="shared" si="858"/>
        <v>392</v>
      </c>
      <c r="AU559">
        <f t="shared" si="859"/>
        <v>428</v>
      </c>
      <c r="AV559" s="8">
        <f t="shared" si="860"/>
        <v>565</v>
      </c>
      <c r="AW559" s="213">
        <f t="shared" si="882"/>
        <v>1.0392986180364576</v>
      </c>
      <c r="AX559" s="213">
        <f t="shared" si="883"/>
        <v>1.2341617005150827</v>
      </c>
      <c r="AY559" s="213">
        <f t="shared" si="884"/>
        <v>2.125548263228676</v>
      </c>
      <c r="AZ559" s="119">
        <f t="shared" si="888"/>
        <v>0.7</v>
      </c>
      <c r="BA559" s="1">
        <v>13.4</v>
      </c>
      <c r="BB559">
        <v>14.8</v>
      </c>
      <c r="BC559">
        <v>24</v>
      </c>
      <c r="BE559" s="7">
        <v>2880</v>
      </c>
      <c r="BG559" s="123">
        <f t="shared" si="872"/>
        <v>0.68</v>
      </c>
      <c r="BJ559">
        <v>0</v>
      </c>
      <c r="BK559">
        <v>10.5</v>
      </c>
      <c r="BL559">
        <v>12.3</v>
      </c>
      <c r="BM559">
        <v>21.85</v>
      </c>
      <c r="BO559">
        <f t="shared" si="887"/>
        <v>1</v>
      </c>
      <c r="BP559">
        <f t="shared" si="887"/>
        <v>1</v>
      </c>
      <c r="BQ559">
        <f t="shared" si="887"/>
        <v>1</v>
      </c>
      <c r="BR559">
        <f t="shared" si="873"/>
        <v>911</v>
      </c>
      <c r="BS559">
        <f t="shared" si="885"/>
        <v>996</v>
      </c>
      <c r="BT559">
        <f t="shared" si="886"/>
        <v>1313</v>
      </c>
      <c r="BV559">
        <f t="shared" si="874"/>
        <v>0</v>
      </c>
      <c r="BW559">
        <f t="shared" si="875"/>
        <v>0</v>
      </c>
      <c r="BX559">
        <f t="shared" si="876"/>
        <v>0</v>
      </c>
      <c r="BY559">
        <f t="shared" si="853"/>
        <v>1</v>
      </c>
    </row>
    <row r="560" spans="1:77" x14ac:dyDescent="0.25">
      <c r="A560" t="str">
        <f t="shared" si="877"/>
        <v>25015</v>
      </c>
      <c r="D560">
        <v>2</v>
      </c>
      <c r="E560">
        <v>50</v>
      </c>
      <c r="F560">
        <v>40.5</v>
      </c>
      <c r="G560">
        <v>15</v>
      </c>
      <c r="H560">
        <v>16.5</v>
      </c>
      <c r="I560">
        <v>0</v>
      </c>
      <c r="J560">
        <v>26</v>
      </c>
      <c r="K560">
        <v>30</v>
      </c>
      <c r="L560">
        <v>47.8</v>
      </c>
      <c r="M560" s="115">
        <f t="shared" si="861"/>
        <v>2698.4</v>
      </c>
      <c r="N560" s="7">
        <v>4302.5567439745028</v>
      </c>
      <c r="O560" s="7">
        <v>4481.7988603493422</v>
      </c>
      <c r="P560" s="7">
        <v>6540.76</v>
      </c>
      <c r="Q560" s="121" t="s">
        <v>392</v>
      </c>
      <c r="R560">
        <v>1</v>
      </c>
      <c r="S560">
        <v>1</v>
      </c>
      <c r="T560">
        <v>1</v>
      </c>
      <c r="U560" t="e">
        <f t="shared" si="862"/>
        <v>#VALUE!</v>
      </c>
      <c r="V560">
        <f t="shared" si="863"/>
        <v>2368</v>
      </c>
      <c r="W560">
        <f t="shared" si="864"/>
        <v>2467</v>
      </c>
      <c r="X560">
        <f t="shared" si="865"/>
        <v>3600</v>
      </c>
      <c r="Y560" t="e">
        <f t="shared" si="854"/>
        <v>#VALUE!</v>
      </c>
      <c r="Z560">
        <f t="shared" si="855"/>
        <v>407</v>
      </c>
      <c r="AA560">
        <f t="shared" si="856"/>
        <v>424</v>
      </c>
      <c r="AB560" s="8">
        <f t="shared" si="857"/>
        <v>619</v>
      </c>
      <c r="AC560" s="213" t="e">
        <f t="shared" si="878"/>
        <v>#VALUE!</v>
      </c>
      <c r="AD560" s="213">
        <f t="shared" si="879"/>
        <v>0.79556447583070444</v>
      </c>
      <c r="AE560" s="213">
        <f t="shared" si="880"/>
        <v>0.86285356554685</v>
      </c>
      <c r="AF560" s="213">
        <f t="shared" si="881"/>
        <v>1.8286224443025452</v>
      </c>
      <c r="AG560" s="167">
        <f t="shared" si="866"/>
        <v>2.0829999999999999E-4</v>
      </c>
      <c r="AH560" s="167">
        <f t="shared" si="867"/>
        <v>1.724</v>
      </c>
      <c r="AI560" s="167">
        <f t="shared" si="868"/>
        <v>2</v>
      </c>
      <c r="AJ560" s="167">
        <f t="shared" si="869"/>
        <v>4.6182900000000003E-4</v>
      </c>
      <c r="AK560" s="115">
        <v>587.31626956044784</v>
      </c>
      <c r="AL560" s="7">
        <v>611.78353807115786</v>
      </c>
      <c r="AM560" s="7">
        <v>892.84</v>
      </c>
      <c r="AN560">
        <v>1</v>
      </c>
      <c r="AO560">
        <v>1</v>
      </c>
      <c r="AP560">
        <v>1</v>
      </c>
      <c r="AQ560">
        <f t="shared" si="870"/>
        <v>661</v>
      </c>
      <c r="AR560">
        <f t="shared" si="870"/>
        <v>689</v>
      </c>
      <c r="AS560">
        <f t="shared" si="871"/>
        <v>1006</v>
      </c>
      <c r="AT560">
        <f t="shared" si="858"/>
        <v>284</v>
      </c>
      <c r="AU560">
        <f t="shared" si="859"/>
        <v>296</v>
      </c>
      <c r="AV560" s="8">
        <f t="shared" si="860"/>
        <v>433</v>
      </c>
      <c r="AW560" s="213">
        <f t="shared" si="882"/>
        <v>0.38969857530841151</v>
      </c>
      <c r="AX560" s="213">
        <f t="shared" si="883"/>
        <v>0.4230224155288051</v>
      </c>
      <c r="AY560" s="213">
        <f t="shared" si="884"/>
        <v>0.89957630558612678</v>
      </c>
      <c r="AZ560" s="119">
        <f t="shared" si="888"/>
        <v>0.5</v>
      </c>
      <c r="BA560" s="1">
        <v>15.5</v>
      </c>
      <c r="BB560">
        <v>16.8</v>
      </c>
      <c r="BC560">
        <v>27.5</v>
      </c>
      <c r="BE560" s="7">
        <v>3373</v>
      </c>
      <c r="BG560" s="123">
        <f t="shared" si="872"/>
        <v>0.8</v>
      </c>
      <c r="BJ560">
        <v>0</v>
      </c>
      <c r="BK560">
        <v>10</v>
      </c>
      <c r="BL560">
        <v>11.1</v>
      </c>
      <c r="BM560">
        <v>21.85</v>
      </c>
      <c r="BO560">
        <f t="shared" si="887"/>
        <v>1</v>
      </c>
      <c r="BP560">
        <f t="shared" si="887"/>
        <v>1</v>
      </c>
      <c r="BQ560">
        <f t="shared" si="887"/>
        <v>1</v>
      </c>
      <c r="BR560">
        <f t="shared" si="873"/>
        <v>661</v>
      </c>
      <c r="BS560">
        <f t="shared" si="885"/>
        <v>689</v>
      </c>
      <c r="BT560">
        <f t="shared" si="886"/>
        <v>1006</v>
      </c>
      <c r="BV560">
        <f t="shared" si="874"/>
        <v>0</v>
      </c>
      <c r="BW560">
        <f t="shared" si="875"/>
        <v>0</v>
      </c>
      <c r="BX560">
        <f t="shared" si="876"/>
        <v>0</v>
      </c>
      <c r="BY560">
        <f t="shared" si="853"/>
        <v>1</v>
      </c>
    </row>
    <row r="561" spans="1:77" x14ac:dyDescent="0.25">
      <c r="A561" t="str">
        <f t="shared" si="877"/>
        <v>25016</v>
      </c>
      <c r="D561">
        <v>2</v>
      </c>
      <c r="E561">
        <v>50</v>
      </c>
      <c r="F561">
        <v>40.5</v>
      </c>
      <c r="G561">
        <v>16</v>
      </c>
      <c r="H561">
        <v>16.5</v>
      </c>
      <c r="I561">
        <v>0</v>
      </c>
      <c r="J561">
        <v>26</v>
      </c>
      <c r="K561">
        <v>30</v>
      </c>
      <c r="L561">
        <v>47.8</v>
      </c>
      <c r="M561" s="115">
        <f t="shared" si="861"/>
        <v>2918.5600000000004</v>
      </c>
      <c r="N561" s="7">
        <v>6291.7251954043459</v>
      </c>
      <c r="O561" s="7">
        <v>6553.83496101116</v>
      </c>
      <c r="P561" s="7">
        <v>9564.7000000000007</v>
      </c>
      <c r="Q561" s="121" t="s">
        <v>392</v>
      </c>
      <c r="R561">
        <v>1</v>
      </c>
      <c r="S561">
        <v>1</v>
      </c>
      <c r="T561">
        <v>1</v>
      </c>
      <c r="U561" t="e">
        <f t="shared" si="862"/>
        <v>#VALUE!</v>
      </c>
      <c r="V561">
        <f t="shared" si="863"/>
        <v>3463</v>
      </c>
      <c r="W561">
        <f t="shared" si="864"/>
        <v>3607</v>
      </c>
      <c r="X561">
        <f t="shared" si="865"/>
        <v>5264</v>
      </c>
      <c r="Y561" t="e">
        <f t="shared" si="854"/>
        <v>#VALUE!</v>
      </c>
      <c r="Z561">
        <f t="shared" si="855"/>
        <v>596</v>
      </c>
      <c r="AA561">
        <f t="shared" si="856"/>
        <v>620</v>
      </c>
      <c r="AB561" s="8">
        <f t="shared" si="857"/>
        <v>905</v>
      </c>
      <c r="AC561" s="213" t="e">
        <f t="shared" si="878"/>
        <v>#VALUE!</v>
      </c>
      <c r="AD561" s="213">
        <f t="shared" si="879"/>
        <v>5.0254760262848688</v>
      </c>
      <c r="AE561" s="213">
        <f t="shared" si="880"/>
        <v>5.4362857739033323</v>
      </c>
      <c r="AF561" s="213">
        <f t="shared" si="881"/>
        <v>11.542853750468534</v>
      </c>
      <c r="AG561" s="167">
        <f t="shared" si="866"/>
        <v>2.0829999999999999E-4</v>
      </c>
      <c r="AH561" s="167">
        <f t="shared" si="867"/>
        <v>1.724</v>
      </c>
      <c r="AI561" s="167">
        <f t="shared" si="868"/>
        <v>4</v>
      </c>
      <c r="AJ561" s="167">
        <f t="shared" si="869"/>
        <v>1.392796E-3</v>
      </c>
      <c r="AK561" s="115">
        <v>963.35813446001066</v>
      </c>
      <c r="AL561" s="7">
        <v>1003.4910975149082</v>
      </c>
      <c r="AM561" s="7">
        <v>1464.5</v>
      </c>
      <c r="AN561">
        <v>1</v>
      </c>
      <c r="AO561">
        <v>1</v>
      </c>
      <c r="AP561">
        <v>1</v>
      </c>
      <c r="AQ561">
        <f t="shared" si="870"/>
        <v>1085</v>
      </c>
      <c r="AR561">
        <f t="shared" si="870"/>
        <v>1130</v>
      </c>
      <c r="AS561">
        <f t="shared" si="871"/>
        <v>1649</v>
      </c>
      <c r="AT561">
        <f t="shared" si="858"/>
        <v>467</v>
      </c>
      <c r="AU561">
        <f t="shared" si="859"/>
        <v>486</v>
      </c>
      <c r="AV561" s="8">
        <f t="shared" si="860"/>
        <v>709</v>
      </c>
      <c r="AW561" s="213">
        <f t="shared" si="882"/>
        <v>3.0930166866102091</v>
      </c>
      <c r="AX561" s="213">
        <f t="shared" si="883"/>
        <v>3.3484387195644429</v>
      </c>
      <c r="AY561" s="213">
        <f t="shared" si="884"/>
        <v>7.1000422798468001</v>
      </c>
      <c r="AZ561" s="119">
        <f t="shared" si="888"/>
        <v>1</v>
      </c>
      <c r="BA561" s="1">
        <v>15.5</v>
      </c>
      <c r="BB561">
        <v>16.8</v>
      </c>
      <c r="BC561">
        <v>27.5</v>
      </c>
      <c r="BE561" s="7">
        <v>4292</v>
      </c>
      <c r="BG561" s="123">
        <f t="shared" si="872"/>
        <v>0.68</v>
      </c>
      <c r="BJ561">
        <v>0</v>
      </c>
      <c r="BK561">
        <v>10</v>
      </c>
      <c r="BL561">
        <v>11.1</v>
      </c>
      <c r="BM561">
        <v>21.85</v>
      </c>
      <c r="BO561">
        <f t="shared" si="887"/>
        <v>1</v>
      </c>
      <c r="BP561">
        <f t="shared" si="887"/>
        <v>1</v>
      </c>
      <c r="BQ561">
        <f t="shared" si="887"/>
        <v>1</v>
      </c>
      <c r="BR561">
        <f t="shared" si="873"/>
        <v>1085</v>
      </c>
      <c r="BS561">
        <f t="shared" si="885"/>
        <v>1130</v>
      </c>
      <c r="BT561">
        <f t="shared" si="886"/>
        <v>1649</v>
      </c>
      <c r="BV561">
        <f t="shared" si="874"/>
        <v>0</v>
      </c>
      <c r="BW561">
        <f t="shared" si="875"/>
        <v>0</v>
      </c>
      <c r="BX561">
        <f t="shared" si="876"/>
        <v>0</v>
      </c>
      <c r="BY561">
        <f t="shared" si="853"/>
        <v>1</v>
      </c>
    </row>
    <row r="562" spans="1:77" x14ac:dyDescent="0.25">
      <c r="A562" t="str">
        <f t="shared" si="877"/>
        <v>25020</v>
      </c>
      <c r="D562">
        <v>2</v>
      </c>
      <c r="E562">
        <v>50</v>
      </c>
      <c r="F562">
        <v>40.5</v>
      </c>
      <c r="G562">
        <v>20</v>
      </c>
      <c r="H562">
        <v>21.5</v>
      </c>
      <c r="I562">
        <v>0</v>
      </c>
      <c r="J562">
        <v>26</v>
      </c>
      <c r="K562">
        <v>30</v>
      </c>
      <c r="L562">
        <v>47.8</v>
      </c>
      <c r="M562" s="115">
        <f t="shared" si="861"/>
        <v>3731.2000000000003</v>
      </c>
      <c r="N562" s="7">
        <v>5696.5662496175182</v>
      </c>
      <c r="O562" s="7">
        <v>6224.1991397456159</v>
      </c>
      <c r="P562" s="7">
        <v>8205.24</v>
      </c>
      <c r="Q562" s="121" t="s">
        <v>392</v>
      </c>
      <c r="R562">
        <v>1</v>
      </c>
      <c r="S562">
        <v>1</v>
      </c>
      <c r="T562">
        <v>1</v>
      </c>
      <c r="U562" t="e">
        <f t="shared" si="862"/>
        <v>#VALUE!</v>
      </c>
      <c r="V562">
        <f t="shared" si="863"/>
        <v>3135</v>
      </c>
      <c r="W562">
        <f t="shared" si="864"/>
        <v>3425</v>
      </c>
      <c r="X562">
        <f t="shared" si="865"/>
        <v>4516</v>
      </c>
      <c r="Y562" t="e">
        <f t="shared" si="854"/>
        <v>#VALUE!</v>
      </c>
      <c r="Z562">
        <f t="shared" si="855"/>
        <v>539</v>
      </c>
      <c r="AA562">
        <f t="shared" si="856"/>
        <v>589</v>
      </c>
      <c r="AB562" s="8">
        <f t="shared" si="857"/>
        <v>777</v>
      </c>
      <c r="AC562" s="213" t="e">
        <f t="shared" si="878"/>
        <v>#VALUE!</v>
      </c>
      <c r="AD562" s="213">
        <f t="shared" si="879"/>
        <v>1.1172375757835222</v>
      </c>
      <c r="AE562" s="213">
        <f t="shared" si="880"/>
        <v>1.3328222903674887</v>
      </c>
      <c r="AF562" s="213">
        <f t="shared" si="881"/>
        <v>2.3126803858122349</v>
      </c>
      <c r="AG562" s="167">
        <f t="shared" si="866"/>
        <v>1.2760000000000001E-4</v>
      </c>
      <c r="AH562" s="167">
        <f t="shared" si="867"/>
        <v>1.7219</v>
      </c>
      <c r="AI562" s="167">
        <f t="shared" si="868"/>
        <v>2</v>
      </c>
      <c r="AJ562" s="167">
        <f t="shared" si="869"/>
        <v>3.76611E-4</v>
      </c>
      <c r="AK562" s="115">
        <v>704.00695650122941</v>
      </c>
      <c r="AL562" s="7">
        <v>769.21417236639559</v>
      </c>
      <c r="AM562" s="7">
        <v>1014.04</v>
      </c>
      <c r="AN562">
        <v>1</v>
      </c>
      <c r="AO562">
        <v>1</v>
      </c>
      <c r="AP562">
        <v>1</v>
      </c>
      <c r="AQ562">
        <f t="shared" si="870"/>
        <v>793</v>
      </c>
      <c r="AR562">
        <f t="shared" si="870"/>
        <v>866</v>
      </c>
      <c r="AS562">
        <f t="shared" si="871"/>
        <v>1142</v>
      </c>
      <c r="AT562">
        <f t="shared" si="858"/>
        <v>341</v>
      </c>
      <c r="AU562">
        <f t="shared" si="859"/>
        <v>372</v>
      </c>
      <c r="AV562" s="8">
        <f t="shared" si="860"/>
        <v>491</v>
      </c>
      <c r="AW562" s="213">
        <f t="shared" si="882"/>
        <v>0.44961911757899953</v>
      </c>
      <c r="AX562" s="213">
        <f t="shared" si="883"/>
        <v>0.53450205086206759</v>
      </c>
      <c r="AY562" s="213">
        <f t="shared" si="884"/>
        <v>0.92809038496658691</v>
      </c>
      <c r="AZ562" s="119">
        <f t="shared" si="888"/>
        <v>0.7</v>
      </c>
      <c r="BA562" s="1">
        <v>15.5</v>
      </c>
      <c r="BB562">
        <v>16.8</v>
      </c>
      <c r="BC562">
        <v>27.5</v>
      </c>
      <c r="BE562" s="7">
        <v>4664</v>
      </c>
      <c r="BG562" s="123">
        <f t="shared" si="872"/>
        <v>0.8</v>
      </c>
      <c r="BJ562">
        <v>0</v>
      </c>
      <c r="BK562">
        <v>10</v>
      </c>
      <c r="BL562">
        <v>11.1</v>
      </c>
      <c r="BM562">
        <v>21.85</v>
      </c>
      <c r="BO562">
        <f t="shared" si="887"/>
        <v>1</v>
      </c>
      <c r="BP562">
        <f t="shared" si="887"/>
        <v>1</v>
      </c>
      <c r="BQ562">
        <f t="shared" si="887"/>
        <v>1</v>
      </c>
      <c r="BR562">
        <f t="shared" si="873"/>
        <v>793</v>
      </c>
      <c r="BS562">
        <f t="shared" si="885"/>
        <v>866</v>
      </c>
      <c r="BT562">
        <f t="shared" si="886"/>
        <v>1142</v>
      </c>
      <c r="BV562">
        <f t="shared" si="874"/>
        <v>0</v>
      </c>
      <c r="BW562">
        <f t="shared" si="875"/>
        <v>0</v>
      </c>
      <c r="BX562">
        <f t="shared" si="876"/>
        <v>0</v>
      </c>
      <c r="BY562">
        <f t="shared" si="853"/>
        <v>1</v>
      </c>
    </row>
    <row r="563" spans="1:77" x14ac:dyDescent="0.25">
      <c r="A563" t="str">
        <f t="shared" si="877"/>
        <v>25021</v>
      </c>
      <c r="D563">
        <v>2</v>
      </c>
      <c r="E563">
        <v>50</v>
      </c>
      <c r="F563">
        <v>40.5</v>
      </c>
      <c r="G563">
        <v>21</v>
      </c>
      <c r="H563">
        <v>21.5</v>
      </c>
      <c r="I563">
        <v>0</v>
      </c>
      <c r="J563">
        <v>26</v>
      </c>
      <c r="K563">
        <v>30</v>
      </c>
      <c r="L563">
        <v>47.8</v>
      </c>
      <c r="M563" s="115">
        <f t="shared" si="861"/>
        <v>4512.8</v>
      </c>
      <c r="N563" s="7">
        <v>8102.8384881891643</v>
      </c>
      <c r="O563" s="7">
        <v>8440.3982243391856</v>
      </c>
      <c r="P563" s="7">
        <v>12317.96</v>
      </c>
      <c r="Q563" s="121" t="s">
        <v>392</v>
      </c>
      <c r="R563">
        <v>1</v>
      </c>
      <c r="S563">
        <v>1</v>
      </c>
      <c r="T563">
        <v>1</v>
      </c>
      <c r="U563" t="e">
        <f t="shared" si="862"/>
        <v>#VALUE!</v>
      </c>
      <c r="V563">
        <f t="shared" si="863"/>
        <v>4459</v>
      </c>
      <c r="W563">
        <f t="shared" si="864"/>
        <v>4645</v>
      </c>
      <c r="X563">
        <f t="shared" si="865"/>
        <v>6779</v>
      </c>
      <c r="Y563" t="e">
        <f t="shared" si="854"/>
        <v>#VALUE!</v>
      </c>
      <c r="Z563">
        <f t="shared" si="855"/>
        <v>767</v>
      </c>
      <c r="AA563">
        <f t="shared" si="856"/>
        <v>799</v>
      </c>
      <c r="AB563" s="8">
        <f t="shared" si="857"/>
        <v>1166</v>
      </c>
      <c r="AC563" s="213" t="e">
        <f t="shared" si="878"/>
        <v>#VALUE!</v>
      </c>
      <c r="AD563" s="213">
        <f t="shared" si="879"/>
        <v>3.1296523466670236</v>
      </c>
      <c r="AE563" s="213">
        <f t="shared" si="880"/>
        <v>3.3942185149990061</v>
      </c>
      <c r="AF563" s="213">
        <f t="shared" si="881"/>
        <v>7.1907643769357685</v>
      </c>
      <c r="AG563" s="167">
        <f t="shared" si="866"/>
        <v>1.2760000000000001E-4</v>
      </c>
      <c r="AH563" s="167">
        <f t="shared" si="867"/>
        <v>1.7219</v>
      </c>
      <c r="AI563" s="167">
        <f t="shared" si="868"/>
        <v>4</v>
      </c>
      <c r="AJ563" s="167">
        <f t="shared" si="869"/>
        <v>5.1420100000000005E-4</v>
      </c>
      <c r="AK563" s="115">
        <v>1051.0569439418873</v>
      </c>
      <c r="AL563" s="7">
        <v>1094.8433905300585</v>
      </c>
      <c r="AM563" s="7">
        <v>1597.82</v>
      </c>
      <c r="AN563">
        <v>1</v>
      </c>
      <c r="AO563">
        <v>1</v>
      </c>
      <c r="AP563">
        <v>1</v>
      </c>
      <c r="AQ563">
        <f t="shared" si="870"/>
        <v>1184</v>
      </c>
      <c r="AR563">
        <f t="shared" si="870"/>
        <v>1233</v>
      </c>
      <c r="AS563">
        <f t="shared" si="871"/>
        <v>1799</v>
      </c>
      <c r="AT563">
        <f t="shared" si="858"/>
        <v>509</v>
      </c>
      <c r="AU563">
        <f t="shared" si="859"/>
        <v>530</v>
      </c>
      <c r="AV563" s="8">
        <f t="shared" si="860"/>
        <v>774</v>
      </c>
      <c r="AW563" s="213">
        <f t="shared" si="882"/>
        <v>1.3870768897421053</v>
      </c>
      <c r="AX563" s="213">
        <f t="shared" si="883"/>
        <v>1.5029039895342555</v>
      </c>
      <c r="AY563" s="213">
        <f t="shared" si="884"/>
        <v>3.1866139468296719</v>
      </c>
      <c r="AZ563" s="119">
        <f t="shared" si="888"/>
        <v>1.3</v>
      </c>
      <c r="BA563" s="1">
        <v>15.5</v>
      </c>
      <c r="BB563">
        <v>16.8</v>
      </c>
      <c r="BC563">
        <v>27.5</v>
      </c>
      <c r="BE563" s="7">
        <v>5641</v>
      </c>
      <c r="BG563" s="123">
        <f t="shared" si="872"/>
        <v>0.8</v>
      </c>
      <c r="BJ563">
        <v>0</v>
      </c>
      <c r="BK563">
        <v>10</v>
      </c>
      <c r="BL563">
        <v>11.1</v>
      </c>
      <c r="BM563">
        <v>21.85</v>
      </c>
      <c r="BO563">
        <f t="shared" si="887"/>
        <v>1</v>
      </c>
      <c r="BP563">
        <f t="shared" si="887"/>
        <v>1</v>
      </c>
      <c r="BQ563">
        <f t="shared" si="887"/>
        <v>1</v>
      </c>
      <c r="BR563">
        <f t="shared" si="873"/>
        <v>1184</v>
      </c>
      <c r="BS563">
        <f t="shared" si="885"/>
        <v>1233</v>
      </c>
      <c r="BT563">
        <f t="shared" si="886"/>
        <v>1799</v>
      </c>
      <c r="BV563">
        <f t="shared" si="874"/>
        <v>0</v>
      </c>
      <c r="BW563">
        <f t="shared" si="875"/>
        <v>0</v>
      </c>
      <c r="BX563">
        <f t="shared" si="876"/>
        <v>0</v>
      </c>
      <c r="BY563">
        <f t="shared" si="853"/>
        <v>1</v>
      </c>
    </row>
    <row r="564" spans="1:77" x14ac:dyDescent="0.25">
      <c r="A564" t="str">
        <f t="shared" si="877"/>
        <v>25010</v>
      </c>
      <c r="D564">
        <v>2</v>
      </c>
      <c r="E564">
        <v>50</v>
      </c>
      <c r="F564">
        <v>40.5</v>
      </c>
      <c r="G564">
        <v>10</v>
      </c>
      <c r="H564">
        <v>11.5</v>
      </c>
      <c r="I564">
        <v>0</v>
      </c>
      <c r="J564">
        <v>26</v>
      </c>
      <c r="K564">
        <v>30</v>
      </c>
      <c r="L564">
        <v>47.2</v>
      </c>
      <c r="M564" s="115">
        <f t="shared" si="861"/>
        <v>2082.6</v>
      </c>
      <c r="N564" s="7">
        <v>3860.4188735925432</v>
      </c>
      <c r="O564" s="7">
        <v>4228.9855673527691</v>
      </c>
      <c r="P564" s="7">
        <v>5636.58</v>
      </c>
      <c r="Q564" s="121" t="s">
        <v>392</v>
      </c>
      <c r="R564">
        <v>1</v>
      </c>
      <c r="S564">
        <v>1</v>
      </c>
      <c r="T564">
        <v>1</v>
      </c>
      <c r="U564" t="e">
        <f t="shared" si="862"/>
        <v>#VALUE!</v>
      </c>
      <c r="V564">
        <f t="shared" si="863"/>
        <v>2125</v>
      </c>
      <c r="W564">
        <f t="shared" si="864"/>
        <v>2327</v>
      </c>
      <c r="X564">
        <f t="shared" si="865"/>
        <v>3102</v>
      </c>
      <c r="Y564" t="e">
        <f t="shared" si="854"/>
        <v>#VALUE!</v>
      </c>
      <c r="Z564">
        <f t="shared" si="855"/>
        <v>366</v>
      </c>
      <c r="AA564">
        <f t="shared" si="856"/>
        <v>400</v>
      </c>
      <c r="AB564" s="8">
        <f t="shared" si="857"/>
        <v>534</v>
      </c>
      <c r="AC564" s="213" t="e">
        <f t="shared" si="878"/>
        <v>#VALUE!</v>
      </c>
      <c r="AD564" s="213">
        <f t="shared" si="879"/>
        <v>0.55968812032569715</v>
      </c>
      <c r="AE564" s="213">
        <f t="shared" si="880"/>
        <v>0.66634848835408422</v>
      </c>
      <c r="AF564" s="213">
        <f t="shared" si="881"/>
        <v>1.175696995718561</v>
      </c>
      <c r="AG564" s="167">
        <f t="shared" si="866"/>
        <v>3.969E-4</v>
      </c>
      <c r="AH564" s="167">
        <f t="shared" si="867"/>
        <v>1.7345999999999999</v>
      </c>
      <c r="AI564" s="167">
        <f t="shared" si="868"/>
        <v>2</v>
      </c>
      <c r="AJ564" s="167">
        <f t="shared" si="869"/>
        <v>3.6734700000000002E-4</v>
      </c>
      <c r="AK564" s="115">
        <v>535.19789031294818</v>
      </c>
      <c r="AL564" s="7">
        <v>586.29496640731588</v>
      </c>
      <c r="AM564" s="7">
        <v>781.44</v>
      </c>
      <c r="AN564">
        <v>1</v>
      </c>
      <c r="AO564">
        <v>1</v>
      </c>
      <c r="AP564">
        <v>1</v>
      </c>
      <c r="AQ564">
        <f t="shared" si="870"/>
        <v>603</v>
      </c>
      <c r="AR564">
        <f t="shared" si="870"/>
        <v>660</v>
      </c>
      <c r="AS564">
        <f t="shared" si="871"/>
        <v>880</v>
      </c>
      <c r="AT564">
        <f t="shared" si="858"/>
        <v>259</v>
      </c>
      <c r="AU564">
        <f t="shared" si="859"/>
        <v>284</v>
      </c>
      <c r="AV564" s="8">
        <f t="shared" si="860"/>
        <v>378</v>
      </c>
      <c r="AW564" s="213">
        <f t="shared" si="882"/>
        <v>0.28400221130560771</v>
      </c>
      <c r="AX564" s="213">
        <f t="shared" si="883"/>
        <v>0.34024012271910242</v>
      </c>
      <c r="AY564" s="213">
        <f t="shared" si="884"/>
        <v>0.59628635975703581</v>
      </c>
      <c r="AZ564" s="119">
        <f t="shared" si="888"/>
        <v>0.3</v>
      </c>
      <c r="BA564" s="1">
        <v>14.8</v>
      </c>
      <c r="BB564">
        <v>16.600000000000001</v>
      </c>
      <c r="BC564">
        <v>28</v>
      </c>
      <c r="BE564" s="7">
        <v>2314</v>
      </c>
      <c r="BG564" s="123">
        <f t="shared" si="872"/>
        <v>0.9</v>
      </c>
      <c r="BJ564">
        <v>0</v>
      </c>
      <c r="BK564">
        <v>10.4</v>
      </c>
      <c r="BL564">
        <v>12.2</v>
      </c>
      <c r="BM564">
        <v>21.85</v>
      </c>
      <c r="BO564">
        <f t="shared" si="887"/>
        <v>1</v>
      </c>
      <c r="BP564">
        <f t="shared" si="887"/>
        <v>1</v>
      </c>
      <c r="BQ564">
        <f t="shared" si="887"/>
        <v>1</v>
      </c>
      <c r="BR564">
        <f t="shared" si="873"/>
        <v>603</v>
      </c>
      <c r="BS564">
        <f t="shared" si="885"/>
        <v>660</v>
      </c>
      <c r="BT564">
        <f t="shared" si="886"/>
        <v>880</v>
      </c>
      <c r="BV564">
        <f t="shared" si="874"/>
        <v>0</v>
      </c>
      <c r="BW564">
        <f t="shared" si="875"/>
        <v>0</v>
      </c>
      <c r="BX564">
        <f t="shared" si="876"/>
        <v>0</v>
      </c>
      <c r="BY564">
        <f t="shared" si="853"/>
        <v>1</v>
      </c>
    </row>
    <row r="565" spans="1:77" x14ac:dyDescent="0.25">
      <c r="A565" t="str">
        <f t="shared" si="877"/>
        <v>25011</v>
      </c>
      <c r="D565">
        <v>2</v>
      </c>
      <c r="E565">
        <v>50</v>
      </c>
      <c r="F565">
        <v>40.5</v>
      </c>
      <c r="G565">
        <v>11</v>
      </c>
      <c r="H565">
        <v>11.5</v>
      </c>
      <c r="I565">
        <v>0</v>
      </c>
      <c r="J565">
        <v>26</v>
      </c>
      <c r="K565">
        <v>30</v>
      </c>
      <c r="L565">
        <v>47.2</v>
      </c>
      <c r="M565" s="115">
        <f t="shared" si="861"/>
        <v>2136.56</v>
      </c>
      <c r="N565" s="7">
        <v>5237.9452617275747</v>
      </c>
      <c r="O565" s="7">
        <v>5738.028861571599</v>
      </c>
      <c r="P565" s="7">
        <v>7647.9</v>
      </c>
      <c r="Q565" s="121" t="s">
        <v>392</v>
      </c>
      <c r="R565">
        <v>1</v>
      </c>
      <c r="S565">
        <v>1</v>
      </c>
      <c r="T565">
        <v>1</v>
      </c>
      <c r="U565" t="e">
        <f t="shared" si="862"/>
        <v>#VALUE!</v>
      </c>
      <c r="V565">
        <f t="shared" si="863"/>
        <v>2883</v>
      </c>
      <c r="W565">
        <f t="shared" si="864"/>
        <v>3158</v>
      </c>
      <c r="X565">
        <f t="shared" si="865"/>
        <v>4209</v>
      </c>
      <c r="Y565" t="e">
        <f t="shared" si="854"/>
        <v>#VALUE!</v>
      </c>
      <c r="Z565">
        <f t="shared" si="855"/>
        <v>496</v>
      </c>
      <c r="AA565">
        <f t="shared" si="856"/>
        <v>543</v>
      </c>
      <c r="AB565" s="8">
        <f t="shared" si="857"/>
        <v>724</v>
      </c>
      <c r="AC565" s="213" t="e">
        <f t="shared" si="878"/>
        <v>#VALUE!</v>
      </c>
      <c r="AD565" s="213">
        <f t="shared" si="879"/>
        <v>1.6470052197013294</v>
      </c>
      <c r="AE565" s="213">
        <f t="shared" si="880"/>
        <v>1.9664610121374413</v>
      </c>
      <c r="AF565" s="213">
        <f t="shared" si="881"/>
        <v>3.4558053921060803</v>
      </c>
      <c r="AG565" s="167">
        <f t="shared" si="866"/>
        <v>3.969E-4</v>
      </c>
      <c r="AH565" s="167">
        <f t="shared" si="867"/>
        <v>1.7345999999999999</v>
      </c>
      <c r="AI565" s="167">
        <f t="shared" si="868"/>
        <v>4</v>
      </c>
      <c r="AJ565" s="167">
        <f t="shared" si="869"/>
        <v>5.7428799999999995E-4</v>
      </c>
      <c r="AK565" s="115">
        <v>877</v>
      </c>
      <c r="AL565" s="7">
        <v>961</v>
      </c>
      <c r="AM565" s="7">
        <v>1281</v>
      </c>
      <c r="AN565">
        <v>1</v>
      </c>
      <c r="AO565">
        <v>1</v>
      </c>
      <c r="AP565">
        <v>1</v>
      </c>
      <c r="AQ565">
        <f t="shared" si="870"/>
        <v>988</v>
      </c>
      <c r="AR565">
        <f t="shared" si="870"/>
        <v>1082</v>
      </c>
      <c r="AS565">
        <f t="shared" si="871"/>
        <v>1443</v>
      </c>
      <c r="AT565">
        <f t="shared" si="858"/>
        <v>425</v>
      </c>
      <c r="AU565">
        <f t="shared" si="859"/>
        <v>465</v>
      </c>
      <c r="AV565" s="8">
        <f t="shared" si="860"/>
        <v>620</v>
      </c>
      <c r="AW565" s="213">
        <f t="shared" si="882"/>
        <v>1.2172953903062689</v>
      </c>
      <c r="AX565" s="213">
        <f t="shared" si="883"/>
        <v>1.4515478011118261</v>
      </c>
      <c r="AY565" s="213">
        <f t="shared" si="884"/>
        <v>2.5498675739423886</v>
      </c>
      <c r="AZ565" s="119">
        <f t="shared" si="888"/>
        <v>0.7</v>
      </c>
      <c r="BA565" s="1">
        <v>14.8</v>
      </c>
      <c r="BB565">
        <v>16.600000000000001</v>
      </c>
      <c r="BC565">
        <v>28</v>
      </c>
      <c r="BE565" s="7">
        <v>3142</v>
      </c>
      <c r="BG565" s="123">
        <f t="shared" si="872"/>
        <v>0.68</v>
      </c>
      <c r="BJ565">
        <v>0</v>
      </c>
      <c r="BK565">
        <v>10.4</v>
      </c>
      <c r="BL565">
        <v>12.2</v>
      </c>
      <c r="BM565">
        <v>21.85</v>
      </c>
      <c r="BO565">
        <f t="shared" si="887"/>
        <v>1</v>
      </c>
      <c r="BP565">
        <f t="shared" si="887"/>
        <v>1</v>
      </c>
      <c r="BQ565">
        <f t="shared" si="887"/>
        <v>1</v>
      </c>
      <c r="BR565">
        <f t="shared" si="873"/>
        <v>988</v>
      </c>
      <c r="BS565">
        <f t="shared" si="885"/>
        <v>1082</v>
      </c>
      <c r="BT565">
        <f t="shared" si="886"/>
        <v>1443</v>
      </c>
      <c r="BV565">
        <f t="shared" si="874"/>
        <v>0</v>
      </c>
      <c r="BW565">
        <f t="shared" si="875"/>
        <v>0</v>
      </c>
      <c r="BX565">
        <f t="shared" si="876"/>
        <v>0</v>
      </c>
      <c r="BY565">
        <f t="shared" si="853"/>
        <v>1</v>
      </c>
    </row>
    <row r="566" spans="1:77" x14ac:dyDescent="0.25">
      <c r="A566" t="str">
        <f t="shared" si="877"/>
        <v>25015</v>
      </c>
      <c r="D566">
        <v>2</v>
      </c>
      <c r="E566">
        <v>50</v>
      </c>
      <c r="F566">
        <v>40.5</v>
      </c>
      <c r="G566">
        <v>15</v>
      </c>
      <c r="H566">
        <v>16.5</v>
      </c>
      <c r="I566">
        <v>0</v>
      </c>
      <c r="J566">
        <v>26</v>
      </c>
      <c r="K566">
        <v>30</v>
      </c>
      <c r="L566">
        <v>48.1</v>
      </c>
      <c r="M566" s="115">
        <f t="shared" si="861"/>
        <v>2943.2000000000003</v>
      </c>
      <c r="N566" s="7">
        <v>4729.715265656896</v>
      </c>
      <c r="O566" s="7">
        <v>4901.7743245246338</v>
      </c>
      <c r="P566" s="7">
        <v>7188.36</v>
      </c>
      <c r="Q566" s="121" t="s">
        <v>392</v>
      </c>
      <c r="R566">
        <v>1</v>
      </c>
      <c r="S566">
        <v>1</v>
      </c>
      <c r="T566">
        <v>1</v>
      </c>
      <c r="U566" t="e">
        <f t="shared" si="862"/>
        <v>#VALUE!</v>
      </c>
      <c r="V566">
        <f t="shared" si="863"/>
        <v>2603</v>
      </c>
      <c r="W566">
        <f t="shared" si="864"/>
        <v>2698</v>
      </c>
      <c r="X566">
        <f t="shared" si="865"/>
        <v>3956</v>
      </c>
      <c r="Y566" t="e">
        <f t="shared" si="854"/>
        <v>#VALUE!</v>
      </c>
      <c r="Z566">
        <f t="shared" si="855"/>
        <v>448</v>
      </c>
      <c r="AA566">
        <f t="shared" si="856"/>
        <v>464</v>
      </c>
      <c r="AB566" s="8">
        <f t="shared" si="857"/>
        <v>680</v>
      </c>
      <c r="AC566" s="213" t="e">
        <f t="shared" si="878"/>
        <v>#VALUE!</v>
      </c>
      <c r="AD566" s="213">
        <f t="shared" si="879"/>
        <v>0.96247126133555416</v>
      </c>
      <c r="AE566" s="213">
        <f t="shared" si="880"/>
        <v>1.0318874975356527</v>
      </c>
      <c r="AF566" s="213">
        <f t="shared" si="881"/>
        <v>2.2038685864090306</v>
      </c>
      <c r="AG566" s="167">
        <f t="shared" si="866"/>
        <v>2.0829999999999999E-4</v>
      </c>
      <c r="AH566" s="167">
        <f t="shared" si="867"/>
        <v>1.724</v>
      </c>
      <c r="AI566" s="167">
        <f t="shared" si="868"/>
        <v>2</v>
      </c>
      <c r="AJ566" s="167">
        <f t="shared" si="869"/>
        <v>4.6182900000000003E-4</v>
      </c>
      <c r="AK566" s="115">
        <v>645.62512273636446</v>
      </c>
      <c r="AL566" s="7">
        <v>669.11187505864359</v>
      </c>
      <c r="AM566" s="7">
        <v>981.24</v>
      </c>
      <c r="AN566">
        <v>1</v>
      </c>
      <c r="AO566">
        <v>1</v>
      </c>
      <c r="AP566">
        <v>1</v>
      </c>
      <c r="AQ566">
        <f t="shared" si="870"/>
        <v>727</v>
      </c>
      <c r="AR566">
        <f t="shared" si="870"/>
        <v>754</v>
      </c>
      <c r="AS566">
        <f t="shared" si="871"/>
        <v>1105</v>
      </c>
      <c r="AT566">
        <f t="shared" si="858"/>
        <v>313</v>
      </c>
      <c r="AU566">
        <f t="shared" si="859"/>
        <v>324</v>
      </c>
      <c r="AV566" s="8">
        <f t="shared" si="860"/>
        <v>475</v>
      </c>
      <c r="AW566" s="213">
        <f t="shared" si="882"/>
        <v>0.47255531705345388</v>
      </c>
      <c r="AX566" s="213">
        <f t="shared" si="883"/>
        <v>0.5060573108360954</v>
      </c>
      <c r="AY566" s="213">
        <f t="shared" si="884"/>
        <v>1.0810048908552929</v>
      </c>
      <c r="AZ566" s="119">
        <f t="shared" si="888"/>
        <v>0.5</v>
      </c>
      <c r="BA566" s="1">
        <v>16.399999999999999</v>
      </c>
      <c r="BB566">
        <v>17.7</v>
      </c>
      <c r="BC566">
        <v>29.7</v>
      </c>
      <c r="BE566" s="7">
        <v>3679</v>
      </c>
      <c r="BG566" s="123">
        <f t="shared" si="872"/>
        <v>0.8</v>
      </c>
      <c r="BJ566">
        <v>0</v>
      </c>
      <c r="BK566">
        <v>10</v>
      </c>
      <c r="BL566">
        <v>10.9</v>
      </c>
      <c r="BM566">
        <v>21.85</v>
      </c>
      <c r="BO566">
        <f t="shared" si="887"/>
        <v>1</v>
      </c>
      <c r="BP566">
        <f t="shared" si="887"/>
        <v>1</v>
      </c>
      <c r="BQ566">
        <f t="shared" si="887"/>
        <v>1</v>
      </c>
      <c r="BR566">
        <f t="shared" si="873"/>
        <v>727</v>
      </c>
      <c r="BS566">
        <f t="shared" si="885"/>
        <v>754</v>
      </c>
      <c r="BT566">
        <f t="shared" si="886"/>
        <v>1105</v>
      </c>
      <c r="BV566">
        <f t="shared" si="874"/>
        <v>0</v>
      </c>
      <c r="BW566">
        <f t="shared" si="875"/>
        <v>0</v>
      </c>
      <c r="BX566">
        <f t="shared" si="876"/>
        <v>0</v>
      </c>
      <c r="BY566">
        <f t="shared" si="853"/>
        <v>1</v>
      </c>
    </row>
    <row r="567" spans="1:77" x14ac:dyDescent="0.25">
      <c r="A567" t="str">
        <f t="shared" si="877"/>
        <v>25016</v>
      </c>
      <c r="D567">
        <v>2</v>
      </c>
      <c r="E567">
        <v>50</v>
      </c>
      <c r="F567">
        <v>40.5</v>
      </c>
      <c r="G567">
        <v>16</v>
      </c>
      <c r="H567">
        <v>16.5</v>
      </c>
      <c r="I567">
        <v>0</v>
      </c>
      <c r="J567">
        <v>26</v>
      </c>
      <c r="K567">
        <v>30</v>
      </c>
      <c r="L567">
        <v>48.1</v>
      </c>
      <c r="M567" s="115">
        <f t="shared" si="861"/>
        <v>3183.76</v>
      </c>
      <c r="N567" s="7">
        <v>6916.3686790875245</v>
      </c>
      <c r="O567" s="7">
        <v>7167.9744986485921</v>
      </c>
      <c r="P567" s="7">
        <v>10511.7</v>
      </c>
      <c r="Q567" s="121" t="s">
        <v>392</v>
      </c>
      <c r="R567">
        <v>1</v>
      </c>
      <c r="S567">
        <v>1</v>
      </c>
      <c r="T567">
        <v>1</v>
      </c>
      <c r="U567" t="e">
        <f t="shared" si="862"/>
        <v>#VALUE!</v>
      </c>
      <c r="V567">
        <f t="shared" si="863"/>
        <v>3806</v>
      </c>
      <c r="W567">
        <f t="shared" si="864"/>
        <v>3945</v>
      </c>
      <c r="X567">
        <f t="shared" si="865"/>
        <v>5785</v>
      </c>
      <c r="Y567" t="e">
        <f t="shared" si="854"/>
        <v>#VALUE!</v>
      </c>
      <c r="Z567">
        <f t="shared" si="855"/>
        <v>655</v>
      </c>
      <c r="AA567">
        <f t="shared" si="856"/>
        <v>679</v>
      </c>
      <c r="AB567" s="8">
        <f t="shared" si="857"/>
        <v>995</v>
      </c>
      <c r="AC567" s="213" t="e">
        <f t="shared" si="878"/>
        <v>#VALUE!</v>
      </c>
      <c r="AD567" s="213">
        <f t="shared" si="879"/>
        <v>6.0642035159960148</v>
      </c>
      <c r="AE567" s="213">
        <f t="shared" si="880"/>
        <v>6.5145329195676656</v>
      </c>
      <c r="AF567" s="213">
        <f t="shared" si="881"/>
        <v>13.941473330822763</v>
      </c>
      <c r="AG567" s="167">
        <f t="shared" si="866"/>
        <v>2.0829999999999999E-4</v>
      </c>
      <c r="AH567" s="167">
        <f t="shared" si="867"/>
        <v>1.724</v>
      </c>
      <c r="AI567" s="167">
        <f t="shared" si="868"/>
        <v>4</v>
      </c>
      <c r="AJ567" s="167">
        <f t="shared" si="869"/>
        <v>1.392796E-3</v>
      </c>
      <c r="AK567" s="115">
        <v>1059</v>
      </c>
      <c r="AL567" s="7">
        <v>1098</v>
      </c>
      <c r="AM567" s="7">
        <v>1610</v>
      </c>
      <c r="AN567">
        <v>1</v>
      </c>
      <c r="AO567">
        <v>1</v>
      </c>
      <c r="AP567">
        <v>1</v>
      </c>
      <c r="AQ567">
        <f t="shared" si="870"/>
        <v>1193</v>
      </c>
      <c r="AR567">
        <f t="shared" si="870"/>
        <v>1237</v>
      </c>
      <c r="AS567">
        <f t="shared" si="871"/>
        <v>1813</v>
      </c>
      <c r="AT567">
        <f t="shared" si="858"/>
        <v>513</v>
      </c>
      <c r="AU567">
        <f t="shared" si="859"/>
        <v>532</v>
      </c>
      <c r="AV567" s="8">
        <f t="shared" si="860"/>
        <v>780</v>
      </c>
      <c r="AW567" s="213">
        <f t="shared" si="882"/>
        <v>3.7287674213963076</v>
      </c>
      <c r="AX567" s="213">
        <f t="shared" si="883"/>
        <v>4.0086194019114236</v>
      </c>
      <c r="AY567" s="213">
        <f t="shared" si="884"/>
        <v>8.5857423211206996</v>
      </c>
      <c r="AZ567" s="119">
        <f t="shared" si="888"/>
        <v>1</v>
      </c>
      <c r="BA567" s="1">
        <v>16.399999999999999</v>
      </c>
      <c r="BB567">
        <v>17.7</v>
      </c>
      <c r="BC567">
        <v>29.7</v>
      </c>
      <c r="BE567" s="7">
        <v>4682</v>
      </c>
      <c r="BG567" s="123">
        <f t="shared" si="872"/>
        <v>0.68</v>
      </c>
      <c r="BJ567">
        <v>0</v>
      </c>
      <c r="BK567">
        <v>10</v>
      </c>
      <c r="BL567">
        <v>10.9</v>
      </c>
      <c r="BM567">
        <v>21.85</v>
      </c>
      <c r="BO567">
        <f t="shared" si="887"/>
        <v>1</v>
      </c>
      <c r="BP567">
        <f t="shared" si="887"/>
        <v>1</v>
      </c>
      <c r="BQ567">
        <f t="shared" si="887"/>
        <v>1</v>
      </c>
      <c r="BR567">
        <f t="shared" si="873"/>
        <v>1193</v>
      </c>
      <c r="BS567">
        <f t="shared" si="885"/>
        <v>1237</v>
      </c>
      <c r="BT567">
        <f t="shared" si="886"/>
        <v>1813</v>
      </c>
      <c r="BV567">
        <f t="shared" si="874"/>
        <v>0</v>
      </c>
      <c r="BW567">
        <f t="shared" si="875"/>
        <v>0</v>
      </c>
      <c r="BX567">
        <f t="shared" si="876"/>
        <v>0</v>
      </c>
      <c r="BY567">
        <f t="shared" si="853"/>
        <v>1</v>
      </c>
    </row>
    <row r="568" spans="1:77" x14ac:dyDescent="0.25">
      <c r="A568" t="str">
        <f t="shared" si="877"/>
        <v>25020</v>
      </c>
      <c r="D568">
        <v>2</v>
      </c>
      <c r="E568">
        <v>50</v>
      </c>
      <c r="F568">
        <v>40.5</v>
      </c>
      <c r="G568">
        <v>20</v>
      </c>
      <c r="H568">
        <v>21.5</v>
      </c>
      <c r="I568">
        <v>0</v>
      </c>
      <c r="J568">
        <v>26</v>
      </c>
      <c r="K568">
        <v>30</v>
      </c>
      <c r="L568">
        <v>48.1</v>
      </c>
      <c r="M568" s="115">
        <f t="shared" si="861"/>
        <v>4070.4</v>
      </c>
      <c r="N568" s="7">
        <v>6176.0620183272586</v>
      </c>
      <c r="O568" s="7">
        <v>6765.7106634844222</v>
      </c>
      <c r="P568" s="7">
        <v>9017.64</v>
      </c>
      <c r="Q568" s="121" t="s">
        <v>392</v>
      </c>
      <c r="R568">
        <v>1</v>
      </c>
      <c r="S568">
        <v>1</v>
      </c>
      <c r="T568">
        <v>1</v>
      </c>
      <c r="U568" t="e">
        <f t="shared" si="862"/>
        <v>#VALUE!</v>
      </c>
      <c r="V568">
        <f t="shared" si="863"/>
        <v>3399</v>
      </c>
      <c r="W568">
        <f t="shared" si="864"/>
        <v>3723</v>
      </c>
      <c r="X568">
        <f t="shared" si="865"/>
        <v>4963</v>
      </c>
      <c r="Y568" t="e">
        <f t="shared" si="854"/>
        <v>#VALUE!</v>
      </c>
      <c r="Z568">
        <f t="shared" si="855"/>
        <v>585</v>
      </c>
      <c r="AA568">
        <f t="shared" si="856"/>
        <v>640</v>
      </c>
      <c r="AB568" s="8">
        <f t="shared" si="857"/>
        <v>854</v>
      </c>
      <c r="AC568" s="213" t="e">
        <f t="shared" si="878"/>
        <v>#VALUE!</v>
      </c>
      <c r="AD568" s="213">
        <f t="shared" si="879"/>
        <v>1.3148789805579368</v>
      </c>
      <c r="AE568" s="213">
        <f t="shared" si="880"/>
        <v>1.5722136298044704</v>
      </c>
      <c r="AF568" s="213">
        <f t="shared" si="881"/>
        <v>2.7911157357122991</v>
      </c>
      <c r="AG568" s="167">
        <f t="shared" si="866"/>
        <v>1.2760000000000001E-4</v>
      </c>
      <c r="AH568" s="167">
        <f t="shared" si="867"/>
        <v>1.7219</v>
      </c>
      <c r="AI568" s="167">
        <f t="shared" si="868"/>
        <v>2</v>
      </c>
      <c r="AJ568" s="167">
        <f t="shared" si="869"/>
        <v>3.76611E-4</v>
      </c>
      <c r="AK568" s="115">
        <v>763.26517311676128</v>
      </c>
      <c r="AL568" s="7">
        <v>836.13657141043336</v>
      </c>
      <c r="AM568" s="7">
        <v>1114.44</v>
      </c>
      <c r="AN568">
        <v>1</v>
      </c>
      <c r="AO568">
        <v>1</v>
      </c>
      <c r="AP568">
        <v>1</v>
      </c>
      <c r="AQ568">
        <f t="shared" si="870"/>
        <v>860</v>
      </c>
      <c r="AR568">
        <f t="shared" si="870"/>
        <v>942</v>
      </c>
      <c r="AS568">
        <f t="shared" si="871"/>
        <v>1255</v>
      </c>
      <c r="AT568">
        <f t="shared" si="858"/>
        <v>370</v>
      </c>
      <c r="AU568">
        <f t="shared" si="859"/>
        <v>405</v>
      </c>
      <c r="AV568" s="8">
        <f t="shared" si="860"/>
        <v>540</v>
      </c>
      <c r="AW568" s="213">
        <f t="shared" si="882"/>
        <v>0.52880542628494576</v>
      </c>
      <c r="AX568" s="213">
        <f t="shared" si="883"/>
        <v>0.63288152299390588</v>
      </c>
      <c r="AY568" s="213">
        <f t="shared" si="884"/>
        <v>1.1213637458852972</v>
      </c>
      <c r="AZ568" s="119">
        <f t="shared" si="888"/>
        <v>0.7</v>
      </c>
      <c r="BA568" s="1">
        <v>16.399999999999999</v>
      </c>
      <c r="BB568">
        <v>17.7</v>
      </c>
      <c r="BC568">
        <v>29.7</v>
      </c>
      <c r="BE568" s="7">
        <v>5088</v>
      </c>
      <c r="BG568" s="123">
        <f t="shared" si="872"/>
        <v>0.8</v>
      </c>
      <c r="BJ568">
        <v>0</v>
      </c>
      <c r="BK568">
        <v>10</v>
      </c>
      <c r="BL568">
        <v>10.9</v>
      </c>
      <c r="BM568">
        <v>21.85</v>
      </c>
      <c r="BO568">
        <f t="shared" si="887"/>
        <v>1</v>
      </c>
      <c r="BP568">
        <f t="shared" si="887"/>
        <v>1</v>
      </c>
      <c r="BQ568">
        <f t="shared" si="887"/>
        <v>1</v>
      </c>
      <c r="BR568">
        <f t="shared" si="873"/>
        <v>860</v>
      </c>
      <c r="BS568">
        <f t="shared" si="885"/>
        <v>942</v>
      </c>
      <c r="BT568">
        <f t="shared" si="886"/>
        <v>1255</v>
      </c>
      <c r="BV568">
        <f t="shared" si="874"/>
        <v>0</v>
      </c>
      <c r="BW568">
        <f t="shared" si="875"/>
        <v>0</v>
      </c>
      <c r="BX568">
        <f t="shared" si="876"/>
        <v>0</v>
      </c>
      <c r="BY568">
        <f t="shared" si="853"/>
        <v>1</v>
      </c>
    </row>
    <row r="569" spans="1:77" x14ac:dyDescent="0.25">
      <c r="A569" t="str">
        <f t="shared" si="877"/>
        <v>25021</v>
      </c>
      <c r="D569">
        <v>2</v>
      </c>
      <c r="E569">
        <v>50</v>
      </c>
      <c r="F569">
        <v>40.5</v>
      </c>
      <c r="G569">
        <v>21</v>
      </c>
      <c r="H569">
        <v>21.5</v>
      </c>
      <c r="I569">
        <v>0</v>
      </c>
      <c r="J569">
        <v>26</v>
      </c>
      <c r="K569">
        <v>30</v>
      </c>
      <c r="L569">
        <v>48.1</v>
      </c>
      <c r="M569" s="115">
        <f t="shared" si="861"/>
        <v>4923.2000000000007</v>
      </c>
      <c r="N569" s="7">
        <v>8907.2895892451361</v>
      </c>
      <c r="O569" s="7">
        <v>9231.3217513746804</v>
      </c>
      <c r="P569" s="7">
        <v>13537.56</v>
      </c>
      <c r="Q569" s="121" t="s">
        <v>392</v>
      </c>
      <c r="R569">
        <v>1</v>
      </c>
      <c r="S569">
        <v>1</v>
      </c>
      <c r="T569">
        <v>1</v>
      </c>
      <c r="U569" t="e">
        <f t="shared" si="862"/>
        <v>#VALUE!</v>
      </c>
      <c r="V569">
        <f t="shared" si="863"/>
        <v>4902</v>
      </c>
      <c r="W569">
        <f t="shared" si="864"/>
        <v>5080</v>
      </c>
      <c r="X569">
        <f t="shared" si="865"/>
        <v>7450</v>
      </c>
      <c r="Y569" t="e">
        <f t="shared" si="854"/>
        <v>#VALUE!</v>
      </c>
      <c r="Z569">
        <f t="shared" si="855"/>
        <v>843</v>
      </c>
      <c r="AA569">
        <f t="shared" si="856"/>
        <v>874</v>
      </c>
      <c r="AB569" s="8">
        <f t="shared" si="857"/>
        <v>1281</v>
      </c>
      <c r="AC569" s="213" t="e">
        <f t="shared" si="878"/>
        <v>#VALUE!</v>
      </c>
      <c r="AD569" s="213">
        <f t="shared" si="879"/>
        <v>3.7754241302904257</v>
      </c>
      <c r="AE569" s="213">
        <f t="shared" si="880"/>
        <v>4.0561126514254919</v>
      </c>
      <c r="AF569" s="213">
        <f t="shared" si="881"/>
        <v>8.6685432188628617</v>
      </c>
      <c r="AG569" s="167">
        <f t="shared" si="866"/>
        <v>1.2760000000000001E-4</v>
      </c>
      <c r="AH569" s="167">
        <f t="shared" si="867"/>
        <v>1.7219</v>
      </c>
      <c r="AI569" s="167">
        <f t="shared" si="868"/>
        <v>4</v>
      </c>
      <c r="AJ569" s="167">
        <f t="shared" si="869"/>
        <v>5.1420100000000005E-4</v>
      </c>
      <c r="AK569" s="115">
        <v>1155.4060454399644</v>
      </c>
      <c r="AL569" s="7">
        <v>1197.4377673560793</v>
      </c>
      <c r="AM569" s="7">
        <v>1756.02</v>
      </c>
      <c r="AN569">
        <v>1</v>
      </c>
      <c r="AO569">
        <v>1</v>
      </c>
      <c r="AP569">
        <v>1</v>
      </c>
      <c r="AQ569">
        <f t="shared" si="870"/>
        <v>1301</v>
      </c>
      <c r="AR569">
        <f t="shared" si="870"/>
        <v>1349</v>
      </c>
      <c r="AS569">
        <f t="shared" si="871"/>
        <v>1978</v>
      </c>
      <c r="AT569">
        <f t="shared" si="858"/>
        <v>559</v>
      </c>
      <c r="AU569">
        <f t="shared" si="859"/>
        <v>580</v>
      </c>
      <c r="AV569" s="8">
        <f t="shared" si="860"/>
        <v>851</v>
      </c>
      <c r="AW569" s="213">
        <f t="shared" si="882"/>
        <v>1.6704425291085792</v>
      </c>
      <c r="AX569" s="213">
        <f t="shared" si="883"/>
        <v>1.7972550143142052</v>
      </c>
      <c r="AY569" s="213">
        <f t="shared" si="884"/>
        <v>3.8469015286795298</v>
      </c>
      <c r="AZ569" s="119">
        <f t="shared" si="888"/>
        <v>1.3</v>
      </c>
      <c r="BA569" s="1">
        <v>16.399999999999999</v>
      </c>
      <c r="BB569">
        <v>17.7</v>
      </c>
      <c r="BC569">
        <v>29.7</v>
      </c>
      <c r="BE569" s="7">
        <v>6154</v>
      </c>
      <c r="BG569" s="123">
        <f t="shared" si="872"/>
        <v>0.8</v>
      </c>
      <c r="BJ569">
        <v>0</v>
      </c>
      <c r="BK569">
        <v>10</v>
      </c>
      <c r="BL569">
        <v>10.9</v>
      </c>
      <c r="BM569">
        <v>21.85</v>
      </c>
      <c r="BO569">
        <f t="shared" si="887"/>
        <v>1</v>
      </c>
      <c r="BP569">
        <f t="shared" si="887"/>
        <v>1</v>
      </c>
      <c r="BQ569">
        <f t="shared" si="887"/>
        <v>1</v>
      </c>
      <c r="BR569">
        <f t="shared" si="873"/>
        <v>1301</v>
      </c>
      <c r="BS569">
        <f t="shared" si="885"/>
        <v>1349</v>
      </c>
      <c r="BT569">
        <f t="shared" si="886"/>
        <v>1978</v>
      </c>
      <c r="BV569">
        <f t="shared" si="874"/>
        <v>0</v>
      </c>
      <c r="BW569">
        <f t="shared" si="875"/>
        <v>0</v>
      </c>
      <c r="BX569">
        <f t="shared" si="876"/>
        <v>0</v>
      </c>
      <c r="BY569">
        <f t="shared" si="853"/>
        <v>1</v>
      </c>
    </row>
    <row r="570" spans="1:77" x14ac:dyDescent="0.25">
      <c r="A570" t="str">
        <f t="shared" si="877"/>
        <v>25010</v>
      </c>
      <c r="D570">
        <v>2</v>
      </c>
      <c r="E570">
        <v>50</v>
      </c>
      <c r="F570">
        <v>40.5</v>
      </c>
      <c r="G570">
        <v>10</v>
      </c>
      <c r="H570">
        <v>11.5</v>
      </c>
      <c r="I570">
        <v>0</v>
      </c>
      <c r="J570">
        <v>26</v>
      </c>
      <c r="K570">
        <v>30</v>
      </c>
      <c r="L570">
        <v>47.8</v>
      </c>
      <c r="M570" s="115">
        <f t="shared" si="861"/>
        <v>2255.4</v>
      </c>
      <c r="N570" s="7">
        <v>4178.1784000000007</v>
      </c>
      <c r="O570" s="7">
        <v>4608.2849999999999</v>
      </c>
      <c r="P570" s="7">
        <v>6144.38</v>
      </c>
      <c r="Q570" s="121" t="s">
        <v>392</v>
      </c>
      <c r="R570">
        <v>1</v>
      </c>
      <c r="S570">
        <v>1</v>
      </c>
      <c r="T570">
        <v>1</v>
      </c>
      <c r="U570" t="e">
        <f t="shared" si="862"/>
        <v>#VALUE!</v>
      </c>
      <c r="V570">
        <f t="shared" si="863"/>
        <v>2299</v>
      </c>
      <c r="W570">
        <f t="shared" si="864"/>
        <v>2536</v>
      </c>
      <c r="X570">
        <f t="shared" si="865"/>
        <v>3381</v>
      </c>
      <c r="Y570" t="e">
        <f t="shared" si="854"/>
        <v>#VALUE!</v>
      </c>
      <c r="Z570">
        <f t="shared" si="855"/>
        <v>395</v>
      </c>
      <c r="AA570">
        <f t="shared" si="856"/>
        <v>436</v>
      </c>
      <c r="AB570" s="8">
        <f t="shared" si="857"/>
        <v>582</v>
      </c>
      <c r="AC570" s="213" t="e">
        <f t="shared" si="878"/>
        <v>#VALUE!</v>
      </c>
      <c r="AD570" s="213">
        <f t="shared" si="879"/>
        <v>0.65008851109987886</v>
      </c>
      <c r="AE570" s="213">
        <f t="shared" si="880"/>
        <v>0.78926140195998973</v>
      </c>
      <c r="AF570" s="213">
        <f t="shared" si="881"/>
        <v>1.392556635737711</v>
      </c>
      <c r="AG570" s="167">
        <f t="shared" si="866"/>
        <v>3.969E-4</v>
      </c>
      <c r="AH570" s="167">
        <f t="shared" si="867"/>
        <v>1.7345999999999999</v>
      </c>
      <c r="AI570" s="167">
        <f t="shared" si="868"/>
        <v>2</v>
      </c>
      <c r="AJ570" s="167">
        <f t="shared" si="869"/>
        <v>3.6734700000000002E-4</v>
      </c>
      <c r="AK570" s="115">
        <v>579.25120000000004</v>
      </c>
      <c r="AL570" s="7">
        <v>638.88</v>
      </c>
      <c r="AM570" s="7">
        <v>851.84</v>
      </c>
      <c r="AN570">
        <v>1</v>
      </c>
      <c r="AO570">
        <v>1</v>
      </c>
      <c r="AP570">
        <v>1</v>
      </c>
      <c r="AQ570">
        <f t="shared" si="870"/>
        <v>652</v>
      </c>
      <c r="AR570">
        <f t="shared" si="870"/>
        <v>719</v>
      </c>
      <c r="AS570">
        <f t="shared" si="871"/>
        <v>959</v>
      </c>
      <c r="AT570">
        <f t="shared" si="858"/>
        <v>280</v>
      </c>
      <c r="AU570">
        <f t="shared" si="859"/>
        <v>309</v>
      </c>
      <c r="AV570" s="8">
        <f t="shared" si="860"/>
        <v>412</v>
      </c>
      <c r="AW570" s="213">
        <f t="shared" si="882"/>
        <v>0.33090625295952986</v>
      </c>
      <c r="AX570" s="213">
        <f t="shared" si="883"/>
        <v>0.40147064249410369</v>
      </c>
      <c r="AY570" s="213">
        <f t="shared" si="884"/>
        <v>0.7061801140106192</v>
      </c>
      <c r="AZ570" s="119">
        <f t="shared" si="888"/>
        <v>0.3</v>
      </c>
      <c r="BA570" s="1">
        <v>16.2</v>
      </c>
      <c r="BB570">
        <v>18.600000000000001</v>
      </c>
      <c r="BC570">
        <v>31.4</v>
      </c>
      <c r="BE570" s="7">
        <v>2506</v>
      </c>
      <c r="BG570" s="123">
        <f t="shared" si="872"/>
        <v>0.9</v>
      </c>
      <c r="BJ570">
        <v>0</v>
      </c>
      <c r="BK570">
        <v>10.199999999999999</v>
      </c>
      <c r="BL570">
        <v>11.9</v>
      </c>
      <c r="BM570">
        <v>21.85</v>
      </c>
      <c r="BO570">
        <f t="shared" si="887"/>
        <v>1</v>
      </c>
      <c r="BP570">
        <f t="shared" si="887"/>
        <v>1</v>
      </c>
      <c r="BQ570">
        <f t="shared" si="887"/>
        <v>1</v>
      </c>
      <c r="BR570">
        <f t="shared" si="873"/>
        <v>652</v>
      </c>
      <c r="BS570">
        <f t="shared" si="885"/>
        <v>719</v>
      </c>
      <c r="BT570">
        <f t="shared" si="886"/>
        <v>959</v>
      </c>
      <c r="BV570">
        <f t="shared" si="874"/>
        <v>0</v>
      </c>
      <c r="BW570">
        <f t="shared" si="875"/>
        <v>0</v>
      </c>
      <c r="BX570">
        <f t="shared" si="876"/>
        <v>0</v>
      </c>
      <c r="BY570">
        <f t="shared" si="853"/>
        <v>1</v>
      </c>
    </row>
    <row r="571" spans="1:77" x14ac:dyDescent="0.25">
      <c r="A571" t="str">
        <f t="shared" si="877"/>
        <v>25011</v>
      </c>
      <c r="D571">
        <v>2</v>
      </c>
      <c r="E571">
        <v>50</v>
      </c>
      <c r="F571">
        <v>40.5</v>
      </c>
      <c r="G571">
        <v>11</v>
      </c>
      <c r="H571">
        <v>11.5</v>
      </c>
      <c r="I571">
        <v>0</v>
      </c>
      <c r="J571">
        <v>26</v>
      </c>
      <c r="K571">
        <v>30</v>
      </c>
      <c r="L571">
        <v>47.8</v>
      </c>
      <c r="M571" s="115">
        <f t="shared" si="861"/>
        <v>2314.04</v>
      </c>
      <c r="N571" s="7">
        <v>5669.0920000000006</v>
      </c>
      <c r="O571" s="7">
        <v>6252.6749999999993</v>
      </c>
      <c r="P571" s="7">
        <v>8336.9</v>
      </c>
      <c r="Q571" s="121" t="s">
        <v>392</v>
      </c>
      <c r="R571">
        <v>1</v>
      </c>
      <c r="S571">
        <v>1</v>
      </c>
      <c r="T571">
        <v>1</v>
      </c>
      <c r="U571" t="e">
        <f t="shared" si="862"/>
        <v>#VALUE!</v>
      </c>
      <c r="V571">
        <f t="shared" si="863"/>
        <v>3120</v>
      </c>
      <c r="W571">
        <f t="shared" si="864"/>
        <v>3441</v>
      </c>
      <c r="X571">
        <f t="shared" si="865"/>
        <v>4588</v>
      </c>
      <c r="Y571" t="e">
        <f t="shared" si="854"/>
        <v>#VALUE!</v>
      </c>
      <c r="Z571">
        <f t="shared" si="855"/>
        <v>537</v>
      </c>
      <c r="AA571">
        <f t="shared" si="856"/>
        <v>592</v>
      </c>
      <c r="AB571" s="8">
        <f t="shared" si="857"/>
        <v>789</v>
      </c>
      <c r="AC571" s="213" t="e">
        <f t="shared" si="878"/>
        <v>#VALUE!</v>
      </c>
      <c r="AD571" s="213">
        <f t="shared" si="879"/>
        <v>1.9241302642905427</v>
      </c>
      <c r="AE571" s="213">
        <f t="shared" si="880"/>
        <v>2.3291055157701974</v>
      </c>
      <c r="AF571" s="213">
        <f t="shared" si="881"/>
        <v>4.0906281389321384</v>
      </c>
      <c r="AG571" s="167">
        <f t="shared" si="866"/>
        <v>3.969E-4</v>
      </c>
      <c r="AH571" s="167">
        <f t="shared" si="867"/>
        <v>1.7345999999999999</v>
      </c>
      <c r="AI571" s="167">
        <f t="shared" si="868"/>
        <v>4</v>
      </c>
      <c r="AJ571" s="167">
        <f t="shared" si="869"/>
        <v>5.7428799999999995E-4</v>
      </c>
      <c r="AK571" s="115">
        <v>949.51120000000003</v>
      </c>
      <c r="AL571" s="7">
        <v>1047.2549999999999</v>
      </c>
      <c r="AM571" s="7">
        <v>1396.34</v>
      </c>
      <c r="AN571">
        <v>1</v>
      </c>
      <c r="AO571">
        <v>1</v>
      </c>
      <c r="AP571">
        <v>1</v>
      </c>
      <c r="AQ571">
        <f t="shared" si="870"/>
        <v>1069</v>
      </c>
      <c r="AR571">
        <f t="shared" si="870"/>
        <v>1179</v>
      </c>
      <c r="AS571">
        <f t="shared" si="871"/>
        <v>1573</v>
      </c>
      <c r="AT571">
        <f t="shared" si="858"/>
        <v>460</v>
      </c>
      <c r="AU571">
        <f t="shared" si="859"/>
        <v>507</v>
      </c>
      <c r="AV571" s="8">
        <f t="shared" si="860"/>
        <v>676</v>
      </c>
      <c r="AW571" s="213">
        <f t="shared" si="882"/>
        <v>1.42115929475893</v>
      </c>
      <c r="AX571" s="213">
        <f t="shared" si="883"/>
        <v>1.7192763490127385</v>
      </c>
      <c r="AY571" s="213">
        <f t="shared" si="884"/>
        <v>3.0208674027595199</v>
      </c>
      <c r="AZ571" s="119">
        <f t="shared" si="888"/>
        <v>0.7</v>
      </c>
      <c r="BA571" s="1">
        <v>16.2</v>
      </c>
      <c r="BB571">
        <v>18.600000000000001</v>
      </c>
      <c r="BC571">
        <v>31.4</v>
      </c>
      <c r="BE571" s="7">
        <v>3403</v>
      </c>
      <c r="BG571" s="123">
        <f t="shared" si="872"/>
        <v>0.68</v>
      </c>
      <c r="BJ571">
        <v>0</v>
      </c>
      <c r="BK571">
        <v>10.199999999999999</v>
      </c>
      <c r="BL571">
        <v>11.9</v>
      </c>
      <c r="BM571">
        <v>21.85</v>
      </c>
      <c r="BO571">
        <f t="shared" si="887"/>
        <v>1</v>
      </c>
      <c r="BP571">
        <f t="shared" si="887"/>
        <v>1</v>
      </c>
      <c r="BQ571">
        <f t="shared" si="887"/>
        <v>1</v>
      </c>
      <c r="BR571">
        <f t="shared" si="873"/>
        <v>1069</v>
      </c>
      <c r="BS571">
        <f t="shared" si="885"/>
        <v>1179</v>
      </c>
      <c r="BT571">
        <f t="shared" si="886"/>
        <v>1573</v>
      </c>
      <c r="BV571">
        <f t="shared" si="874"/>
        <v>0</v>
      </c>
      <c r="BW571">
        <f t="shared" si="875"/>
        <v>0</v>
      </c>
      <c r="BX571">
        <f t="shared" si="876"/>
        <v>0</v>
      </c>
      <c r="BY571">
        <f t="shared" si="853"/>
        <v>1</v>
      </c>
    </row>
    <row r="572" spans="1:77" x14ac:dyDescent="0.25">
      <c r="A572" t="str">
        <f t="shared" si="877"/>
        <v>25015</v>
      </c>
      <c r="D572">
        <v>2</v>
      </c>
      <c r="E572">
        <v>50</v>
      </c>
      <c r="F572">
        <v>40.5</v>
      </c>
      <c r="G572">
        <v>15</v>
      </c>
      <c r="H572">
        <v>16.5</v>
      </c>
      <c r="I572">
        <v>0</v>
      </c>
      <c r="J572">
        <v>26</v>
      </c>
      <c r="K572">
        <v>30</v>
      </c>
      <c r="L572">
        <v>48.1</v>
      </c>
      <c r="M572" s="115">
        <f t="shared" si="861"/>
        <v>3188.8</v>
      </c>
      <c r="N572" s="7">
        <v>4942.1733310961072</v>
      </c>
      <c r="O572" s="7">
        <v>5121.9619484404784</v>
      </c>
      <c r="P572" s="7">
        <v>7511.2599999999993</v>
      </c>
      <c r="Q572" s="121" t="s">
        <v>392</v>
      </c>
      <c r="R572">
        <v>1</v>
      </c>
      <c r="S572">
        <v>1</v>
      </c>
      <c r="T572">
        <v>1</v>
      </c>
      <c r="U572" t="e">
        <f t="shared" si="862"/>
        <v>#VALUE!</v>
      </c>
      <c r="V572">
        <f t="shared" si="863"/>
        <v>2720</v>
      </c>
      <c r="W572">
        <f t="shared" si="864"/>
        <v>2819</v>
      </c>
      <c r="X572">
        <f t="shared" si="865"/>
        <v>4134</v>
      </c>
      <c r="Y572" t="e">
        <f t="shared" si="854"/>
        <v>#VALUE!</v>
      </c>
      <c r="Z572">
        <f t="shared" si="855"/>
        <v>468</v>
      </c>
      <c r="AA572">
        <f t="shared" si="856"/>
        <v>485</v>
      </c>
      <c r="AB572" s="8">
        <f t="shared" si="857"/>
        <v>711</v>
      </c>
      <c r="AC572" s="213" t="e">
        <f t="shared" si="878"/>
        <v>#VALUE!</v>
      </c>
      <c r="AD572" s="213">
        <f t="shared" si="879"/>
        <v>1.0496169908388007</v>
      </c>
      <c r="AE572" s="213">
        <f t="shared" si="880"/>
        <v>1.1266422789794759</v>
      </c>
      <c r="AF572" s="213">
        <f t="shared" si="881"/>
        <v>2.4079047760825287</v>
      </c>
      <c r="AG572" s="167">
        <f t="shared" si="866"/>
        <v>2.0829999999999999E-4</v>
      </c>
      <c r="AH572" s="167">
        <f t="shared" si="867"/>
        <v>1.724</v>
      </c>
      <c r="AI572" s="167">
        <f t="shared" si="868"/>
        <v>2</v>
      </c>
      <c r="AJ572" s="167">
        <f t="shared" si="869"/>
        <v>4.6182900000000003E-4</v>
      </c>
      <c r="AK572" s="115">
        <v>653.91552727192982</v>
      </c>
      <c r="AL572" s="7">
        <v>677.70396216321694</v>
      </c>
      <c r="AM572" s="7">
        <v>993.84</v>
      </c>
      <c r="AN572">
        <v>1</v>
      </c>
      <c r="AO572">
        <v>1</v>
      </c>
      <c r="AP572">
        <v>1</v>
      </c>
      <c r="AQ572">
        <f t="shared" si="870"/>
        <v>736</v>
      </c>
      <c r="AR572">
        <f t="shared" si="870"/>
        <v>763</v>
      </c>
      <c r="AS572">
        <f t="shared" si="871"/>
        <v>1119</v>
      </c>
      <c r="AT572">
        <f t="shared" si="858"/>
        <v>316</v>
      </c>
      <c r="AU572">
        <f t="shared" si="859"/>
        <v>328</v>
      </c>
      <c r="AV572" s="8">
        <f t="shared" si="860"/>
        <v>481</v>
      </c>
      <c r="AW572" s="213">
        <f t="shared" si="882"/>
        <v>0.48157916299021247</v>
      </c>
      <c r="AX572" s="213">
        <f t="shared" si="883"/>
        <v>0.51852246949904768</v>
      </c>
      <c r="AY572" s="213">
        <f t="shared" si="884"/>
        <v>1.1082747410672107</v>
      </c>
      <c r="AZ572" s="119">
        <f t="shared" si="888"/>
        <v>0.5</v>
      </c>
      <c r="BA572" s="1">
        <v>16.399999999999999</v>
      </c>
      <c r="BB572">
        <v>17.7</v>
      </c>
      <c r="BC572">
        <v>29.7</v>
      </c>
      <c r="BE572" s="7">
        <v>3986</v>
      </c>
      <c r="BG572" s="123">
        <f t="shared" si="872"/>
        <v>0.8</v>
      </c>
      <c r="BJ572">
        <v>0</v>
      </c>
      <c r="BK572">
        <v>10</v>
      </c>
      <c r="BL572">
        <v>10.9</v>
      </c>
      <c r="BM572">
        <v>21.85</v>
      </c>
      <c r="BO572">
        <f t="shared" si="887"/>
        <v>1</v>
      </c>
      <c r="BP572">
        <f t="shared" si="887"/>
        <v>1</v>
      </c>
      <c r="BQ572">
        <f t="shared" si="887"/>
        <v>1</v>
      </c>
      <c r="BR572">
        <f t="shared" si="873"/>
        <v>736</v>
      </c>
      <c r="BS572">
        <f t="shared" si="885"/>
        <v>763</v>
      </c>
      <c r="BT572">
        <f t="shared" si="886"/>
        <v>1119</v>
      </c>
      <c r="BV572">
        <f t="shared" si="874"/>
        <v>0</v>
      </c>
      <c r="BW572">
        <f t="shared" si="875"/>
        <v>0</v>
      </c>
      <c r="BX572">
        <f t="shared" si="876"/>
        <v>0</v>
      </c>
      <c r="BY572">
        <f t="shared" si="853"/>
        <v>1</v>
      </c>
    </row>
    <row r="573" spans="1:77" x14ac:dyDescent="0.25">
      <c r="A573" t="str">
        <f t="shared" si="877"/>
        <v>25016</v>
      </c>
      <c r="D573">
        <v>2</v>
      </c>
      <c r="E573">
        <v>50</v>
      </c>
      <c r="F573">
        <v>40.5</v>
      </c>
      <c r="G573">
        <v>16</v>
      </c>
      <c r="H573">
        <v>16.5</v>
      </c>
      <c r="I573">
        <v>0</v>
      </c>
      <c r="J573">
        <v>26</v>
      </c>
      <c r="K573">
        <v>30</v>
      </c>
      <c r="L573">
        <v>48.1</v>
      </c>
      <c r="M573" s="115">
        <f t="shared" si="861"/>
        <v>3449.6400000000003</v>
      </c>
      <c r="N573" s="7">
        <v>7342.4691534710291</v>
      </c>
      <c r="O573" s="7">
        <v>7609.5768181679023</v>
      </c>
      <c r="P573" s="7">
        <v>11159.300000000001</v>
      </c>
      <c r="Q573" s="121" t="s">
        <v>392</v>
      </c>
      <c r="R573">
        <v>1</v>
      </c>
      <c r="S573">
        <v>1</v>
      </c>
      <c r="T573">
        <v>1</v>
      </c>
      <c r="U573" t="e">
        <f t="shared" si="862"/>
        <v>#VALUE!</v>
      </c>
      <c r="V573">
        <f t="shared" si="863"/>
        <v>4041</v>
      </c>
      <c r="W573">
        <f t="shared" si="864"/>
        <v>4188</v>
      </c>
      <c r="X573">
        <f t="shared" si="865"/>
        <v>6141</v>
      </c>
      <c r="Y573" t="e">
        <f t="shared" si="854"/>
        <v>#VALUE!</v>
      </c>
      <c r="Z573">
        <f t="shared" si="855"/>
        <v>695</v>
      </c>
      <c r="AA573">
        <f t="shared" si="856"/>
        <v>720</v>
      </c>
      <c r="AB573" s="8">
        <f t="shared" si="857"/>
        <v>1056</v>
      </c>
      <c r="AC573" s="213" t="e">
        <f t="shared" si="878"/>
        <v>#VALUE!</v>
      </c>
      <c r="AD573" s="213">
        <f t="shared" si="879"/>
        <v>6.823680331687707</v>
      </c>
      <c r="AE573" s="213">
        <f t="shared" si="880"/>
        <v>7.3210189410147404</v>
      </c>
      <c r="AF573" s="213">
        <f t="shared" si="881"/>
        <v>15.695422601288003</v>
      </c>
      <c r="AG573" s="167">
        <f t="shared" si="866"/>
        <v>2.0829999999999999E-4</v>
      </c>
      <c r="AH573" s="167">
        <f t="shared" si="867"/>
        <v>1.724</v>
      </c>
      <c r="AI573" s="167">
        <f t="shared" si="868"/>
        <v>4</v>
      </c>
      <c r="AJ573" s="167">
        <f t="shared" si="869"/>
        <v>1.392796E-3</v>
      </c>
      <c r="AK573" s="115">
        <v>1068.8700133353962</v>
      </c>
      <c r="AL573" s="7">
        <v>1107.7538502516963</v>
      </c>
      <c r="AM573" s="7">
        <v>1624.5</v>
      </c>
      <c r="AN573">
        <v>1</v>
      </c>
      <c r="AO573">
        <v>1</v>
      </c>
      <c r="AP573">
        <v>1</v>
      </c>
      <c r="AQ573">
        <f t="shared" si="870"/>
        <v>1204</v>
      </c>
      <c r="AR573">
        <f t="shared" si="870"/>
        <v>1248</v>
      </c>
      <c r="AS573">
        <f t="shared" si="871"/>
        <v>1829</v>
      </c>
      <c r="AT573">
        <f t="shared" si="858"/>
        <v>518</v>
      </c>
      <c r="AU573">
        <f t="shared" si="859"/>
        <v>537</v>
      </c>
      <c r="AV573" s="8">
        <f t="shared" si="860"/>
        <v>786</v>
      </c>
      <c r="AW573" s="213">
        <f t="shared" si="882"/>
        <v>3.8014346308343856</v>
      </c>
      <c r="AX573" s="213">
        <f t="shared" si="883"/>
        <v>4.0839411859901391</v>
      </c>
      <c r="AY573" s="213">
        <f t="shared" si="884"/>
        <v>8.7177348956000529</v>
      </c>
      <c r="AZ573" s="119">
        <f t="shared" si="888"/>
        <v>1</v>
      </c>
      <c r="BA573" s="1">
        <v>16.399999999999999</v>
      </c>
      <c r="BB573">
        <v>17.7</v>
      </c>
      <c r="BC573">
        <v>29.7</v>
      </c>
      <c r="BE573" s="7">
        <v>5073</v>
      </c>
      <c r="BG573" s="123">
        <f t="shared" si="872"/>
        <v>0.68</v>
      </c>
      <c r="BJ573">
        <v>0</v>
      </c>
      <c r="BK573">
        <v>10</v>
      </c>
      <c r="BL573">
        <v>10.9</v>
      </c>
      <c r="BM573">
        <v>21.85</v>
      </c>
      <c r="BO573">
        <f t="shared" si="887"/>
        <v>1</v>
      </c>
      <c r="BP573">
        <f t="shared" si="887"/>
        <v>1</v>
      </c>
      <c r="BQ573">
        <f t="shared" si="887"/>
        <v>1</v>
      </c>
      <c r="BR573">
        <f t="shared" si="873"/>
        <v>1204</v>
      </c>
      <c r="BS573">
        <f t="shared" si="885"/>
        <v>1248</v>
      </c>
      <c r="BT573">
        <f t="shared" si="886"/>
        <v>1829</v>
      </c>
      <c r="BV573">
        <f t="shared" si="874"/>
        <v>0</v>
      </c>
      <c r="BW573">
        <f t="shared" si="875"/>
        <v>0</v>
      </c>
      <c r="BX573">
        <f t="shared" si="876"/>
        <v>0</v>
      </c>
      <c r="BY573">
        <f t="shared" si="853"/>
        <v>1</v>
      </c>
    </row>
    <row r="574" spans="1:77" x14ac:dyDescent="0.25">
      <c r="A574" t="str">
        <f t="shared" si="877"/>
        <v>25020</v>
      </c>
      <c r="D574">
        <v>2</v>
      </c>
      <c r="E574">
        <v>50</v>
      </c>
      <c r="F574">
        <v>40.5</v>
      </c>
      <c r="G574">
        <v>20</v>
      </c>
      <c r="H574">
        <v>21.5</v>
      </c>
      <c r="I574">
        <v>0</v>
      </c>
      <c r="J574">
        <v>26</v>
      </c>
      <c r="K574">
        <v>30</v>
      </c>
      <c r="L574">
        <v>48.1</v>
      </c>
      <c r="M574" s="115">
        <f t="shared" si="861"/>
        <v>4409.6000000000004</v>
      </c>
      <c r="N574" s="7">
        <v>6444.5232000000005</v>
      </c>
      <c r="O574" s="7">
        <v>7107.93</v>
      </c>
      <c r="P574" s="7">
        <v>9477.24</v>
      </c>
      <c r="Q574" s="121" t="s">
        <v>392</v>
      </c>
      <c r="R574">
        <v>1</v>
      </c>
      <c r="S574">
        <v>1</v>
      </c>
      <c r="T574">
        <v>1</v>
      </c>
      <c r="U574" t="e">
        <f t="shared" si="862"/>
        <v>#VALUE!</v>
      </c>
      <c r="V574">
        <f t="shared" si="863"/>
        <v>3547</v>
      </c>
      <c r="W574">
        <f t="shared" si="864"/>
        <v>3912</v>
      </c>
      <c r="X574">
        <f t="shared" si="865"/>
        <v>5216</v>
      </c>
      <c r="Y574" t="e">
        <f t="shared" si="854"/>
        <v>#VALUE!</v>
      </c>
      <c r="Z574">
        <f t="shared" si="855"/>
        <v>610</v>
      </c>
      <c r="AA574">
        <f t="shared" si="856"/>
        <v>673</v>
      </c>
      <c r="AB574" s="8">
        <f t="shared" si="857"/>
        <v>897</v>
      </c>
      <c r="AC574" s="213" t="e">
        <f t="shared" si="878"/>
        <v>#VALUE!</v>
      </c>
      <c r="AD574" s="213">
        <f t="shared" si="879"/>
        <v>1.4290114950127781</v>
      </c>
      <c r="AE574" s="213">
        <f t="shared" si="880"/>
        <v>1.7375998080752715</v>
      </c>
      <c r="AF574" s="213">
        <f t="shared" si="881"/>
        <v>3.0777770188731517</v>
      </c>
      <c r="AG574" s="167">
        <f t="shared" si="866"/>
        <v>1.2760000000000001E-4</v>
      </c>
      <c r="AH574" s="167">
        <f t="shared" si="867"/>
        <v>1.7219</v>
      </c>
      <c r="AI574" s="167">
        <f t="shared" si="868"/>
        <v>2</v>
      </c>
      <c r="AJ574" s="167">
        <f t="shared" si="869"/>
        <v>3.76611E-4</v>
      </c>
      <c r="AK574" s="115">
        <v>768.42720000000008</v>
      </c>
      <c r="AL574" s="7">
        <v>847.53</v>
      </c>
      <c r="AM574" s="7">
        <v>1130.04</v>
      </c>
      <c r="AN574">
        <v>1</v>
      </c>
      <c r="AO574">
        <v>1</v>
      </c>
      <c r="AP574">
        <v>1</v>
      </c>
      <c r="AQ574">
        <f t="shared" si="870"/>
        <v>865</v>
      </c>
      <c r="AR574">
        <f t="shared" si="870"/>
        <v>954</v>
      </c>
      <c r="AS574">
        <f t="shared" si="871"/>
        <v>1273</v>
      </c>
      <c r="AT574">
        <f t="shared" si="858"/>
        <v>372</v>
      </c>
      <c r="AU574">
        <f t="shared" si="859"/>
        <v>410</v>
      </c>
      <c r="AV574" s="8">
        <f t="shared" si="860"/>
        <v>547</v>
      </c>
      <c r="AW574" s="213">
        <f t="shared" si="882"/>
        <v>0.53450205086206759</v>
      </c>
      <c r="AX574" s="213">
        <f t="shared" si="883"/>
        <v>0.64850868220280911</v>
      </c>
      <c r="AY574" s="213">
        <f t="shared" si="884"/>
        <v>1.1504590018679142</v>
      </c>
      <c r="AZ574" s="119">
        <f t="shared" si="888"/>
        <v>0.7</v>
      </c>
      <c r="BA574" s="1">
        <v>16.399999999999999</v>
      </c>
      <c r="BB574">
        <v>17.7</v>
      </c>
      <c r="BC574">
        <v>29.7</v>
      </c>
      <c r="BE574" s="7">
        <v>5512</v>
      </c>
      <c r="BG574" s="123">
        <f t="shared" si="872"/>
        <v>0.8</v>
      </c>
      <c r="BJ574">
        <v>0</v>
      </c>
      <c r="BK574">
        <v>10</v>
      </c>
      <c r="BL574">
        <v>10.9</v>
      </c>
      <c r="BM574">
        <v>21.85</v>
      </c>
      <c r="BO574">
        <f t="shared" si="887"/>
        <v>1</v>
      </c>
      <c r="BP574">
        <f t="shared" si="887"/>
        <v>1</v>
      </c>
      <c r="BQ574">
        <f t="shared" si="887"/>
        <v>1</v>
      </c>
      <c r="BR574">
        <f t="shared" si="873"/>
        <v>865</v>
      </c>
      <c r="BS574">
        <f t="shared" si="885"/>
        <v>954</v>
      </c>
      <c r="BT574">
        <f t="shared" si="886"/>
        <v>1273</v>
      </c>
      <c r="BV574">
        <f t="shared" si="874"/>
        <v>0</v>
      </c>
      <c r="BW574">
        <f t="shared" si="875"/>
        <v>0</v>
      </c>
      <c r="BX574">
        <f t="shared" si="876"/>
        <v>0</v>
      </c>
      <c r="BY574">
        <f t="shared" si="853"/>
        <v>1</v>
      </c>
    </row>
    <row r="575" spans="1:77" x14ac:dyDescent="0.25">
      <c r="A575" t="str">
        <f t="shared" si="877"/>
        <v>25021</v>
      </c>
      <c r="D575">
        <v>2</v>
      </c>
      <c r="E575">
        <v>50</v>
      </c>
      <c r="F575">
        <v>40.5</v>
      </c>
      <c r="G575">
        <v>21</v>
      </c>
      <c r="H575">
        <v>21.5</v>
      </c>
      <c r="I575">
        <v>0</v>
      </c>
      <c r="J575">
        <v>26</v>
      </c>
      <c r="K575">
        <v>30</v>
      </c>
      <c r="L575">
        <v>48.1</v>
      </c>
      <c r="M575" s="115">
        <f t="shared" si="861"/>
        <v>5332.8</v>
      </c>
      <c r="N575" s="7">
        <v>9234.8263652613623</v>
      </c>
      <c r="O575" s="7">
        <v>9570.7750567366256</v>
      </c>
      <c r="P575" s="7">
        <v>14035.359999999999</v>
      </c>
      <c r="Q575" s="121" t="s">
        <v>392</v>
      </c>
      <c r="R575">
        <v>1</v>
      </c>
      <c r="S575">
        <v>1</v>
      </c>
      <c r="T575">
        <v>1</v>
      </c>
      <c r="U575" t="e">
        <f t="shared" si="862"/>
        <v>#VALUE!</v>
      </c>
      <c r="V575">
        <f t="shared" si="863"/>
        <v>5082</v>
      </c>
      <c r="W575">
        <f t="shared" si="864"/>
        <v>5267</v>
      </c>
      <c r="X575">
        <f t="shared" si="865"/>
        <v>7724</v>
      </c>
      <c r="Y575" t="e">
        <f t="shared" si="854"/>
        <v>#VALUE!</v>
      </c>
      <c r="Z575">
        <f t="shared" si="855"/>
        <v>874</v>
      </c>
      <c r="AA575">
        <f t="shared" si="856"/>
        <v>906</v>
      </c>
      <c r="AB575" s="8">
        <f t="shared" si="857"/>
        <v>1329</v>
      </c>
      <c r="AC575" s="213" t="e">
        <f t="shared" si="878"/>
        <v>#VALUE!</v>
      </c>
      <c r="AD575" s="213">
        <f t="shared" si="879"/>
        <v>4.0561126514254919</v>
      </c>
      <c r="AE575" s="213">
        <f t="shared" si="880"/>
        <v>4.3563538172301879</v>
      </c>
      <c r="AF575" s="213">
        <f t="shared" si="881"/>
        <v>9.3259714364779978</v>
      </c>
      <c r="AG575" s="167">
        <f t="shared" si="866"/>
        <v>1.2760000000000001E-4</v>
      </c>
      <c r="AH575" s="167">
        <f t="shared" si="867"/>
        <v>1.7219</v>
      </c>
      <c r="AI575" s="167">
        <f t="shared" si="868"/>
        <v>4</v>
      </c>
      <c r="AJ575" s="167">
        <f t="shared" si="869"/>
        <v>5.1420100000000005E-4</v>
      </c>
      <c r="AK575" s="115">
        <v>1167.5126679363457</v>
      </c>
      <c r="AL575" s="7">
        <v>1209.9849719689844</v>
      </c>
      <c r="AM575" s="7">
        <v>1774.42</v>
      </c>
      <c r="AN575">
        <v>1</v>
      </c>
      <c r="AO575">
        <v>1</v>
      </c>
      <c r="AP575">
        <v>1</v>
      </c>
      <c r="AQ575">
        <f t="shared" si="870"/>
        <v>1315</v>
      </c>
      <c r="AR575">
        <f t="shared" si="870"/>
        <v>1363</v>
      </c>
      <c r="AS575">
        <f t="shared" si="871"/>
        <v>1998</v>
      </c>
      <c r="AT575">
        <f t="shared" si="858"/>
        <v>565</v>
      </c>
      <c r="AU575">
        <f t="shared" si="859"/>
        <v>586</v>
      </c>
      <c r="AV575" s="8">
        <f t="shared" si="860"/>
        <v>859</v>
      </c>
      <c r="AW575" s="213">
        <f t="shared" si="882"/>
        <v>1.70620406966261</v>
      </c>
      <c r="AX575" s="213">
        <f t="shared" si="883"/>
        <v>1.8343341252043579</v>
      </c>
      <c r="AY575" s="213">
        <f t="shared" si="884"/>
        <v>3.9190456397874232</v>
      </c>
      <c r="AZ575" s="119">
        <f t="shared" si="888"/>
        <v>1.3</v>
      </c>
      <c r="BA575" s="1">
        <v>16.399999999999999</v>
      </c>
      <c r="BB575">
        <v>17.7</v>
      </c>
      <c r="BC575">
        <v>29.7</v>
      </c>
      <c r="BE575" s="7">
        <v>6666</v>
      </c>
      <c r="BG575" s="123">
        <f t="shared" si="872"/>
        <v>0.8</v>
      </c>
      <c r="BJ575">
        <v>0</v>
      </c>
      <c r="BK575">
        <v>10</v>
      </c>
      <c r="BL575">
        <v>10.9</v>
      </c>
      <c r="BM575">
        <v>21.85</v>
      </c>
      <c r="BO575">
        <f t="shared" si="887"/>
        <v>1</v>
      </c>
      <c r="BP575">
        <f t="shared" si="887"/>
        <v>1</v>
      </c>
      <c r="BQ575">
        <f t="shared" si="887"/>
        <v>1</v>
      </c>
      <c r="BR575">
        <f t="shared" si="873"/>
        <v>1315</v>
      </c>
      <c r="BS575">
        <f t="shared" si="885"/>
        <v>1363</v>
      </c>
      <c r="BT575">
        <f t="shared" si="886"/>
        <v>1998</v>
      </c>
      <c r="BV575">
        <f t="shared" si="874"/>
        <v>0</v>
      </c>
      <c r="BW575">
        <f t="shared" si="875"/>
        <v>0</v>
      </c>
      <c r="BX575">
        <f t="shared" si="876"/>
        <v>0</v>
      </c>
      <c r="BY575">
        <f t="shared" si="853"/>
        <v>1</v>
      </c>
    </row>
    <row r="576" spans="1:77" x14ac:dyDescent="0.25">
      <c r="A576" t="str">
        <f t="shared" si="877"/>
        <v>25010</v>
      </c>
      <c r="D576">
        <v>2</v>
      </c>
      <c r="E576">
        <v>50</v>
      </c>
      <c r="F576">
        <v>40.5</v>
      </c>
      <c r="G576">
        <v>10</v>
      </c>
      <c r="H576">
        <v>11.5</v>
      </c>
      <c r="I576">
        <v>0</v>
      </c>
      <c r="J576">
        <v>26</v>
      </c>
      <c r="K576">
        <v>30</v>
      </c>
      <c r="L576">
        <v>47.8</v>
      </c>
      <c r="M576" s="115">
        <f t="shared" si="861"/>
        <v>2429.1</v>
      </c>
      <c r="N576" s="7">
        <v>4331.3824000000004</v>
      </c>
      <c r="O576" s="7">
        <v>4782.2249168521384</v>
      </c>
      <c r="P576" s="7">
        <v>6369.68</v>
      </c>
      <c r="Q576" s="121" t="s">
        <v>392</v>
      </c>
      <c r="R576">
        <v>1</v>
      </c>
      <c r="S576">
        <v>1</v>
      </c>
      <c r="T576">
        <v>1</v>
      </c>
      <c r="U576" t="e">
        <f t="shared" si="862"/>
        <v>#VALUE!</v>
      </c>
      <c r="V576">
        <f t="shared" si="863"/>
        <v>2384</v>
      </c>
      <c r="W576">
        <f t="shared" si="864"/>
        <v>2632</v>
      </c>
      <c r="X576">
        <f t="shared" si="865"/>
        <v>3505</v>
      </c>
      <c r="Y576" t="e">
        <f t="shared" si="854"/>
        <v>#VALUE!</v>
      </c>
      <c r="Z576">
        <f t="shared" si="855"/>
        <v>410</v>
      </c>
      <c r="AA576">
        <f t="shared" si="856"/>
        <v>453</v>
      </c>
      <c r="AB576" s="8">
        <f t="shared" si="857"/>
        <v>603</v>
      </c>
      <c r="AC576" s="213" t="e">
        <f t="shared" si="878"/>
        <v>#VALUE!</v>
      </c>
      <c r="AD576" s="213">
        <f t="shared" si="879"/>
        <v>0.69946234895206738</v>
      </c>
      <c r="AE576" s="213">
        <f t="shared" si="880"/>
        <v>0.85086529997072791</v>
      </c>
      <c r="AF576" s="213">
        <f t="shared" si="881"/>
        <v>1.493123052619719</v>
      </c>
      <c r="AG576" s="167">
        <f t="shared" si="866"/>
        <v>3.969E-4</v>
      </c>
      <c r="AH576" s="167">
        <f t="shared" si="867"/>
        <v>1.7345999999999999</v>
      </c>
      <c r="AI576" s="167">
        <f t="shared" si="868"/>
        <v>2</v>
      </c>
      <c r="AJ576" s="167">
        <f t="shared" si="869"/>
        <v>3.6734700000000002E-4</v>
      </c>
      <c r="AK576" s="115">
        <v>587.68320000000006</v>
      </c>
      <c r="AL576" s="7">
        <v>648.85364133524638</v>
      </c>
      <c r="AM576" s="7">
        <v>864.24</v>
      </c>
      <c r="AN576">
        <v>1</v>
      </c>
      <c r="AO576">
        <v>1</v>
      </c>
      <c r="AP576">
        <v>1</v>
      </c>
      <c r="AQ576">
        <f t="shared" si="870"/>
        <v>662</v>
      </c>
      <c r="AR576">
        <f t="shared" si="870"/>
        <v>731</v>
      </c>
      <c r="AS576">
        <f t="shared" si="871"/>
        <v>973</v>
      </c>
      <c r="AT576">
        <f t="shared" si="858"/>
        <v>285</v>
      </c>
      <c r="AU576">
        <f t="shared" si="859"/>
        <v>314</v>
      </c>
      <c r="AV576" s="8">
        <f t="shared" si="860"/>
        <v>418</v>
      </c>
      <c r="AW576" s="213">
        <f t="shared" si="882"/>
        <v>0.34259356201432023</v>
      </c>
      <c r="AX576" s="213">
        <f t="shared" si="883"/>
        <v>0.41431487815068285</v>
      </c>
      <c r="AY576" s="213">
        <f t="shared" si="884"/>
        <v>0.72652332842719902</v>
      </c>
      <c r="AZ576" s="119">
        <f t="shared" si="888"/>
        <v>0.3</v>
      </c>
      <c r="BA576" s="1">
        <v>16.2</v>
      </c>
      <c r="BB576">
        <v>18.600000000000001</v>
      </c>
      <c r="BC576">
        <v>31.4</v>
      </c>
      <c r="BE576" s="7">
        <v>2699</v>
      </c>
      <c r="BG576" s="123">
        <f t="shared" si="872"/>
        <v>0.9</v>
      </c>
      <c r="BJ576">
        <v>0</v>
      </c>
      <c r="BK576">
        <v>10.199999999999999</v>
      </c>
      <c r="BL576">
        <v>11.9</v>
      </c>
      <c r="BM576">
        <v>21.85</v>
      </c>
      <c r="BO576">
        <f t="shared" si="887"/>
        <v>1</v>
      </c>
      <c r="BP576">
        <f t="shared" si="887"/>
        <v>1</v>
      </c>
      <c r="BQ576">
        <f t="shared" si="887"/>
        <v>1</v>
      </c>
      <c r="BR576">
        <f t="shared" si="873"/>
        <v>662</v>
      </c>
      <c r="BS576">
        <f t="shared" si="885"/>
        <v>731</v>
      </c>
      <c r="BT576">
        <f t="shared" si="886"/>
        <v>973</v>
      </c>
      <c r="BV576">
        <f t="shared" si="874"/>
        <v>0</v>
      </c>
      <c r="BW576">
        <f t="shared" si="875"/>
        <v>0</v>
      </c>
      <c r="BX576">
        <f t="shared" si="876"/>
        <v>0</v>
      </c>
      <c r="BY576">
        <f t="shared" si="853"/>
        <v>1</v>
      </c>
    </row>
    <row r="577" spans="1:77" x14ac:dyDescent="0.25">
      <c r="A577" t="str">
        <f t="shared" si="877"/>
        <v>25011</v>
      </c>
      <c r="D577">
        <v>2</v>
      </c>
      <c r="E577">
        <v>50</v>
      </c>
      <c r="F577">
        <v>40.5</v>
      </c>
      <c r="G577">
        <v>11</v>
      </c>
      <c r="H577">
        <v>11.5</v>
      </c>
      <c r="I577">
        <v>0</v>
      </c>
      <c r="J577">
        <v>26</v>
      </c>
      <c r="K577">
        <v>30</v>
      </c>
      <c r="L577">
        <v>47.8</v>
      </c>
      <c r="M577" s="115">
        <f t="shared" si="861"/>
        <v>2492.2000000000003</v>
      </c>
      <c r="N577" s="7">
        <v>5976.8600000000006</v>
      </c>
      <c r="O577" s="7">
        <v>6598.9760720588583</v>
      </c>
      <c r="P577" s="7">
        <v>8789.5</v>
      </c>
      <c r="Q577" s="121" t="s">
        <v>392</v>
      </c>
      <c r="R577">
        <v>1</v>
      </c>
      <c r="S577">
        <v>1</v>
      </c>
      <c r="T577">
        <v>1</v>
      </c>
      <c r="U577" t="e">
        <f t="shared" si="862"/>
        <v>#VALUE!</v>
      </c>
      <c r="V577">
        <f t="shared" si="863"/>
        <v>3289</v>
      </c>
      <c r="W577">
        <f t="shared" si="864"/>
        <v>3632</v>
      </c>
      <c r="X577">
        <f t="shared" si="865"/>
        <v>4837</v>
      </c>
      <c r="Y577" t="e">
        <f t="shared" si="854"/>
        <v>#VALUE!</v>
      </c>
      <c r="Z577">
        <f t="shared" si="855"/>
        <v>566</v>
      </c>
      <c r="AA577">
        <f t="shared" si="856"/>
        <v>625</v>
      </c>
      <c r="AB577" s="8">
        <f t="shared" si="857"/>
        <v>832</v>
      </c>
      <c r="AC577" s="213" t="e">
        <f t="shared" si="878"/>
        <v>#VALUE!</v>
      </c>
      <c r="AD577" s="213">
        <f t="shared" si="879"/>
        <v>2.132924096518642</v>
      </c>
      <c r="AE577" s="213">
        <f t="shared" si="880"/>
        <v>2.5903240326110466</v>
      </c>
      <c r="AF577" s="213">
        <f t="shared" si="881"/>
        <v>4.5395219074303137</v>
      </c>
      <c r="AG577" s="167">
        <f t="shared" si="866"/>
        <v>3.969E-4</v>
      </c>
      <c r="AH577" s="167">
        <f t="shared" si="867"/>
        <v>1.7345999999999999</v>
      </c>
      <c r="AI577" s="167">
        <f t="shared" si="868"/>
        <v>4</v>
      </c>
      <c r="AJ577" s="167">
        <f t="shared" si="869"/>
        <v>5.7428799999999995E-4</v>
      </c>
      <c r="AK577" s="115">
        <v>956</v>
      </c>
      <c r="AL577" s="7">
        <v>1056</v>
      </c>
      <c r="AM577" s="7">
        <v>1406</v>
      </c>
      <c r="AN577">
        <v>1</v>
      </c>
      <c r="AO577">
        <v>1</v>
      </c>
      <c r="AP577">
        <v>1</v>
      </c>
      <c r="AQ577">
        <f t="shared" si="870"/>
        <v>1077</v>
      </c>
      <c r="AR577">
        <f t="shared" si="870"/>
        <v>1189</v>
      </c>
      <c r="AS577">
        <f t="shared" si="871"/>
        <v>1583</v>
      </c>
      <c r="AT577">
        <f t="shared" si="858"/>
        <v>463</v>
      </c>
      <c r="AU577">
        <f t="shared" si="859"/>
        <v>511</v>
      </c>
      <c r="AV577" s="8">
        <f t="shared" si="860"/>
        <v>681</v>
      </c>
      <c r="AW577" s="213">
        <f t="shared" si="882"/>
        <v>1.4393544768153193</v>
      </c>
      <c r="AX577" s="213">
        <f t="shared" si="883"/>
        <v>1.7459350305567238</v>
      </c>
      <c r="AY577" s="213">
        <f t="shared" si="884"/>
        <v>3.0648297429601326</v>
      </c>
      <c r="AZ577" s="119">
        <f t="shared" si="888"/>
        <v>0.7</v>
      </c>
      <c r="BA577" s="1">
        <v>16.2</v>
      </c>
      <c r="BB577">
        <v>18.600000000000001</v>
      </c>
      <c r="BC577">
        <v>31.4</v>
      </c>
      <c r="BE577" s="7">
        <v>3665</v>
      </c>
      <c r="BG577" s="123">
        <f t="shared" si="872"/>
        <v>0.68</v>
      </c>
      <c r="BJ577">
        <v>0</v>
      </c>
      <c r="BK577">
        <v>10.199999999999999</v>
      </c>
      <c r="BL577">
        <v>11.9</v>
      </c>
      <c r="BM577">
        <v>21.85</v>
      </c>
      <c r="BO577">
        <f t="shared" si="887"/>
        <v>1</v>
      </c>
      <c r="BP577">
        <f t="shared" si="887"/>
        <v>1</v>
      </c>
      <c r="BQ577">
        <f t="shared" si="887"/>
        <v>1</v>
      </c>
      <c r="BR577">
        <f t="shared" si="873"/>
        <v>1077</v>
      </c>
      <c r="BS577">
        <f t="shared" si="885"/>
        <v>1189</v>
      </c>
      <c r="BT577">
        <f t="shared" si="886"/>
        <v>1583</v>
      </c>
      <c r="BV577">
        <f t="shared" si="874"/>
        <v>0</v>
      </c>
      <c r="BW577">
        <f t="shared" si="875"/>
        <v>0</v>
      </c>
      <c r="BX577">
        <f t="shared" si="876"/>
        <v>0</v>
      </c>
      <c r="BY577">
        <f t="shared" si="853"/>
        <v>1</v>
      </c>
    </row>
    <row r="578" spans="1:77" x14ac:dyDescent="0.25">
      <c r="A578" t="str">
        <f t="shared" si="877"/>
        <v>25015</v>
      </c>
      <c r="D578">
        <v>2</v>
      </c>
      <c r="E578">
        <v>50</v>
      </c>
      <c r="F578">
        <v>40.5</v>
      </c>
      <c r="G578">
        <v>15</v>
      </c>
      <c r="H578">
        <v>16.5</v>
      </c>
      <c r="I578">
        <v>0</v>
      </c>
      <c r="J578">
        <v>26</v>
      </c>
      <c r="K578">
        <v>30</v>
      </c>
      <c r="L578">
        <v>48.9</v>
      </c>
      <c r="M578" s="115">
        <f t="shared" si="861"/>
        <v>3433.6000000000004</v>
      </c>
      <c r="N578" s="7">
        <v>5583.9635634029</v>
      </c>
      <c r="O578" s="7">
        <v>5708.9475468201636</v>
      </c>
      <c r="P578" s="7">
        <v>8483.56</v>
      </c>
      <c r="Q578" s="121" t="s">
        <v>392</v>
      </c>
      <c r="R578">
        <v>1</v>
      </c>
      <c r="S578">
        <v>1</v>
      </c>
      <c r="T578">
        <v>1</v>
      </c>
      <c r="U578" t="e">
        <f t="shared" si="862"/>
        <v>#VALUE!</v>
      </c>
      <c r="V578">
        <f t="shared" si="863"/>
        <v>3073</v>
      </c>
      <c r="W578">
        <f t="shared" si="864"/>
        <v>3142</v>
      </c>
      <c r="X578">
        <f t="shared" si="865"/>
        <v>4669</v>
      </c>
      <c r="Y578" t="e">
        <f t="shared" si="854"/>
        <v>#VALUE!</v>
      </c>
      <c r="Z578">
        <f t="shared" si="855"/>
        <v>529</v>
      </c>
      <c r="AA578">
        <f t="shared" si="856"/>
        <v>540</v>
      </c>
      <c r="AB578" s="8">
        <f t="shared" si="857"/>
        <v>803</v>
      </c>
      <c r="AC578" s="213" t="e">
        <f t="shared" si="878"/>
        <v>#VALUE!</v>
      </c>
      <c r="AD578" s="213">
        <f t="shared" si="879"/>
        <v>1.3385889769886199</v>
      </c>
      <c r="AE578" s="213">
        <f t="shared" si="880"/>
        <v>1.3944116228585968</v>
      </c>
      <c r="AF578" s="213">
        <f t="shared" si="881"/>
        <v>3.0663100539172023</v>
      </c>
      <c r="AG578" s="167">
        <f t="shared" si="866"/>
        <v>2.0829999999999999E-4</v>
      </c>
      <c r="AH578" s="167">
        <f t="shared" si="867"/>
        <v>1.724</v>
      </c>
      <c r="AI578" s="167">
        <f t="shared" si="868"/>
        <v>2</v>
      </c>
      <c r="AJ578" s="167">
        <f t="shared" si="869"/>
        <v>4.6182900000000003E-4</v>
      </c>
      <c r="AK578" s="115">
        <v>762.23344503523219</v>
      </c>
      <c r="AL578" s="7">
        <v>779.29426056038062</v>
      </c>
      <c r="AM578" s="7">
        <v>1158.04</v>
      </c>
      <c r="AN578">
        <v>1</v>
      </c>
      <c r="AO578">
        <v>1</v>
      </c>
      <c r="AP578">
        <v>1</v>
      </c>
      <c r="AQ578">
        <f t="shared" si="870"/>
        <v>858</v>
      </c>
      <c r="AR578">
        <f t="shared" si="870"/>
        <v>878</v>
      </c>
      <c r="AS578">
        <f t="shared" si="871"/>
        <v>1304</v>
      </c>
      <c r="AT578">
        <f t="shared" si="858"/>
        <v>369</v>
      </c>
      <c r="AU578">
        <f t="shared" si="859"/>
        <v>378</v>
      </c>
      <c r="AV578" s="8">
        <f t="shared" si="860"/>
        <v>561</v>
      </c>
      <c r="AW578" s="213">
        <f t="shared" si="882"/>
        <v>0.6549755637986</v>
      </c>
      <c r="AX578" s="213">
        <f t="shared" si="883"/>
        <v>0.68704587500546821</v>
      </c>
      <c r="AY578" s="213">
        <f t="shared" si="884"/>
        <v>1.5041307370183896</v>
      </c>
      <c r="AZ578" s="119">
        <f t="shared" si="888"/>
        <v>0.5</v>
      </c>
      <c r="BA578" s="1">
        <v>19.3</v>
      </c>
      <c r="BB578">
        <v>20.399999999999999</v>
      </c>
      <c r="BC578">
        <v>34.5</v>
      </c>
      <c r="BE578" s="7">
        <v>4292</v>
      </c>
      <c r="BG578" s="123">
        <f t="shared" si="872"/>
        <v>0.8</v>
      </c>
      <c r="BJ578">
        <v>0</v>
      </c>
      <c r="BK578">
        <v>10</v>
      </c>
      <c r="BL578">
        <v>10.6</v>
      </c>
      <c r="BM578">
        <v>21.85</v>
      </c>
      <c r="BO578">
        <f t="shared" si="887"/>
        <v>1</v>
      </c>
      <c r="BP578">
        <f t="shared" si="887"/>
        <v>1</v>
      </c>
      <c r="BQ578">
        <f t="shared" si="887"/>
        <v>1</v>
      </c>
      <c r="BR578">
        <f t="shared" si="873"/>
        <v>858</v>
      </c>
      <c r="BS578">
        <f t="shared" si="885"/>
        <v>878</v>
      </c>
      <c r="BT578">
        <f t="shared" si="886"/>
        <v>1304</v>
      </c>
      <c r="BV578">
        <f t="shared" si="874"/>
        <v>0</v>
      </c>
      <c r="BW578">
        <f t="shared" si="875"/>
        <v>0</v>
      </c>
      <c r="BX578">
        <f t="shared" si="876"/>
        <v>0</v>
      </c>
      <c r="BY578">
        <f t="shared" si="853"/>
        <v>1</v>
      </c>
    </row>
    <row r="579" spans="1:77" x14ac:dyDescent="0.25">
      <c r="A579" t="str">
        <f t="shared" si="877"/>
        <v>25016</v>
      </c>
      <c r="D579">
        <v>2</v>
      </c>
      <c r="E579">
        <v>50</v>
      </c>
      <c r="F579">
        <v>40.5</v>
      </c>
      <c r="G579">
        <v>16</v>
      </c>
      <c r="H579">
        <v>16.5</v>
      </c>
      <c r="I579">
        <v>0</v>
      </c>
      <c r="J579">
        <v>26</v>
      </c>
      <c r="K579">
        <v>30</v>
      </c>
      <c r="L579">
        <v>48.9</v>
      </c>
      <c r="M579" s="115">
        <f t="shared" si="861"/>
        <v>3714.84</v>
      </c>
      <c r="N579" s="7">
        <v>8165.5551181941737</v>
      </c>
      <c r="O579" s="7">
        <v>8348.321999442087</v>
      </c>
      <c r="P579" s="7">
        <v>12405.7</v>
      </c>
      <c r="Q579" s="121" t="s">
        <v>392</v>
      </c>
      <c r="R579">
        <v>1</v>
      </c>
      <c r="S579">
        <v>1</v>
      </c>
      <c r="T579">
        <v>1</v>
      </c>
      <c r="U579" t="e">
        <f t="shared" si="862"/>
        <v>#VALUE!</v>
      </c>
      <c r="V579">
        <f t="shared" si="863"/>
        <v>4494</v>
      </c>
      <c r="W579">
        <f t="shared" si="864"/>
        <v>4594</v>
      </c>
      <c r="X579">
        <f t="shared" si="865"/>
        <v>6827</v>
      </c>
      <c r="Y579" t="e">
        <f t="shared" si="854"/>
        <v>#VALUE!</v>
      </c>
      <c r="Z579">
        <f t="shared" si="855"/>
        <v>773</v>
      </c>
      <c r="AA579">
        <f t="shared" si="856"/>
        <v>790</v>
      </c>
      <c r="AB579" s="8">
        <f t="shared" si="857"/>
        <v>1174</v>
      </c>
      <c r="AC579" s="213" t="e">
        <f t="shared" si="878"/>
        <v>#VALUE!</v>
      </c>
      <c r="AD579" s="213">
        <f t="shared" si="879"/>
        <v>8.4330193549336983</v>
      </c>
      <c r="AE579" s="213">
        <f t="shared" si="880"/>
        <v>8.806287447766767</v>
      </c>
      <c r="AF579" s="213">
        <f t="shared" si="881"/>
        <v>19.382193212805685</v>
      </c>
      <c r="AG579" s="167">
        <f t="shared" si="866"/>
        <v>2.0829999999999999E-4</v>
      </c>
      <c r="AH579" s="167">
        <f t="shared" si="867"/>
        <v>1.724</v>
      </c>
      <c r="AI579" s="167">
        <f t="shared" si="868"/>
        <v>4</v>
      </c>
      <c r="AJ579" s="167">
        <f t="shared" si="869"/>
        <v>1.392796E-3</v>
      </c>
      <c r="AK579" s="115">
        <v>1250</v>
      </c>
      <c r="AL579" s="7">
        <v>1278</v>
      </c>
      <c r="AM579" s="7">
        <v>1900</v>
      </c>
      <c r="AN579">
        <v>1</v>
      </c>
      <c r="AO579">
        <v>1</v>
      </c>
      <c r="AP579">
        <v>1</v>
      </c>
      <c r="AQ579">
        <f t="shared" si="870"/>
        <v>1408</v>
      </c>
      <c r="AR579">
        <f t="shared" si="870"/>
        <v>1439</v>
      </c>
      <c r="AS579">
        <f t="shared" si="871"/>
        <v>2140</v>
      </c>
      <c r="AT579">
        <f t="shared" si="858"/>
        <v>605</v>
      </c>
      <c r="AU579">
        <f t="shared" si="859"/>
        <v>619</v>
      </c>
      <c r="AV579" s="8">
        <f t="shared" si="860"/>
        <v>920</v>
      </c>
      <c r="AW579" s="213">
        <f t="shared" si="882"/>
        <v>5.1776452439322451</v>
      </c>
      <c r="AX579" s="213">
        <f t="shared" si="883"/>
        <v>5.4188476637414897</v>
      </c>
      <c r="AY579" s="213">
        <f t="shared" si="884"/>
        <v>11.92695959147011</v>
      </c>
      <c r="AZ579" s="119">
        <f t="shared" si="888"/>
        <v>1</v>
      </c>
      <c r="BA579" s="1">
        <v>19.3</v>
      </c>
      <c r="BB579">
        <v>20.399999999999999</v>
      </c>
      <c r="BC579">
        <v>34.5</v>
      </c>
      <c r="BE579" s="7">
        <v>5463</v>
      </c>
      <c r="BG579" s="123">
        <f t="shared" si="872"/>
        <v>0.68</v>
      </c>
      <c r="BJ579">
        <v>0</v>
      </c>
      <c r="BK579">
        <v>10</v>
      </c>
      <c r="BL579">
        <v>10.6</v>
      </c>
      <c r="BM579">
        <v>21.85</v>
      </c>
      <c r="BO579">
        <f t="shared" si="887"/>
        <v>1</v>
      </c>
      <c r="BP579">
        <f t="shared" si="887"/>
        <v>1</v>
      </c>
      <c r="BQ579">
        <f t="shared" si="887"/>
        <v>1</v>
      </c>
      <c r="BR579">
        <f t="shared" si="873"/>
        <v>1408</v>
      </c>
      <c r="BS579">
        <f t="shared" si="885"/>
        <v>1439</v>
      </c>
      <c r="BT579">
        <f t="shared" si="886"/>
        <v>2140</v>
      </c>
      <c r="BV579">
        <f t="shared" si="874"/>
        <v>0</v>
      </c>
      <c r="BW579">
        <f t="shared" si="875"/>
        <v>0</v>
      </c>
      <c r="BX579">
        <f t="shared" si="876"/>
        <v>0</v>
      </c>
      <c r="BY579">
        <f t="shared" si="853"/>
        <v>1</v>
      </c>
    </row>
    <row r="580" spans="1:77" x14ac:dyDescent="0.25">
      <c r="A580" t="str">
        <f t="shared" si="877"/>
        <v>25020</v>
      </c>
      <c r="D580">
        <v>2</v>
      </c>
      <c r="E580">
        <v>50</v>
      </c>
      <c r="F580">
        <v>40.5</v>
      </c>
      <c r="G580">
        <v>20</v>
      </c>
      <c r="H580">
        <v>21.5</v>
      </c>
      <c r="I580">
        <v>0</v>
      </c>
      <c r="J580">
        <v>26</v>
      </c>
      <c r="K580">
        <v>30</v>
      </c>
      <c r="L580">
        <v>48.9</v>
      </c>
      <c r="M580" s="115">
        <f t="shared" si="861"/>
        <v>4748.8</v>
      </c>
      <c r="N580" s="7">
        <v>7236.8592000000008</v>
      </c>
      <c r="O580" s="7">
        <v>7990.1253664397382</v>
      </c>
      <c r="P580" s="7">
        <v>10642.44</v>
      </c>
      <c r="Q580" s="121" t="s">
        <v>392</v>
      </c>
      <c r="R580">
        <v>1</v>
      </c>
      <c r="S580">
        <v>1</v>
      </c>
      <c r="T580">
        <v>1</v>
      </c>
      <c r="U580" t="e">
        <f t="shared" si="862"/>
        <v>#VALUE!</v>
      </c>
      <c r="V580">
        <f t="shared" si="863"/>
        <v>3983</v>
      </c>
      <c r="W580">
        <f t="shared" si="864"/>
        <v>4397</v>
      </c>
      <c r="X580">
        <f t="shared" si="865"/>
        <v>5857</v>
      </c>
      <c r="Y580" t="e">
        <f t="shared" si="854"/>
        <v>#VALUE!</v>
      </c>
      <c r="Z580">
        <f t="shared" si="855"/>
        <v>685</v>
      </c>
      <c r="AA580">
        <f t="shared" si="856"/>
        <v>756</v>
      </c>
      <c r="AB580" s="8">
        <f t="shared" si="857"/>
        <v>1007</v>
      </c>
      <c r="AC580" s="213" t="e">
        <f t="shared" si="878"/>
        <v>#VALUE!</v>
      </c>
      <c r="AD580" s="213">
        <f t="shared" si="879"/>
        <v>1.7997822638712575</v>
      </c>
      <c r="AE580" s="213">
        <f t="shared" si="880"/>
        <v>2.189971412136813</v>
      </c>
      <c r="AF580" s="213">
        <f t="shared" si="881"/>
        <v>3.8746090616615922</v>
      </c>
      <c r="AG580" s="167">
        <f t="shared" si="866"/>
        <v>1.2760000000000001E-4</v>
      </c>
      <c r="AH580" s="167">
        <f t="shared" si="867"/>
        <v>1.7219</v>
      </c>
      <c r="AI580" s="167">
        <f t="shared" si="868"/>
        <v>2</v>
      </c>
      <c r="AJ580" s="167">
        <f t="shared" si="869"/>
        <v>3.76611E-4</v>
      </c>
      <c r="AK580" s="115">
        <v>894.36320000000012</v>
      </c>
      <c r="AL580" s="7">
        <v>987.455178225689</v>
      </c>
      <c r="AM580" s="7">
        <v>1315.24</v>
      </c>
      <c r="AN580">
        <v>1</v>
      </c>
      <c r="AO580">
        <v>1</v>
      </c>
      <c r="AP580">
        <v>1</v>
      </c>
      <c r="AQ580">
        <f t="shared" si="870"/>
        <v>1007</v>
      </c>
      <c r="AR580">
        <f t="shared" si="870"/>
        <v>1112</v>
      </c>
      <c r="AS580">
        <f t="shared" si="871"/>
        <v>1481</v>
      </c>
      <c r="AT580">
        <f t="shared" si="858"/>
        <v>433</v>
      </c>
      <c r="AU580">
        <f t="shared" si="859"/>
        <v>478</v>
      </c>
      <c r="AV580" s="8">
        <f t="shared" si="860"/>
        <v>637</v>
      </c>
      <c r="AW580" s="213">
        <f t="shared" si="882"/>
        <v>0.72283709264074802</v>
      </c>
      <c r="AX580" s="213">
        <f t="shared" si="883"/>
        <v>0.87986763906181664</v>
      </c>
      <c r="AY580" s="213">
        <f t="shared" si="884"/>
        <v>1.5575869945719987</v>
      </c>
      <c r="AZ580" s="119">
        <f t="shared" si="888"/>
        <v>0.7</v>
      </c>
      <c r="BA580" s="1">
        <v>19.3</v>
      </c>
      <c r="BB580">
        <v>20.399999999999999</v>
      </c>
      <c r="BC580">
        <v>34.5</v>
      </c>
      <c r="BE580" s="7">
        <v>5936</v>
      </c>
      <c r="BG580" s="123">
        <f t="shared" si="872"/>
        <v>0.8</v>
      </c>
      <c r="BJ580">
        <v>0</v>
      </c>
      <c r="BK580">
        <v>10</v>
      </c>
      <c r="BL580">
        <v>10.6</v>
      </c>
      <c r="BM580">
        <v>21.85</v>
      </c>
      <c r="BO580">
        <f t="shared" si="887"/>
        <v>1</v>
      </c>
      <c r="BP580">
        <f t="shared" si="887"/>
        <v>1</v>
      </c>
      <c r="BQ580">
        <f t="shared" si="887"/>
        <v>1</v>
      </c>
      <c r="BR580">
        <f t="shared" si="873"/>
        <v>1007</v>
      </c>
      <c r="BS580">
        <f t="shared" si="885"/>
        <v>1112</v>
      </c>
      <c r="BT580">
        <f t="shared" si="886"/>
        <v>1481</v>
      </c>
      <c r="BV580">
        <f t="shared" si="874"/>
        <v>0</v>
      </c>
      <c r="BW580">
        <f t="shared" si="875"/>
        <v>0</v>
      </c>
      <c r="BX580">
        <f t="shared" si="876"/>
        <v>0</v>
      </c>
      <c r="BY580">
        <f t="shared" si="853"/>
        <v>1</v>
      </c>
    </row>
    <row r="581" spans="1:77" x14ac:dyDescent="0.25">
      <c r="A581" t="str">
        <f t="shared" si="877"/>
        <v>25021</v>
      </c>
      <c r="D581">
        <v>2</v>
      </c>
      <c r="E581">
        <v>50</v>
      </c>
      <c r="F581">
        <v>40.5</v>
      </c>
      <c r="G581">
        <v>21</v>
      </c>
      <c r="H581">
        <v>21.5</v>
      </c>
      <c r="I581">
        <v>0</v>
      </c>
      <c r="J581">
        <v>26</v>
      </c>
      <c r="K581">
        <v>30</v>
      </c>
      <c r="L581">
        <v>48.1</v>
      </c>
      <c r="M581" s="115">
        <f t="shared" si="861"/>
        <v>5743.2000000000007</v>
      </c>
      <c r="N581" s="7">
        <v>10516.06232539558</v>
      </c>
      <c r="O581" s="7">
        <v>10751.439821034392</v>
      </c>
      <c r="P581" s="7">
        <v>15976.76</v>
      </c>
      <c r="Q581" s="121" t="s">
        <v>392</v>
      </c>
      <c r="R581">
        <v>1</v>
      </c>
      <c r="S581">
        <v>1</v>
      </c>
      <c r="T581">
        <v>1</v>
      </c>
      <c r="U581" t="e">
        <f t="shared" si="862"/>
        <v>#VALUE!</v>
      </c>
      <c r="V581">
        <f t="shared" si="863"/>
        <v>5787</v>
      </c>
      <c r="W581">
        <f t="shared" si="864"/>
        <v>5917</v>
      </c>
      <c r="X581">
        <f t="shared" si="865"/>
        <v>8793</v>
      </c>
      <c r="Y581" t="e">
        <f t="shared" si="854"/>
        <v>#VALUE!</v>
      </c>
      <c r="Z581">
        <f t="shared" si="855"/>
        <v>995</v>
      </c>
      <c r="AA581">
        <f t="shared" si="856"/>
        <v>1018</v>
      </c>
      <c r="AB581" s="8">
        <f t="shared" si="857"/>
        <v>1512</v>
      </c>
      <c r="AC581" s="213" t="e">
        <f t="shared" si="878"/>
        <v>#VALUE!</v>
      </c>
      <c r="AD581" s="213">
        <f t="shared" si="879"/>
        <v>5.247450366395265</v>
      </c>
      <c r="AE581" s="213">
        <f t="shared" si="880"/>
        <v>5.491135412407866</v>
      </c>
      <c r="AF581" s="213">
        <f t="shared" si="881"/>
        <v>12.051711142886694</v>
      </c>
      <c r="AG581" s="167">
        <f t="shared" si="866"/>
        <v>1.2760000000000001E-4</v>
      </c>
      <c r="AH581" s="167">
        <f t="shared" si="867"/>
        <v>1.7219</v>
      </c>
      <c r="AI581" s="167">
        <f t="shared" si="868"/>
        <v>4</v>
      </c>
      <c r="AJ581" s="167">
        <f t="shared" si="869"/>
        <v>5.1420100000000005E-4</v>
      </c>
      <c r="AK581" s="115">
        <v>1261.7808956926551</v>
      </c>
      <c r="AL581" s="7">
        <v>1290.0229142432502</v>
      </c>
      <c r="AM581" s="7">
        <v>1916.9885000000002</v>
      </c>
      <c r="AN581">
        <v>1</v>
      </c>
      <c r="AO581">
        <v>1</v>
      </c>
      <c r="AP581">
        <v>1</v>
      </c>
      <c r="AQ581">
        <f t="shared" si="870"/>
        <v>1421</v>
      </c>
      <c r="AR581">
        <f t="shared" si="870"/>
        <v>1453</v>
      </c>
      <c r="AS581">
        <f t="shared" si="871"/>
        <v>2159</v>
      </c>
      <c r="AT581">
        <f t="shared" si="858"/>
        <v>611</v>
      </c>
      <c r="AU581">
        <f t="shared" si="859"/>
        <v>625</v>
      </c>
      <c r="AV581" s="8">
        <f t="shared" si="860"/>
        <v>928</v>
      </c>
      <c r="AW581" s="213">
        <f t="shared" si="882"/>
        <v>1.9928810895608433</v>
      </c>
      <c r="AX581" s="213">
        <f t="shared" si="883"/>
        <v>2.0845204425894801</v>
      </c>
      <c r="AY581" s="213">
        <f t="shared" si="884"/>
        <v>4.5689542766968234</v>
      </c>
      <c r="AZ581" s="119">
        <f t="shared" si="888"/>
        <v>1.3</v>
      </c>
      <c r="BA581" s="1">
        <v>19.3</v>
      </c>
      <c r="BB581">
        <v>20.399999999999999</v>
      </c>
      <c r="BC581">
        <v>34.5</v>
      </c>
      <c r="BE581" s="7">
        <v>7179</v>
      </c>
      <c r="BG581" s="123">
        <f t="shared" si="872"/>
        <v>0.8</v>
      </c>
      <c r="BJ581">
        <v>0</v>
      </c>
      <c r="BK581">
        <v>10</v>
      </c>
      <c r="BL581">
        <v>10.6</v>
      </c>
      <c r="BM581">
        <v>21.85</v>
      </c>
      <c r="BO581">
        <f t="shared" si="887"/>
        <v>1</v>
      </c>
      <c r="BP581">
        <f t="shared" si="887"/>
        <v>1</v>
      </c>
      <c r="BQ581">
        <f t="shared" si="887"/>
        <v>1</v>
      </c>
      <c r="BR581">
        <f t="shared" si="873"/>
        <v>1421</v>
      </c>
      <c r="BS581">
        <f t="shared" si="885"/>
        <v>1453</v>
      </c>
      <c r="BT581">
        <f t="shared" si="886"/>
        <v>2159</v>
      </c>
      <c r="BV581">
        <f t="shared" si="874"/>
        <v>0</v>
      </c>
      <c r="BW581">
        <f t="shared" si="875"/>
        <v>0</v>
      </c>
      <c r="BX581">
        <f t="shared" si="876"/>
        <v>0</v>
      </c>
      <c r="BY581">
        <f t="shared" si="853"/>
        <v>1</v>
      </c>
    </row>
    <row r="582" spans="1:77" x14ac:dyDescent="0.25">
      <c r="A582" t="str">
        <f t="shared" si="877"/>
        <v>26510</v>
      </c>
      <c r="D582">
        <v>2</v>
      </c>
      <c r="E582">
        <v>65</v>
      </c>
      <c r="F582">
        <v>40.5</v>
      </c>
      <c r="G582">
        <v>10</v>
      </c>
      <c r="H582">
        <v>11.5</v>
      </c>
      <c r="I582">
        <v>0</v>
      </c>
      <c r="J582">
        <v>26</v>
      </c>
      <c r="K582">
        <v>30</v>
      </c>
      <c r="L582">
        <v>38.799999999999997</v>
      </c>
      <c r="M582" s="115">
        <f t="shared" si="861"/>
        <v>504.90000000000003</v>
      </c>
      <c r="N582" s="7">
        <v>649</v>
      </c>
      <c r="O582" s="7">
        <v>695</v>
      </c>
      <c r="P582" s="7">
        <v>812</v>
      </c>
      <c r="Q582" s="121" t="s">
        <v>392</v>
      </c>
      <c r="R582">
        <v>1</v>
      </c>
      <c r="S582">
        <v>1</v>
      </c>
      <c r="T582">
        <v>1</v>
      </c>
      <c r="U582" t="e">
        <f t="shared" si="862"/>
        <v>#VALUE!</v>
      </c>
      <c r="V582">
        <f t="shared" si="863"/>
        <v>357</v>
      </c>
      <c r="W582">
        <f t="shared" si="864"/>
        <v>382</v>
      </c>
      <c r="X582">
        <f t="shared" si="865"/>
        <v>447</v>
      </c>
      <c r="Y582" t="e">
        <f t="shared" si="854"/>
        <v>#VALUE!</v>
      </c>
      <c r="Z582">
        <f t="shared" si="855"/>
        <v>61</v>
      </c>
      <c r="AA582">
        <f t="shared" si="856"/>
        <v>66</v>
      </c>
      <c r="AB582" s="8">
        <f t="shared" si="857"/>
        <v>77</v>
      </c>
      <c r="AC582" s="213" t="e">
        <f t="shared" si="878"/>
        <v>#VALUE!</v>
      </c>
      <c r="AD582" s="213">
        <f t="shared" si="879"/>
        <v>1.831510057885077E-2</v>
      </c>
      <c r="AE582" s="213">
        <f t="shared" si="880"/>
        <v>2.1321466174488813E-2</v>
      </c>
      <c r="AF582" s="213">
        <f t="shared" si="881"/>
        <v>2.8713165036524338E-2</v>
      </c>
      <c r="AG582" s="167">
        <f t="shared" si="866"/>
        <v>3.969E-4</v>
      </c>
      <c r="AH582" s="167">
        <f t="shared" si="867"/>
        <v>1.7345999999999999</v>
      </c>
      <c r="AI582" s="167">
        <f t="shared" si="868"/>
        <v>2</v>
      </c>
      <c r="AJ582" s="167">
        <f t="shared" si="869"/>
        <v>3.6734700000000002E-4</v>
      </c>
      <c r="AK582" s="115">
        <f>AK490</f>
        <v>90.020119234756137</v>
      </c>
      <c r="AL582" s="7">
        <f t="shared" ref="AL582:AM582" si="889">AL490</f>
        <v>96.328259324977694</v>
      </c>
      <c r="AM582" s="7">
        <f t="shared" si="889"/>
        <v>112.64</v>
      </c>
      <c r="AN582">
        <v>1</v>
      </c>
      <c r="AO582">
        <v>1</v>
      </c>
      <c r="AP582">
        <v>1</v>
      </c>
      <c r="AQ582">
        <f t="shared" si="870"/>
        <v>101</v>
      </c>
      <c r="AR582">
        <f t="shared" si="870"/>
        <v>108</v>
      </c>
      <c r="AS582">
        <f t="shared" si="871"/>
        <v>127</v>
      </c>
      <c r="AT582">
        <f t="shared" si="858"/>
        <v>43</v>
      </c>
      <c r="AU582">
        <f t="shared" si="859"/>
        <v>46</v>
      </c>
      <c r="AV582" s="8">
        <f t="shared" si="860"/>
        <v>55</v>
      </c>
      <c r="AW582" s="213">
        <f t="shared" si="882"/>
        <v>9.3386685025437476E-3</v>
      </c>
      <c r="AX582" s="213">
        <f t="shared" si="883"/>
        <v>1.0632740850861105E-2</v>
      </c>
      <c r="AY582" s="213">
        <f t="shared" si="884"/>
        <v>1.5000749380855426E-2</v>
      </c>
      <c r="AZ582" s="119">
        <f t="shared" si="888"/>
        <v>0.4</v>
      </c>
      <c r="BA582" s="121">
        <v>3.6</v>
      </c>
      <c r="BB582" s="121">
        <v>4.0999999999999996</v>
      </c>
      <c r="BC582" s="121">
        <v>5.0999999999999996</v>
      </c>
      <c r="BE582" s="7">
        <v>561</v>
      </c>
      <c r="BG582" s="123">
        <f t="shared" si="872"/>
        <v>0.9</v>
      </c>
      <c r="BJ582">
        <v>0</v>
      </c>
      <c r="BK582">
        <v>14.2</v>
      </c>
      <c r="BL582">
        <v>16.2</v>
      </c>
      <c r="BM582">
        <v>21.85</v>
      </c>
      <c r="BO582">
        <f t="shared" si="887"/>
        <v>1</v>
      </c>
      <c r="BP582">
        <f t="shared" si="887"/>
        <v>1</v>
      </c>
      <c r="BQ582">
        <f t="shared" si="887"/>
        <v>1</v>
      </c>
      <c r="BR582">
        <f t="shared" si="873"/>
        <v>101</v>
      </c>
      <c r="BS582">
        <f t="shared" si="885"/>
        <v>108</v>
      </c>
      <c r="BT582">
        <f t="shared" si="886"/>
        <v>127</v>
      </c>
      <c r="BV582">
        <f t="shared" si="874"/>
        <v>0</v>
      </c>
      <c r="BW582">
        <f t="shared" si="875"/>
        <v>0</v>
      </c>
      <c r="BX582">
        <f t="shared" si="876"/>
        <v>0</v>
      </c>
      <c r="BY582">
        <f t="shared" si="853"/>
        <v>1</v>
      </c>
    </row>
    <row r="583" spans="1:77" x14ac:dyDescent="0.25">
      <c r="A583" t="str">
        <f t="shared" si="877"/>
        <v>26511</v>
      </c>
      <c r="D583">
        <v>2</v>
      </c>
      <c r="E583">
        <v>65</v>
      </c>
      <c r="F583">
        <v>40.5</v>
      </c>
      <c r="G583">
        <v>11</v>
      </c>
      <c r="H583">
        <v>11.5</v>
      </c>
      <c r="I583">
        <v>0</v>
      </c>
      <c r="J583">
        <v>26</v>
      </c>
      <c r="K583">
        <v>30</v>
      </c>
      <c r="L583">
        <v>38.799999999999997</v>
      </c>
      <c r="M583" s="115">
        <f t="shared" si="861"/>
        <v>504.56000000000006</v>
      </c>
      <c r="N583" s="7">
        <v>881.02076921515595</v>
      </c>
      <c r="O583" s="7">
        <v>942.75810617769378</v>
      </c>
      <c r="P583" s="7">
        <v>1102.4000000000001</v>
      </c>
      <c r="Q583" s="121" t="s">
        <v>392</v>
      </c>
      <c r="R583">
        <v>1</v>
      </c>
      <c r="S583">
        <v>1</v>
      </c>
      <c r="T583">
        <v>1</v>
      </c>
      <c r="U583" t="e">
        <f t="shared" si="862"/>
        <v>#VALUE!</v>
      </c>
      <c r="V583">
        <f t="shared" si="863"/>
        <v>485</v>
      </c>
      <c r="W583">
        <f t="shared" si="864"/>
        <v>519</v>
      </c>
      <c r="X583">
        <f t="shared" si="865"/>
        <v>607</v>
      </c>
      <c r="Y583" t="e">
        <f t="shared" si="854"/>
        <v>#VALUE!</v>
      </c>
      <c r="Z583">
        <f t="shared" si="855"/>
        <v>83</v>
      </c>
      <c r="AA583">
        <f t="shared" si="856"/>
        <v>89</v>
      </c>
      <c r="AB583" s="8">
        <f t="shared" si="857"/>
        <v>104</v>
      </c>
      <c r="AC583" s="213" t="e">
        <f t="shared" si="878"/>
        <v>#VALUE!</v>
      </c>
      <c r="AD583" s="213">
        <f t="shared" si="879"/>
        <v>5.5557574753006884E-2</v>
      </c>
      <c r="AE583" s="213">
        <f t="shared" si="880"/>
        <v>6.352609134854495E-2</v>
      </c>
      <c r="AF583" s="213">
        <f t="shared" si="881"/>
        <v>8.5696230180523927E-2</v>
      </c>
      <c r="AG583" s="167">
        <f t="shared" si="866"/>
        <v>3.969E-4</v>
      </c>
      <c r="AH583" s="167">
        <f t="shared" si="867"/>
        <v>1.7345999999999999</v>
      </c>
      <c r="AI583" s="167">
        <f t="shared" si="868"/>
        <v>4</v>
      </c>
      <c r="AJ583" s="167">
        <f t="shared" si="869"/>
        <v>5.7428799999999995E-4</v>
      </c>
      <c r="AK583" s="115">
        <f>AK491*(1-(($E583-50)*0.005))</f>
        <v>136.49428448457448</v>
      </c>
      <c r="AL583" s="7">
        <f t="shared" ref="AL583:AM583" si="890">AL491*(1-(($E583-50)*0.005))</f>
        <v>146.05909150063556</v>
      </c>
      <c r="AM583" s="7">
        <f t="shared" si="890"/>
        <v>170.792</v>
      </c>
      <c r="AN583">
        <v>1</v>
      </c>
      <c r="AO583">
        <v>1</v>
      </c>
      <c r="AP583">
        <v>1</v>
      </c>
      <c r="AQ583">
        <f t="shared" si="870"/>
        <v>154</v>
      </c>
      <c r="AR583">
        <f t="shared" si="870"/>
        <v>164</v>
      </c>
      <c r="AS583">
        <f t="shared" si="871"/>
        <v>192</v>
      </c>
      <c r="AT583">
        <f t="shared" si="858"/>
        <v>66</v>
      </c>
      <c r="AU583">
        <f t="shared" si="859"/>
        <v>71</v>
      </c>
      <c r="AV583" s="8">
        <f t="shared" si="860"/>
        <v>83</v>
      </c>
      <c r="AW583" s="213">
        <f t="shared" si="882"/>
        <v>3.5795392696177625E-2</v>
      </c>
      <c r="AX583" s="213">
        <f t="shared" si="883"/>
        <v>4.1173821679548091E-2</v>
      </c>
      <c r="AY583" s="213">
        <f t="shared" si="884"/>
        <v>5.5557574753006884E-2</v>
      </c>
      <c r="AZ583" s="119">
        <f t="shared" si="888"/>
        <v>0.9</v>
      </c>
      <c r="BA583" s="1">
        <v>3.6</v>
      </c>
      <c r="BB583">
        <v>4.0999999999999996</v>
      </c>
      <c r="BC583">
        <v>5.0999999999999996</v>
      </c>
      <c r="BE583" s="7">
        <v>742</v>
      </c>
      <c r="BG583" s="123">
        <f t="shared" si="872"/>
        <v>0.68</v>
      </c>
      <c r="BJ583">
        <v>0</v>
      </c>
      <c r="BK583">
        <v>14.2</v>
      </c>
      <c r="BL583">
        <v>16.2</v>
      </c>
      <c r="BM583">
        <v>21.85</v>
      </c>
      <c r="BO583">
        <f t="shared" si="887"/>
        <v>1</v>
      </c>
      <c r="BP583">
        <f t="shared" si="887"/>
        <v>1</v>
      </c>
      <c r="BQ583">
        <f t="shared" si="887"/>
        <v>1</v>
      </c>
      <c r="BR583">
        <f t="shared" si="873"/>
        <v>154</v>
      </c>
      <c r="BS583">
        <f t="shared" si="885"/>
        <v>164</v>
      </c>
      <c r="BT583">
        <f t="shared" si="886"/>
        <v>192</v>
      </c>
      <c r="BV583">
        <f t="shared" si="874"/>
        <v>0</v>
      </c>
      <c r="BW583">
        <f t="shared" si="875"/>
        <v>0</v>
      </c>
      <c r="BX583">
        <f t="shared" si="876"/>
        <v>0</v>
      </c>
      <c r="BY583">
        <f t="shared" si="853"/>
        <v>1</v>
      </c>
    </row>
    <row r="584" spans="1:77" x14ac:dyDescent="0.25">
      <c r="A584" t="str">
        <f t="shared" si="877"/>
        <v>26510</v>
      </c>
      <c r="D584">
        <v>2</v>
      </c>
      <c r="E584">
        <v>65</v>
      </c>
      <c r="F584">
        <v>40.5</v>
      </c>
      <c r="G584">
        <v>10</v>
      </c>
      <c r="H584">
        <v>11.5</v>
      </c>
      <c r="I584">
        <v>0</v>
      </c>
      <c r="J584">
        <v>26</v>
      </c>
      <c r="K584">
        <v>30</v>
      </c>
      <c r="L584">
        <v>40</v>
      </c>
      <c r="M584" s="115">
        <f t="shared" si="861"/>
        <v>605.70000000000005</v>
      </c>
      <c r="N584" s="7">
        <v>841.69225687813923</v>
      </c>
      <c r="O584" s="7">
        <v>901.35950941531064</v>
      </c>
      <c r="P584" s="7">
        <v>1066.3800000000001</v>
      </c>
      <c r="Q584" s="121" t="s">
        <v>392</v>
      </c>
      <c r="R584">
        <v>1</v>
      </c>
      <c r="S584">
        <v>1</v>
      </c>
      <c r="T584">
        <v>1</v>
      </c>
      <c r="U584" t="e">
        <f t="shared" si="862"/>
        <v>#VALUE!</v>
      </c>
      <c r="V584">
        <f t="shared" si="863"/>
        <v>463</v>
      </c>
      <c r="W584">
        <f t="shared" si="864"/>
        <v>496</v>
      </c>
      <c r="X584">
        <f t="shared" si="865"/>
        <v>587</v>
      </c>
      <c r="Y584" t="e">
        <f t="shared" si="854"/>
        <v>#VALUE!</v>
      </c>
      <c r="Z584">
        <f t="shared" si="855"/>
        <v>80</v>
      </c>
      <c r="AA584">
        <f t="shared" si="856"/>
        <v>85</v>
      </c>
      <c r="AB584" s="8">
        <f t="shared" si="857"/>
        <v>101</v>
      </c>
      <c r="AC584" s="213" t="e">
        <f t="shared" si="878"/>
        <v>#VALUE!</v>
      </c>
      <c r="AD584" s="213">
        <f t="shared" si="879"/>
        <v>3.0913861844322724E-2</v>
      </c>
      <c r="AE584" s="213">
        <f t="shared" si="880"/>
        <v>3.4756976724586414E-2</v>
      </c>
      <c r="AF584" s="213">
        <f t="shared" si="881"/>
        <v>4.8520931073672668E-2</v>
      </c>
      <c r="AG584" s="167">
        <f t="shared" si="866"/>
        <v>3.969E-4</v>
      </c>
      <c r="AH584" s="167">
        <f t="shared" si="867"/>
        <v>1.7345999999999999</v>
      </c>
      <c r="AI584" s="167">
        <f t="shared" si="868"/>
        <v>2</v>
      </c>
      <c r="AJ584" s="167">
        <f t="shared" si="869"/>
        <v>3.6734700000000002E-4</v>
      </c>
      <c r="AK584" s="115">
        <f>AK492</f>
        <v>116.68990721587436</v>
      </c>
      <c r="AL584" s="7">
        <f t="shared" ref="AL584:AM584" si="891">AL492</f>
        <v>124.96201154556491</v>
      </c>
      <c r="AM584" s="7">
        <f t="shared" si="891"/>
        <v>147.84</v>
      </c>
      <c r="AN584">
        <v>1</v>
      </c>
      <c r="AO584">
        <v>1</v>
      </c>
      <c r="AP584">
        <v>1</v>
      </c>
      <c r="AQ584">
        <f t="shared" si="870"/>
        <v>131</v>
      </c>
      <c r="AR584">
        <f t="shared" si="870"/>
        <v>141</v>
      </c>
      <c r="AS584">
        <f t="shared" si="871"/>
        <v>166</v>
      </c>
      <c r="AT584">
        <f t="shared" si="858"/>
        <v>56</v>
      </c>
      <c r="AU584">
        <f t="shared" si="859"/>
        <v>61</v>
      </c>
      <c r="AV584" s="8">
        <f t="shared" si="860"/>
        <v>71</v>
      </c>
      <c r="AW584" s="213">
        <f t="shared" si="882"/>
        <v>1.5530859363169194E-2</v>
      </c>
      <c r="AX584" s="213">
        <f t="shared" si="883"/>
        <v>1.831510057885077E-2</v>
      </c>
      <c r="AY584" s="213">
        <f t="shared" si="884"/>
        <v>2.4549083405174046E-2</v>
      </c>
      <c r="AZ584" s="119">
        <f t="shared" si="888"/>
        <v>0.4</v>
      </c>
      <c r="BA584" s="1">
        <v>4.8</v>
      </c>
      <c r="BB584">
        <v>5.4</v>
      </c>
      <c r="BC584">
        <v>6.8</v>
      </c>
      <c r="BE584" s="7">
        <v>673</v>
      </c>
      <c r="BG584" s="123">
        <f t="shared" si="872"/>
        <v>0.9</v>
      </c>
      <c r="BJ584">
        <v>0</v>
      </c>
      <c r="BK584">
        <v>13.6</v>
      </c>
      <c r="BL584">
        <v>15.6</v>
      </c>
      <c r="BM584">
        <v>21.85</v>
      </c>
      <c r="BO584">
        <f t="shared" si="887"/>
        <v>1</v>
      </c>
      <c r="BP584">
        <f t="shared" si="887"/>
        <v>1</v>
      </c>
      <c r="BQ584">
        <f t="shared" si="887"/>
        <v>1</v>
      </c>
      <c r="BR584">
        <f t="shared" si="873"/>
        <v>131</v>
      </c>
      <c r="BS584">
        <f t="shared" si="885"/>
        <v>141</v>
      </c>
      <c r="BT584">
        <f t="shared" si="886"/>
        <v>166</v>
      </c>
      <c r="BV584">
        <f t="shared" si="874"/>
        <v>0</v>
      </c>
      <c r="BW584">
        <f t="shared" si="875"/>
        <v>0</v>
      </c>
      <c r="BX584">
        <f t="shared" si="876"/>
        <v>0</v>
      </c>
      <c r="BY584">
        <f t="shared" si="853"/>
        <v>1</v>
      </c>
    </row>
    <row r="585" spans="1:77" x14ac:dyDescent="0.25">
      <c r="A585" t="str">
        <f t="shared" si="877"/>
        <v>26511</v>
      </c>
      <c r="D585">
        <v>2</v>
      </c>
      <c r="E585">
        <v>65</v>
      </c>
      <c r="F585">
        <v>40.5</v>
      </c>
      <c r="G585">
        <v>11</v>
      </c>
      <c r="H585">
        <v>11.5</v>
      </c>
      <c r="I585">
        <v>0</v>
      </c>
      <c r="J585">
        <v>26</v>
      </c>
      <c r="K585">
        <v>30</v>
      </c>
      <c r="L585">
        <v>40</v>
      </c>
      <c r="M585" s="115">
        <f t="shared" si="861"/>
        <v>605.20000000000005</v>
      </c>
      <c r="N585" s="7">
        <v>1142.0361657917249</v>
      </c>
      <c r="O585" s="7">
        <v>1222.9946868592929</v>
      </c>
      <c r="P585" s="7">
        <v>1446.9</v>
      </c>
      <c r="Q585" s="121" t="s">
        <v>392</v>
      </c>
      <c r="R585">
        <v>1</v>
      </c>
      <c r="S585">
        <v>1</v>
      </c>
      <c r="T585">
        <v>1</v>
      </c>
      <c r="U585" t="e">
        <f t="shared" si="862"/>
        <v>#VALUE!</v>
      </c>
      <c r="V585">
        <f t="shared" si="863"/>
        <v>629</v>
      </c>
      <c r="W585">
        <f t="shared" si="864"/>
        <v>673</v>
      </c>
      <c r="X585">
        <f t="shared" si="865"/>
        <v>796</v>
      </c>
      <c r="Y585" t="e">
        <f t="shared" si="854"/>
        <v>#VALUE!</v>
      </c>
      <c r="Z585">
        <f t="shared" si="855"/>
        <v>108</v>
      </c>
      <c r="AA585">
        <f t="shared" si="856"/>
        <v>116</v>
      </c>
      <c r="AB585" s="8">
        <f t="shared" si="857"/>
        <v>137</v>
      </c>
      <c r="AC585" s="213" t="e">
        <f t="shared" si="878"/>
        <v>#VALUE!</v>
      </c>
      <c r="AD585" s="213">
        <f t="shared" si="879"/>
        <v>9.2148222301266319E-2</v>
      </c>
      <c r="AE585" s="213">
        <f t="shared" si="880"/>
        <v>0.10573103249932018</v>
      </c>
      <c r="AF585" s="213">
        <f t="shared" si="881"/>
        <v>0.14567042648469503</v>
      </c>
      <c r="AG585" s="167">
        <f t="shared" si="866"/>
        <v>3.969E-4</v>
      </c>
      <c r="AH585" s="167">
        <f t="shared" si="867"/>
        <v>1.7345999999999999</v>
      </c>
      <c r="AI585" s="167">
        <f t="shared" si="868"/>
        <v>4</v>
      </c>
      <c r="AJ585" s="167">
        <f t="shared" si="869"/>
        <v>5.7428799999999995E-4</v>
      </c>
      <c r="AK585" s="115">
        <f t="shared" ref="AK585" si="892">AK493*(1-(($E585-50)*0.005))</f>
        <v>176.67500000000001</v>
      </c>
      <c r="AL585" s="7">
        <f t="shared" ref="AL585:AM585" si="893">AL493*(1-(($E585-50)*0.005))</f>
        <v>189.625</v>
      </c>
      <c r="AM585" s="7">
        <f t="shared" si="893"/>
        <v>223.85000000000002</v>
      </c>
      <c r="AN585">
        <v>1</v>
      </c>
      <c r="AO585">
        <v>1</v>
      </c>
      <c r="AP585">
        <v>1</v>
      </c>
      <c r="AQ585">
        <f t="shared" si="870"/>
        <v>199</v>
      </c>
      <c r="AR585">
        <f t="shared" si="870"/>
        <v>214</v>
      </c>
      <c r="AS585">
        <f t="shared" si="871"/>
        <v>252</v>
      </c>
      <c r="AT585">
        <f t="shared" si="858"/>
        <v>86</v>
      </c>
      <c r="AU585">
        <f t="shared" si="859"/>
        <v>92</v>
      </c>
      <c r="AV585" s="8">
        <f t="shared" si="860"/>
        <v>108</v>
      </c>
      <c r="AW585" s="213">
        <f t="shared" si="882"/>
        <v>5.9477339469932597E-2</v>
      </c>
      <c r="AX585" s="213">
        <f t="shared" si="883"/>
        <v>6.7703579547742754E-2</v>
      </c>
      <c r="AY585" s="213">
        <f t="shared" si="884"/>
        <v>9.2148222301266319E-2</v>
      </c>
      <c r="AZ585" s="119">
        <f t="shared" si="888"/>
        <v>0.9</v>
      </c>
      <c r="BA585" s="1">
        <v>4.8</v>
      </c>
      <c r="BB585">
        <v>5.4</v>
      </c>
      <c r="BC585">
        <v>6.8</v>
      </c>
      <c r="BE585" s="7">
        <v>890</v>
      </c>
      <c r="BG585" s="123">
        <f t="shared" si="872"/>
        <v>0.68</v>
      </c>
      <c r="BJ585">
        <v>0</v>
      </c>
      <c r="BK585">
        <v>13.6</v>
      </c>
      <c r="BL585">
        <v>15.6</v>
      </c>
      <c r="BM585">
        <v>21.85</v>
      </c>
      <c r="BO585">
        <f t="shared" si="887"/>
        <v>1</v>
      </c>
      <c r="BP585">
        <f t="shared" si="887"/>
        <v>1</v>
      </c>
      <c r="BQ585">
        <f t="shared" si="887"/>
        <v>1</v>
      </c>
      <c r="BR585">
        <f t="shared" si="873"/>
        <v>199</v>
      </c>
      <c r="BS585">
        <f t="shared" si="885"/>
        <v>214</v>
      </c>
      <c r="BT585">
        <f t="shared" si="886"/>
        <v>252</v>
      </c>
      <c r="BV585">
        <f t="shared" si="874"/>
        <v>0</v>
      </c>
      <c r="BW585">
        <f t="shared" si="875"/>
        <v>0</v>
      </c>
      <c r="BX585">
        <f t="shared" si="876"/>
        <v>0</v>
      </c>
      <c r="BY585">
        <f t="shared" si="853"/>
        <v>1</v>
      </c>
    </row>
    <row r="586" spans="1:77" x14ac:dyDescent="0.25">
      <c r="A586" t="str">
        <f t="shared" si="877"/>
        <v>26515</v>
      </c>
      <c r="D586">
        <v>2</v>
      </c>
      <c r="E586">
        <v>65</v>
      </c>
      <c r="F586">
        <v>40.5</v>
      </c>
      <c r="G586">
        <v>15</v>
      </c>
      <c r="H586">
        <v>16.5</v>
      </c>
      <c r="I586">
        <v>0</v>
      </c>
      <c r="J586">
        <v>26</v>
      </c>
      <c r="K586">
        <v>30</v>
      </c>
      <c r="L586">
        <v>41.1</v>
      </c>
      <c r="M586" s="115">
        <f t="shared" si="861"/>
        <v>823.2</v>
      </c>
      <c r="N586" s="7">
        <v>957.19258357509659</v>
      </c>
      <c r="O586" s="7">
        <v>1027.5250511543745</v>
      </c>
      <c r="P586" s="7">
        <v>1359.96</v>
      </c>
      <c r="Q586" s="121" t="s">
        <v>392</v>
      </c>
      <c r="R586">
        <v>1</v>
      </c>
      <c r="S586">
        <v>1</v>
      </c>
      <c r="T586">
        <v>1</v>
      </c>
      <c r="U586" t="e">
        <f t="shared" si="862"/>
        <v>#VALUE!</v>
      </c>
      <c r="V586">
        <f t="shared" si="863"/>
        <v>527</v>
      </c>
      <c r="W586">
        <f t="shared" si="864"/>
        <v>565</v>
      </c>
      <c r="X586">
        <f t="shared" si="865"/>
        <v>748</v>
      </c>
      <c r="Y586" t="e">
        <f t="shared" si="854"/>
        <v>#VALUE!</v>
      </c>
      <c r="Z586">
        <f t="shared" si="855"/>
        <v>91</v>
      </c>
      <c r="AA586">
        <f t="shared" si="856"/>
        <v>97</v>
      </c>
      <c r="AB586" s="8">
        <f t="shared" si="857"/>
        <v>129</v>
      </c>
      <c r="AC586" s="213" t="e">
        <f t="shared" si="878"/>
        <v>#VALUE!</v>
      </c>
      <c r="AD586" s="213">
        <f t="shared" si="879"/>
        <v>4.2405051390248409E-2</v>
      </c>
      <c r="AE586" s="213">
        <f t="shared" si="880"/>
        <v>4.8083504472642688E-2</v>
      </c>
      <c r="AF586" s="213">
        <f t="shared" si="881"/>
        <v>8.4305756129915421E-2</v>
      </c>
      <c r="AG586" s="167">
        <f t="shared" si="866"/>
        <v>2.0829999999999999E-4</v>
      </c>
      <c r="AH586" s="167">
        <f t="shared" si="867"/>
        <v>1.724</v>
      </c>
      <c r="AI586" s="167">
        <f t="shared" si="868"/>
        <v>2</v>
      </c>
      <c r="AJ586" s="167">
        <f t="shared" si="869"/>
        <v>4.6182900000000003E-4</v>
      </c>
      <c r="AK586" s="115">
        <f>AK494</f>
        <v>423.65815696218516</v>
      </c>
      <c r="AL586" s="7">
        <f t="shared" ref="AL586:AM586" si="894">AL494</f>
        <v>140.26129481477255</v>
      </c>
      <c r="AM586" s="7">
        <f t="shared" si="894"/>
        <v>185.64</v>
      </c>
      <c r="AN586">
        <v>1</v>
      </c>
      <c r="AO586">
        <v>1</v>
      </c>
      <c r="AP586">
        <v>1</v>
      </c>
      <c r="AQ586">
        <f t="shared" si="870"/>
        <v>477</v>
      </c>
      <c r="AR586">
        <f t="shared" si="870"/>
        <v>158</v>
      </c>
      <c r="AS586">
        <f t="shared" si="871"/>
        <v>209</v>
      </c>
      <c r="AT586">
        <f t="shared" si="858"/>
        <v>205</v>
      </c>
      <c r="AU586">
        <f t="shared" si="859"/>
        <v>68</v>
      </c>
      <c r="AV586" s="8">
        <f t="shared" si="860"/>
        <v>90</v>
      </c>
      <c r="AW586" s="213">
        <f t="shared" si="882"/>
        <v>0.210180309783145</v>
      </c>
      <c r="AX586" s="213">
        <f t="shared" si="883"/>
        <v>2.3908731059718046E-2</v>
      </c>
      <c r="AY586" s="213">
        <f t="shared" si="884"/>
        <v>4.1492909783075349E-2</v>
      </c>
      <c r="AZ586" s="119">
        <f t="shared" si="888"/>
        <v>0.7</v>
      </c>
      <c r="BA586" s="1">
        <v>4.8</v>
      </c>
      <c r="BB586">
        <v>5.5</v>
      </c>
      <c r="BC586">
        <v>7.2</v>
      </c>
      <c r="BE586" s="7">
        <v>1029</v>
      </c>
      <c r="BG586" s="123">
        <f t="shared" si="872"/>
        <v>0.8</v>
      </c>
      <c r="BJ586">
        <v>0</v>
      </c>
      <c r="BK586">
        <v>12.3</v>
      </c>
      <c r="BL586">
        <v>14.4</v>
      </c>
      <c r="BM586">
        <v>21.85</v>
      </c>
      <c r="BO586">
        <f t="shared" si="887"/>
        <v>1</v>
      </c>
      <c r="BP586">
        <f t="shared" si="887"/>
        <v>1</v>
      </c>
      <c r="BQ586">
        <f t="shared" si="887"/>
        <v>1</v>
      </c>
      <c r="BR586">
        <f t="shared" si="873"/>
        <v>477</v>
      </c>
      <c r="BS586">
        <f t="shared" si="885"/>
        <v>158</v>
      </c>
      <c r="BT586">
        <f t="shared" si="886"/>
        <v>209</v>
      </c>
      <c r="BV586">
        <f t="shared" si="874"/>
        <v>0</v>
      </c>
      <c r="BW586">
        <f t="shared" si="875"/>
        <v>0</v>
      </c>
      <c r="BX586">
        <f t="shared" si="876"/>
        <v>0</v>
      </c>
      <c r="BY586">
        <f t="shared" si="853"/>
        <v>1</v>
      </c>
    </row>
    <row r="587" spans="1:77" x14ac:dyDescent="0.25">
      <c r="A587" t="str">
        <f t="shared" si="877"/>
        <v>26516</v>
      </c>
      <c r="D587">
        <v>2</v>
      </c>
      <c r="E587">
        <v>65</v>
      </c>
      <c r="F587">
        <v>40.5</v>
      </c>
      <c r="G587">
        <v>16</v>
      </c>
      <c r="H587">
        <v>16.5</v>
      </c>
      <c r="I587">
        <v>0</v>
      </c>
      <c r="J587">
        <v>26</v>
      </c>
      <c r="K587">
        <v>30</v>
      </c>
      <c r="L587">
        <v>41.1</v>
      </c>
      <c r="M587" s="115">
        <f t="shared" si="861"/>
        <v>908.48</v>
      </c>
      <c r="N587" s="7">
        <v>1399.7241764138612</v>
      </c>
      <c r="O587" s="7">
        <v>1502.5729206967153</v>
      </c>
      <c r="P587" s="7">
        <v>1988.7</v>
      </c>
      <c r="Q587" s="121" t="s">
        <v>392</v>
      </c>
      <c r="R587">
        <v>1</v>
      </c>
      <c r="S587">
        <v>1</v>
      </c>
      <c r="T587">
        <v>1</v>
      </c>
      <c r="U587" t="e">
        <f t="shared" si="862"/>
        <v>#VALUE!</v>
      </c>
      <c r="V587">
        <f t="shared" si="863"/>
        <v>770</v>
      </c>
      <c r="W587">
        <f t="shared" si="864"/>
        <v>827</v>
      </c>
      <c r="X587">
        <f t="shared" si="865"/>
        <v>1094</v>
      </c>
      <c r="Y587" t="e">
        <f t="shared" si="854"/>
        <v>#VALUE!</v>
      </c>
      <c r="Z587">
        <f t="shared" si="855"/>
        <v>132</v>
      </c>
      <c r="AA587">
        <f t="shared" si="856"/>
        <v>142</v>
      </c>
      <c r="AB587" s="8">
        <f t="shared" si="857"/>
        <v>188</v>
      </c>
      <c r="AC587" s="213" t="e">
        <f t="shared" si="878"/>
        <v>#VALUE!</v>
      </c>
      <c r="AD587" s="213">
        <f t="shared" si="879"/>
        <v>0.25653377897864815</v>
      </c>
      <c r="AE587" s="213">
        <f t="shared" si="880"/>
        <v>0.29644288181585227</v>
      </c>
      <c r="AF587" s="213">
        <f t="shared" si="881"/>
        <v>0.51684149907148436</v>
      </c>
      <c r="AG587" s="167">
        <f t="shared" si="866"/>
        <v>2.0829999999999999E-4</v>
      </c>
      <c r="AH587" s="167">
        <f t="shared" si="867"/>
        <v>1.724</v>
      </c>
      <c r="AI587" s="167">
        <f t="shared" si="868"/>
        <v>4</v>
      </c>
      <c r="AJ587" s="167">
        <f t="shared" si="869"/>
        <v>1.392796E-3</v>
      </c>
      <c r="AK587" s="115">
        <f t="shared" ref="AK587:AK589" si="895">AK495*(1-(($E587-50)*0.005))</f>
        <v>197.95000000000002</v>
      </c>
      <c r="AL587" s="7">
        <f t="shared" ref="AL587:AM587" si="896">AL495*(1-(($E587-50)*0.005))</f>
        <v>212.75</v>
      </c>
      <c r="AM587" s="7">
        <f t="shared" si="896"/>
        <v>282.125</v>
      </c>
      <c r="AN587">
        <v>1</v>
      </c>
      <c r="AO587">
        <v>1</v>
      </c>
      <c r="AP587">
        <v>1</v>
      </c>
      <c r="AQ587">
        <f t="shared" si="870"/>
        <v>223</v>
      </c>
      <c r="AR587">
        <f t="shared" si="870"/>
        <v>240</v>
      </c>
      <c r="AS587">
        <f t="shared" si="871"/>
        <v>318</v>
      </c>
      <c r="AT587">
        <f t="shared" si="858"/>
        <v>96</v>
      </c>
      <c r="AU587">
        <f t="shared" si="859"/>
        <v>103</v>
      </c>
      <c r="AV587" s="8">
        <f t="shared" si="860"/>
        <v>137</v>
      </c>
      <c r="AW587" s="213">
        <f t="shared" si="882"/>
        <v>0.13659630272969558</v>
      </c>
      <c r="AX587" s="213">
        <f t="shared" si="883"/>
        <v>0.15700361119438658</v>
      </c>
      <c r="AY587" s="213">
        <f t="shared" si="884"/>
        <v>0.27613051502319141</v>
      </c>
      <c r="AZ587" s="119">
        <f t="shared" si="888"/>
        <v>1.3</v>
      </c>
      <c r="BA587" s="1">
        <v>4.8</v>
      </c>
      <c r="BB587">
        <v>5.5</v>
      </c>
      <c r="BC587">
        <v>7.2</v>
      </c>
      <c r="BE587" s="7">
        <v>1336</v>
      </c>
      <c r="BG587" s="123">
        <f t="shared" si="872"/>
        <v>0.68</v>
      </c>
      <c r="BJ587">
        <v>0</v>
      </c>
      <c r="BK587">
        <v>12.3</v>
      </c>
      <c r="BL587">
        <v>14.4</v>
      </c>
      <c r="BM587">
        <v>21.85</v>
      </c>
      <c r="BO587">
        <f t="shared" si="887"/>
        <v>1</v>
      </c>
      <c r="BP587">
        <f t="shared" si="887"/>
        <v>1</v>
      </c>
      <c r="BQ587">
        <f t="shared" si="887"/>
        <v>1</v>
      </c>
      <c r="BR587">
        <f t="shared" si="873"/>
        <v>223</v>
      </c>
      <c r="BS587">
        <f t="shared" si="885"/>
        <v>240</v>
      </c>
      <c r="BT587">
        <f t="shared" si="886"/>
        <v>318</v>
      </c>
      <c r="BV587">
        <f t="shared" si="874"/>
        <v>0</v>
      </c>
      <c r="BW587">
        <f t="shared" si="875"/>
        <v>0</v>
      </c>
      <c r="BX587">
        <f t="shared" si="876"/>
        <v>0</v>
      </c>
      <c r="BY587">
        <f t="shared" si="853"/>
        <v>1</v>
      </c>
    </row>
    <row r="588" spans="1:77" x14ac:dyDescent="0.25">
      <c r="A588" t="str">
        <f t="shared" si="877"/>
        <v>26520</v>
      </c>
      <c r="D588">
        <v>2</v>
      </c>
      <c r="E588">
        <v>65</v>
      </c>
      <c r="F588">
        <v>40.5</v>
      </c>
      <c r="G588">
        <v>20</v>
      </c>
      <c r="H588">
        <v>21.5</v>
      </c>
      <c r="I588">
        <v>0</v>
      </c>
      <c r="J588">
        <v>26</v>
      </c>
      <c r="K588">
        <v>30</v>
      </c>
      <c r="L588">
        <v>41.1</v>
      </c>
      <c r="M588" s="115">
        <f t="shared" si="861"/>
        <v>1148</v>
      </c>
      <c r="N588" s="7">
        <v>1346.575008837732</v>
      </c>
      <c r="O588" s="7">
        <v>1442.0332127786496</v>
      </c>
      <c r="P588" s="7">
        <v>1706.04</v>
      </c>
      <c r="Q588" s="121" t="s">
        <v>392</v>
      </c>
      <c r="R588">
        <v>1</v>
      </c>
      <c r="S588">
        <v>1</v>
      </c>
      <c r="T588">
        <v>1</v>
      </c>
      <c r="U588" t="e">
        <f t="shared" si="862"/>
        <v>#VALUE!</v>
      </c>
      <c r="V588">
        <f t="shared" si="863"/>
        <v>741</v>
      </c>
      <c r="W588">
        <f t="shared" si="864"/>
        <v>794</v>
      </c>
      <c r="X588">
        <f t="shared" si="865"/>
        <v>939</v>
      </c>
      <c r="Y588" t="e">
        <f t="shared" si="854"/>
        <v>#VALUE!</v>
      </c>
      <c r="Z588">
        <f t="shared" si="855"/>
        <v>127</v>
      </c>
      <c r="AA588">
        <f t="shared" si="856"/>
        <v>137</v>
      </c>
      <c r="AB588" s="8">
        <f t="shared" si="857"/>
        <v>162</v>
      </c>
      <c r="AC588" s="213" t="e">
        <f t="shared" si="878"/>
        <v>#VALUE!</v>
      </c>
      <c r="AD588" s="213">
        <f t="shared" si="879"/>
        <v>6.4835078615220976E-2</v>
      </c>
      <c r="AE588" s="213">
        <f t="shared" si="880"/>
        <v>7.531851127052952E-2</v>
      </c>
      <c r="AF588" s="213">
        <f t="shared" si="881"/>
        <v>0.10493006197579074</v>
      </c>
      <c r="AG588" s="167">
        <f t="shared" si="866"/>
        <v>1.2760000000000001E-4</v>
      </c>
      <c r="AH588" s="167">
        <f t="shared" si="867"/>
        <v>1.7219</v>
      </c>
      <c r="AI588" s="167">
        <f t="shared" si="868"/>
        <v>2</v>
      </c>
      <c r="AJ588" s="167">
        <f t="shared" si="869"/>
        <v>3.76611E-4</v>
      </c>
      <c r="AK588" s="115">
        <f>AK496</f>
        <v>166.41571994991173</v>
      </c>
      <c r="AL588" s="7">
        <f t="shared" ref="AL588:AM588" si="897">AL496</f>
        <v>178.21286873827722</v>
      </c>
      <c r="AM588" s="7">
        <f t="shared" si="897"/>
        <v>210.84</v>
      </c>
      <c r="AN588">
        <v>1</v>
      </c>
      <c r="AO588">
        <v>1</v>
      </c>
      <c r="AP588">
        <v>1</v>
      </c>
      <c r="AQ588">
        <f t="shared" si="870"/>
        <v>187</v>
      </c>
      <c r="AR588">
        <f t="shared" si="870"/>
        <v>201</v>
      </c>
      <c r="AS588">
        <f t="shared" si="871"/>
        <v>237</v>
      </c>
      <c r="AT588">
        <f t="shared" si="858"/>
        <v>80</v>
      </c>
      <c r="AU588">
        <f t="shared" si="859"/>
        <v>86</v>
      </c>
      <c r="AV588" s="8">
        <f t="shared" si="860"/>
        <v>102</v>
      </c>
      <c r="AW588" s="213">
        <f t="shared" si="882"/>
        <v>2.6015393443891699E-2</v>
      </c>
      <c r="AX588" s="213">
        <f t="shared" si="883"/>
        <v>3.0008944555488973E-2</v>
      </c>
      <c r="AY588" s="213">
        <f t="shared" si="884"/>
        <v>4.2036983107320555E-2</v>
      </c>
      <c r="AZ588" s="119">
        <f t="shared" si="888"/>
        <v>0.9</v>
      </c>
      <c r="BA588" s="1">
        <v>4.8</v>
      </c>
      <c r="BB588">
        <v>5.5</v>
      </c>
      <c r="BC588">
        <v>7.2</v>
      </c>
      <c r="BE588" s="7">
        <v>1435</v>
      </c>
      <c r="BG588" s="123">
        <f t="shared" si="872"/>
        <v>0.8</v>
      </c>
      <c r="BJ588">
        <v>0</v>
      </c>
      <c r="BK588">
        <v>12.3</v>
      </c>
      <c r="BL588">
        <v>14.4</v>
      </c>
      <c r="BM588">
        <v>21.85</v>
      </c>
      <c r="BO588">
        <f t="shared" si="887"/>
        <v>1</v>
      </c>
      <c r="BP588">
        <f t="shared" si="887"/>
        <v>1</v>
      </c>
      <c r="BQ588">
        <f t="shared" si="887"/>
        <v>1</v>
      </c>
      <c r="BR588">
        <f t="shared" si="873"/>
        <v>187</v>
      </c>
      <c r="BS588">
        <f t="shared" si="885"/>
        <v>201</v>
      </c>
      <c r="BT588">
        <f t="shared" si="886"/>
        <v>237</v>
      </c>
      <c r="BV588">
        <f t="shared" si="874"/>
        <v>0</v>
      </c>
      <c r="BW588">
        <f t="shared" si="875"/>
        <v>0</v>
      </c>
      <c r="BX588">
        <f t="shared" si="876"/>
        <v>0</v>
      </c>
      <c r="BY588">
        <f t="shared" ref="BY588:BY651" si="898">IF(SUM(BV588:BX588)=0,1,0)</f>
        <v>1</v>
      </c>
    </row>
    <row r="589" spans="1:77" x14ac:dyDescent="0.25">
      <c r="A589" t="str">
        <f t="shared" si="877"/>
        <v>26521</v>
      </c>
      <c r="D589">
        <v>2</v>
      </c>
      <c r="E589">
        <v>65</v>
      </c>
      <c r="F589">
        <v>40.5</v>
      </c>
      <c r="G589">
        <v>21</v>
      </c>
      <c r="H589">
        <v>21.5</v>
      </c>
      <c r="I589">
        <v>0</v>
      </c>
      <c r="J589">
        <v>26</v>
      </c>
      <c r="K589">
        <v>30</v>
      </c>
      <c r="L589">
        <v>41.1</v>
      </c>
      <c r="M589" s="115">
        <f t="shared" si="861"/>
        <v>1442.4</v>
      </c>
      <c r="N589" s="7">
        <v>1802.6437228662567</v>
      </c>
      <c r="O589" s="7">
        <v>1935.0981352499616</v>
      </c>
      <c r="P589" s="7">
        <v>2561.16</v>
      </c>
      <c r="Q589" s="121" t="s">
        <v>392</v>
      </c>
      <c r="R589">
        <v>1</v>
      </c>
      <c r="S589">
        <v>1</v>
      </c>
      <c r="T589">
        <v>1</v>
      </c>
      <c r="U589" t="e">
        <f t="shared" si="862"/>
        <v>#VALUE!</v>
      </c>
      <c r="V589">
        <f t="shared" si="863"/>
        <v>992</v>
      </c>
      <c r="W589">
        <f t="shared" si="864"/>
        <v>1065</v>
      </c>
      <c r="X589">
        <f t="shared" si="865"/>
        <v>1410</v>
      </c>
      <c r="Y589" t="e">
        <f t="shared" si="854"/>
        <v>#VALUE!</v>
      </c>
      <c r="Z589">
        <f t="shared" si="855"/>
        <v>171</v>
      </c>
      <c r="AA589">
        <f t="shared" si="856"/>
        <v>183</v>
      </c>
      <c r="AB589" s="8">
        <f t="shared" si="857"/>
        <v>243</v>
      </c>
      <c r="AC589" s="213" t="e">
        <f t="shared" si="878"/>
        <v>#VALUE!</v>
      </c>
      <c r="AD589" s="213">
        <f t="shared" si="879"/>
        <v>0.16506300268675647</v>
      </c>
      <c r="AE589" s="213">
        <f t="shared" si="880"/>
        <v>0.18866357285443619</v>
      </c>
      <c r="AF589" s="213">
        <f t="shared" si="881"/>
        <v>0.32999658220820105</v>
      </c>
      <c r="AG589" s="167">
        <f t="shared" si="866"/>
        <v>1.2760000000000001E-4</v>
      </c>
      <c r="AH589" s="167">
        <f t="shared" si="867"/>
        <v>1.7219</v>
      </c>
      <c r="AI589" s="167">
        <f t="shared" si="868"/>
        <v>4</v>
      </c>
      <c r="AJ589" s="167">
        <f t="shared" si="869"/>
        <v>5.1420100000000005E-4</v>
      </c>
      <c r="AK589" s="115">
        <f t="shared" si="895"/>
        <v>216.29211969960124</v>
      </c>
      <c r="AL589" s="7">
        <f t="shared" ref="AL589:AM589" si="899">AL497*(1-(($E589-50)*0.005))</f>
        <v>232.18480290406953</v>
      </c>
      <c r="AM589" s="7">
        <f t="shared" si="899"/>
        <v>307.30350000000004</v>
      </c>
      <c r="AN589">
        <v>1</v>
      </c>
      <c r="AO589">
        <v>1</v>
      </c>
      <c r="AP589">
        <v>1</v>
      </c>
      <c r="AQ589">
        <f t="shared" si="870"/>
        <v>244</v>
      </c>
      <c r="AR589">
        <f t="shared" si="870"/>
        <v>261</v>
      </c>
      <c r="AS589">
        <f t="shared" si="871"/>
        <v>346</v>
      </c>
      <c r="AT589">
        <f t="shared" si="858"/>
        <v>105</v>
      </c>
      <c r="AU589">
        <f t="shared" si="859"/>
        <v>112</v>
      </c>
      <c r="AV589" s="8">
        <f t="shared" si="860"/>
        <v>149</v>
      </c>
      <c r="AW589" s="213">
        <f t="shared" si="882"/>
        <v>6.3205291416156703E-2</v>
      </c>
      <c r="AX589" s="213">
        <f t="shared" si="883"/>
        <v>7.1758780275366321E-2</v>
      </c>
      <c r="AY589" s="213">
        <f t="shared" si="884"/>
        <v>0.12584783506848557</v>
      </c>
      <c r="AZ589" s="119">
        <f t="shared" si="888"/>
        <v>1.7</v>
      </c>
      <c r="BA589" s="1">
        <v>4.8</v>
      </c>
      <c r="BB589">
        <v>5.5</v>
      </c>
      <c r="BC589">
        <v>7.2</v>
      </c>
      <c r="BE589" s="7">
        <v>1803</v>
      </c>
      <c r="BG589" s="123">
        <f t="shared" si="872"/>
        <v>0.8</v>
      </c>
      <c r="BJ589">
        <v>0</v>
      </c>
      <c r="BK589">
        <v>12.3</v>
      </c>
      <c r="BL589">
        <v>14.4</v>
      </c>
      <c r="BM589">
        <v>21.85</v>
      </c>
      <c r="BO589">
        <f t="shared" si="887"/>
        <v>1</v>
      </c>
      <c r="BP589">
        <f t="shared" si="887"/>
        <v>1</v>
      </c>
      <c r="BQ589">
        <f t="shared" si="887"/>
        <v>1</v>
      </c>
      <c r="BR589">
        <f t="shared" si="873"/>
        <v>244</v>
      </c>
      <c r="BS589">
        <f t="shared" si="885"/>
        <v>261</v>
      </c>
      <c r="BT589">
        <f t="shared" si="886"/>
        <v>346</v>
      </c>
      <c r="BV589">
        <f t="shared" si="874"/>
        <v>0</v>
      </c>
      <c r="BW589">
        <f t="shared" si="875"/>
        <v>0</v>
      </c>
      <c r="BX589">
        <f t="shared" si="876"/>
        <v>0</v>
      </c>
      <c r="BY589">
        <f t="shared" si="898"/>
        <v>1</v>
      </c>
    </row>
    <row r="590" spans="1:77" x14ac:dyDescent="0.25">
      <c r="A590" t="str">
        <f t="shared" si="877"/>
        <v>26510</v>
      </c>
      <c r="D590">
        <v>2</v>
      </c>
      <c r="E590">
        <v>65</v>
      </c>
      <c r="F590">
        <v>40.5</v>
      </c>
      <c r="G590">
        <v>10</v>
      </c>
      <c r="H590">
        <v>11.5</v>
      </c>
      <c r="I590">
        <v>0</v>
      </c>
      <c r="J590">
        <v>26</v>
      </c>
      <c r="K590">
        <v>30</v>
      </c>
      <c r="L590">
        <v>41</v>
      </c>
      <c r="M590" s="115">
        <f t="shared" si="861"/>
        <v>706.5</v>
      </c>
      <c r="N590" s="7">
        <v>1029.7403904507714</v>
      </c>
      <c r="O590" s="7">
        <v>1104.2859635902939</v>
      </c>
      <c r="P590" s="7">
        <v>1320.28</v>
      </c>
      <c r="Q590" s="121" t="s">
        <v>392</v>
      </c>
      <c r="R590">
        <v>1</v>
      </c>
      <c r="S590">
        <v>1</v>
      </c>
      <c r="T590">
        <v>1</v>
      </c>
      <c r="U590" t="e">
        <f t="shared" si="862"/>
        <v>#VALUE!</v>
      </c>
      <c r="V590">
        <f t="shared" si="863"/>
        <v>567</v>
      </c>
      <c r="W590">
        <f t="shared" si="864"/>
        <v>608</v>
      </c>
      <c r="X590">
        <f t="shared" si="865"/>
        <v>727</v>
      </c>
      <c r="Y590" t="e">
        <f t="shared" ref="Y590:Y653" si="900">ROUND(U590*3600/(4186*ABS($O$1-$O$2)),0)</f>
        <v>#VALUE!</v>
      </c>
      <c r="Z590">
        <f t="shared" ref="Z590:Z653" si="901">ROUND(V590*3600/(4186*ABS($O$1-$O$2)),0)</f>
        <v>98</v>
      </c>
      <c r="AA590">
        <f t="shared" ref="AA590:AA653" si="902">ROUND(W590*3600/(4186*ABS($O$1-$O$2)),0)</f>
        <v>105</v>
      </c>
      <c r="AB590" s="8">
        <f t="shared" ref="AB590:AB653" si="903">ROUND(X590*3600/(4186*ABS($O$1-$O$2)),0)</f>
        <v>125</v>
      </c>
      <c r="AC590" s="213" t="e">
        <f t="shared" si="878"/>
        <v>#VALUE!</v>
      </c>
      <c r="AD590" s="213">
        <f t="shared" si="879"/>
        <v>4.5770548794624284E-2</v>
      </c>
      <c r="AE590" s="213">
        <f t="shared" si="880"/>
        <v>5.2309521065256298E-2</v>
      </c>
      <c r="AF590" s="213">
        <f t="shared" si="881"/>
        <v>7.3326074233107871E-2</v>
      </c>
      <c r="AG590" s="167">
        <f t="shared" si="866"/>
        <v>3.969E-4</v>
      </c>
      <c r="AH590" s="167">
        <f t="shared" si="867"/>
        <v>1.7345999999999999</v>
      </c>
      <c r="AI590" s="167">
        <f t="shared" si="868"/>
        <v>2</v>
      </c>
      <c r="AJ590" s="167">
        <f t="shared" si="869"/>
        <v>3.6734700000000002E-4</v>
      </c>
      <c r="AK590" s="115">
        <f>AK498</f>
        <v>142.7603849699376</v>
      </c>
      <c r="AL590" s="7">
        <f t="shared" ref="AL590:AM590" si="904">AL498</f>
        <v>153.09517888293954</v>
      </c>
      <c r="AM590" s="7">
        <f t="shared" si="904"/>
        <v>183.04</v>
      </c>
      <c r="AN590">
        <v>1</v>
      </c>
      <c r="AO590">
        <v>1</v>
      </c>
      <c r="AP590">
        <v>1</v>
      </c>
      <c r="AQ590">
        <f t="shared" si="870"/>
        <v>161</v>
      </c>
      <c r="AR590">
        <f t="shared" si="870"/>
        <v>172</v>
      </c>
      <c r="AS590">
        <f t="shared" si="871"/>
        <v>206</v>
      </c>
      <c r="AT590">
        <f t="shared" ref="AT590:AT653" si="905">ROUND(AQ590*3600/(4186*ABS($AM$1-$AM$2)),0)</f>
        <v>69</v>
      </c>
      <c r="AU590">
        <f t="shared" ref="AU590:AU653" si="906">ROUND(AR590*3600/(4186*ABS($AM$1-$AM$2)),0)</f>
        <v>74</v>
      </c>
      <c r="AV590" s="8">
        <f t="shared" ref="AV590:AV653" si="907">ROUND(AS590*3600/(4186*ABS($AM$1-$AM$2)),0)</f>
        <v>89</v>
      </c>
      <c r="AW590" s="213">
        <f t="shared" si="882"/>
        <v>2.3231538685077345E-2</v>
      </c>
      <c r="AX590" s="213">
        <f t="shared" si="883"/>
        <v>2.6591521830123845E-2</v>
      </c>
      <c r="AY590" s="213">
        <f t="shared" si="884"/>
        <v>3.798886771167248E-2</v>
      </c>
      <c r="AZ590" s="119">
        <f t="shared" si="888"/>
        <v>0.4</v>
      </c>
      <c r="BA590" s="1">
        <v>5.5</v>
      </c>
      <c r="BB590">
        <v>5.9</v>
      </c>
      <c r="BC590">
        <v>7.9</v>
      </c>
      <c r="BE590" s="7">
        <v>785</v>
      </c>
      <c r="BG590" s="123">
        <f t="shared" si="872"/>
        <v>0.9</v>
      </c>
      <c r="BJ590">
        <v>0</v>
      </c>
      <c r="BK590">
        <v>13.2</v>
      </c>
      <c r="BL590">
        <v>15.1</v>
      </c>
      <c r="BM590">
        <v>21.85</v>
      </c>
      <c r="BO590">
        <f t="shared" si="887"/>
        <v>1</v>
      </c>
      <c r="BP590">
        <f t="shared" si="887"/>
        <v>1</v>
      </c>
      <c r="BQ590">
        <f t="shared" si="887"/>
        <v>1</v>
      </c>
      <c r="BR590">
        <f t="shared" si="873"/>
        <v>161</v>
      </c>
      <c r="BS590">
        <f t="shared" si="885"/>
        <v>172</v>
      </c>
      <c r="BT590">
        <f t="shared" si="886"/>
        <v>206</v>
      </c>
      <c r="BV590">
        <f t="shared" si="874"/>
        <v>0</v>
      </c>
      <c r="BW590">
        <f t="shared" si="875"/>
        <v>0</v>
      </c>
      <c r="BX590">
        <f t="shared" si="876"/>
        <v>0</v>
      </c>
      <c r="BY590">
        <f t="shared" si="898"/>
        <v>1</v>
      </c>
    </row>
    <row r="591" spans="1:77" x14ac:dyDescent="0.25">
      <c r="A591" t="str">
        <f t="shared" si="877"/>
        <v>26511</v>
      </c>
      <c r="D591">
        <v>2</v>
      </c>
      <c r="E591">
        <v>65</v>
      </c>
      <c r="F591">
        <v>40.5</v>
      </c>
      <c r="G591">
        <v>11</v>
      </c>
      <c r="H591">
        <v>11.5</v>
      </c>
      <c r="I591">
        <v>0</v>
      </c>
      <c r="J591">
        <v>26</v>
      </c>
      <c r="K591">
        <v>30</v>
      </c>
      <c r="L591">
        <v>41</v>
      </c>
      <c r="M591" s="115">
        <f t="shared" si="861"/>
        <v>705.84</v>
      </c>
      <c r="N591" s="7">
        <v>1397.1861540381678</v>
      </c>
      <c r="O591" s="7">
        <v>1498.3320774196782</v>
      </c>
      <c r="P591" s="7">
        <v>1791.4</v>
      </c>
      <c r="Q591" s="121" t="s">
        <v>392</v>
      </c>
      <c r="R591">
        <v>1</v>
      </c>
      <c r="S591">
        <v>1</v>
      </c>
      <c r="T591">
        <v>1</v>
      </c>
      <c r="U591" t="e">
        <f t="shared" si="862"/>
        <v>#VALUE!</v>
      </c>
      <c r="V591">
        <f t="shared" si="863"/>
        <v>769</v>
      </c>
      <c r="W591">
        <f t="shared" si="864"/>
        <v>825</v>
      </c>
      <c r="X591">
        <f t="shared" si="865"/>
        <v>986</v>
      </c>
      <c r="Y591" t="e">
        <f t="shared" si="900"/>
        <v>#VALUE!</v>
      </c>
      <c r="Z591">
        <f t="shared" si="901"/>
        <v>132</v>
      </c>
      <c r="AA591">
        <f t="shared" si="902"/>
        <v>142</v>
      </c>
      <c r="AB591" s="8">
        <f t="shared" si="903"/>
        <v>170</v>
      </c>
      <c r="AC591" s="213" t="e">
        <f t="shared" si="878"/>
        <v>#VALUE!</v>
      </c>
      <c r="AD591" s="213">
        <f t="shared" si="879"/>
        <v>0.13560015180719756</v>
      </c>
      <c r="AE591" s="213">
        <f t="shared" si="880"/>
        <v>0.15609005995738529</v>
      </c>
      <c r="AF591" s="213">
        <f t="shared" si="881"/>
        <v>0.22086745861425072</v>
      </c>
      <c r="AG591" s="167">
        <f t="shared" si="866"/>
        <v>3.969E-4</v>
      </c>
      <c r="AH591" s="167">
        <f t="shared" si="867"/>
        <v>1.7345999999999999</v>
      </c>
      <c r="AI591" s="167">
        <f t="shared" si="868"/>
        <v>4</v>
      </c>
      <c r="AJ591" s="167">
        <f t="shared" si="869"/>
        <v>5.7428799999999995E-4</v>
      </c>
      <c r="AK591" s="115">
        <f t="shared" ref="AK591" si="908">AK499*(1-(($E591-50)*0.005))</f>
        <v>216.46246155704532</v>
      </c>
      <c r="AL591" s="7">
        <f t="shared" ref="AL591:AM591" si="909">AL499*(1-(($E591-50)*0.005))</f>
        <v>232.13273962868439</v>
      </c>
      <c r="AM591" s="7">
        <f t="shared" si="909"/>
        <v>277.53700000000003</v>
      </c>
      <c r="AN591">
        <v>1</v>
      </c>
      <c r="AO591">
        <v>1</v>
      </c>
      <c r="AP591">
        <v>1</v>
      </c>
      <c r="AQ591">
        <f t="shared" si="870"/>
        <v>244</v>
      </c>
      <c r="AR591">
        <f t="shared" si="870"/>
        <v>261</v>
      </c>
      <c r="AS591">
        <f t="shared" si="871"/>
        <v>313</v>
      </c>
      <c r="AT591">
        <f t="shared" si="905"/>
        <v>105</v>
      </c>
      <c r="AU591">
        <f t="shared" si="906"/>
        <v>112</v>
      </c>
      <c r="AV591" s="8">
        <f t="shared" si="907"/>
        <v>135</v>
      </c>
      <c r="AW591" s="213">
        <f t="shared" si="882"/>
        <v>8.7287975860512582E-2</v>
      </c>
      <c r="AX591" s="213">
        <f t="shared" si="883"/>
        <v>9.8826638113981513E-2</v>
      </c>
      <c r="AY591" s="213">
        <f t="shared" si="884"/>
        <v>0.14160035651935457</v>
      </c>
      <c r="AZ591" s="119">
        <f t="shared" si="888"/>
        <v>0.9</v>
      </c>
      <c r="BA591" s="1">
        <v>5.5</v>
      </c>
      <c r="BB591">
        <v>5.9</v>
      </c>
      <c r="BC591">
        <v>7.9</v>
      </c>
      <c r="BE591" s="7">
        <v>1038</v>
      </c>
      <c r="BG591" s="123">
        <f t="shared" si="872"/>
        <v>0.68</v>
      </c>
      <c r="BJ591">
        <v>0</v>
      </c>
      <c r="BK591">
        <v>13.2</v>
      </c>
      <c r="BL591">
        <v>15.1</v>
      </c>
      <c r="BM591">
        <v>21.85</v>
      </c>
      <c r="BO591">
        <f t="shared" si="887"/>
        <v>1</v>
      </c>
      <c r="BP591">
        <f t="shared" si="887"/>
        <v>1</v>
      </c>
      <c r="BQ591">
        <f t="shared" si="887"/>
        <v>1</v>
      </c>
      <c r="BR591">
        <f t="shared" si="873"/>
        <v>244</v>
      </c>
      <c r="BS591">
        <f t="shared" si="885"/>
        <v>261</v>
      </c>
      <c r="BT591">
        <f t="shared" si="886"/>
        <v>313</v>
      </c>
      <c r="BV591">
        <f t="shared" si="874"/>
        <v>0</v>
      </c>
      <c r="BW591">
        <f t="shared" si="875"/>
        <v>0</v>
      </c>
      <c r="BX591">
        <f t="shared" si="876"/>
        <v>0</v>
      </c>
      <c r="BY591">
        <f t="shared" si="898"/>
        <v>1</v>
      </c>
    </row>
    <row r="592" spans="1:77" x14ac:dyDescent="0.25">
      <c r="A592" t="str">
        <f t="shared" si="877"/>
        <v>26515</v>
      </c>
      <c r="D592">
        <v>2</v>
      </c>
      <c r="E592">
        <v>65</v>
      </c>
      <c r="F592">
        <v>40.5</v>
      </c>
      <c r="G592">
        <v>15</v>
      </c>
      <c r="H592">
        <v>16.5</v>
      </c>
      <c r="I592">
        <v>0</v>
      </c>
      <c r="J592">
        <v>26</v>
      </c>
      <c r="K592">
        <v>30</v>
      </c>
      <c r="L592">
        <v>41.1</v>
      </c>
      <c r="M592" s="115">
        <f t="shared" si="861"/>
        <v>960.80000000000007</v>
      </c>
      <c r="N592" s="7">
        <v>1070.8273541699666</v>
      </c>
      <c r="O592" s="7">
        <v>1149.5094620994566</v>
      </c>
      <c r="P592" s="7">
        <v>1521.41</v>
      </c>
      <c r="Q592" s="121" t="s">
        <v>392</v>
      </c>
      <c r="R592">
        <v>1</v>
      </c>
      <c r="S592">
        <v>1</v>
      </c>
      <c r="T592">
        <v>1</v>
      </c>
      <c r="U592" t="e">
        <f t="shared" si="862"/>
        <v>#VALUE!</v>
      </c>
      <c r="V592">
        <f t="shared" si="863"/>
        <v>589</v>
      </c>
      <c r="W592">
        <f t="shared" si="864"/>
        <v>633</v>
      </c>
      <c r="X592">
        <f t="shared" si="865"/>
        <v>837</v>
      </c>
      <c r="Y592" t="e">
        <f t="shared" si="900"/>
        <v>#VALUE!</v>
      </c>
      <c r="Z592">
        <f t="shared" si="901"/>
        <v>101</v>
      </c>
      <c r="AA592">
        <f t="shared" si="902"/>
        <v>109</v>
      </c>
      <c r="AB592" s="8">
        <f t="shared" si="903"/>
        <v>144</v>
      </c>
      <c r="AC592" s="213" t="e">
        <f t="shared" si="878"/>
        <v>#VALUE!</v>
      </c>
      <c r="AD592" s="213">
        <f t="shared" si="879"/>
        <v>5.2064795714491026E-2</v>
      </c>
      <c r="AE592" s="213">
        <f t="shared" si="880"/>
        <v>6.049637282598317E-2</v>
      </c>
      <c r="AF592" s="213">
        <f t="shared" si="881"/>
        <v>0.1047166424672782</v>
      </c>
      <c r="AG592" s="167">
        <f t="shared" si="866"/>
        <v>2.0829999999999999E-4</v>
      </c>
      <c r="AH592" s="167">
        <f t="shared" si="867"/>
        <v>1.724</v>
      </c>
      <c r="AI592" s="167">
        <f t="shared" si="868"/>
        <v>2</v>
      </c>
      <c r="AJ592" s="167">
        <f t="shared" si="869"/>
        <v>4.6182900000000003E-4</v>
      </c>
      <c r="AK592" s="115">
        <f>AK500</f>
        <v>135.09481491470635</v>
      </c>
      <c r="AL592" s="7">
        <f t="shared" ref="AL592:AM592" si="910">AL500</f>
        <v>145.02129350758159</v>
      </c>
      <c r="AM592" s="7">
        <f t="shared" si="910"/>
        <v>191.94</v>
      </c>
      <c r="AN592">
        <v>1</v>
      </c>
      <c r="AO592">
        <v>1</v>
      </c>
      <c r="AP592">
        <v>1</v>
      </c>
      <c r="AQ592">
        <f t="shared" si="870"/>
        <v>152</v>
      </c>
      <c r="AR592">
        <f t="shared" si="870"/>
        <v>163</v>
      </c>
      <c r="AS592">
        <f t="shared" si="871"/>
        <v>216</v>
      </c>
      <c r="AT592">
        <f t="shared" si="905"/>
        <v>65</v>
      </c>
      <c r="AU592">
        <f t="shared" si="906"/>
        <v>70</v>
      </c>
      <c r="AV592" s="8">
        <f t="shared" si="907"/>
        <v>93</v>
      </c>
      <c r="AW592" s="213">
        <f t="shared" si="882"/>
        <v>2.1879802552451196E-2</v>
      </c>
      <c r="AX592" s="213">
        <f t="shared" si="883"/>
        <v>2.5310638108565289E-2</v>
      </c>
      <c r="AY592" s="213">
        <f t="shared" si="884"/>
        <v>4.4258715317822855E-2</v>
      </c>
      <c r="AZ592" s="119">
        <f t="shared" si="888"/>
        <v>0.7</v>
      </c>
      <c r="BA592" s="1">
        <v>5.0999999999999996</v>
      </c>
      <c r="BB592">
        <v>5.6</v>
      </c>
      <c r="BC592">
        <v>7.2</v>
      </c>
      <c r="BE592" s="7">
        <v>1201</v>
      </c>
      <c r="BG592" s="123">
        <f t="shared" si="872"/>
        <v>0.8</v>
      </c>
      <c r="BJ592">
        <v>0</v>
      </c>
      <c r="BK592">
        <v>12.3</v>
      </c>
      <c r="BL592">
        <v>14.4</v>
      </c>
      <c r="BM592">
        <v>21.85</v>
      </c>
      <c r="BO592">
        <f t="shared" si="887"/>
        <v>1</v>
      </c>
      <c r="BP592">
        <f t="shared" si="887"/>
        <v>1</v>
      </c>
      <c r="BQ592">
        <f t="shared" si="887"/>
        <v>1</v>
      </c>
      <c r="BR592">
        <f t="shared" si="873"/>
        <v>152</v>
      </c>
      <c r="BS592">
        <f t="shared" si="885"/>
        <v>163</v>
      </c>
      <c r="BT592">
        <f t="shared" si="886"/>
        <v>216</v>
      </c>
      <c r="BV592">
        <f t="shared" si="874"/>
        <v>0</v>
      </c>
      <c r="BW592">
        <f t="shared" si="875"/>
        <v>0</v>
      </c>
      <c r="BX592">
        <f t="shared" si="876"/>
        <v>0</v>
      </c>
      <c r="BY592">
        <f t="shared" si="898"/>
        <v>1</v>
      </c>
    </row>
    <row r="593" spans="1:77" x14ac:dyDescent="0.25">
      <c r="A593" t="str">
        <f t="shared" si="877"/>
        <v>26516</v>
      </c>
      <c r="D593">
        <v>2</v>
      </c>
      <c r="E593">
        <v>65</v>
      </c>
      <c r="F593">
        <v>40.5</v>
      </c>
      <c r="G593">
        <v>16</v>
      </c>
      <c r="H593">
        <v>16.5</v>
      </c>
      <c r="I593">
        <v>0</v>
      </c>
      <c r="J593">
        <v>26</v>
      </c>
      <c r="K593">
        <v>30</v>
      </c>
      <c r="L593">
        <v>41.1</v>
      </c>
      <c r="M593" s="115">
        <f t="shared" si="861"/>
        <v>1060.1200000000001</v>
      </c>
      <c r="N593" s="7">
        <v>1627.62717250317</v>
      </c>
      <c r="O593" s="7">
        <v>1747.2217424001376</v>
      </c>
      <c r="P593" s="7">
        <v>2312.5</v>
      </c>
      <c r="Q593" s="121" t="s">
        <v>392</v>
      </c>
      <c r="R593">
        <v>1</v>
      </c>
      <c r="S593">
        <v>1</v>
      </c>
      <c r="T593">
        <v>1</v>
      </c>
      <c r="U593" t="e">
        <f t="shared" si="862"/>
        <v>#VALUE!</v>
      </c>
      <c r="V593">
        <f t="shared" si="863"/>
        <v>896</v>
      </c>
      <c r="W593">
        <f t="shared" si="864"/>
        <v>962</v>
      </c>
      <c r="X593">
        <f t="shared" si="865"/>
        <v>1273</v>
      </c>
      <c r="Y593" t="e">
        <f t="shared" si="900"/>
        <v>#VALUE!</v>
      </c>
      <c r="Z593">
        <f t="shared" si="901"/>
        <v>154</v>
      </c>
      <c r="AA593">
        <f t="shared" si="902"/>
        <v>165</v>
      </c>
      <c r="AB593" s="8">
        <f t="shared" si="903"/>
        <v>219</v>
      </c>
      <c r="AC593" s="213" t="e">
        <f t="shared" si="878"/>
        <v>#VALUE!</v>
      </c>
      <c r="AD593" s="213">
        <f t="shared" si="879"/>
        <v>0.34811041139605886</v>
      </c>
      <c r="AE593" s="213">
        <f t="shared" si="880"/>
        <v>0.39908819217267549</v>
      </c>
      <c r="AF593" s="213">
        <f t="shared" si="881"/>
        <v>0.69941555242924147</v>
      </c>
      <c r="AG593" s="167">
        <f t="shared" si="866"/>
        <v>2.0829999999999999E-4</v>
      </c>
      <c r="AH593" s="167">
        <f t="shared" si="867"/>
        <v>1.724</v>
      </c>
      <c r="AI593" s="167">
        <f t="shared" si="868"/>
        <v>4</v>
      </c>
      <c r="AJ593" s="167">
        <f t="shared" si="869"/>
        <v>1.392796E-3</v>
      </c>
      <c r="AK593" s="115">
        <f t="shared" ref="AK593" si="911">AK501*(1-(($E593-50)*0.005))</f>
        <v>203.12787112839561</v>
      </c>
      <c r="AL593" s="7">
        <f t="shared" ref="AL593:AM593" si="912">AL501*(1-(($E593-50)*0.005))</f>
        <v>218.05327345153719</v>
      </c>
      <c r="AM593" s="7">
        <f t="shared" si="912"/>
        <v>288.60000000000002</v>
      </c>
      <c r="AN593">
        <v>1</v>
      </c>
      <c r="AO593">
        <v>1</v>
      </c>
      <c r="AP593">
        <v>1</v>
      </c>
      <c r="AQ593">
        <f t="shared" si="870"/>
        <v>229</v>
      </c>
      <c r="AR593">
        <f t="shared" si="870"/>
        <v>246</v>
      </c>
      <c r="AS593">
        <f t="shared" si="871"/>
        <v>325</v>
      </c>
      <c r="AT593">
        <f t="shared" si="905"/>
        <v>98</v>
      </c>
      <c r="AU593">
        <f t="shared" si="906"/>
        <v>106</v>
      </c>
      <c r="AV593" s="8">
        <f t="shared" si="907"/>
        <v>140</v>
      </c>
      <c r="AW593" s="213">
        <f t="shared" si="882"/>
        <v>0.14228321402146105</v>
      </c>
      <c r="AX593" s="213">
        <f t="shared" si="883"/>
        <v>0.16618068706557357</v>
      </c>
      <c r="AY593" s="213">
        <f t="shared" si="884"/>
        <v>0.28823208064217454</v>
      </c>
      <c r="AZ593" s="119">
        <f t="shared" si="888"/>
        <v>1.3</v>
      </c>
      <c r="BA593" s="1">
        <v>5.0999999999999996</v>
      </c>
      <c r="BB593">
        <v>5.6</v>
      </c>
      <c r="BC593">
        <v>7.2</v>
      </c>
      <c r="BE593" s="7">
        <v>1559</v>
      </c>
      <c r="BG593" s="123">
        <f t="shared" si="872"/>
        <v>0.68</v>
      </c>
      <c r="BJ593">
        <v>0</v>
      </c>
      <c r="BK593">
        <v>12.3</v>
      </c>
      <c r="BL593">
        <v>14.4</v>
      </c>
      <c r="BM593">
        <v>21.85</v>
      </c>
      <c r="BO593">
        <f t="shared" si="887"/>
        <v>1</v>
      </c>
      <c r="BP593">
        <f t="shared" si="887"/>
        <v>1</v>
      </c>
      <c r="BQ593">
        <f t="shared" si="887"/>
        <v>1</v>
      </c>
      <c r="BR593">
        <f t="shared" si="873"/>
        <v>229</v>
      </c>
      <c r="BS593">
        <f t="shared" si="885"/>
        <v>246</v>
      </c>
      <c r="BT593">
        <f t="shared" si="886"/>
        <v>325</v>
      </c>
      <c r="BV593">
        <f t="shared" si="874"/>
        <v>0</v>
      </c>
      <c r="BW593">
        <f t="shared" si="875"/>
        <v>0</v>
      </c>
      <c r="BX593">
        <f t="shared" si="876"/>
        <v>0</v>
      </c>
      <c r="BY593">
        <f t="shared" si="898"/>
        <v>1</v>
      </c>
    </row>
    <row r="594" spans="1:77" x14ac:dyDescent="0.25">
      <c r="A594" t="str">
        <f t="shared" si="877"/>
        <v>26520</v>
      </c>
      <c r="D594">
        <v>2</v>
      </c>
      <c r="E594">
        <v>65</v>
      </c>
      <c r="F594">
        <v>40.5</v>
      </c>
      <c r="G594">
        <v>20</v>
      </c>
      <c r="H594">
        <v>21.5</v>
      </c>
      <c r="I594">
        <v>0</v>
      </c>
      <c r="J594">
        <v>26</v>
      </c>
      <c r="K594">
        <v>30</v>
      </c>
      <c r="L594">
        <v>41.1</v>
      </c>
      <c r="M594" s="115">
        <f t="shared" si="861"/>
        <v>1339.2</v>
      </c>
      <c r="N594" s="7">
        <v>1509.840819712653</v>
      </c>
      <c r="O594" s="7">
        <v>1619.1421060355642</v>
      </c>
      <c r="P594" s="7">
        <v>1935.84</v>
      </c>
      <c r="Q594" s="121" t="s">
        <v>392</v>
      </c>
      <c r="R594">
        <v>1</v>
      </c>
      <c r="S594">
        <v>1</v>
      </c>
      <c r="T594">
        <v>1</v>
      </c>
      <c r="U594" t="e">
        <f t="shared" si="862"/>
        <v>#VALUE!</v>
      </c>
      <c r="V594">
        <f t="shared" si="863"/>
        <v>831</v>
      </c>
      <c r="W594">
        <f t="shared" si="864"/>
        <v>891</v>
      </c>
      <c r="X594">
        <f t="shared" si="865"/>
        <v>1065</v>
      </c>
      <c r="Y594" t="e">
        <f t="shared" si="900"/>
        <v>#VALUE!</v>
      </c>
      <c r="Z594">
        <f t="shared" si="901"/>
        <v>143</v>
      </c>
      <c r="AA594">
        <f t="shared" si="902"/>
        <v>153</v>
      </c>
      <c r="AB594" s="8">
        <f t="shared" si="903"/>
        <v>183</v>
      </c>
      <c r="AC594" s="213" t="e">
        <f t="shared" si="878"/>
        <v>#VALUE!</v>
      </c>
      <c r="AD594" s="213">
        <f t="shared" si="879"/>
        <v>8.1982161234940412E-2</v>
      </c>
      <c r="AE594" s="213">
        <f t="shared" si="880"/>
        <v>9.3710346226025795E-2</v>
      </c>
      <c r="AF594" s="213">
        <f t="shared" si="881"/>
        <v>0.13355420034531809</v>
      </c>
      <c r="AG594" s="167">
        <f t="shared" si="866"/>
        <v>1.2760000000000001E-4</v>
      </c>
      <c r="AH594" s="167">
        <f t="shared" si="867"/>
        <v>1.7219</v>
      </c>
      <c r="AI594" s="167">
        <f t="shared" si="868"/>
        <v>2</v>
      </c>
      <c r="AJ594" s="167">
        <f t="shared" si="869"/>
        <v>3.76611E-4</v>
      </c>
      <c r="AK594" s="115">
        <f>AK502</f>
        <v>170.52628152222005</v>
      </c>
      <c r="AL594" s="7">
        <f t="shared" ref="AL594:AM594" si="913">AL502</f>
        <v>182.87112058001478</v>
      </c>
      <c r="AM594" s="7">
        <f t="shared" si="913"/>
        <v>218.64000000000001</v>
      </c>
      <c r="AN594">
        <v>1</v>
      </c>
      <c r="AO594">
        <v>1</v>
      </c>
      <c r="AP594">
        <v>1</v>
      </c>
      <c r="AQ594">
        <f t="shared" si="870"/>
        <v>192</v>
      </c>
      <c r="AR594">
        <f t="shared" si="870"/>
        <v>206</v>
      </c>
      <c r="AS594">
        <f t="shared" si="871"/>
        <v>246</v>
      </c>
      <c r="AT594">
        <f t="shared" si="905"/>
        <v>83</v>
      </c>
      <c r="AU594">
        <f t="shared" si="906"/>
        <v>89</v>
      </c>
      <c r="AV594" s="8">
        <f t="shared" si="907"/>
        <v>106</v>
      </c>
      <c r="AW594" s="213">
        <f t="shared" si="882"/>
        <v>2.7976880452418775E-2</v>
      </c>
      <c r="AX594" s="213">
        <f t="shared" si="883"/>
        <v>3.211154503469317E-2</v>
      </c>
      <c r="AY594" s="213">
        <f t="shared" si="884"/>
        <v>4.535684290382283E-2</v>
      </c>
      <c r="AZ594" s="119">
        <f t="shared" si="888"/>
        <v>0.9</v>
      </c>
      <c r="BA594" s="1">
        <v>5.0999999999999996</v>
      </c>
      <c r="BB594">
        <v>5.6</v>
      </c>
      <c r="BC594">
        <v>7.2</v>
      </c>
      <c r="BE594" s="7">
        <v>1674</v>
      </c>
      <c r="BG594" s="123">
        <f t="shared" si="872"/>
        <v>0.8</v>
      </c>
      <c r="BJ594">
        <v>0</v>
      </c>
      <c r="BK594">
        <v>12.3</v>
      </c>
      <c r="BL594">
        <v>14.4</v>
      </c>
      <c r="BM594">
        <v>21.85</v>
      </c>
      <c r="BO594">
        <f t="shared" si="887"/>
        <v>1</v>
      </c>
      <c r="BP594">
        <f t="shared" si="887"/>
        <v>1</v>
      </c>
      <c r="BQ594">
        <f t="shared" si="887"/>
        <v>1</v>
      </c>
      <c r="BR594">
        <f t="shared" si="873"/>
        <v>192</v>
      </c>
      <c r="BS594">
        <f t="shared" si="885"/>
        <v>206</v>
      </c>
      <c r="BT594">
        <f t="shared" si="886"/>
        <v>246</v>
      </c>
      <c r="BV594">
        <f t="shared" si="874"/>
        <v>0</v>
      </c>
      <c r="BW594">
        <f t="shared" si="875"/>
        <v>0</v>
      </c>
      <c r="BX594">
        <f t="shared" si="876"/>
        <v>0</v>
      </c>
      <c r="BY594">
        <f t="shared" si="898"/>
        <v>1</v>
      </c>
    </row>
    <row r="595" spans="1:77" x14ac:dyDescent="0.25">
      <c r="A595" t="str">
        <f t="shared" si="877"/>
        <v>26521</v>
      </c>
      <c r="D595">
        <v>2</v>
      </c>
      <c r="E595">
        <v>65</v>
      </c>
      <c r="F595">
        <v>40.5</v>
      </c>
      <c r="G595">
        <v>21</v>
      </c>
      <c r="H595">
        <v>21.5</v>
      </c>
      <c r="I595">
        <v>0</v>
      </c>
      <c r="J595">
        <v>26</v>
      </c>
      <c r="K595">
        <v>30</v>
      </c>
      <c r="L595">
        <v>41.1</v>
      </c>
      <c r="M595" s="115">
        <f t="shared" si="861"/>
        <v>1683.2</v>
      </c>
      <c r="N595" s="7">
        <v>1977.8291945358951</v>
      </c>
      <c r="O595" s="7">
        <v>2123.1558613833213</v>
      </c>
      <c r="P595" s="7">
        <v>2810.06</v>
      </c>
      <c r="Q595" s="121" t="s">
        <v>392</v>
      </c>
      <c r="R595">
        <v>1</v>
      </c>
      <c r="S595">
        <v>1</v>
      </c>
      <c r="T595">
        <v>1</v>
      </c>
      <c r="U595" t="e">
        <f t="shared" si="862"/>
        <v>#VALUE!</v>
      </c>
      <c r="V595">
        <f t="shared" si="863"/>
        <v>1088</v>
      </c>
      <c r="W595">
        <f t="shared" si="864"/>
        <v>1168</v>
      </c>
      <c r="X595">
        <f t="shared" si="865"/>
        <v>1546</v>
      </c>
      <c r="Y595" t="e">
        <f t="shared" si="900"/>
        <v>#VALUE!</v>
      </c>
      <c r="Z595">
        <f t="shared" si="901"/>
        <v>187</v>
      </c>
      <c r="AA595">
        <f t="shared" si="902"/>
        <v>201</v>
      </c>
      <c r="AB595" s="8">
        <f t="shared" si="903"/>
        <v>266</v>
      </c>
      <c r="AC595" s="213" t="e">
        <f t="shared" si="878"/>
        <v>#VALUE!</v>
      </c>
      <c r="AD595" s="213">
        <f t="shared" si="879"/>
        <v>0.19687667941570988</v>
      </c>
      <c r="AE595" s="213">
        <f t="shared" si="880"/>
        <v>0.22698451926313759</v>
      </c>
      <c r="AF595" s="213">
        <f t="shared" si="881"/>
        <v>0.39445601374249006</v>
      </c>
      <c r="AG595" s="167">
        <f t="shared" si="866"/>
        <v>1.2760000000000001E-4</v>
      </c>
      <c r="AH595" s="167">
        <f t="shared" si="867"/>
        <v>1.7219</v>
      </c>
      <c r="AI595" s="167">
        <f t="shared" si="868"/>
        <v>4</v>
      </c>
      <c r="AJ595" s="167">
        <f t="shared" si="869"/>
        <v>5.1420100000000005E-4</v>
      </c>
      <c r="AK595" s="115">
        <f t="shared" ref="AK595" si="914">AK503*(1-(($E595-50)*0.005))</f>
        <v>222.28178769441291</v>
      </c>
      <c r="AL595" s="7">
        <f t="shared" ref="AL595:AM595" si="915">AL503*(1-(($E595-50)*0.005))</f>
        <v>238.614578916102</v>
      </c>
      <c r="AM595" s="7">
        <f t="shared" si="915"/>
        <v>315.81350000000003</v>
      </c>
      <c r="AN595">
        <v>1</v>
      </c>
      <c r="AO595">
        <v>1</v>
      </c>
      <c r="AP595">
        <v>1</v>
      </c>
      <c r="AQ595">
        <f t="shared" si="870"/>
        <v>250</v>
      </c>
      <c r="AR595">
        <f t="shared" si="870"/>
        <v>269</v>
      </c>
      <c r="AS595">
        <f t="shared" si="871"/>
        <v>356</v>
      </c>
      <c r="AT595">
        <f t="shared" si="905"/>
        <v>108</v>
      </c>
      <c r="AU595">
        <f t="shared" si="906"/>
        <v>116</v>
      </c>
      <c r="AV595" s="8">
        <f t="shared" si="907"/>
        <v>153</v>
      </c>
      <c r="AW595" s="213">
        <f t="shared" si="882"/>
        <v>6.6805472881956221E-2</v>
      </c>
      <c r="AX595" s="213">
        <f t="shared" si="883"/>
        <v>7.6886893654598942E-2</v>
      </c>
      <c r="AY595" s="213">
        <f t="shared" si="884"/>
        <v>0.13258731507985161</v>
      </c>
      <c r="AZ595" s="119">
        <f t="shared" si="888"/>
        <v>1.7</v>
      </c>
      <c r="BA595" s="1">
        <v>5.0999999999999996</v>
      </c>
      <c r="BB595">
        <v>5.6</v>
      </c>
      <c r="BC595">
        <v>7.2</v>
      </c>
      <c r="BE595" s="7">
        <v>2104</v>
      </c>
      <c r="BG595" s="123">
        <f t="shared" si="872"/>
        <v>0.8</v>
      </c>
      <c r="BJ595">
        <v>0</v>
      </c>
      <c r="BK595">
        <v>12.3</v>
      </c>
      <c r="BL595">
        <v>14.4</v>
      </c>
      <c r="BM595">
        <v>21.85</v>
      </c>
      <c r="BO595">
        <f t="shared" si="887"/>
        <v>1</v>
      </c>
      <c r="BP595">
        <f t="shared" si="887"/>
        <v>1</v>
      </c>
      <c r="BQ595">
        <f t="shared" si="887"/>
        <v>1</v>
      </c>
      <c r="BR595">
        <f t="shared" si="873"/>
        <v>250</v>
      </c>
      <c r="BS595">
        <f t="shared" si="885"/>
        <v>269</v>
      </c>
      <c r="BT595">
        <f t="shared" si="886"/>
        <v>356</v>
      </c>
      <c r="BV595">
        <f t="shared" si="874"/>
        <v>0</v>
      </c>
      <c r="BW595">
        <f t="shared" si="875"/>
        <v>0</v>
      </c>
      <c r="BX595">
        <f t="shared" si="876"/>
        <v>0</v>
      </c>
      <c r="BY595">
        <f t="shared" si="898"/>
        <v>1</v>
      </c>
    </row>
    <row r="596" spans="1:77" x14ac:dyDescent="0.25">
      <c r="A596" t="str">
        <f t="shared" si="877"/>
        <v>26510</v>
      </c>
      <c r="D596">
        <v>2</v>
      </c>
      <c r="E596">
        <v>65</v>
      </c>
      <c r="F596">
        <v>40.5</v>
      </c>
      <c r="G596">
        <v>10</v>
      </c>
      <c r="H596">
        <v>11.5</v>
      </c>
      <c r="I596">
        <v>0</v>
      </c>
      <c r="J596">
        <v>26</v>
      </c>
      <c r="K596">
        <v>30</v>
      </c>
      <c r="L596">
        <v>41.8</v>
      </c>
      <c r="M596" s="115">
        <f t="shared" si="861"/>
        <v>807.30000000000007</v>
      </c>
      <c r="N596" s="7">
        <v>1214.2269940407766</v>
      </c>
      <c r="O596" s="7">
        <v>1304.1433704057049</v>
      </c>
      <c r="P596" s="7">
        <v>1574.18</v>
      </c>
      <c r="Q596" s="121" t="s">
        <v>392</v>
      </c>
      <c r="R596">
        <v>1</v>
      </c>
      <c r="S596">
        <v>1</v>
      </c>
      <c r="T596">
        <v>1</v>
      </c>
      <c r="U596" t="e">
        <f t="shared" si="862"/>
        <v>#VALUE!</v>
      </c>
      <c r="V596">
        <f t="shared" si="863"/>
        <v>668</v>
      </c>
      <c r="W596">
        <f t="shared" si="864"/>
        <v>718</v>
      </c>
      <c r="X596">
        <f t="shared" si="865"/>
        <v>866</v>
      </c>
      <c r="Y596" t="e">
        <f t="shared" si="900"/>
        <v>#VALUE!</v>
      </c>
      <c r="Z596">
        <f t="shared" si="901"/>
        <v>115</v>
      </c>
      <c r="AA596">
        <f t="shared" si="902"/>
        <v>123</v>
      </c>
      <c r="AB596" s="8">
        <f t="shared" si="903"/>
        <v>149</v>
      </c>
      <c r="AC596" s="213" t="e">
        <f t="shared" si="878"/>
        <v>#VALUE!</v>
      </c>
      <c r="AD596" s="213">
        <f t="shared" si="879"/>
        <v>6.2386595814708339E-2</v>
      </c>
      <c r="AE596" s="213">
        <f t="shared" si="880"/>
        <v>7.106934077066171E-2</v>
      </c>
      <c r="AF596" s="213">
        <f t="shared" si="881"/>
        <v>0.10308137543055956</v>
      </c>
      <c r="AG596" s="167">
        <f t="shared" si="866"/>
        <v>3.969E-4</v>
      </c>
      <c r="AH596" s="167">
        <f t="shared" si="867"/>
        <v>1.7345999999999999</v>
      </c>
      <c r="AI596" s="167">
        <f t="shared" si="868"/>
        <v>2</v>
      </c>
      <c r="AJ596" s="167">
        <f t="shared" si="869"/>
        <v>3.6734700000000002E-4</v>
      </c>
      <c r="AK596" s="115">
        <f>AK504</f>
        <v>168.33710197020613</v>
      </c>
      <c r="AL596" s="7">
        <f t="shared" ref="AL596:AM596" si="916">AL504</f>
        <v>180.80286190736828</v>
      </c>
      <c r="AM596" s="7">
        <f t="shared" si="916"/>
        <v>218.24</v>
      </c>
      <c r="AN596">
        <v>1</v>
      </c>
      <c r="AO596">
        <v>1</v>
      </c>
      <c r="AP596">
        <v>1</v>
      </c>
      <c r="AQ596">
        <f t="shared" si="870"/>
        <v>190</v>
      </c>
      <c r="AR596">
        <f t="shared" si="870"/>
        <v>204</v>
      </c>
      <c r="AS596">
        <f t="shared" si="871"/>
        <v>246</v>
      </c>
      <c r="AT596">
        <f t="shared" si="905"/>
        <v>82</v>
      </c>
      <c r="AU596">
        <f t="shared" si="906"/>
        <v>88</v>
      </c>
      <c r="AV596" s="8">
        <f t="shared" si="907"/>
        <v>106</v>
      </c>
      <c r="AW596" s="213">
        <f t="shared" si="882"/>
        <v>3.2424840374200417E-2</v>
      </c>
      <c r="AX596" s="213">
        <f t="shared" si="883"/>
        <v>3.7167797508393614E-2</v>
      </c>
      <c r="AY596" s="213">
        <f t="shared" si="884"/>
        <v>5.327832422121602E-2</v>
      </c>
      <c r="AZ596" s="119">
        <f t="shared" si="888"/>
        <v>0.4</v>
      </c>
      <c r="BA596" s="1">
        <v>6.3</v>
      </c>
      <c r="BB596">
        <v>6.8</v>
      </c>
      <c r="BC596">
        <v>9.1</v>
      </c>
      <c r="BE596" s="7">
        <v>897</v>
      </c>
      <c r="BG596" s="123">
        <f t="shared" si="872"/>
        <v>0.9</v>
      </c>
      <c r="BJ596">
        <v>0</v>
      </c>
      <c r="BK596">
        <v>12.8</v>
      </c>
      <c r="BL596">
        <v>14.7</v>
      </c>
      <c r="BM596">
        <v>21.85</v>
      </c>
      <c r="BO596">
        <f t="shared" si="887"/>
        <v>1</v>
      </c>
      <c r="BP596">
        <f t="shared" si="887"/>
        <v>1</v>
      </c>
      <c r="BQ596">
        <f t="shared" si="887"/>
        <v>1</v>
      </c>
      <c r="BR596">
        <f t="shared" si="873"/>
        <v>190</v>
      </c>
      <c r="BS596">
        <f t="shared" si="885"/>
        <v>204</v>
      </c>
      <c r="BT596">
        <f t="shared" si="886"/>
        <v>246</v>
      </c>
      <c r="BV596">
        <f t="shared" si="874"/>
        <v>0</v>
      </c>
      <c r="BW596">
        <f t="shared" si="875"/>
        <v>0</v>
      </c>
      <c r="BX596">
        <f t="shared" si="876"/>
        <v>0</v>
      </c>
      <c r="BY596">
        <f t="shared" si="898"/>
        <v>1</v>
      </c>
    </row>
    <row r="597" spans="1:77" x14ac:dyDescent="0.25">
      <c r="A597" t="str">
        <f t="shared" si="877"/>
        <v>26511</v>
      </c>
      <c r="D597">
        <v>2</v>
      </c>
      <c r="E597">
        <v>65</v>
      </c>
      <c r="F597">
        <v>40.5</v>
      </c>
      <c r="G597">
        <v>11</v>
      </c>
      <c r="H597">
        <v>11.5</v>
      </c>
      <c r="I597">
        <v>0</v>
      </c>
      <c r="J597">
        <v>26</v>
      </c>
      <c r="K597">
        <v>30</v>
      </c>
      <c r="L597">
        <v>41.8</v>
      </c>
      <c r="M597" s="115">
        <f t="shared" si="861"/>
        <v>806.48</v>
      </c>
      <c r="N597" s="7">
        <v>1647.5037394527276</v>
      </c>
      <c r="O597" s="7">
        <v>1769.505282019556</v>
      </c>
      <c r="P597" s="7">
        <v>2135.9</v>
      </c>
      <c r="Q597" s="121" t="s">
        <v>392</v>
      </c>
      <c r="R597">
        <v>1</v>
      </c>
      <c r="S597">
        <v>1</v>
      </c>
      <c r="T597">
        <v>1</v>
      </c>
      <c r="U597" t="e">
        <f t="shared" si="862"/>
        <v>#VALUE!</v>
      </c>
      <c r="V597">
        <f t="shared" si="863"/>
        <v>907</v>
      </c>
      <c r="W597">
        <f t="shared" si="864"/>
        <v>974</v>
      </c>
      <c r="X597">
        <f t="shared" si="865"/>
        <v>1175</v>
      </c>
      <c r="Y597" t="e">
        <f t="shared" si="900"/>
        <v>#VALUE!</v>
      </c>
      <c r="Z597">
        <f t="shared" si="901"/>
        <v>156</v>
      </c>
      <c r="AA597">
        <f t="shared" si="902"/>
        <v>168</v>
      </c>
      <c r="AB597" s="8">
        <f t="shared" si="903"/>
        <v>202</v>
      </c>
      <c r="AC597" s="213" t="e">
        <f t="shared" si="878"/>
        <v>#VALUE!</v>
      </c>
      <c r="AD597" s="213">
        <f t="shared" si="879"/>
        <v>0.18711825012922845</v>
      </c>
      <c r="AE597" s="213">
        <f t="shared" si="880"/>
        <v>0.21588000439220995</v>
      </c>
      <c r="AF597" s="213">
        <f t="shared" si="881"/>
        <v>0.30816580382223502</v>
      </c>
      <c r="AG597" s="167">
        <f t="shared" si="866"/>
        <v>3.969E-4</v>
      </c>
      <c r="AH597" s="167">
        <f t="shared" si="867"/>
        <v>1.7345999999999999</v>
      </c>
      <c r="AI597" s="167">
        <f t="shared" si="868"/>
        <v>4</v>
      </c>
      <c r="AJ597" s="167">
        <f t="shared" si="869"/>
        <v>5.7428799999999995E-4</v>
      </c>
      <c r="AK597" s="115">
        <f t="shared" ref="AK597" si="917">AK505*(1-(($E597-50)*0.005))</f>
        <v>255.3</v>
      </c>
      <c r="AL597" s="7">
        <f t="shared" ref="AL597:AM597" si="918">AL505*(1-(($E597-50)*0.005))</f>
        <v>273.8</v>
      </c>
      <c r="AM597" s="7">
        <f t="shared" si="918"/>
        <v>331.15000000000003</v>
      </c>
      <c r="AN597">
        <v>1</v>
      </c>
      <c r="AO597">
        <v>1</v>
      </c>
      <c r="AP597">
        <v>1</v>
      </c>
      <c r="AQ597">
        <f t="shared" si="870"/>
        <v>288</v>
      </c>
      <c r="AR597">
        <f t="shared" si="870"/>
        <v>308</v>
      </c>
      <c r="AS597">
        <f t="shared" si="871"/>
        <v>373</v>
      </c>
      <c r="AT597">
        <f t="shared" si="905"/>
        <v>124</v>
      </c>
      <c r="AU597">
        <f t="shared" si="906"/>
        <v>132</v>
      </c>
      <c r="AV597" s="8">
        <f t="shared" si="907"/>
        <v>160</v>
      </c>
      <c r="AW597" s="213">
        <f t="shared" si="882"/>
        <v>0.1202160734262524</v>
      </c>
      <c r="AX597" s="213">
        <f t="shared" si="883"/>
        <v>0.13560015180719756</v>
      </c>
      <c r="AY597" s="213">
        <f t="shared" si="884"/>
        <v>0.1964837586382166</v>
      </c>
      <c r="AZ597" s="119">
        <f t="shared" si="888"/>
        <v>0.9</v>
      </c>
      <c r="BA597" s="1">
        <v>6.3</v>
      </c>
      <c r="BB597">
        <v>6.8</v>
      </c>
      <c r="BC597">
        <v>9.1</v>
      </c>
      <c r="BE597" s="7">
        <v>1186</v>
      </c>
      <c r="BG597" s="123">
        <f t="shared" si="872"/>
        <v>0.68</v>
      </c>
      <c r="BJ597">
        <v>0</v>
      </c>
      <c r="BK597">
        <v>12.8</v>
      </c>
      <c r="BL597">
        <v>14.7</v>
      </c>
      <c r="BM597">
        <v>21.85</v>
      </c>
      <c r="BO597">
        <f t="shared" si="887"/>
        <v>1</v>
      </c>
      <c r="BP597">
        <f t="shared" si="887"/>
        <v>1</v>
      </c>
      <c r="BQ597">
        <f t="shared" si="887"/>
        <v>1</v>
      </c>
      <c r="BR597">
        <f t="shared" si="873"/>
        <v>288</v>
      </c>
      <c r="BS597">
        <f t="shared" si="885"/>
        <v>308</v>
      </c>
      <c r="BT597">
        <f t="shared" si="886"/>
        <v>373</v>
      </c>
      <c r="BV597">
        <f t="shared" si="874"/>
        <v>0</v>
      </c>
      <c r="BW597">
        <f t="shared" si="875"/>
        <v>0</v>
      </c>
      <c r="BX597">
        <f t="shared" si="876"/>
        <v>0</v>
      </c>
      <c r="BY597">
        <f t="shared" si="898"/>
        <v>1</v>
      </c>
    </row>
    <row r="598" spans="1:77" x14ac:dyDescent="0.25">
      <c r="A598" t="str">
        <f t="shared" si="877"/>
        <v>26515</v>
      </c>
      <c r="D598">
        <v>2</v>
      </c>
      <c r="E598">
        <v>65</v>
      </c>
      <c r="F598">
        <v>40.5</v>
      </c>
      <c r="G598">
        <v>15</v>
      </c>
      <c r="H598">
        <v>16.5</v>
      </c>
      <c r="I598">
        <v>0</v>
      </c>
      <c r="J598">
        <v>26</v>
      </c>
      <c r="K598">
        <v>30</v>
      </c>
      <c r="L598">
        <v>42.4</v>
      </c>
      <c r="M598" s="115">
        <f t="shared" si="861"/>
        <v>1097.6000000000001</v>
      </c>
      <c r="N598" s="7">
        <v>1395.33740436932</v>
      </c>
      <c r="O598" s="7">
        <v>1496.2563490716184</v>
      </c>
      <c r="P598" s="7">
        <v>2007.56</v>
      </c>
      <c r="Q598" s="121" t="s">
        <v>392</v>
      </c>
      <c r="R598">
        <v>1</v>
      </c>
      <c r="S598">
        <v>1</v>
      </c>
      <c r="T598">
        <v>1</v>
      </c>
      <c r="U598" t="e">
        <f t="shared" si="862"/>
        <v>#VALUE!</v>
      </c>
      <c r="V598">
        <f t="shared" si="863"/>
        <v>768</v>
      </c>
      <c r="W598">
        <f t="shared" si="864"/>
        <v>823</v>
      </c>
      <c r="X598">
        <f t="shared" si="865"/>
        <v>1105</v>
      </c>
      <c r="Y598" t="e">
        <f t="shared" si="900"/>
        <v>#VALUE!</v>
      </c>
      <c r="Z598">
        <f t="shared" si="901"/>
        <v>132</v>
      </c>
      <c r="AA598">
        <f t="shared" si="902"/>
        <v>142</v>
      </c>
      <c r="AB598" s="8">
        <f t="shared" si="903"/>
        <v>190</v>
      </c>
      <c r="AC598" s="213" t="e">
        <f t="shared" si="878"/>
        <v>#VALUE!</v>
      </c>
      <c r="AD598" s="213">
        <f t="shared" si="879"/>
        <v>8.8213012980524086E-2</v>
      </c>
      <c r="AE598" s="213">
        <f t="shared" si="880"/>
        <v>0.10186891761112615</v>
      </c>
      <c r="AF598" s="213">
        <f t="shared" si="881"/>
        <v>0.18091122839490284</v>
      </c>
      <c r="AG598" s="167">
        <f t="shared" si="866"/>
        <v>2.0829999999999999E-4</v>
      </c>
      <c r="AH598" s="167">
        <f t="shared" si="867"/>
        <v>1.724</v>
      </c>
      <c r="AI598" s="167">
        <f t="shared" si="868"/>
        <v>2</v>
      </c>
      <c r="AJ598" s="167">
        <f t="shared" si="869"/>
        <v>4.6182900000000003E-4</v>
      </c>
      <c r="AK598" s="115">
        <f>AK506</f>
        <v>190.46915773046311</v>
      </c>
      <c r="AL598" s="7">
        <f t="shared" ref="AL598:AM598" si="919">AL506</f>
        <v>204.24499885412456</v>
      </c>
      <c r="AM598" s="7">
        <f t="shared" si="919"/>
        <v>274.04000000000002</v>
      </c>
      <c r="AN598">
        <v>1</v>
      </c>
      <c r="AO598">
        <v>1</v>
      </c>
      <c r="AP598">
        <v>1</v>
      </c>
      <c r="AQ598">
        <f t="shared" si="870"/>
        <v>215</v>
      </c>
      <c r="AR598">
        <f t="shared" si="870"/>
        <v>230</v>
      </c>
      <c r="AS598">
        <f t="shared" si="871"/>
        <v>309</v>
      </c>
      <c r="AT598">
        <f t="shared" si="905"/>
        <v>92</v>
      </c>
      <c r="AU598">
        <f t="shared" si="906"/>
        <v>99</v>
      </c>
      <c r="AV598" s="8">
        <f t="shared" si="907"/>
        <v>133</v>
      </c>
      <c r="AW598" s="213">
        <f t="shared" si="882"/>
        <v>4.3326987313924425E-2</v>
      </c>
      <c r="AX598" s="213">
        <f t="shared" si="883"/>
        <v>5.0054595583327068E-2</v>
      </c>
      <c r="AY598" s="213">
        <f t="shared" si="884"/>
        <v>8.9534877568457488E-2</v>
      </c>
      <c r="AZ598" s="119">
        <f t="shared" si="888"/>
        <v>0.7</v>
      </c>
      <c r="BA598" s="1">
        <v>6</v>
      </c>
      <c r="BB598">
        <v>6.7</v>
      </c>
      <c r="BC598">
        <v>9</v>
      </c>
      <c r="BE598" s="7">
        <v>1372</v>
      </c>
      <c r="BG598" s="123">
        <f t="shared" si="872"/>
        <v>0.8</v>
      </c>
      <c r="BJ598">
        <v>0</v>
      </c>
      <c r="BK598">
        <v>11.8</v>
      </c>
      <c r="BL598">
        <v>13.7</v>
      </c>
      <c r="BM598">
        <v>21.85</v>
      </c>
      <c r="BO598">
        <f t="shared" si="887"/>
        <v>1</v>
      </c>
      <c r="BP598">
        <f t="shared" si="887"/>
        <v>1</v>
      </c>
      <c r="BQ598">
        <f t="shared" si="887"/>
        <v>1</v>
      </c>
      <c r="BR598">
        <f t="shared" si="873"/>
        <v>215</v>
      </c>
      <c r="BS598">
        <f t="shared" si="885"/>
        <v>230</v>
      </c>
      <c r="BT598">
        <f t="shared" si="886"/>
        <v>309</v>
      </c>
      <c r="BV598">
        <f t="shared" si="874"/>
        <v>0</v>
      </c>
      <c r="BW598">
        <f t="shared" si="875"/>
        <v>0</v>
      </c>
      <c r="BX598">
        <f t="shared" si="876"/>
        <v>0</v>
      </c>
      <c r="BY598">
        <f t="shared" si="898"/>
        <v>1</v>
      </c>
    </row>
    <row r="599" spans="1:77" x14ac:dyDescent="0.25">
      <c r="A599" t="str">
        <f t="shared" si="877"/>
        <v>26516</v>
      </c>
      <c r="D599">
        <v>2</v>
      </c>
      <c r="E599">
        <v>65</v>
      </c>
      <c r="F599">
        <v>40.5</v>
      </c>
      <c r="G599">
        <v>16</v>
      </c>
      <c r="H599">
        <v>16.5</v>
      </c>
      <c r="I599">
        <v>0</v>
      </c>
      <c r="J599">
        <v>26</v>
      </c>
      <c r="K599">
        <v>30</v>
      </c>
      <c r="L599">
        <v>42.4</v>
      </c>
      <c r="M599" s="115">
        <f t="shared" si="861"/>
        <v>1211.76</v>
      </c>
      <c r="N599" s="7">
        <v>2040.4331716148024</v>
      </c>
      <c r="O599" s="7">
        <v>2188.0092071816284</v>
      </c>
      <c r="P599" s="7">
        <v>2935.7</v>
      </c>
      <c r="Q599" s="121" t="s">
        <v>392</v>
      </c>
      <c r="R599">
        <v>1</v>
      </c>
      <c r="S599">
        <v>1</v>
      </c>
      <c r="T599">
        <v>1</v>
      </c>
      <c r="U599" t="e">
        <f t="shared" si="862"/>
        <v>#VALUE!</v>
      </c>
      <c r="V599">
        <f t="shared" si="863"/>
        <v>1123</v>
      </c>
      <c r="W599">
        <f t="shared" si="864"/>
        <v>1204</v>
      </c>
      <c r="X599">
        <f t="shared" si="865"/>
        <v>1616</v>
      </c>
      <c r="Y599" t="e">
        <f t="shared" si="900"/>
        <v>#VALUE!</v>
      </c>
      <c r="Z599">
        <f t="shared" si="901"/>
        <v>193</v>
      </c>
      <c r="AA599">
        <f t="shared" si="902"/>
        <v>207</v>
      </c>
      <c r="AB599" s="8">
        <f t="shared" si="903"/>
        <v>278</v>
      </c>
      <c r="AC599" s="213" t="e">
        <f t="shared" si="878"/>
        <v>#VALUE!</v>
      </c>
      <c r="AD599" s="213">
        <f t="shared" si="879"/>
        <v>0.54443682335670873</v>
      </c>
      <c r="AE599" s="213">
        <f t="shared" si="880"/>
        <v>0.62549428884694735</v>
      </c>
      <c r="AF599" s="213">
        <f t="shared" si="881"/>
        <v>1.1224355377666277</v>
      </c>
      <c r="AG599" s="167">
        <f t="shared" si="866"/>
        <v>2.0829999999999999E-4</v>
      </c>
      <c r="AH599" s="167">
        <f t="shared" si="867"/>
        <v>1.724</v>
      </c>
      <c r="AI599" s="167">
        <f t="shared" si="868"/>
        <v>4</v>
      </c>
      <c r="AJ599" s="167">
        <f t="shared" si="869"/>
        <v>1.392796E-3</v>
      </c>
      <c r="AK599" s="115">
        <f t="shared" ref="AK599" si="920">AK507*(1-(($E599-50)*0.005))</f>
        <v>288.60000000000002</v>
      </c>
      <c r="AL599" s="7">
        <f t="shared" ref="AL599:AM599" si="921">AL507*(1-(($E599-50)*0.005))</f>
        <v>309.875</v>
      </c>
      <c r="AM599" s="7">
        <f t="shared" si="921"/>
        <v>416.25</v>
      </c>
      <c r="AN599">
        <v>1</v>
      </c>
      <c r="AO599">
        <v>1</v>
      </c>
      <c r="AP599">
        <v>1</v>
      </c>
      <c r="AQ599">
        <f t="shared" si="870"/>
        <v>325</v>
      </c>
      <c r="AR599">
        <f t="shared" si="870"/>
        <v>349</v>
      </c>
      <c r="AS599">
        <f t="shared" si="871"/>
        <v>469</v>
      </c>
      <c r="AT599">
        <f t="shared" si="905"/>
        <v>140</v>
      </c>
      <c r="AU599">
        <f t="shared" si="906"/>
        <v>150</v>
      </c>
      <c r="AV599" s="8">
        <f t="shared" si="907"/>
        <v>202</v>
      </c>
      <c r="AW599" s="213">
        <f t="shared" si="882"/>
        <v>0.28823208064217454</v>
      </c>
      <c r="AX599" s="213">
        <f t="shared" si="883"/>
        <v>0.33043037098606459</v>
      </c>
      <c r="AY599" s="213">
        <f t="shared" si="884"/>
        <v>0.59590411031211266</v>
      </c>
      <c r="AZ599" s="119">
        <f t="shared" si="888"/>
        <v>1.3</v>
      </c>
      <c r="BA599" s="1">
        <v>6</v>
      </c>
      <c r="BB599">
        <v>6.7</v>
      </c>
      <c r="BC599">
        <v>9</v>
      </c>
      <c r="BE599" s="7">
        <v>1782</v>
      </c>
      <c r="BG599" s="123">
        <f t="shared" si="872"/>
        <v>0.68</v>
      </c>
      <c r="BJ599">
        <v>0</v>
      </c>
      <c r="BK599">
        <v>11.8</v>
      </c>
      <c r="BL599">
        <v>13.7</v>
      </c>
      <c r="BM599">
        <v>21.85</v>
      </c>
      <c r="BO599">
        <f t="shared" si="887"/>
        <v>1</v>
      </c>
      <c r="BP599">
        <f t="shared" si="887"/>
        <v>1</v>
      </c>
      <c r="BQ599">
        <f t="shared" si="887"/>
        <v>1</v>
      </c>
      <c r="BR599">
        <f t="shared" si="873"/>
        <v>325</v>
      </c>
      <c r="BS599">
        <f t="shared" si="885"/>
        <v>349</v>
      </c>
      <c r="BT599">
        <f t="shared" si="886"/>
        <v>469</v>
      </c>
      <c r="BV599">
        <f t="shared" si="874"/>
        <v>0</v>
      </c>
      <c r="BW599">
        <f t="shared" si="875"/>
        <v>0</v>
      </c>
      <c r="BX599">
        <f t="shared" si="876"/>
        <v>0</v>
      </c>
      <c r="BY599">
        <f t="shared" si="898"/>
        <v>1</v>
      </c>
    </row>
    <row r="600" spans="1:77" x14ac:dyDescent="0.25">
      <c r="A600" t="str">
        <f t="shared" si="877"/>
        <v>26520</v>
      </c>
      <c r="D600">
        <v>2</v>
      </c>
      <c r="E600">
        <v>65</v>
      </c>
      <c r="F600">
        <v>40.5</v>
      </c>
      <c r="G600">
        <v>20</v>
      </c>
      <c r="H600">
        <v>21.5</v>
      </c>
      <c r="I600">
        <v>0</v>
      </c>
      <c r="J600">
        <v>26</v>
      </c>
      <c r="K600">
        <v>30</v>
      </c>
      <c r="L600">
        <v>42.4</v>
      </c>
      <c r="M600" s="115">
        <f t="shared" si="861"/>
        <v>1530.4</v>
      </c>
      <c r="N600" s="7">
        <v>1942.5718983039128</v>
      </c>
      <c r="O600" s="7">
        <v>2086.4239348515057</v>
      </c>
      <c r="P600" s="7">
        <v>2518.44</v>
      </c>
      <c r="Q600" s="121" t="s">
        <v>392</v>
      </c>
      <c r="R600">
        <v>1</v>
      </c>
      <c r="S600">
        <v>1</v>
      </c>
      <c r="T600">
        <v>1</v>
      </c>
      <c r="U600" t="e">
        <f t="shared" si="862"/>
        <v>#VALUE!</v>
      </c>
      <c r="V600">
        <f t="shared" si="863"/>
        <v>1069</v>
      </c>
      <c r="W600">
        <f t="shared" si="864"/>
        <v>1148</v>
      </c>
      <c r="X600">
        <f t="shared" si="865"/>
        <v>1386</v>
      </c>
      <c r="Y600" t="e">
        <f t="shared" si="900"/>
        <v>#VALUE!</v>
      </c>
      <c r="Z600">
        <f t="shared" si="901"/>
        <v>184</v>
      </c>
      <c r="AA600">
        <f t="shared" si="902"/>
        <v>197</v>
      </c>
      <c r="AB600" s="8">
        <f t="shared" si="903"/>
        <v>238</v>
      </c>
      <c r="AC600" s="213" t="e">
        <f t="shared" si="878"/>
        <v>#VALUE!</v>
      </c>
      <c r="AD600" s="213">
        <f t="shared" si="879"/>
        <v>0.13500255859487931</v>
      </c>
      <c r="AE600" s="213">
        <f t="shared" si="880"/>
        <v>0.15453630969284785</v>
      </c>
      <c r="AF600" s="213">
        <f t="shared" si="881"/>
        <v>0.22470993133264158</v>
      </c>
      <c r="AG600" s="167">
        <f t="shared" si="866"/>
        <v>1.2760000000000001E-4</v>
      </c>
      <c r="AH600" s="167">
        <f t="shared" si="867"/>
        <v>1.7219</v>
      </c>
      <c r="AI600" s="167">
        <f t="shared" si="868"/>
        <v>2</v>
      </c>
      <c r="AJ600" s="167">
        <f t="shared" si="869"/>
        <v>3.76611E-4</v>
      </c>
      <c r="AK600" s="115">
        <f>AK508</f>
        <v>240.07166246887351</v>
      </c>
      <c r="AL600" s="7">
        <f t="shared" ref="AL600:AM600" si="922">AL508</f>
        <v>257.84953601562182</v>
      </c>
      <c r="AM600" s="7">
        <f t="shared" si="922"/>
        <v>311.24</v>
      </c>
      <c r="AN600">
        <v>1</v>
      </c>
      <c r="AO600">
        <v>1</v>
      </c>
      <c r="AP600">
        <v>1</v>
      </c>
      <c r="AQ600">
        <f t="shared" si="870"/>
        <v>270</v>
      </c>
      <c r="AR600">
        <f t="shared" si="870"/>
        <v>290</v>
      </c>
      <c r="AS600">
        <f t="shared" si="871"/>
        <v>351</v>
      </c>
      <c r="AT600">
        <f t="shared" si="905"/>
        <v>116</v>
      </c>
      <c r="AU600">
        <f t="shared" si="906"/>
        <v>125</v>
      </c>
      <c r="AV600" s="8">
        <f t="shared" si="907"/>
        <v>151</v>
      </c>
      <c r="AW600" s="213">
        <f t="shared" si="882"/>
        <v>5.4203153049699471E-2</v>
      </c>
      <c r="AX600" s="213">
        <f t="shared" si="883"/>
        <v>6.2831850513685755E-2</v>
      </c>
      <c r="AY600" s="213">
        <f t="shared" si="884"/>
        <v>9.1302527047532375E-2</v>
      </c>
      <c r="AZ600" s="119">
        <f t="shared" si="888"/>
        <v>0.9</v>
      </c>
      <c r="BA600" s="1">
        <v>6</v>
      </c>
      <c r="BB600">
        <v>6.7</v>
      </c>
      <c r="BC600">
        <v>9</v>
      </c>
      <c r="BE600" s="7">
        <v>1913</v>
      </c>
      <c r="BG600" s="123">
        <f t="shared" si="872"/>
        <v>0.8</v>
      </c>
      <c r="BJ600">
        <v>0</v>
      </c>
      <c r="BK600">
        <v>11.8</v>
      </c>
      <c r="BL600">
        <v>13.7</v>
      </c>
      <c r="BM600">
        <v>21.85</v>
      </c>
      <c r="BO600">
        <f t="shared" si="887"/>
        <v>1</v>
      </c>
      <c r="BP600">
        <f t="shared" si="887"/>
        <v>1</v>
      </c>
      <c r="BQ600">
        <f t="shared" si="887"/>
        <v>1</v>
      </c>
      <c r="BR600">
        <f t="shared" si="873"/>
        <v>270</v>
      </c>
      <c r="BS600">
        <f t="shared" si="885"/>
        <v>290</v>
      </c>
      <c r="BT600">
        <f t="shared" si="886"/>
        <v>351</v>
      </c>
      <c r="BV600">
        <f t="shared" si="874"/>
        <v>0</v>
      </c>
      <c r="BW600">
        <f t="shared" si="875"/>
        <v>0</v>
      </c>
      <c r="BX600">
        <f t="shared" si="876"/>
        <v>0</v>
      </c>
      <c r="BY600">
        <f t="shared" si="898"/>
        <v>1</v>
      </c>
    </row>
    <row r="601" spans="1:77" x14ac:dyDescent="0.25">
      <c r="A601" t="str">
        <f t="shared" si="877"/>
        <v>26521</v>
      </c>
      <c r="D601">
        <v>2</v>
      </c>
      <c r="E601">
        <v>65</v>
      </c>
      <c r="F601">
        <v>40.5</v>
      </c>
      <c r="G601">
        <v>21</v>
      </c>
      <c r="H601">
        <v>21.5</v>
      </c>
      <c r="I601">
        <v>0</v>
      </c>
      <c r="J601">
        <v>26</v>
      </c>
      <c r="K601">
        <v>30</v>
      </c>
      <c r="L601">
        <v>42.4</v>
      </c>
      <c r="M601" s="115">
        <f t="shared" si="861"/>
        <v>1923.2</v>
      </c>
      <c r="N601" s="7">
        <v>2627.7848955664344</v>
      </c>
      <c r="O601" s="7">
        <v>2817.8416357747774</v>
      </c>
      <c r="P601" s="7">
        <v>3780.76</v>
      </c>
      <c r="Q601" s="121" t="s">
        <v>392</v>
      </c>
      <c r="R601">
        <v>1</v>
      </c>
      <c r="S601">
        <v>1</v>
      </c>
      <c r="T601">
        <v>1</v>
      </c>
      <c r="U601" t="e">
        <f t="shared" si="862"/>
        <v>#VALUE!</v>
      </c>
      <c r="V601">
        <f t="shared" si="863"/>
        <v>1446</v>
      </c>
      <c r="W601">
        <f t="shared" si="864"/>
        <v>1551</v>
      </c>
      <c r="X601">
        <f t="shared" si="865"/>
        <v>2081</v>
      </c>
      <c r="Y601" t="e">
        <f t="shared" si="900"/>
        <v>#VALUE!</v>
      </c>
      <c r="Z601">
        <f t="shared" si="901"/>
        <v>249</v>
      </c>
      <c r="AA601">
        <f t="shared" si="902"/>
        <v>267</v>
      </c>
      <c r="AB601" s="8">
        <f t="shared" si="903"/>
        <v>358</v>
      </c>
      <c r="AC601" s="213" t="e">
        <f t="shared" si="878"/>
        <v>#VALUE!</v>
      </c>
      <c r="AD601" s="213">
        <f t="shared" si="879"/>
        <v>0.34626363814028621</v>
      </c>
      <c r="AE601" s="213">
        <f t="shared" si="880"/>
        <v>0.39738759169564225</v>
      </c>
      <c r="AF601" s="213">
        <f t="shared" si="881"/>
        <v>0.70905491073362958</v>
      </c>
      <c r="AG601" s="167">
        <f t="shared" si="866"/>
        <v>1.2760000000000001E-4</v>
      </c>
      <c r="AH601" s="167">
        <f t="shared" si="867"/>
        <v>1.7219</v>
      </c>
      <c r="AI601" s="167">
        <f t="shared" si="868"/>
        <v>4</v>
      </c>
      <c r="AJ601" s="167">
        <f t="shared" si="869"/>
        <v>5.1420100000000005E-4</v>
      </c>
      <c r="AK601" s="115">
        <f t="shared" ref="AK601" si="923">AK509*(1-(($E601-50)*0.005))</f>
        <v>315.29755878379319</v>
      </c>
      <c r="AL601" s="7">
        <f t="shared" ref="AL601:AM601" si="924">AL509*(1-(($E601-50)*0.005))</f>
        <v>338.10171840857828</v>
      </c>
      <c r="AM601" s="7">
        <f t="shared" si="924"/>
        <v>453.63850000000002</v>
      </c>
      <c r="AN601">
        <v>1</v>
      </c>
      <c r="AO601">
        <v>1</v>
      </c>
      <c r="AP601">
        <v>1</v>
      </c>
      <c r="AQ601">
        <f t="shared" si="870"/>
        <v>355</v>
      </c>
      <c r="AR601">
        <f t="shared" si="870"/>
        <v>381</v>
      </c>
      <c r="AS601">
        <f t="shared" si="871"/>
        <v>511</v>
      </c>
      <c r="AT601">
        <f t="shared" si="905"/>
        <v>153</v>
      </c>
      <c r="AU601">
        <f t="shared" si="906"/>
        <v>164</v>
      </c>
      <c r="AV601" s="8">
        <f t="shared" si="907"/>
        <v>220</v>
      </c>
      <c r="AW601" s="213">
        <f t="shared" si="882"/>
        <v>0.13258731507985161</v>
      </c>
      <c r="AX601" s="213">
        <f t="shared" si="883"/>
        <v>0.15201615500034751</v>
      </c>
      <c r="AY601" s="213">
        <f t="shared" si="884"/>
        <v>0.27122992420035885</v>
      </c>
      <c r="AZ601" s="119">
        <f t="shared" si="888"/>
        <v>1.7</v>
      </c>
      <c r="BA601" s="1">
        <v>6</v>
      </c>
      <c r="BB601">
        <v>6.7</v>
      </c>
      <c r="BC601">
        <v>9</v>
      </c>
      <c r="BE601" s="7">
        <v>2404</v>
      </c>
      <c r="BG601" s="123">
        <f t="shared" si="872"/>
        <v>0.8</v>
      </c>
      <c r="BJ601">
        <v>0</v>
      </c>
      <c r="BK601">
        <v>11.8</v>
      </c>
      <c r="BL601">
        <v>13.7</v>
      </c>
      <c r="BM601">
        <v>21.85</v>
      </c>
      <c r="BO601">
        <f t="shared" si="887"/>
        <v>1</v>
      </c>
      <c r="BP601">
        <f t="shared" si="887"/>
        <v>1</v>
      </c>
      <c r="BQ601">
        <f t="shared" si="887"/>
        <v>1</v>
      </c>
      <c r="BR601">
        <f t="shared" si="873"/>
        <v>355</v>
      </c>
      <c r="BS601">
        <f t="shared" si="885"/>
        <v>381</v>
      </c>
      <c r="BT601">
        <f t="shared" si="886"/>
        <v>511</v>
      </c>
      <c r="BV601">
        <f t="shared" si="874"/>
        <v>0</v>
      </c>
      <c r="BW601">
        <f t="shared" si="875"/>
        <v>0</v>
      </c>
      <c r="BX601">
        <f t="shared" si="876"/>
        <v>0</v>
      </c>
      <c r="BY601">
        <f t="shared" si="898"/>
        <v>1</v>
      </c>
    </row>
    <row r="602" spans="1:77" x14ac:dyDescent="0.25">
      <c r="A602" t="str">
        <f t="shared" si="877"/>
        <v>26510</v>
      </c>
      <c r="D602">
        <v>2</v>
      </c>
      <c r="E602">
        <v>65</v>
      </c>
      <c r="F602">
        <v>40.5</v>
      </c>
      <c r="G602">
        <v>10</v>
      </c>
      <c r="H602">
        <v>11.5</v>
      </c>
      <c r="I602">
        <v>0</v>
      </c>
      <c r="J602">
        <v>26</v>
      </c>
      <c r="K602">
        <v>30</v>
      </c>
      <c r="L602">
        <v>42.4</v>
      </c>
      <c r="M602" s="115">
        <f t="shared" si="861"/>
        <v>908.1</v>
      </c>
      <c r="N602" s="7">
        <v>1395.6272192501513</v>
      </c>
      <c r="O602" s="7">
        <v>1501.3000140389001</v>
      </c>
      <c r="P602" s="7">
        <v>1828.08</v>
      </c>
      <c r="Q602" s="121" t="s">
        <v>392</v>
      </c>
      <c r="R602">
        <v>1</v>
      </c>
      <c r="S602">
        <v>1</v>
      </c>
      <c r="T602">
        <v>1</v>
      </c>
      <c r="U602" t="e">
        <f t="shared" si="862"/>
        <v>#VALUE!</v>
      </c>
      <c r="V602">
        <f t="shared" si="863"/>
        <v>768</v>
      </c>
      <c r="W602">
        <f t="shared" si="864"/>
        <v>826</v>
      </c>
      <c r="X602">
        <f t="shared" si="865"/>
        <v>1006</v>
      </c>
      <c r="Y602" t="e">
        <f t="shared" si="900"/>
        <v>#VALUE!</v>
      </c>
      <c r="Z602">
        <f t="shared" si="901"/>
        <v>132</v>
      </c>
      <c r="AA602">
        <f t="shared" si="902"/>
        <v>142</v>
      </c>
      <c r="AB602" s="8">
        <f t="shared" si="903"/>
        <v>173</v>
      </c>
      <c r="AC602" s="213" t="e">
        <f t="shared" si="878"/>
        <v>#VALUE!</v>
      </c>
      <c r="AD602" s="213">
        <f t="shared" si="879"/>
        <v>8.1495155209198783E-2</v>
      </c>
      <c r="AE602" s="213">
        <f t="shared" si="880"/>
        <v>9.3893720240292647E-2</v>
      </c>
      <c r="AF602" s="213">
        <f t="shared" si="881"/>
        <v>0.13775002777744313</v>
      </c>
      <c r="AG602" s="167">
        <f t="shared" si="866"/>
        <v>3.969E-4</v>
      </c>
      <c r="AH602" s="167">
        <f t="shared" si="867"/>
        <v>1.7345999999999999</v>
      </c>
      <c r="AI602" s="167">
        <f t="shared" si="868"/>
        <v>2</v>
      </c>
      <c r="AJ602" s="167">
        <f t="shared" si="869"/>
        <v>3.6734700000000002E-4</v>
      </c>
      <c r="AK602" s="115">
        <f>AK510</f>
        <v>193.48593193227777</v>
      </c>
      <c r="AL602" s="7">
        <f t="shared" ref="AL602:AM602" si="925">AL510</f>
        <v>208.13611852764589</v>
      </c>
      <c r="AM602" s="7">
        <f t="shared" si="925"/>
        <v>253.44</v>
      </c>
      <c r="AN602">
        <v>1</v>
      </c>
      <c r="AO602">
        <v>1</v>
      </c>
      <c r="AP602">
        <v>1</v>
      </c>
      <c r="AQ602">
        <f t="shared" si="870"/>
        <v>218</v>
      </c>
      <c r="AR602">
        <f t="shared" si="870"/>
        <v>234</v>
      </c>
      <c r="AS602">
        <f t="shared" si="871"/>
        <v>285</v>
      </c>
      <c r="AT602">
        <f t="shared" si="905"/>
        <v>94</v>
      </c>
      <c r="AU602">
        <f t="shared" si="906"/>
        <v>101</v>
      </c>
      <c r="AV602" s="8">
        <f t="shared" si="907"/>
        <v>123</v>
      </c>
      <c r="AW602" s="213">
        <f t="shared" si="882"/>
        <v>4.2224988715835209E-2</v>
      </c>
      <c r="AX602" s="213">
        <f t="shared" si="883"/>
        <v>4.8520931073672668E-2</v>
      </c>
      <c r="AY602" s="213">
        <f t="shared" si="884"/>
        <v>7.106934077066171E-2</v>
      </c>
      <c r="AZ602" s="119">
        <f t="shared" si="888"/>
        <v>0.4</v>
      </c>
      <c r="BA602" s="1">
        <v>6.7</v>
      </c>
      <c r="BB602">
        <v>7.4</v>
      </c>
      <c r="BC602">
        <v>10.3</v>
      </c>
      <c r="BE602" s="7">
        <v>1009</v>
      </c>
      <c r="BG602" s="123">
        <f t="shared" si="872"/>
        <v>0.9</v>
      </c>
      <c r="BJ602">
        <v>0</v>
      </c>
      <c r="BK602">
        <v>12.5</v>
      </c>
      <c r="BL602">
        <v>14.7</v>
      </c>
      <c r="BM602">
        <v>21.85</v>
      </c>
      <c r="BO602">
        <f t="shared" si="887"/>
        <v>1</v>
      </c>
      <c r="BP602">
        <f t="shared" si="887"/>
        <v>1</v>
      </c>
      <c r="BQ602">
        <f t="shared" si="887"/>
        <v>1</v>
      </c>
      <c r="BR602">
        <f t="shared" si="873"/>
        <v>218</v>
      </c>
      <c r="BS602">
        <f t="shared" si="885"/>
        <v>234</v>
      </c>
      <c r="BT602">
        <f t="shared" si="886"/>
        <v>285</v>
      </c>
      <c r="BV602">
        <f t="shared" si="874"/>
        <v>0</v>
      </c>
      <c r="BW602">
        <f t="shared" si="875"/>
        <v>0</v>
      </c>
      <c r="BX602">
        <f t="shared" si="876"/>
        <v>0</v>
      </c>
      <c r="BY602">
        <f t="shared" si="898"/>
        <v>1</v>
      </c>
    </row>
    <row r="603" spans="1:77" x14ac:dyDescent="0.25">
      <c r="A603" t="str">
        <f t="shared" si="877"/>
        <v>26511</v>
      </c>
      <c r="D603">
        <v>2</v>
      </c>
      <c r="E603">
        <v>65</v>
      </c>
      <c r="F603">
        <v>40.5</v>
      </c>
      <c r="G603">
        <v>11</v>
      </c>
      <c r="H603">
        <v>11.5</v>
      </c>
      <c r="I603">
        <v>0</v>
      </c>
      <c r="J603">
        <v>26</v>
      </c>
      <c r="K603">
        <v>30</v>
      </c>
      <c r="L603">
        <v>42.4</v>
      </c>
      <c r="M603" s="115">
        <f t="shared" si="861"/>
        <v>907.80000000000007</v>
      </c>
      <c r="N603" s="7">
        <v>1893.6336235985709</v>
      </c>
      <c r="O603" s="7">
        <v>2037.0140009310799</v>
      </c>
      <c r="P603" s="7">
        <v>2480.4</v>
      </c>
      <c r="Q603" s="121" t="s">
        <v>392</v>
      </c>
      <c r="R603">
        <v>1</v>
      </c>
      <c r="S603">
        <v>1</v>
      </c>
      <c r="T603">
        <v>1</v>
      </c>
      <c r="U603" t="e">
        <f t="shared" si="862"/>
        <v>#VALUE!</v>
      </c>
      <c r="V603">
        <f t="shared" si="863"/>
        <v>1042</v>
      </c>
      <c r="W603">
        <f t="shared" si="864"/>
        <v>1121</v>
      </c>
      <c r="X603">
        <f t="shared" si="865"/>
        <v>1365</v>
      </c>
      <c r="Y603" t="e">
        <f t="shared" si="900"/>
        <v>#VALUE!</v>
      </c>
      <c r="Z603">
        <f t="shared" si="901"/>
        <v>179</v>
      </c>
      <c r="AA603">
        <f t="shared" si="902"/>
        <v>193</v>
      </c>
      <c r="AB603" s="8">
        <f t="shared" si="903"/>
        <v>235</v>
      </c>
      <c r="AC603" s="213" t="e">
        <f t="shared" si="878"/>
        <v>#VALUE!</v>
      </c>
      <c r="AD603" s="213">
        <f t="shared" si="879"/>
        <v>0.24399478295726876</v>
      </c>
      <c r="AE603" s="213">
        <f t="shared" si="880"/>
        <v>0.2821895385000196</v>
      </c>
      <c r="AF603" s="213">
        <f t="shared" si="881"/>
        <v>0.41289490259866624</v>
      </c>
      <c r="AG603" s="167">
        <f t="shared" si="866"/>
        <v>3.969E-4</v>
      </c>
      <c r="AH603" s="167">
        <f t="shared" si="867"/>
        <v>1.7345999999999999</v>
      </c>
      <c r="AI603" s="167">
        <f t="shared" si="868"/>
        <v>4</v>
      </c>
      <c r="AJ603" s="167">
        <f t="shared" si="869"/>
        <v>5.7428799999999995E-4</v>
      </c>
      <c r="AK603" s="115">
        <f t="shared" ref="AK603" si="926">AK511*(1-(($E603-50)*0.005))</f>
        <v>293.37579267203114</v>
      </c>
      <c r="AL603" s="7">
        <f t="shared" ref="AL603:AM603" si="927">AL511*(1-(($E603-50)*0.005))</f>
        <v>315.58934619649943</v>
      </c>
      <c r="AM603" s="7">
        <f t="shared" si="927"/>
        <v>384.28200000000004</v>
      </c>
      <c r="AN603">
        <v>1</v>
      </c>
      <c r="AO603">
        <v>1</v>
      </c>
      <c r="AP603">
        <v>1</v>
      </c>
      <c r="AQ603">
        <f t="shared" si="870"/>
        <v>330</v>
      </c>
      <c r="AR603">
        <f t="shared" si="870"/>
        <v>355</v>
      </c>
      <c r="AS603">
        <f t="shared" si="871"/>
        <v>433</v>
      </c>
      <c r="AT603">
        <f t="shared" si="905"/>
        <v>142</v>
      </c>
      <c r="AU603">
        <f t="shared" si="906"/>
        <v>153</v>
      </c>
      <c r="AV603" s="8">
        <f t="shared" si="907"/>
        <v>186</v>
      </c>
      <c r="AW603" s="213">
        <f t="shared" si="882"/>
        <v>0.15609005995738529</v>
      </c>
      <c r="AX603" s="213">
        <f t="shared" si="883"/>
        <v>0.18023986613095133</v>
      </c>
      <c r="AY603" s="213">
        <f t="shared" si="884"/>
        <v>0.26275497997531416</v>
      </c>
      <c r="AZ603" s="119">
        <f t="shared" si="888"/>
        <v>0.9</v>
      </c>
      <c r="BA603" s="1">
        <v>6.7</v>
      </c>
      <c r="BB603">
        <v>7.4</v>
      </c>
      <c r="BC603">
        <v>10.3</v>
      </c>
      <c r="BE603" s="7">
        <v>1335</v>
      </c>
      <c r="BG603" s="123">
        <f t="shared" si="872"/>
        <v>0.68</v>
      </c>
      <c r="BJ603">
        <v>0</v>
      </c>
      <c r="BK603">
        <v>12.5</v>
      </c>
      <c r="BL603">
        <v>14.7</v>
      </c>
      <c r="BM603">
        <v>21.85</v>
      </c>
      <c r="BO603">
        <f t="shared" si="887"/>
        <v>1</v>
      </c>
      <c r="BP603">
        <f t="shared" si="887"/>
        <v>1</v>
      </c>
      <c r="BQ603">
        <f t="shared" si="887"/>
        <v>1</v>
      </c>
      <c r="BR603">
        <f t="shared" si="873"/>
        <v>330</v>
      </c>
      <c r="BS603">
        <f t="shared" si="885"/>
        <v>355</v>
      </c>
      <c r="BT603">
        <f t="shared" si="886"/>
        <v>433</v>
      </c>
      <c r="BV603">
        <f t="shared" si="874"/>
        <v>0</v>
      </c>
      <c r="BW603">
        <f t="shared" si="875"/>
        <v>0</v>
      </c>
      <c r="BX603">
        <f t="shared" si="876"/>
        <v>0</v>
      </c>
      <c r="BY603">
        <f t="shared" si="898"/>
        <v>1</v>
      </c>
    </row>
    <row r="604" spans="1:77" x14ac:dyDescent="0.25">
      <c r="A604" t="str">
        <f t="shared" si="877"/>
        <v>26515</v>
      </c>
      <c r="D604">
        <v>2</v>
      </c>
      <c r="E604">
        <v>65</v>
      </c>
      <c r="F604">
        <v>40.5</v>
      </c>
      <c r="G604">
        <v>15</v>
      </c>
      <c r="H604">
        <v>16.5</v>
      </c>
      <c r="I604">
        <v>0</v>
      </c>
      <c r="J604">
        <v>26</v>
      </c>
      <c r="K604">
        <v>30</v>
      </c>
      <c r="L604">
        <v>43.3</v>
      </c>
      <c r="M604" s="115">
        <f t="shared" ref="M604:M667" si="928">IF($N604-($BE604*$BG604)&gt;100,$BE604*$BG604,$N604-95)</f>
        <v>1235.2</v>
      </c>
      <c r="N604" s="7">
        <v>1597.9167676946356</v>
      </c>
      <c r="O604" s="7">
        <v>1711.9130538160239</v>
      </c>
      <c r="P604" s="7">
        <v>2331.36</v>
      </c>
      <c r="Q604" s="121" t="s">
        <v>392</v>
      </c>
      <c r="R604">
        <v>1</v>
      </c>
      <c r="S604">
        <v>1</v>
      </c>
      <c r="T604">
        <v>1</v>
      </c>
      <c r="U604" t="e">
        <f t="shared" ref="U604:U667" si="929">ROUND(M604*POWER(CF_heat,Q604),0)</f>
        <v>#VALUE!</v>
      </c>
      <c r="V604">
        <f t="shared" ref="V604:V667" si="930">ROUND(N604*POWER(CF_heat,R604),0)</f>
        <v>879</v>
      </c>
      <c r="W604">
        <f t="shared" ref="W604:W667" si="931">ROUND(O604*POWER(CF_heat,S604),0)</f>
        <v>942</v>
      </c>
      <c r="X604">
        <f t="shared" ref="X604:X667" si="932">ROUND(P604*POWER(CF_heat,T604),0)</f>
        <v>1283</v>
      </c>
      <c r="Y604" t="e">
        <f t="shared" si="900"/>
        <v>#VALUE!</v>
      </c>
      <c r="Z604">
        <f t="shared" si="901"/>
        <v>151</v>
      </c>
      <c r="AA604">
        <f t="shared" si="902"/>
        <v>162</v>
      </c>
      <c r="AB604" s="8">
        <f t="shared" si="903"/>
        <v>221</v>
      </c>
      <c r="AC604" s="213" t="e">
        <f t="shared" si="878"/>
        <v>#VALUE!</v>
      </c>
      <c r="AD604" s="213">
        <f t="shared" si="879"/>
        <v>0.11498935305482327</v>
      </c>
      <c r="AE604" s="213">
        <f t="shared" si="880"/>
        <v>0.1320920846411249</v>
      </c>
      <c r="AF604" s="213">
        <f t="shared" si="881"/>
        <v>0.24379263676782514</v>
      </c>
      <c r="AG604" s="167">
        <f t="shared" ref="AG604:AG667" si="933">IF($G604=$CO$103,CP$103,IF($G604=$CO$104,CP$104,IF($G604=$CO$105,CP$105,IF($G604=$CO$107,CP$107,IF($G604=$CO$108,CP$108,IF($G604=$CO$109,CP$109,IF($G604=$CO$111,CP$111,IF($G604=$CO$112,CP$112,IF($G604=$CO$113,CP$113,IF($G604=$CO$115,CP$115,IF($G604=$CO$116,CP$116,IF($G604=$CO$117,CP$117,IF($G604=$CO$119,CP$119,IF($G604=$CO$120,CP$120,))))))))))))))</f>
        <v>2.0829999999999999E-4</v>
      </c>
      <c r="AH604" s="167">
        <f t="shared" ref="AH604:AH667" si="934">IF($G604=$CO$103,CQ$103,IF($G604=$CO$104,CQ$104,IF($G604=$CO$105,CQ$105,IF($G604=$CO$107,CQ$107,IF($G604=$CO$108,CQ$108,IF($G604=$CO$109,CQ$109,IF($G604=$CO$111,CQ$111,IF($G604=$CO$112,CQ$112,IF($G604=$CO$113,CQ$113,IF($G604=$CO$115,CQ$115,IF($G604=$CO$116,CQ$116,IF($G604=$CO$117,CQ$117,IF($G604=$CO$119,CQ$119,IF($G604=$CO$120,CQ$120,))))))))))))))</f>
        <v>1.724</v>
      </c>
      <c r="AI604" s="167">
        <f t="shared" ref="AI604:AI667" si="935">IF($G604=$CO$103,CR$103,IF($G604=$CO$104,CR$104,IF($G604=$CO$105,CR$105,IF($G604=$CO$107,CR$107,IF($G604=$CO$108,CR$108,IF($G604=$CO$109,CR$109,IF($G604=$CO$111,CR$111,IF($G604=$CO$112,CR$112,IF($G604=$CO$113,CR$113,IF($G604=$CO$115,CR$115,IF($G604=$CO$116,CR$116,IF($G604=$CO$117,CR$117,IF($G604=$CO$119,CR$119,IF($G604=$CO$120,CR$120,))))))))))))))</f>
        <v>2</v>
      </c>
      <c r="AJ604" s="167">
        <f t="shared" ref="AJ604:AJ667" si="936">IF($G604=$CO$103,CS$103,IF($G604=$CO$104,CS$104,IF($G604=$CO$105,CS$105,IF($G604=$CO$107,CS$107,IF($G604=$CO$108,CS$108,IF($G604=$CO$109,CS$109,IF($G604=$CO$111,CS$111,IF($G604=$CO$112,CS$112,IF($G604=$CO$113,CS$113,IF($G604=$CO$115,CS$115,IF($G604=$CO$116,CS$116,IF($G604=$CO$117,CS$117,IF($G604=$CO$119,CS$119,IF($G604=$CO$120,CS$120,))))))))))))))</f>
        <v>4.6182900000000003E-4</v>
      </c>
      <c r="AK604" s="115">
        <f>AK512</f>
        <v>218.12205414485143</v>
      </c>
      <c r="AL604" s="7">
        <f t="shared" ref="AL604:AM604" si="937">AL512</f>
        <v>233.68300487544244</v>
      </c>
      <c r="AM604" s="7">
        <f t="shared" si="937"/>
        <v>318.24</v>
      </c>
      <c r="AN604">
        <v>1</v>
      </c>
      <c r="AO604">
        <v>1</v>
      </c>
      <c r="AP604">
        <v>1</v>
      </c>
      <c r="AQ604">
        <f t="shared" ref="AQ604:AR667" si="938">ROUND(AK604*POWER(CF_cool,AN604),0)</f>
        <v>246</v>
      </c>
      <c r="AR604">
        <f t="shared" si="938"/>
        <v>263</v>
      </c>
      <c r="AS604">
        <f t="shared" ref="AS604:AS667" si="939">ROUND(AM604*POWER(CF_cool,AP604),0)</f>
        <v>358</v>
      </c>
      <c r="AT604">
        <f t="shared" si="905"/>
        <v>106</v>
      </c>
      <c r="AU604">
        <f t="shared" si="906"/>
        <v>113</v>
      </c>
      <c r="AV604" s="8">
        <f t="shared" si="907"/>
        <v>154</v>
      </c>
      <c r="AW604" s="213">
        <f t="shared" si="882"/>
        <v>5.7261294149586799E-2</v>
      </c>
      <c r="AX604" s="213">
        <f t="shared" si="883"/>
        <v>6.4946418308345813E-2</v>
      </c>
      <c r="AY604" s="213">
        <f t="shared" si="884"/>
        <v>0.11953742933882944</v>
      </c>
      <c r="AZ604" s="119">
        <f t="shared" si="888"/>
        <v>0.7</v>
      </c>
      <c r="BA604" s="1">
        <v>7</v>
      </c>
      <c r="BB604">
        <v>7.7</v>
      </c>
      <c r="BC604">
        <v>10.7</v>
      </c>
      <c r="BE604" s="7">
        <v>1544</v>
      </c>
      <c r="BG604" s="123">
        <f t="shared" ref="BG604:BG667" si="940">IF(G604=10,0.9,IF(G604=11,0.68,IF(G604=15,0.8,IF(G604=16,0.68,IF(G604=20,0.8,IF(G604=21,0.8))))))</f>
        <v>0.8</v>
      </c>
      <c r="BJ604">
        <v>0</v>
      </c>
      <c r="BK604">
        <v>11.3</v>
      </c>
      <c r="BL604">
        <v>13.2</v>
      </c>
      <c r="BM604">
        <v>21.85</v>
      </c>
      <c r="BO604">
        <f t="shared" si="887"/>
        <v>1</v>
      </c>
      <c r="BP604">
        <f t="shared" si="887"/>
        <v>1</v>
      </c>
      <c r="BQ604">
        <f t="shared" si="887"/>
        <v>1</v>
      </c>
      <c r="BR604">
        <f t="shared" ref="BR604:BR667" si="941">AQ604/BO604</f>
        <v>246</v>
      </c>
      <c r="BS604">
        <f t="shared" si="885"/>
        <v>263</v>
      </c>
      <c r="BT604">
        <f t="shared" si="886"/>
        <v>358</v>
      </c>
      <c r="BV604">
        <f t="shared" ref="BV604:BV667" si="942">BR604-AQ604</f>
        <v>0</v>
      </c>
      <c r="BW604">
        <f t="shared" ref="BW604:BW667" si="943">BS604-AR604</f>
        <v>0</v>
      </c>
      <c r="BX604">
        <f t="shared" ref="BX604:BX667" si="944">BT604-AS604</f>
        <v>0</v>
      </c>
      <c r="BY604">
        <f t="shared" si="898"/>
        <v>1</v>
      </c>
    </row>
    <row r="605" spans="1:77" x14ac:dyDescent="0.25">
      <c r="A605" t="str">
        <f t="shared" ref="A605:A668" si="945">CONCATENATE(D605,E605,G605)</f>
        <v>26516</v>
      </c>
      <c r="D605">
        <v>2</v>
      </c>
      <c r="E605">
        <v>65</v>
      </c>
      <c r="F605">
        <v>40.5</v>
      </c>
      <c r="G605">
        <v>16</v>
      </c>
      <c r="H605">
        <v>16.5</v>
      </c>
      <c r="I605">
        <v>0</v>
      </c>
      <c r="J605">
        <v>26</v>
      </c>
      <c r="K605">
        <v>30</v>
      </c>
      <c r="L605">
        <v>43.3</v>
      </c>
      <c r="M605" s="115">
        <f t="shared" si="928"/>
        <v>1362.72</v>
      </c>
      <c r="N605" s="7">
        <v>2336.669516687492</v>
      </c>
      <c r="O605" s="7">
        <v>2503.3688418217644</v>
      </c>
      <c r="P605" s="7">
        <v>3409.2</v>
      </c>
      <c r="Q605" s="121" t="s">
        <v>392</v>
      </c>
      <c r="R605">
        <v>1</v>
      </c>
      <c r="S605">
        <v>1</v>
      </c>
      <c r="T605">
        <v>1</v>
      </c>
      <c r="U605" t="e">
        <f t="shared" si="929"/>
        <v>#VALUE!</v>
      </c>
      <c r="V605">
        <f t="shared" si="930"/>
        <v>1286</v>
      </c>
      <c r="W605">
        <f t="shared" si="931"/>
        <v>1378</v>
      </c>
      <c r="X605">
        <f t="shared" si="932"/>
        <v>1876</v>
      </c>
      <c r="Y605" t="e">
        <f t="shared" si="900"/>
        <v>#VALUE!</v>
      </c>
      <c r="Z605">
        <f t="shared" si="901"/>
        <v>221</v>
      </c>
      <c r="AA605">
        <f t="shared" si="902"/>
        <v>237</v>
      </c>
      <c r="AB605" s="8">
        <f t="shared" si="903"/>
        <v>323</v>
      </c>
      <c r="AC605" s="213" t="e">
        <f t="shared" ref="AC605:AC668" si="946">(($AG605*(Y605^$AH605)*((($F605-14.4)*$AI605)/100))+($AJ605*(Y605^2)))*0.0098</f>
        <v>#VALUE!</v>
      </c>
      <c r="AD605" s="213">
        <f t="shared" ref="AD605:AD668" si="947">(($AG605*(Z605^$AH605)*((($E605-14.4)*$AI605)/100))+($AJ605*(Z605^2)))*0.0098</f>
        <v>0.71213433030405016</v>
      </c>
      <c r="AE605" s="213">
        <f t="shared" ref="AE605:AE668" si="948">(($AG605*(AA605^$AH605)*((($E605-14.4)*$AI605)/100))+($AJ605*(AA605^2)))*0.0098</f>
        <v>0.81798201063616538</v>
      </c>
      <c r="AF605" s="213">
        <f t="shared" ref="AF605:AF668" si="949">(($AG605*(AB605^$AH605)*((($E605-14.4)*$AI605)/100))+($AJ605*(AB605^2)))*0.0098</f>
        <v>1.5115249008173457</v>
      </c>
      <c r="AG605" s="167">
        <f t="shared" si="933"/>
        <v>2.0829999999999999E-4</v>
      </c>
      <c r="AH605" s="167">
        <f t="shared" si="934"/>
        <v>1.724</v>
      </c>
      <c r="AI605" s="167">
        <f t="shared" si="935"/>
        <v>4</v>
      </c>
      <c r="AJ605" s="167">
        <f t="shared" si="936"/>
        <v>1.392796E-3</v>
      </c>
      <c r="AK605" s="115">
        <f t="shared" ref="AK605" si="950">AK513*(1-(($E605-50)*0.005))</f>
        <v>330.94593339568098</v>
      </c>
      <c r="AL605" s="7">
        <f t="shared" ref="AL605:AM605" si="951">AL513*(1-(($E605-50)*0.005))</f>
        <v>354.55580349455562</v>
      </c>
      <c r="AM605" s="7">
        <f t="shared" si="951"/>
        <v>482.85</v>
      </c>
      <c r="AN605">
        <v>1</v>
      </c>
      <c r="AO605">
        <v>1</v>
      </c>
      <c r="AP605">
        <v>1</v>
      </c>
      <c r="AQ605">
        <f t="shared" si="938"/>
        <v>373</v>
      </c>
      <c r="AR605">
        <f t="shared" si="938"/>
        <v>399</v>
      </c>
      <c r="AS605">
        <f t="shared" si="939"/>
        <v>544</v>
      </c>
      <c r="AT605">
        <f t="shared" si="905"/>
        <v>160</v>
      </c>
      <c r="AU605">
        <f t="shared" si="906"/>
        <v>172</v>
      </c>
      <c r="AV605" s="8">
        <f t="shared" si="907"/>
        <v>234</v>
      </c>
      <c r="AW605" s="213">
        <f t="shared" ref="AW605:AW668" si="952">(($AG605*(AT605^$AH605)*((($E605-14.4)*$AI605)/100))+($AJ605*(AT605^2)))*0.0098</f>
        <v>0.37548791852687663</v>
      </c>
      <c r="AX605" s="213">
        <f t="shared" ref="AX605:AX668" si="953">(($AG605*(AU605^$AH605)*((($E605-14.4)*$AI605)/100))+($AJ605*(AU605^2)))*0.0098</f>
        <v>0.43332798881027862</v>
      </c>
      <c r="AY605" s="213">
        <f t="shared" ref="AY605:AY668" si="954">(($AG605*(AV605^$AH605)*((($E605-14.4)*$AI605)/100))+($AJ605*(AV605^2)))*0.0098</f>
        <v>0.79758084281372033</v>
      </c>
      <c r="AZ605" s="119">
        <f t="shared" si="888"/>
        <v>1.3</v>
      </c>
      <c r="BA605" s="1">
        <v>7</v>
      </c>
      <c r="BB605">
        <v>7.7</v>
      </c>
      <c r="BC605">
        <v>10.7</v>
      </c>
      <c r="BE605" s="7">
        <v>2004</v>
      </c>
      <c r="BG605" s="123">
        <f t="shared" si="940"/>
        <v>0.68</v>
      </c>
      <c r="BJ605">
        <v>0</v>
      </c>
      <c r="BK605">
        <v>11.3</v>
      </c>
      <c r="BL605">
        <v>13.2</v>
      </c>
      <c r="BM605">
        <v>21.85</v>
      </c>
      <c r="BO605">
        <f t="shared" si="887"/>
        <v>1</v>
      </c>
      <c r="BP605">
        <f t="shared" si="887"/>
        <v>1</v>
      </c>
      <c r="BQ605">
        <f t="shared" si="887"/>
        <v>1</v>
      </c>
      <c r="BR605">
        <f t="shared" si="941"/>
        <v>373</v>
      </c>
      <c r="BS605">
        <f t="shared" ref="BS605:BS668" si="955">AR605/BP605</f>
        <v>399</v>
      </c>
      <c r="BT605">
        <f t="shared" ref="BT605:BT668" si="956">AS605/BQ605</f>
        <v>544</v>
      </c>
      <c r="BV605">
        <f t="shared" si="942"/>
        <v>0</v>
      </c>
      <c r="BW605">
        <f t="shared" si="943"/>
        <v>0</v>
      </c>
      <c r="BX605">
        <f t="shared" si="944"/>
        <v>0</v>
      </c>
      <c r="BY605">
        <f t="shared" si="898"/>
        <v>1</v>
      </c>
    </row>
    <row r="606" spans="1:77" x14ac:dyDescent="0.25">
      <c r="A606" t="str">
        <f t="shared" si="945"/>
        <v>26520</v>
      </c>
      <c r="D606">
        <v>2</v>
      </c>
      <c r="E606">
        <v>65</v>
      </c>
      <c r="F606">
        <v>40.5</v>
      </c>
      <c r="G606">
        <v>20</v>
      </c>
      <c r="H606">
        <v>21.5</v>
      </c>
      <c r="I606">
        <v>0</v>
      </c>
      <c r="J606">
        <v>26</v>
      </c>
      <c r="K606">
        <v>30</v>
      </c>
      <c r="L606">
        <v>43.3</v>
      </c>
      <c r="M606" s="115">
        <f t="shared" si="928"/>
        <v>1721.6000000000001</v>
      </c>
      <c r="N606" s="7">
        <v>2232.7836804230465</v>
      </c>
      <c r="O606" s="7">
        <v>2401.8435041457315</v>
      </c>
      <c r="P606" s="7">
        <v>2924.64</v>
      </c>
      <c r="Q606" s="121" t="s">
        <v>392</v>
      </c>
      <c r="R606">
        <v>1</v>
      </c>
      <c r="S606">
        <v>1</v>
      </c>
      <c r="T606">
        <v>1</v>
      </c>
      <c r="U606" t="e">
        <f t="shared" si="929"/>
        <v>#VALUE!</v>
      </c>
      <c r="V606">
        <f t="shared" si="930"/>
        <v>1229</v>
      </c>
      <c r="W606">
        <f t="shared" si="931"/>
        <v>1322</v>
      </c>
      <c r="X606">
        <f t="shared" si="932"/>
        <v>1610</v>
      </c>
      <c r="Y606" t="e">
        <f t="shared" si="900"/>
        <v>#VALUE!</v>
      </c>
      <c r="Z606">
        <f t="shared" si="901"/>
        <v>211</v>
      </c>
      <c r="AA606">
        <f t="shared" si="902"/>
        <v>227</v>
      </c>
      <c r="AB606" s="8">
        <f t="shared" si="903"/>
        <v>277</v>
      </c>
      <c r="AC606" s="213" t="e">
        <f t="shared" si="946"/>
        <v>#VALUE!</v>
      </c>
      <c r="AD606" s="213">
        <f t="shared" si="947"/>
        <v>0.17703616110719153</v>
      </c>
      <c r="AE606" s="213">
        <f t="shared" si="948"/>
        <v>0.2046070187905101</v>
      </c>
      <c r="AF606" s="213">
        <f t="shared" si="949"/>
        <v>0.30351230408879193</v>
      </c>
      <c r="AG606" s="167">
        <f t="shared" si="933"/>
        <v>1.2760000000000001E-4</v>
      </c>
      <c r="AH606" s="167">
        <f t="shared" si="934"/>
        <v>1.7219</v>
      </c>
      <c r="AI606" s="167">
        <f t="shared" si="935"/>
        <v>2</v>
      </c>
      <c r="AJ606" s="167">
        <f t="shared" si="936"/>
        <v>3.76611E-4</v>
      </c>
      <c r="AK606" s="115">
        <f>AK514</f>
        <v>275.93732338069162</v>
      </c>
      <c r="AL606" s="7">
        <f t="shared" ref="AL606:AM606" si="957">AL514</f>
        <v>296.83048721840407</v>
      </c>
      <c r="AM606" s="7">
        <f t="shared" si="957"/>
        <v>361.44</v>
      </c>
      <c r="AN606">
        <v>1</v>
      </c>
      <c r="AO606">
        <v>1</v>
      </c>
      <c r="AP606">
        <v>1</v>
      </c>
      <c r="AQ606">
        <f t="shared" si="938"/>
        <v>311</v>
      </c>
      <c r="AR606">
        <f t="shared" si="938"/>
        <v>334</v>
      </c>
      <c r="AS606">
        <f t="shared" si="939"/>
        <v>407</v>
      </c>
      <c r="AT606">
        <f t="shared" si="905"/>
        <v>134</v>
      </c>
      <c r="AU606">
        <f t="shared" si="906"/>
        <v>144</v>
      </c>
      <c r="AV606" s="8">
        <f t="shared" si="907"/>
        <v>175</v>
      </c>
      <c r="AW606" s="213">
        <f t="shared" si="952"/>
        <v>7.2091732538054731E-2</v>
      </c>
      <c r="AX606" s="213">
        <f t="shared" si="953"/>
        <v>8.3119994506466621E-2</v>
      </c>
      <c r="AY606" s="213">
        <f t="shared" si="954"/>
        <v>0.12224641908235243</v>
      </c>
      <c r="AZ606" s="119">
        <f t="shared" si="888"/>
        <v>0.9</v>
      </c>
      <c r="BA606" s="1">
        <v>7</v>
      </c>
      <c r="BB606">
        <v>7.7</v>
      </c>
      <c r="BC606">
        <v>10.7</v>
      </c>
      <c r="BE606" s="7">
        <v>2152</v>
      </c>
      <c r="BG606" s="123">
        <f t="shared" si="940"/>
        <v>0.8</v>
      </c>
      <c r="BJ606">
        <v>0</v>
      </c>
      <c r="BK606">
        <v>11.3</v>
      </c>
      <c r="BL606">
        <v>13.2</v>
      </c>
      <c r="BM606">
        <v>21.85</v>
      </c>
      <c r="BO606">
        <f t="shared" ref="BO606:BQ669" si="958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606">
        <f t="shared" si="958"/>
        <v>1</v>
      </c>
      <c r="BQ606">
        <f t="shared" si="958"/>
        <v>1</v>
      </c>
      <c r="BR606">
        <f t="shared" si="941"/>
        <v>311</v>
      </c>
      <c r="BS606">
        <f t="shared" si="955"/>
        <v>334</v>
      </c>
      <c r="BT606">
        <f t="shared" si="956"/>
        <v>407</v>
      </c>
      <c r="BV606">
        <f t="shared" si="942"/>
        <v>0</v>
      </c>
      <c r="BW606">
        <f t="shared" si="943"/>
        <v>0</v>
      </c>
      <c r="BX606">
        <f t="shared" si="944"/>
        <v>0</v>
      </c>
      <c r="BY606">
        <f t="shared" si="898"/>
        <v>1</v>
      </c>
    </row>
    <row r="607" spans="1:77" x14ac:dyDescent="0.25">
      <c r="A607" t="str">
        <f t="shared" si="945"/>
        <v>26521</v>
      </c>
      <c r="D607">
        <v>2</v>
      </c>
      <c r="E607">
        <v>65</v>
      </c>
      <c r="F607">
        <v>40.5</v>
      </c>
      <c r="G607">
        <v>21</v>
      </c>
      <c r="H607">
        <v>21.5</v>
      </c>
      <c r="I607">
        <v>0</v>
      </c>
      <c r="J607">
        <v>26</v>
      </c>
      <c r="K607">
        <v>30</v>
      </c>
      <c r="L607">
        <v>43.3</v>
      </c>
      <c r="M607" s="115">
        <f t="shared" si="928"/>
        <v>2164</v>
      </c>
      <c r="N607" s="7">
        <v>3009.2947651024979</v>
      </c>
      <c r="O607" s="7">
        <v>3223.9795559512399</v>
      </c>
      <c r="P607" s="7">
        <v>4390.5600000000004</v>
      </c>
      <c r="Q607" s="121" t="s">
        <v>392</v>
      </c>
      <c r="R607">
        <v>1</v>
      </c>
      <c r="S607">
        <v>1</v>
      </c>
      <c r="T607">
        <v>1</v>
      </c>
      <c r="U607" t="e">
        <f t="shared" si="929"/>
        <v>#VALUE!</v>
      </c>
      <c r="V607">
        <f t="shared" si="930"/>
        <v>1656</v>
      </c>
      <c r="W607">
        <f t="shared" si="931"/>
        <v>1774</v>
      </c>
      <c r="X607">
        <f t="shared" si="932"/>
        <v>2416</v>
      </c>
      <c r="Y607" t="e">
        <f t="shared" si="900"/>
        <v>#VALUE!</v>
      </c>
      <c r="Z607">
        <f t="shared" si="901"/>
        <v>285</v>
      </c>
      <c r="AA607">
        <f t="shared" si="902"/>
        <v>305</v>
      </c>
      <c r="AB607" s="8">
        <f t="shared" si="903"/>
        <v>416</v>
      </c>
      <c r="AC607" s="213" t="e">
        <f t="shared" si="946"/>
        <v>#VALUE!</v>
      </c>
      <c r="AD607" s="213">
        <f t="shared" si="947"/>
        <v>0.45199248470354203</v>
      </c>
      <c r="AE607" s="213">
        <f t="shared" si="948"/>
        <v>0.51674246364604204</v>
      </c>
      <c r="AF607" s="213">
        <f t="shared" si="949"/>
        <v>0.95392466186301172</v>
      </c>
      <c r="AG607" s="167">
        <f t="shared" si="933"/>
        <v>1.2760000000000001E-4</v>
      </c>
      <c r="AH607" s="167">
        <f t="shared" si="934"/>
        <v>1.7219</v>
      </c>
      <c r="AI607" s="167">
        <f t="shared" si="935"/>
        <v>4</v>
      </c>
      <c r="AJ607" s="167">
        <f t="shared" si="936"/>
        <v>5.1420100000000005E-4</v>
      </c>
      <c r="AK607" s="115">
        <f t="shared" ref="AK607" si="959">AK515*(1-(($E607-50)*0.005))</f>
        <v>361.07342526342569</v>
      </c>
      <c r="AL607" s="7">
        <f t="shared" ref="AL607:AM607" si="960">AL515*(1-(($E607-50)*0.005))</f>
        <v>386.83260767474962</v>
      </c>
      <c r="AM607" s="7">
        <f t="shared" si="960"/>
        <v>526.80600000000004</v>
      </c>
      <c r="AN607">
        <v>1</v>
      </c>
      <c r="AO607">
        <v>1</v>
      </c>
      <c r="AP607">
        <v>1</v>
      </c>
      <c r="AQ607">
        <f t="shared" si="938"/>
        <v>407</v>
      </c>
      <c r="AR607">
        <f t="shared" si="938"/>
        <v>436</v>
      </c>
      <c r="AS607">
        <f t="shared" si="939"/>
        <v>593</v>
      </c>
      <c r="AT607">
        <f t="shared" si="905"/>
        <v>175</v>
      </c>
      <c r="AU607">
        <f t="shared" si="906"/>
        <v>187</v>
      </c>
      <c r="AV607" s="8">
        <f t="shared" si="907"/>
        <v>255</v>
      </c>
      <c r="AW607" s="213">
        <f t="shared" si="952"/>
        <v>0.17275666053970484</v>
      </c>
      <c r="AX607" s="213">
        <f t="shared" si="953"/>
        <v>0.19687667941570988</v>
      </c>
      <c r="AY607" s="213">
        <f t="shared" si="954"/>
        <v>0.36291793168340142</v>
      </c>
      <c r="AZ607" s="119">
        <f t="shared" si="888"/>
        <v>1.7</v>
      </c>
      <c r="BA607" s="1">
        <v>7</v>
      </c>
      <c r="BB607">
        <v>7.7</v>
      </c>
      <c r="BC607">
        <v>10.7</v>
      </c>
      <c r="BE607" s="7">
        <v>2705</v>
      </c>
      <c r="BG607" s="123">
        <f t="shared" si="940"/>
        <v>0.8</v>
      </c>
      <c r="BJ607">
        <v>0</v>
      </c>
      <c r="BK607">
        <v>11.3</v>
      </c>
      <c r="BL607">
        <v>13.2</v>
      </c>
      <c r="BM607">
        <v>21.85</v>
      </c>
      <c r="BO607">
        <f t="shared" si="958"/>
        <v>1</v>
      </c>
      <c r="BP607">
        <f t="shared" si="958"/>
        <v>1</v>
      </c>
      <c r="BQ607">
        <f t="shared" si="958"/>
        <v>1</v>
      </c>
      <c r="BR607">
        <f t="shared" si="941"/>
        <v>407</v>
      </c>
      <c r="BS607">
        <f t="shared" si="955"/>
        <v>436</v>
      </c>
      <c r="BT607">
        <f t="shared" si="956"/>
        <v>593</v>
      </c>
      <c r="BV607">
        <f t="shared" si="942"/>
        <v>0</v>
      </c>
      <c r="BW607">
        <f t="shared" si="943"/>
        <v>0</v>
      </c>
      <c r="BX607">
        <f t="shared" si="944"/>
        <v>0</v>
      </c>
      <c r="BY607">
        <f t="shared" si="898"/>
        <v>1</v>
      </c>
    </row>
    <row r="608" spans="1:77" x14ac:dyDescent="0.25">
      <c r="A608" t="str">
        <f t="shared" si="945"/>
        <v>26510</v>
      </c>
      <c r="D608">
        <v>2</v>
      </c>
      <c r="E608">
        <v>65</v>
      </c>
      <c r="F608">
        <v>40.5</v>
      </c>
      <c r="G608">
        <v>10</v>
      </c>
      <c r="H608">
        <v>11.5</v>
      </c>
      <c r="I608">
        <v>0</v>
      </c>
      <c r="J608">
        <v>26</v>
      </c>
      <c r="K608">
        <v>30</v>
      </c>
      <c r="L608">
        <v>43</v>
      </c>
      <c r="M608" s="115">
        <f t="shared" si="928"/>
        <v>1008.9</v>
      </c>
      <c r="N608" s="7">
        <v>1574.3905475253332</v>
      </c>
      <c r="O608" s="7">
        <v>1696.1265760133244</v>
      </c>
      <c r="P608" s="7">
        <v>2081.98</v>
      </c>
      <c r="Q608" s="121" t="s">
        <v>392</v>
      </c>
      <c r="R608">
        <v>1</v>
      </c>
      <c r="S608">
        <v>1</v>
      </c>
      <c r="T608">
        <v>1</v>
      </c>
      <c r="U608" t="e">
        <f t="shared" si="929"/>
        <v>#VALUE!</v>
      </c>
      <c r="V608">
        <f t="shared" si="930"/>
        <v>866</v>
      </c>
      <c r="W608">
        <f t="shared" si="931"/>
        <v>933</v>
      </c>
      <c r="X608">
        <f t="shared" si="932"/>
        <v>1146</v>
      </c>
      <c r="Y608" t="e">
        <f t="shared" si="900"/>
        <v>#VALUE!</v>
      </c>
      <c r="Z608">
        <f t="shared" si="901"/>
        <v>149</v>
      </c>
      <c r="AA608">
        <f t="shared" si="902"/>
        <v>160</v>
      </c>
      <c r="AB608" s="8">
        <f t="shared" si="903"/>
        <v>197</v>
      </c>
      <c r="AC608" s="213" t="e">
        <f t="shared" si="946"/>
        <v>#VALUE!</v>
      </c>
      <c r="AD608" s="213">
        <f t="shared" si="947"/>
        <v>0.10308137543055956</v>
      </c>
      <c r="AE608" s="213">
        <f t="shared" si="948"/>
        <v>0.11836320795910832</v>
      </c>
      <c r="AF608" s="213">
        <f t="shared" si="949"/>
        <v>0.17730211838134247</v>
      </c>
      <c r="AG608" s="167">
        <f t="shared" si="933"/>
        <v>3.969E-4</v>
      </c>
      <c r="AH608" s="167">
        <f t="shared" si="934"/>
        <v>1.7345999999999999</v>
      </c>
      <c r="AI608" s="167">
        <f t="shared" si="935"/>
        <v>2</v>
      </c>
      <c r="AJ608" s="167">
        <f t="shared" si="936"/>
        <v>3.6734700000000002E-4</v>
      </c>
      <c r="AK608" s="115">
        <f>AK516</f>
        <v>218.26918973175157</v>
      </c>
      <c r="AL608" s="7">
        <f t="shared" ref="AL608:AM608" si="961">AL516</f>
        <v>235.14633901405676</v>
      </c>
      <c r="AM608" s="7">
        <f t="shared" si="961"/>
        <v>288.64</v>
      </c>
      <c r="AN608">
        <v>1</v>
      </c>
      <c r="AO608">
        <v>1</v>
      </c>
      <c r="AP608">
        <v>1</v>
      </c>
      <c r="AQ608">
        <f t="shared" si="938"/>
        <v>246</v>
      </c>
      <c r="AR608">
        <f t="shared" si="938"/>
        <v>265</v>
      </c>
      <c r="AS608">
        <f t="shared" si="939"/>
        <v>325</v>
      </c>
      <c r="AT608">
        <f t="shared" si="905"/>
        <v>106</v>
      </c>
      <c r="AU608">
        <f t="shared" si="906"/>
        <v>114</v>
      </c>
      <c r="AV608" s="8">
        <f t="shared" si="907"/>
        <v>140</v>
      </c>
      <c r="AW608" s="213">
        <f t="shared" si="952"/>
        <v>5.327832422121602E-2</v>
      </c>
      <c r="AX608" s="213">
        <f t="shared" si="953"/>
        <v>6.1340025751208373E-2</v>
      </c>
      <c r="AY608" s="213">
        <f t="shared" si="954"/>
        <v>9.134555491905498E-2</v>
      </c>
      <c r="AZ608" s="119">
        <f t="shared" si="888"/>
        <v>0.4</v>
      </c>
      <c r="BA608" s="1">
        <v>7.8</v>
      </c>
      <c r="BB608">
        <v>8.6999999999999993</v>
      </c>
      <c r="BC608">
        <v>12.2</v>
      </c>
      <c r="BE608" s="7">
        <v>1121</v>
      </c>
      <c r="BG608" s="123">
        <f t="shared" si="940"/>
        <v>0.9</v>
      </c>
      <c r="BJ608">
        <v>0</v>
      </c>
      <c r="BK608">
        <v>12.3</v>
      </c>
      <c r="BL608">
        <v>14.1</v>
      </c>
      <c r="BM608">
        <v>21.85</v>
      </c>
      <c r="BO608">
        <f t="shared" si="958"/>
        <v>1</v>
      </c>
      <c r="BP608">
        <f t="shared" si="958"/>
        <v>1</v>
      </c>
      <c r="BQ608">
        <f t="shared" si="958"/>
        <v>1</v>
      </c>
      <c r="BR608">
        <f t="shared" si="941"/>
        <v>246</v>
      </c>
      <c r="BS608">
        <f t="shared" si="955"/>
        <v>265</v>
      </c>
      <c r="BT608">
        <f t="shared" si="956"/>
        <v>325</v>
      </c>
      <c r="BV608">
        <f t="shared" si="942"/>
        <v>0</v>
      </c>
      <c r="BW608">
        <f t="shared" si="943"/>
        <v>0</v>
      </c>
      <c r="BX608">
        <f t="shared" si="944"/>
        <v>0</v>
      </c>
      <c r="BY608">
        <f t="shared" si="898"/>
        <v>1</v>
      </c>
    </row>
    <row r="609" spans="1:77" x14ac:dyDescent="0.25">
      <c r="A609" t="str">
        <f t="shared" si="945"/>
        <v>26511</v>
      </c>
      <c r="D609">
        <v>2</v>
      </c>
      <c r="E609">
        <v>65</v>
      </c>
      <c r="F609">
        <v>40.5</v>
      </c>
      <c r="G609">
        <v>11</v>
      </c>
      <c r="H609">
        <v>11.5</v>
      </c>
      <c r="I609">
        <v>0</v>
      </c>
      <c r="J609">
        <v>26</v>
      </c>
      <c r="K609">
        <v>30</v>
      </c>
      <c r="L609">
        <v>43</v>
      </c>
      <c r="M609" s="115">
        <f t="shared" si="928"/>
        <v>1008.44</v>
      </c>
      <c r="N609" s="7">
        <v>2136.1856779144437</v>
      </c>
      <c r="O609" s="7">
        <v>2301.3611872256411</v>
      </c>
      <c r="P609" s="7">
        <v>2824.9</v>
      </c>
      <c r="Q609" s="121" t="s">
        <v>392</v>
      </c>
      <c r="R609">
        <v>1</v>
      </c>
      <c r="S609">
        <v>1</v>
      </c>
      <c r="T609">
        <v>1</v>
      </c>
      <c r="U609" t="e">
        <f t="shared" si="929"/>
        <v>#VALUE!</v>
      </c>
      <c r="V609">
        <f t="shared" si="930"/>
        <v>1176</v>
      </c>
      <c r="W609">
        <f t="shared" si="931"/>
        <v>1267</v>
      </c>
      <c r="X609">
        <f t="shared" si="932"/>
        <v>1555</v>
      </c>
      <c r="Y609" t="e">
        <f t="shared" si="900"/>
        <v>#VALUE!</v>
      </c>
      <c r="Z609">
        <f t="shared" si="901"/>
        <v>202</v>
      </c>
      <c r="AA609">
        <f t="shared" si="902"/>
        <v>218</v>
      </c>
      <c r="AB609" s="8">
        <f t="shared" si="903"/>
        <v>267</v>
      </c>
      <c r="AC609" s="213" t="e">
        <f t="shared" si="946"/>
        <v>#VALUE!</v>
      </c>
      <c r="AD609" s="213">
        <f t="shared" si="947"/>
        <v>0.30816580382223502</v>
      </c>
      <c r="AE609" s="213">
        <f t="shared" si="948"/>
        <v>0.35708600797622903</v>
      </c>
      <c r="AF609" s="213">
        <f t="shared" si="949"/>
        <v>0.52860866404591289</v>
      </c>
      <c r="AG609" s="167">
        <f t="shared" si="933"/>
        <v>3.969E-4</v>
      </c>
      <c r="AH609" s="167">
        <f t="shared" si="934"/>
        <v>1.7345999999999999</v>
      </c>
      <c r="AI609" s="167">
        <f t="shared" si="935"/>
        <v>4</v>
      </c>
      <c r="AJ609" s="167">
        <f t="shared" si="936"/>
        <v>5.7428799999999995E-4</v>
      </c>
      <c r="AK609" s="115">
        <f t="shared" ref="AK609" si="962">AK517*(1-(($E609-50)*0.005))</f>
        <v>331.15000000000003</v>
      </c>
      <c r="AL609" s="7">
        <f t="shared" ref="AL609:AM609" si="963">AL517*(1-(($E609-50)*0.005))</f>
        <v>356.125</v>
      </c>
      <c r="AM609" s="7">
        <f t="shared" si="963"/>
        <v>437.52500000000003</v>
      </c>
      <c r="AN609">
        <v>1</v>
      </c>
      <c r="AO609">
        <v>1</v>
      </c>
      <c r="AP609">
        <v>1</v>
      </c>
      <c r="AQ609">
        <f t="shared" si="938"/>
        <v>373</v>
      </c>
      <c r="AR609">
        <f t="shared" si="938"/>
        <v>401</v>
      </c>
      <c r="AS609">
        <f t="shared" si="939"/>
        <v>493</v>
      </c>
      <c r="AT609">
        <f t="shared" si="905"/>
        <v>160</v>
      </c>
      <c r="AU609">
        <f t="shared" si="906"/>
        <v>172</v>
      </c>
      <c r="AV609" s="8">
        <f t="shared" si="907"/>
        <v>212</v>
      </c>
      <c r="AW609" s="213">
        <f t="shared" si="952"/>
        <v>0.1964837586382166</v>
      </c>
      <c r="AX609" s="213">
        <f t="shared" si="953"/>
        <v>0.22591020460455546</v>
      </c>
      <c r="AY609" s="213">
        <f t="shared" si="954"/>
        <v>0.33833050144421067</v>
      </c>
      <c r="AZ609" s="119">
        <f t="shared" si="888"/>
        <v>0.9</v>
      </c>
      <c r="BA609" s="1">
        <v>7.8</v>
      </c>
      <c r="BB609">
        <v>8.6999999999999993</v>
      </c>
      <c r="BC609">
        <v>12.2</v>
      </c>
      <c r="BE609" s="7">
        <v>1483</v>
      </c>
      <c r="BG609" s="123">
        <f t="shared" si="940"/>
        <v>0.68</v>
      </c>
      <c r="BJ609">
        <v>0</v>
      </c>
      <c r="BK609">
        <v>12.3</v>
      </c>
      <c r="BL609">
        <v>14.1</v>
      </c>
      <c r="BM609">
        <v>21.85</v>
      </c>
      <c r="BO609">
        <f t="shared" si="958"/>
        <v>1</v>
      </c>
      <c r="BP609">
        <f t="shared" si="958"/>
        <v>1</v>
      </c>
      <c r="BQ609">
        <f t="shared" si="958"/>
        <v>1</v>
      </c>
      <c r="BR609">
        <f t="shared" si="941"/>
        <v>373</v>
      </c>
      <c r="BS609">
        <f t="shared" si="955"/>
        <v>401</v>
      </c>
      <c r="BT609">
        <f t="shared" si="956"/>
        <v>493</v>
      </c>
      <c r="BV609">
        <f t="shared" si="942"/>
        <v>0</v>
      </c>
      <c r="BW609">
        <f t="shared" si="943"/>
        <v>0</v>
      </c>
      <c r="BX609">
        <f t="shared" si="944"/>
        <v>0</v>
      </c>
      <c r="BY609">
        <f t="shared" si="898"/>
        <v>1</v>
      </c>
    </row>
    <row r="610" spans="1:77" x14ac:dyDescent="0.25">
      <c r="A610" t="str">
        <f t="shared" si="945"/>
        <v>26515</v>
      </c>
      <c r="D610">
        <v>2</v>
      </c>
      <c r="E610">
        <v>65</v>
      </c>
      <c r="F610">
        <v>40.5</v>
      </c>
      <c r="G610">
        <v>15</v>
      </c>
      <c r="H610">
        <v>16.5</v>
      </c>
      <c r="I610">
        <v>0</v>
      </c>
      <c r="J610">
        <v>26</v>
      </c>
      <c r="K610">
        <v>30</v>
      </c>
      <c r="L610">
        <v>44.1</v>
      </c>
      <c r="M610" s="115">
        <f t="shared" si="928"/>
        <v>1372</v>
      </c>
      <c r="N610" s="7">
        <v>1798.7737222599399</v>
      </c>
      <c r="O610" s="7">
        <v>1926.0891717740149</v>
      </c>
      <c r="P610" s="7">
        <v>2655.16</v>
      </c>
      <c r="Q610" s="121" t="s">
        <v>392</v>
      </c>
      <c r="R610">
        <v>1</v>
      </c>
      <c r="S610">
        <v>1</v>
      </c>
      <c r="T610">
        <v>1</v>
      </c>
      <c r="U610" t="e">
        <f t="shared" si="929"/>
        <v>#VALUE!</v>
      </c>
      <c r="V610">
        <f t="shared" si="930"/>
        <v>990</v>
      </c>
      <c r="W610">
        <f t="shared" si="931"/>
        <v>1060</v>
      </c>
      <c r="X610">
        <f t="shared" si="932"/>
        <v>1461</v>
      </c>
      <c r="Y610" t="e">
        <f t="shared" si="900"/>
        <v>#VALUE!</v>
      </c>
      <c r="Z610">
        <f t="shared" si="901"/>
        <v>170</v>
      </c>
      <c r="AA610">
        <f t="shared" si="902"/>
        <v>182</v>
      </c>
      <c r="AB610" s="8">
        <f t="shared" si="903"/>
        <v>251</v>
      </c>
      <c r="AC610" s="213" t="e">
        <f t="shared" si="946"/>
        <v>#VALUE!</v>
      </c>
      <c r="AD610" s="213">
        <f t="shared" si="947"/>
        <v>0.14526658637571474</v>
      </c>
      <c r="AE610" s="213">
        <f t="shared" si="948"/>
        <v>0.16618938746231551</v>
      </c>
      <c r="AF610" s="213">
        <f t="shared" si="949"/>
        <v>0.31346036585768061</v>
      </c>
      <c r="AG610" s="167">
        <f t="shared" si="933"/>
        <v>2.0829999999999999E-4</v>
      </c>
      <c r="AH610" s="167">
        <f t="shared" si="934"/>
        <v>1.724</v>
      </c>
      <c r="AI610" s="167">
        <f t="shared" si="935"/>
        <v>2</v>
      </c>
      <c r="AJ610" s="167">
        <f t="shared" si="936"/>
        <v>4.6182900000000003E-4</v>
      </c>
      <c r="AK610" s="115">
        <f>AK518</f>
        <v>245.53983484833029</v>
      </c>
      <c r="AL610" s="7">
        <f t="shared" ref="AL610:AM610" si="964">AL518</f>
        <v>262.91890485611941</v>
      </c>
      <c r="AM610" s="7">
        <f t="shared" si="964"/>
        <v>362.44</v>
      </c>
      <c r="AN610">
        <v>1</v>
      </c>
      <c r="AO610">
        <v>1</v>
      </c>
      <c r="AP610">
        <v>1</v>
      </c>
      <c r="AQ610">
        <f t="shared" si="938"/>
        <v>277</v>
      </c>
      <c r="AR610">
        <f t="shared" si="938"/>
        <v>296</v>
      </c>
      <c r="AS610">
        <f t="shared" si="939"/>
        <v>408</v>
      </c>
      <c r="AT610">
        <f t="shared" si="905"/>
        <v>119</v>
      </c>
      <c r="AU610">
        <f t="shared" si="906"/>
        <v>127</v>
      </c>
      <c r="AV610" s="8">
        <f t="shared" si="907"/>
        <v>175</v>
      </c>
      <c r="AW610" s="213">
        <f t="shared" si="952"/>
        <v>7.1913990976105693E-2</v>
      </c>
      <c r="AX610" s="213">
        <f t="shared" si="953"/>
        <v>8.1749546575537652E-2</v>
      </c>
      <c r="AY610" s="213">
        <f t="shared" si="954"/>
        <v>0.15381517627934049</v>
      </c>
      <c r="AZ610" s="119">
        <f t="shared" si="888"/>
        <v>0.7</v>
      </c>
      <c r="BA610" s="1">
        <v>7</v>
      </c>
      <c r="BB610">
        <v>7.7</v>
      </c>
      <c r="BC610">
        <v>10.7</v>
      </c>
      <c r="BE610" s="7">
        <v>1715</v>
      </c>
      <c r="BG610" s="123">
        <f t="shared" si="940"/>
        <v>0.8</v>
      </c>
      <c r="BJ610">
        <v>0</v>
      </c>
      <c r="BK610">
        <v>10.9</v>
      </c>
      <c r="BL610">
        <v>12.8</v>
      </c>
      <c r="BM610">
        <v>21.85</v>
      </c>
      <c r="BO610">
        <f t="shared" si="958"/>
        <v>1</v>
      </c>
      <c r="BP610">
        <f t="shared" si="958"/>
        <v>1</v>
      </c>
      <c r="BQ610">
        <f t="shared" si="958"/>
        <v>1</v>
      </c>
      <c r="BR610">
        <f t="shared" si="941"/>
        <v>277</v>
      </c>
      <c r="BS610">
        <f t="shared" si="955"/>
        <v>296</v>
      </c>
      <c r="BT610">
        <f t="shared" si="956"/>
        <v>408</v>
      </c>
      <c r="BV610">
        <f t="shared" si="942"/>
        <v>0</v>
      </c>
      <c r="BW610">
        <f t="shared" si="943"/>
        <v>0</v>
      </c>
      <c r="BX610">
        <f t="shared" si="944"/>
        <v>0</v>
      </c>
      <c r="BY610">
        <f t="shared" si="898"/>
        <v>1</v>
      </c>
    </row>
    <row r="611" spans="1:77" x14ac:dyDescent="0.25">
      <c r="A611" t="str">
        <f t="shared" si="945"/>
        <v>26516</v>
      </c>
      <c r="D611">
        <v>2</v>
      </c>
      <c r="E611">
        <v>65</v>
      </c>
      <c r="F611">
        <v>40.5</v>
      </c>
      <c r="G611">
        <v>16</v>
      </c>
      <c r="H611">
        <v>16.5</v>
      </c>
      <c r="I611">
        <v>0</v>
      </c>
      <c r="J611">
        <v>26</v>
      </c>
      <c r="K611">
        <v>30</v>
      </c>
      <c r="L611">
        <v>44.1</v>
      </c>
      <c r="M611" s="115">
        <f t="shared" si="928"/>
        <v>1514.3600000000001</v>
      </c>
      <c r="N611" s="7">
        <v>2630.3871448118639</v>
      </c>
      <c r="O611" s="7">
        <v>2816.5633812075234</v>
      </c>
      <c r="P611" s="7">
        <v>3882.7</v>
      </c>
      <c r="Q611" s="121" t="s">
        <v>392</v>
      </c>
      <c r="R611">
        <v>1</v>
      </c>
      <c r="S611">
        <v>1</v>
      </c>
      <c r="T611">
        <v>1</v>
      </c>
      <c r="U611" t="e">
        <f t="shared" si="929"/>
        <v>#VALUE!</v>
      </c>
      <c r="V611">
        <f t="shared" si="930"/>
        <v>1448</v>
      </c>
      <c r="W611">
        <f t="shared" si="931"/>
        <v>1550</v>
      </c>
      <c r="X611">
        <f t="shared" si="932"/>
        <v>2137</v>
      </c>
      <c r="Y611" t="e">
        <f t="shared" si="900"/>
        <v>#VALUE!</v>
      </c>
      <c r="Z611">
        <f t="shared" si="901"/>
        <v>249</v>
      </c>
      <c r="AA611">
        <f t="shared" si="902"/>
        <v>267</v>
      </c>
      <c r="AB611" s="8">
        <f t="shared" si="903"/>
        <v>368</v>
      </c>
      <c r="AC611" s="213" t="e">
        <f t="shared" si="946"/>
        <v>#VALUE!</v>
      </c>
      <c r="AD611" s="213">
        <f t="shared" si="947"/>
        <v>0.90214583736080634</v>
      </c>
      <c r="AE611" s="213">
        <f t="shared" si="948"/>
        <v>1.0360652949557525</v>
      </c>
      <c r="AF611" s="213">
        <f t="shared" si="949"/>
        <v>1.9580153110604628</v>
      </c>
      <c r="AG611" s="167">
        <f t="shared" si="933"/>
        <v>2.0829999999999999E-4</v>
      </c>
      <c r="AH611" s="167">
        <f t="shared" si="934"/>
        <v>1.724</v>
      </c>
      <c r="AI611" s="167">
        <f t="shared" si="935"/>
        <v>4</v>
      </c>
      <c r="AJ611" s="167">
        <f t="shared" si="936"/>
        <v>1.392796E-3</v>
      </c>
      <c r="AK611" s="115">
        <f t="shared" ref="AK611" si="965">AK519*(1-(($E611-50)*0.005))</f>
        <v>372.77500000000003</v>
      </c>
      <c r="AL611" s="7">
        <f t="shared" ref="AL611:AM611" si="966">AL519*(1-(($E611-50)*0.005))</f>
        <v>398.67500000000001</v>
      </c>
      <c r="AM611" s="7">
        <f t="shared" si="966"/>
        <v>550.375</v>
      </c>
      <c r="AN611">
        <v>1</v>
      </c>
      <c r="AO611">
        <v>1</v>
      </c>
      <c r="AP611">
        <v>1</v>
      </c>
      <c r="AQ611">
        <f t="shared" si="938"/>
        <v>420</v>
      </c>
      <c r="AR611">
        <f t="shared" si="938"/>
        <v>449</v>
      </c>
      <c r="AS611">
        <f t="shared" si="939"/>
        <v>620</v>
      </c>
      <c r="AT611">
        <f t="shared" si="905"/>
        <v>181</v>
      </c>
      <c r="AU611">
        <f t="shared" si="906"/>
        <v>193</v>
      </c>
      <c r="AV611" s="8">
        <f t="shared" si="907"/>
        <v>267</v>
      </c>
      <c r="AW611" s="213">
        <f t="shared" si="952"/>
        <v>0.47940569492000018</v>
      </c>
      <c r="AX611" s="213">
        <f t="shared" si="953"/>
        <v>0.54443682335670873</v>
      </c>
      <c r="AY611" s="213">
        <f t="shared" si="954"/>
        <v>1.0360652949557525</v>
      </c>
      <c r="AZ611" s="119">
        <f t="shared" si="888"/>
        <v>1.3</v>
      </c>
      <c r="BA611" s="1">
        <v>7</v>
      </c>
      <c r="BB611">
        <v>7.7</v>
      </c>
      <c r="BC611">
        <v>10.7</v>
      </c>
      <c r="BE611" s="7">
        <v>2227</v>
      </c>
      <c r="BG611" s="123">
        <f t="shared" si="940"/>
        <v>0.68</v>
      </c>
      <c r="BJ611">
        <v>0</v>
      </c>
      <c r="BK611">
        <v>10.9</v>
      </c>
      <c r="BL611">
        <v>12.8</v>
      </c>
      <c r="BM611">
        <v>21.85</v>
      </c>
      <c r="BO611">
        <f t="shared" si="958"/>
        <v>1</v>
      </c>
      <c r="BP611">
        <f t="shared" si="958"/>
        <v>1</v>
      </c>
      <c r="BQ611">
        <f t="shared" si="958"/>
        <v>1</v>
      </c>
      <c r="BR611">
        <f t="shared" si="941"/>
        <v>420</v>
      </c>
      <c r="BS611">
        <f t="shared" si="955"/>
        <v>449</v>
      </c>
      <c r="BT611">
        <f t="shared" si="956"/>
        <v>620</v>
      </c>
      <c r="BV611">
        <f t="shared" si="942"/>
        <v>0</v>
      </c>
      <c r="BW611">
        <f t="shared" si="943"/>
        <v>0</v>
      </c>
      <c r="BX611">
        <f t="shared" si="944"/>
        <v>0</v>
      </c>
      <c r="BY611">
        <f t="shared" si="898"/>
        <v>1</v>
      </c>
    </row>
    <row r="612" spans="1:77" x14ac:dyDescent="0.25">
      <c r="A612" t="str">
        <f t="shared" si="945"/>
        <v>26520</v>
      </c>
      <c r="D612">
        <v>2</v>
      </c>
      <c r="E612">
        <v>65</v>
      </c>
      <c r="F612">
        <v>40.5</v>
      </c>
      <c r="G612">
        <v>20</v>
      </c>
      <c r="H612">
        <v>21.5</v>
      </c>
      <c r="I612">
        <v>0</v>
      </c>
      <c r="J612">
        <v>26</v>
      </c>
      <c r="K612">
        <v>30</v>
      </c>
      <c r="L612">
        <v>44.1</v>
      </c>
      <c r="M612" s="115">
        <f t="shared" si="928"/>
        <v>1912.8000000000002</v>
      </c>
      <c r="N612" s="7">
        <v>2518.7768428703835</v>
      </c>
      <c r="O612" s="7">
        <v>2713.5353098724395</v>
      </c>
      <c r="P612" s="7">
        <v>3330.84</v>
      </c>
      <c r="Q612" s="121" t="s">
        <v>392</v>
      </c>
      <c r="R612">
        <v>1</v>
      </c>
      <c r="S612">
        <v>1</v>
      </c>
      <c r="T612">
        <v>1</v>
      </c>
      <c r="U612" t="e">
        <f t="shared" si="929"/>
        <v>#VALUE!</v>
      </c>
      <c r="V612">
        <f t="shared" si="930"/>
        <v>1386</v>
      </c>
      <c r="W612">
        <f t="shared" si="931"/>
        <v>1493</v>
      </c>
      <c r="X612">
        <f t="shared" si="932"/>
        <v>1833</v>
      </c>
      <c r="Y612" t="e">
        <f t="shared" si="900"/>
        <v>#VALUE!</v>
      </c>
      <c r="Z612">
        <f t="shared" si="901"/>
        <v>238</v>
      </c>
      <c r="AA612">
        <f t="shared" si="902"/>
        <v>257</v>
      </c>
      <c r="AB612" s="8">
        <f t="shared" si="903"/>
        <v>315</v>
      </c>
      <c r="AC612" s="213" t="e">
        <f t="shared" si="946"/>
        <v>#VALUE!</v>
      </c>
      <c r="AD612" s="213">
        <f t="shared" si="947"/>
        <v>0.22470993133264158</v>
      </c>
      <c r="AE612" s="213">
        <f t="shared" si="948"/>
        <v>0.2616344741771775</v>
      </c>
      <c r="AF612" s="213">
        <f t="shared" si="949"/>
        <v>0.39157543898599839</v>
      </c>
      <c r="AG612" s="167">
        <f t="shared" si="933"/>
        <v>1.2760000000000001E-4</v>
      </c>
      <c r="AH612" s="167">
        <f t="shared" si="934"/>
        <v>1.7219</v>
      </c>
      <c r="AI612" s="167">
        <f t="shared" si="935"/>
        <v>2</v>
      </c>
      <c r="AJ612" s="167">
        <f t="shared" si="936"/>
        <v>3.76611E-4</v>
      </c>
      <c r="AK612" s="115">
        <f>AK520</f>
        <v>311.2816285378957</v>
      </c>
      <c r="AL612" s="7">
        <f t="shared" ref="AL612:AM612" si="967">AL520</f>
        <v>335.35074484391049</v>
      </c>
      <c r="AM612" s="7">
        <f t="shared" si="967"/>
        <v>411.64</v>
      </c>
      <c r="AN612">
        <v>1</v>
      </c>
      <c r="AO612">
        <v>1</v>
      </c>
      <c r="AP612">
        <v>1</v>
      </c>
      <c r="AQ612">
        <f t="shared" si="938"/>
        <v>351</v>
      </c>
      <c r="AR612">
        <f t="shared" si="938"/>
        <v>378</v>
      </c>
      <c r="AS612">
        <f t="shared" si="939"/>
        <v>464</v>
      </c>
      <c r="AT612">
        <f t="shared" si="905"/>
        <v>151</v>
      </c>
      <c r="AU612">
        <f t="shared" si="906"/>
        <v>163</v>
      </c>
      <c r="AV612" s="8">
        <f t="shared" si="907"/>
        <v>200</v>
      </c>
      <c r="AW612" s="213">
        <f t="shared" si="952"/>
        <v>9.1302527047532375E-2</v>
      </c>
      <c r="AX612" s="213">
        <f t="shared" si="953"/>
        <v>0.10621552478234005</v>
      </c>
      <c r="AY612" s="213">
        <f t="shared" si="954"/>
        <v>0.15922998490061299</v>
      </c>
      <c r="AZ612" s="119">
        <f t="shared" si="888"/>
        <v>0.9</v>
      </c>
      <c r="BA612" s="1">
        <v>7</v>
      </c>
      <c r="BB612">
        <v>7.7</v>
      </c>
      <c r="BC612">
        <v>10.7</v>
      </c>
      <c r="BE612" s="7">
        <v>2391</v>
      </c>
      <c r="BG612" s="123">
        <f t="shared" si="940"/>
        <v>0.8</v>
      </c>
      <c r="BJ612">
        <v>0</v>
      </c>
      <c r="BK612">
        <v>10.9</v>
      </c>
      <c r="BL612">
        <v>12.8</v>
      </c>
      <c r="BM612">
        <v>21.85</v>
      </c>
      <c r="BO612">
        <f t="shared" si="958"/>
        <v>1</v>
      </c>
      <c r="BP612">
        <f t="shared" si="958"/>
        <v>1</v>
      </c>
      <c r="BQ612">
        <f t="shared" si="958"/>
        <v>1</v>
      </c>
      <c r="BR612">
        <f t="shared" si="941"/>
        <v>351</v>
      </c>
      <c r="BS612">
        <f t="shared" si="955"/>
        <v>378</v>
      </c>
      <c r="BT612">
        <f t="shared" si="956"/>
        <v>464</v>
      </c>
      <c r="BV612">
        <f t="shared" si="942"/>
        <v>0</v>
      </c>
      <c r="BW612">
        <f t="shared" si="943"/>
        <v>0</v>
      </c>
      <c r="BX612">
        <f t="shared" si="944"/>
        <v>0</v>
      </c>
      <c r="BY612">
        <f t="shared" si="898"/>
        <v>1</v>
      </c>
    </row>
    <row r="613" spans="1:77" x14ac:dyDescent="0.25">
      <c r="A613" t="str">
        <f t="shared" si="945"/>
        <v>26521</v>
      </c>
      <c r="D613">
        <v>2</v>
      </c>
      <c r="E613">
        <v>65</v>
      </c>
      <c r="F613">
        <v>40.5</v>
      </c>
      <c r="G613">
        <v>21</v>
      </c>
      <c r="H613">
        <v>21.5</v>
      </c>
      <c r="I613">
        <v>0</v>
      </c>
      <c r="J613">
        <v>26</v>
      </c>
      <c r="K613">
        <v>30</v>
      </c>
      <c r="L613">
        <v>44.1</v>
      </c>
      <c r="M613" s="115">
        <f t="shared" si="928"/>
        <v>2404</v>
      </c>
      <c r="N613" s="7">
        <v>3387.5608889256064</v>
      </c>
      <c r="O613" s="7">
        <v>3627.3291443724347</v>
      </c>
      <c r="P613" s="7">
        <v>5000.3599999999997</v>
      </c>
      <c r="Q613" s="121" t="s">
        <v>392</v>
      </c>
      <c r="R613">
        <v>1</v>
      </c>
      <c r="S613">
        <v>1</v>
      </c>
      <c r="T613">
        <v>1</v>
      </c>
      <c r="U613" t="e">
        <f t="shared" si="929"/>
        <v>#VALUE!</v>
      </c>
      <c r="V613">
        <f t="shared" si="930"/>
        <v>1864</v>
      </c>
      <c r="W613">
        <f t="shared" si="931"/>
        <v>1996</v>
      </c>
      <c r="X613">
        <f t="shared" si="932"/>
        <v>2752</v>
      </c>
      <c r="Y613" t="e">
        <f t="shared" si="900"/>
        <v>#VALUE!</v>
      </c>
      <c r="Z613">
        <f t="shared" si="901"/>
        <v>321</v>
      </c>
      <c r="AA613">
        <f t="shared" si="902"/>
        <v>343</v>
      </c>
      <c r="AB613" s="8">
        <f t="shared" si="903"/>
        <v>473</v>
      </c>
      <c r="AC613" s="213" t="e">
        <f t="shared" si="946"/>
        <v>#VALUE!</v>
      </c>
      <c r="AD613" s="213">
        <f t="shared" si="947"/>
        <v>0.57162987398416165</v>
      </c>
      <c r="AE613" s="213">
        <f t="shared" si="948"/>
        <v>0.65157655405697634</v>
      </c>
      <c r="AF613" s="213">
        <f t="shared" si="949"/>
        <v>1.2295330879018795</v>
      </c>
      <c r="AG613" s="167">
        <f t="shared" si="933"/>
        <v>1.2760000000000001E-4</v>
      </c>
      <c r="AH613" s="167">
        <f t="shared" si="934"/>
        <v>1.7219</v>
      </c>
      <c r="AI613" s="167">
        <f t="shared" si="935"/>
        <v>4</v>
      </c>
      <c r="AJ613" s="167">
        <f t="shared" si="936"/>
        <v>5.1420100000000005E-4</v>
      </c>
      <c r="AK613" s="115">
        <f t="shared" ref="AK613" si="968">AK521*(1-(($E613-50)*0.005))</f>
        <v>406.46008747206355</v>
      </c>
      <c r="AL613" s="7">
        <f t="shared" ref="AL613:AM613" si="969">AL521*(1-(($E613-50)*0.005))</f>
        <v>435.22893599683522</v>
      </c>
      <c r="AM613" s="7">
        <f t="shared" si="969"/>
        <v>599.97350000000006</v>
      </c>
      <c r="AN613">
        <v>1</v>
      </c>
      <c r="AO613">
        <v>1</v>
      </c>
      <c r="AP613">
        <v>1</v>
      </c>
      <c r="AQ613">
        <f t="shared" si="938"/>
        <v>458</v>
      </c>
      <c r="AR613">
        <f t="shared" si="938"/>
        <v>490</v>
      </c>
      <c r="AS613">
        <f t="shared" si="939"/>
        <v>676</v>
      </c>
      <c r="AT613">
        <f t="shared" si="905"/>
        <v>197</v>
      </c>
      <c r="AU613">
        <f t="shared" si="906"/>
        <v>211</v>
      </c>
      <c r="AV613" s="8">
        <f t="shared" si="907"/>
        <v>291</v>
      </c>
      <c r="AW613" s="213">
        <f t="shared" si="952"/>
        <v>0.21816619269349569</v>
      </c>
      <c r="AX613" s="213">
        <f t="shared" si="953"/>
        <v>0.24978607359258309</v>
      </c>
      <c r="AY613" s="213">
        <f t="shared" si="954"/>
        <v>0.47096697823266437</v>
      </c>
      <c r="AZ613" s="119">
        <f t="shared" si="888"/>
        <v>1.7</v>
      </c>
      <c r="BA613" s="1">
        <v>7</v>
      </c>
      <c r="BB613">
        <v>7.7</v>
      </c>
      <c r="BC613">
        <v>10.7</v>
      </c>
      <c r="BE613" s="7">
        <v>3005</v>
      </c>
      <c r="BG613" s="123">
        <f t="shared" si="940"/>
        <v>0.8</v>
      </c>
      <c r="BJ613">
        <v>0</v>
      </c>
      <c r="BK613">
        <v>10.9</v>
      </c>
      <c r="BL613">
        <v>12.8</v>
      </c>
      <c r="BM613">
        <v>21.85</v>
      </c>
      <c r="BO613">
        <f t="shared" si="958"/>
        <v>1</v>
      </c>
      <c r="BP613">
        <f t="shared" si="958"/>
        <v>1</v>
      </c>
      <c r="BQ613">
        <f t="shared" si="958"/>
        <v>1</v>
      </c>
      <c r="BR613">
        <f t="shared" si="941"/>
        <v>458</v>
      </c>
      <c r="BS613">
        <f t="shared" si="955"/>
        <v>490</v>
      </c>
      <c r="BT613">
        <f t="shared" si="956"/>
        <v>676</v>
      </c>
      <c r="BV613">
        <f t="shared" si="942"/>
        <v>0</v>
      </c>
      <c r="BW613">
        <f t="shared" si="943"/>
        <v>0</v>
      </c>
      <c r="BX613">
        <f t="shared" si="944"/>
        <v>0</v>
      </c>
      <c r="BY613">
        <f t="shared" si="898"/>
        <v>1</v>
      </c>
    </row>
    <row r="614" spans="1:77" x14ac:dyDescent="0.25">
      <c r="A614" t="str">
        <f t="shared" si="945"/>
        <v>26510</v>
      </c>
      <c r="D614">
        <v>2</v>
      </c>
      <c r="E614">
        <v>65</v>
      </c>
      <c r="F614">
        <v>40.5</v>
      </c>
      <c r="G614">
        <v>10</v>
      </c>
      <c r="H614">
        <v>11.5</v>
      </c>
      <c r="I614">
        <v>0</v>
      </c>
      <c r="J614">
        <v>26</v>
      </c>
      <c r="K614">
        <v>30</v>
      </c>
      <c r="L614">
        <v>43.5</v>
      </c>
      <c r="M614" s="115">
        <f t="shared" si="928"/>
        <v>1109.7</v>
      </c>
      <c r="N614" s="7">
        <v>1766.3893947845202</v>
      </c>
      <c r="O614" s="7">
        <v>1902.9712804051933</v>
      </c>
      <c r="P614" s="7">
        <v>2335.88</v>
      </c>
      <c r="Q614" s="121" t="s">
        <v>392</v>
      </c>
      <c r="R614">
        <v>1</v>
      </c>
      <c r="S614">
        <v>1</v>
      </c>
      <c r="T614">
        <v>1</v>
      </c>
      <c r="U614" t="e">
        <f t="shared" si="929"/>
        <v>#VALUE!</v>
      </c>
      <c r="V614">
        <f t="shared" si="930"/>
        <v>972</v>
      </c>
      <c r="W614">
        <f t="shared" si="931"/>
        <v>1047</v>
      </c>
      <c r="X614">
        <f t="shared" si="932"/>
        <v>1286</v>
      </c>
      <c r="Y614" t="e">
        <f t="shared" si="900"/>
        <v>#VALUE!</v>
      </c>
      <c r="Z614">
        <f t="shared" si="901"/>
        <v>167</v>
      </c>
      <c r="AA614">
        <f t="shared" si="902"/>
        <v>180</v>
      </c>
      <c r="AB614" s="8">
        <f t="shared" si="903"/>
        <v>221</v>
      </c>
      <c r="AC614" s="213" t="e">
        <f t="shared" si="946"/>
        <v>#VALUE!</v>
      </c>
      <c r="AD614" s="213">
        <f t="shared" si="947"/>
        <v>0.12862396926124023</v>
      </c>
      <c r="AE614" s="213">
        <f t="shared" si="948"/>
        <v>0.14878279490061941</v>
      </c>
      <c r="AF614" s="213">
        <f t="shared" si="949"/>
        <v>0.22171260701129844</v>
      </c>
      <c r="AG614" s="167">
        <f t="shared" si="933"/>
        <v>3.969E-4</v>
      </c>
      <c r="AH614" s="167">
        <f t="shared" si="934"/>
        <v>1.7345999999999999</v>
      </c>
      <c r="AI614" s="167">
        <f t="shared" si="935"/>
        <v>2</v>
      </c>
      <c r="AJ614" s="167">
        <f t="shared" si="936"/>
        <v>3.6734700000000002E-4</v>
      </c>
      <c r="AK614" s="115">
        <f>AK522</f>
        <v>244.88738360147738</v>
      </c>
      <c r="AL614" s="7">
        <f t="shared" ref="AL614:AM614" si="970">AL522</f>
        <v>263.82272182064906</v>
      </c>
      <c r="AM614" s="7">
        <f t="shared" si="970"/>
        <v>323.83999999999997</v>
      </c>
      <c r="AN614">
        <v>1</v>
      </c>
      <c r="AO614">
        <v>1</v>
      </c>
      <c r="AP614">
        <v>1</v>
      </c>
      <c r="AQ614">
        <f t="shared" si="938"/>
        <v>276</v>
      </c>
      <c r="AR614">
        <f t="shared" si="938"/>
        <v>297</v>
      </c>
      <c r="AS614">
        <f t="shared" si="939"/>
        <v>365</v>
      </c>
      <c r="AT614">
        <f t="shared" si="905"/>
        <v>119</v>
      </c>
      <c r="AU614">
        <f t="shared" si="906"/>
        <v>128</v>
      </c>
      <c r="AV614" s="8">
        <f t="shared" si="907"/>
        <v>157</v>
      </c>
      <c r="AW614" s="213">
        <f t="shared" si="952"/>
        <v>6.6659080945532995E-2</v>
      </c>
      <c r="AX614" s="213">
        <f t="shared" si="953"/>
        <v>7.6775611473149402E-2</v>
      </c>
      <c r="AY614" s="213">
        <f t="shared" si="954"/>
        <v>0.11409326027146978</v>
      </c>
      <c r="AZ614" s="119">
        <f t="shared" si="888"/>
        <v>0.4</v>
      </c>
      <c r="BA614" s="1">
        <v>8.4</v>
      </c>
      <c r="BB614">
        <v>9.3000000000000007</v>
      </c>
      <c r="BC614">
        <v>14</v>
      </c>
      <c r="BE614" s="7">
        <v>1233</v>
      </c>
      <c r="BG614" s="123">
        <f t="shared" si="940"/>
        <v>0.9</v>
      </c>
      <c r="BJ614">
        <v>0</v>
      </c>
      <c r="BK614">
        <v>12</v>
      </c>
      <c r="BL614">
        <v>13.9</v>
      </c>
      <c r="BM614">
        <v>21.85</v>
      </c>
      <c r="BO614">
        <f t="shared" si="958"/>
        <v>1</v>
      </c>
      <c r="BP614">
        <f t="shared" si="958"/>
        <v>1</v>
      </c>
      <c r="BQ614">
        <f t="shared" si="958"/>
        <v>1</v>
      </c>
      <c r="BR614">
        <f t="shared" si="941"/>
        <v>276</v>
      </c>
      <c r="BS614">
        <f t="shared" si="955"/>
        <v>297</v>
      </c>
      <c r="BT614">
        <f t="shared" si="956"/>
        <v>365</v>
      </c>
      <c r="BV614">
        <f t="shared" si="942"/>
        <v>0</v>
      </c>
      <c r="BW614">
        <f t="shared" si="943"/>
        <v>0</v>
      </c>
      <c r="BX614">
        <f t="shared" si="944"/>
        <v>0</v>
      </c>
      <c r="BY614">
        <f t="shared" si="898"/>
        <v>1</v>
      </c>
    </row>
    <row r="615" spans="1:77" x14ac:dyDescent="0.25">
      <c r="A615" t="str">
        <f t="shared" si="945"/>
        <v>26511</v>
      </c>
      <c r="D615">
        <v>2</v>
      </c>
      <c r="E615">
        <v>65</v>
      </c>
      <c r="F615">
        <v>40.5</v>
      </c>
      <c r="G615">
        <v>11</v>
      </c>
      <c r="H615">
        <v>11.5</v>
      </c>
      <c r="I615">
        <v>0</v>
      </c>
      <c r="J615">
        <v>26</v>
      </c>
      <c r="K615">
        <v>30</v>
      </c>
      <c r="L615">
        <v>43.5</v>
      </c>
      <c r="M615" s="115">
        <f t="shared" si="928"/>
        <v>1109.0800000000002</v>
      </c>
      <c r="N615" s="7">
        <v>2396.6961264405954</v>
      </c>
      <c r="O615" s="7">
        <v>2582.0149905458411</v>
      </c>
      <c r="P615" s="7">
        <v>3169.4</v>
      </c>
      <c r="Q615" s="121" t="s">
        <v>392</v>
      </c>
      <c r="R615">
        <v>1</v>
      </c>
      <c r="S615">
        <v>1</v>
      </c>
      <c r="T615">
        <v>1</v>
      </c>
      <c r="U615" t="e">
        <f t="shared" si="929"/>
        <v>#VALUE!</v>
      </c>
      <c r="V615">
        <f t="shared" si="930"/>
        <v>1319</v>
      </c>
      <c r="W615">
        <f t="shared" si="931"/>
        <v>1421</v>
      </c>
      <c r="X615">
        <f t="shared" si="932"/>
        <v>1744</v>
      </c>
      <c r="Y615" t="e">
        <f t="shared" si="900"/>
        <v>#VALUE!</v>
      </c>
      <c r="Z615">
        <f t="shared" si="901"/>
        <v>227</v>
      </c>
      <c r="AA615">
        <f t="shared" si="902"/>
        <v>244</v>
      </c>
      <c r="AB615" s="8">
        <f t="shared" si="903"/>
        <v>300</v>
      </c>
      <c r="AC615" s="213" t="e">
        <f t="shared" si="946"/>
        <v>#VALUE!</v>
      </c>
      <c r="AD615" s="213">
        <f t="shared" si="947"/>
        <v>0.38614105723619752</v>
      </c>
      <c r="AE615" s="213">
        <f t="shared" si="948"/>
        <v>0.44403420203864397</v>
      </c>
      <c r="AF615" s="213">
        <f t="shared" si="949"/>
        <v>0.66245292520995125</v>
      </c>
      <c r="AG615" s="167">
        <f t="shared" si="933"/>
        <v>3.969E-4</v>
      </c>
      <c r="AH615" s="167">
        <f t="shared" si="934"/>
        <v>1.7345999999999999</v>
      </c>
      <c r="AI615" s="167">
        <f t="shared" si="935"/>
        <v>4</v>
      </c>
      <c r="AJ615" s="167">
        <f t="shared" si="936"/>
        <v>5.7428799999999995E-4</v>
      </c>
      <c r="AK615" s="115">
        <f t="shared" ref="AK615" si="971">AK523*(1-(($E615-50)*0.005))</f>
        <v>371.31397389971175</v>
      </c>
      <c r="AL615" s="7">
        <f t="shared" ref="AL615:AM615" si="972">AL523*(1-(($E615-50)*0.005))</f>
        <v>400.02494944240328</v>
      </c>
      <c r="AM615" s="7">
        <f t="shared" si="972"/>
        <v>491.02700000000004</v>
      </c>
      <c r="AN615">
        <v>1</v>
      </c>
      <c r="AO615">
        <v>1</v>
      </c>
      <c r="AP615">
        <v>1</v>
      </c>
      <c r="AQ615">
        <f t="shared" si="938"/>
        <v>418</v>
      </c>
      <c r="AR615">
        <f t="shared" si="938"/>
        <v>451</v>
      </c>
      <c r="AS615">
        <f t="shared" si="939"/>
        <v>553</v>
      </c>
      <c r="AT615">
        <f t="shared" si="905"/>
        <v>180</v>
      </c>
      <c r="AU615">
        <f t="shared" si="906"/>
        <v>194</v>
      </c>
      <c r="AV615" s="8">
        <f t="shared" si="907"/>
        <v>238</v>
      </c>
      <c r="AW615" s="213">
        <f t="shared" si="952"/>
        <v>0.24663347668123881</v>
      </c>
      <c r="AX615" s="213">
        <f t="shared" si="953"/>
        <v>0.28502088333804432</v>
      </c>
      <c r="AY615" s="213">
        <f t="shared" si="954"/>
        <v>0.42315225954135194</v>
      </c>
      <c r="AZ615" s="119">
        <f t="shared" ref="AZ615:AZ678" si="973">ROUND(IF(G615=10,$CO$92*E615,IF(G615=11,$CO$93*E615,IF(G615=15,$CO$94*E615,IF(G615=16,$CO$95*E615,IF(G615=20,$CO$96*E615,IF(G615=21,$CO$97*E615,)))))),1)</f>
        <v>0.9</v>
      </c>
      <c r="BA615" s="1">
        <v>8.4</v>
      </c>
      <c r="BB615">
        <v>9.3000000000000007</v>
      </c>
      <c r="BC615">
        <v>14</v>
      </c>
      <c r="BE615" s="7">
        <v>1631</v>
      </c>
      <c r="BG615" s="123">
        <f t="shared" si="940"/>
        <v>0.68</v>
      </c>
      <c r="BJ615">
        <v>0</v>
      </c>
      <c r="BK615">
        <v>12</v>
      </c>
      <c r="BL615">
        <v>13.9</v>
      </c>
      <c r="BM615">
        <v>21.85</v>
      </c>
      <c r="BO615">
        <f t="shared" si="958"/>
        <v>1</v>
      </c>
      <c r="BP615">
        <f t="shared" si="958"/>
        <v>1</v>
      </c>
      <c r="BQ615">
        <f t="shared" si="958"/>
        <v>1</v>
      </c>
      <c r="BR615">
        <f t="shared" si="941"/>
        <v>418</v>
      </c>
      <c r="BS615">
        <f t="shared" si="955"/>
        <v>451</v>
      </c>
      <c r="BT615">
        <f t="shared" si="956"/>
        <v>553</v>
      </c>
      <c r="BV615">
        <f t="shared" si="942"/>
        <v>0</v>
      </c>
      <c r="BW615">
        <f t="shared" si="943"/>
        <v>0</v>
      </c>
      <c r="BX615">
        <f t="shared" si="944"/>
        <v>0</v>
      </c>
      <c r="BY615">
        <f t="shared" si="898"/>
        <v>1</v>
      </c>
    </row>
    <row r="616" spans="1:77" x14ac:dyDescent="0.25">
      <c r="A616" t="str">
        <f t="shared" si="945"/>
        <v>26515</v>
      </c>
      <c r="D616">
        <v>2</v>
      </c>
      <c r="E616">
        <v>65</v>
      </c>
      <c r="F616">
        <v>40.5</v>
      </c>
      <c r="G616">
        <v>15</v>
      </c>
      <c r="H616">
        <v>16.5</v>
      </c>
      <c r="I616">
        <v>0</v>
      </c>
      <c r="J616">
        <v>26</v>
      </c>
      <c r="K616">
        <v>30</v>
      </c>
      <c r="L616">
        <v>44.1</v>
      </c>
      <c r="M616" s="115">
        <f t="shared" si="928"/>
        <v>1509.6000000000001</v>
      </c>
      <c r="N616" s="7">
        <v>1908.1501882577959</v>
      </c>
      <c r="O616" s="7">
        <v>2043.2071973479594</v>
      </c>
      <c r="P616" s="7">
        <v>2816.6099999999997</v>
      </c>
      <c r="Q616" s="121" t="s">
        <v>392</v>
      </c>
      <c r="R616">
        <v>1</v>
      </c>
      <c r="S616">
        <v>1</v>
      </c>
      <c r="T616">
        <v>1</v>
      </c>
      <c r="U616" t="e">
        <f t="shared" si="929"/>
        <v>#VALUE!</v>
      </c>
      <c r="V616">
        <f t="shared" si="930"/>
        <v>1050</v>
      </c>
      <c r="W616">
        <f t="shared" si="931"/>
        <v>1124</v>
      </c>
      <c r="X616">
        <f t="shared" si="932"/>
        <v>1550</v>
      </c>
      <c r="Y616" t="e">
        <f t="shared" si="900"/>
        <v>#VALUE!</v>
      </c>
      <c r="Z616">
        <f t="shared" si="901"/>
        <v>181</v>
      </c>
      <c r="AA616">
        <f t="shared" si="902"/>
        <v>193</v>
      </c>
      <c r="AB616" s="8">
        <f t="shared" si="903"/>
        <v>267</v>
      </c>
      <c r="AC616" s="213" t="e">
        <f t="shared" si="946"/>
        <v>#VALUE!</v>
      </c>
      <c r="AD616" s="213">
        <f t="shared" si="947"/>
        <v>0.16439264037180013</v>
      </c>
      <c r="AE616" s="213">
        <f t="shared" si="948"/>
        <v>0.1865912970045544</v>
      </c>
      <c r="AF616" s="213">
        <f t="shared" si="949"/>
        <v>0.35415519095607628</v>
      </c>
      <c r="AG616" s="167">
        <f t="shared" si="933"/>
        <v>2.0829999999999999E-4</v>
      </c>
      <c r="AH616" s="167">
        <f t="shared" si="934"/>
        <v>1.724</v>
      </c>
      <c r="AI616" s="167">
        <f t="shared" si="935"/>
        <v>2</v>
      </c>
      <c r="AJ616" s="167">
        <f t="shared" si="936"/>
        <v>4.6182900000000003E-4</v>
      </c>
      <c r="AK616" s="115">
        <f>AK524</f>
        <v>249.80785427097814</v>
      </c>
      <c r="AL616" s="7">
        <f t="shared" ref="AL616:AM616" si="974">AL524</f>
        <v>267.48901053042016</v>
      </c>
      <c r="AM616" s="7">
        <f t="shared" si="974"/>
        <v>368.74</v>
      </c>
      <c r="AN616">
        <v>1</v>
      </c>
      <c r="AO616">
        <v>1</v>
      </c>
      <c r="AP616">
        <v>1</v>
      </c>
      <c r="AQ616">
        <f t="shared" si="938"/>
        <v>281</v>
      </c>
      <c r="AR616">
        <f t="shared" si="938"/>
        <v>301</v>
      </c>
      <c r="AS616">
        <f t="shared" si="939"/>
        <v>415</v>
      </c>
      <c r="AT616">
        <f t="shared" si="905"/>
        <v>121</v>
      </c>
      <c r="AU616">
        <f t="shared" si="906"/>
        <v>129</v>
      </c>
      <c r="AV616" s="8">
        <f t="shared" si="907"/>
        <v>178</v>
      </c>
      <c r="AW616" s="213">
        <f t="shared" si="952"/>
        <v>7.4314463198470959E-2</v>
      </c>
      <c r="AX616" s="213">
        <f t="shared" si="953"/>
        <v>8.4305756129915421E-2</v>
      </c>
      <c r="AY616" s="213">
        <f t="shared" si="954"/>
        <v>0.15906039867256827</v>
      </c>
      <c r="AZ616" s="119">
        <f t="shared" si="973"/>
        <v>0.7</v>
      </c>
      <c r="BA616" s="1">
        <v>7.9</v>
      </c>
      <c r="BB616">
        <v>8.8000000000000007</v>
      </c>
      <c r="BC616">
        <v>12.5</v>
      </c>
      <c r="BE616" s="7">
        <v>1887</v>
      </c>
      <c r="BG616" s="123">
        <f t="shared" si="940"/>
        <v>0.8</v>
      </c>
      <c r="BJ616">
        <v>0</v>
      </c>
      <c r="BK616">
        <v>10.9</v>
      </c>
      <c r="BL616">
        <v>12.8</v>
      </c>
      <c r="BM616">
        <v>21.85</v>
      </c>
      <c r="BO616">
        <f t="shared" si="958"/>
        <v>1</v>
      </c>
      <c r="BP616">
        <f t="shared" si="958"/>
        <v>1</v>
      </c>
      <c r="BQ616">
        <f t="shared" si="958"/>
        <v>1</v>
      </c>
      <c r="BR616">
        <f t="shared" si="941"/>
        <v>281</v>
      </c>
      <c r="BS616">
        <f t="shared" si="955"/>
        <v>301</v>
      </c>
      <c r="BT616">
        <f t="shared" si="956"/>
        <v>415</v>
      </c>
      <c r="BV616">
        <f t="shared" si="942"/>
        <v>0</v>
      </c>
      <c r="BW616">
        <f t="shared" si="943"/>
        <v>0</v>
      </c>
      <c r="BX616">
        <f t="shared" si="944"/>
        <v>0</v>
      </c>
      <c r="BY616">
        <f t="shared" si="898"/>
        <v>1</v>
      </c>
    </row>
    <row r="617" spans="1:77" x14ac:dyDescent="0.25">
      <c r="A617" t="str">
        <f t="shared" si="945"/>
        <v>26516</v>
      </c>
      <c r="D617">
        <v>2</v>
      </c>
      <c r="E617">
        <v>65</v>
      </c>
      <c r="F617">
        <v>40.5</v>
      </c>
      <c r="G617">
        <v>16</v>
      </c>
      <c r="H617">
        <v>16.5</v>
      </c>
      <c r="I617">
        <v>0</v>
      </c>
      <c r="J617">
        <v>26</v>
      </c>
      <c r="K617">
        <v>30</v>
      </c>
      <c r="L617">
        <v>44.1</v>
      </c>
      <c r="M617" s="115">
        <f t="shared" si="928"/>
        <v>1666.0000000000002</v>
      </c>
      <c r="N617" s="7">
        <v>2849.7497938679544</v>
      </c>
      <c r="O617" s="7">
        <v>3051.4523045945984</v>
      </c>
      <c r="P617" s="7">
        <v>4206.5</v>
      </c>
      <c r="Q617" s="121" t="s">
        <v>392</v>
      </c>
      <c r="R617">
        <v>1</v>
      </c>
      <c r="S617">
        <v>1</v>
      </c>
      <c r="T617">
        <v>1</v>
      </c>
      <c r="U617" t="e">
        <f t="shared" si="929"/>
        <v>#VALUE!</v>
      </c>
      <c r="V617">
        <f t="shared" si="930"/>
        <v>1568</v>
      </c>
      <c r="W617">
        <f t="shared" si="931"/>
        <v>1679</v>
      </c>
      <c r="X617">
        <f t="shared" si="932"/>
        <v>2315</v>
      </c>
      <c r="Y617" t="e">
        <f t="shared" si="900"/>
        <v>#VALUE!</v>
      </c>
      <c r="Z617">
        <f t="shared" si="901"/>
        <v>270</v>
      </c>
      <c r="AA617">
        <f t="shared" si="902"/>
        <v>289</v>
      </c>
      <c r="AB617" s="8">
        <f t="shared" si="903"/>
        <v>398</v>
      </c>
      <c r="AC617" s="213" t="e">
        <f t="shared" si="946"/>
        <v>#VALUE!</v>
      </c>
      <c r="AD617" s="213">
        <f t="shared" si="947"/>
        <v>1.0592800537731271</v>
      </c>
      <c r="AE617" s="213">
        <f t="shared" si="948"/>
        <v>1.2122409588913998</v>
      </c>
      <c r="AF617" s="213">
        <f t="shared" si="949"/>
        <v>2.2875274037228062</v>
      </c>
      <c r="AG617" s="167">
        <f t="shared" si="933"/>
        <v>2.0829999999999999E-4</v>
      </c>
      <c r="AH617" s="167">
        <f t="shared" si="934"/>
        <v>1.724</v>
      </c>
      <c r="AI617" s="167">
        <f t="shared" si="935"/>
        <v>4</v>
      </c>
      <c r="AJ617" s="167">
        <f t="shared" si="936"/>
        <v>1.392796E-3</v>
      </c>
      <c r="AK617" s="115">
        <f t="shared" ref="AK617" si="975">AK525*(1-(($E617-50)*0.005))</f>
        <v>377.24549452403909</v>
      </c>
      <c r="AL617" s="7">
        <f t="shared" ref="AL617:AM617" si="976">AL525*(1-(($E617-50)*0.005))</f>
        <v>403.94656265624684</v>
      </c>
      <c r="AM617" s="7">
        <f t="shared" si="976"/>
        <v>556.85</v>
      </c>
      <c r="AN617">
        <v>1</v>
      </c>
      <c r="AO617">
        <v>1</v>
      </c>
      <c r="AP617">
        <v>1</v>
      </c>
      <c r="AQ617">
        <f t="shared" si="938"/>
        <v>425</v>
      </c>
      <c r="AR617">
        <f t="shared" si="938"/>
        <v>455</v>
      </c>
      <c r="AS617">
        <f t="shared" si="939"/>
        <v>627</v>
      </c>
      <c r="AT617">
        <f t="shared" si="905"/>
        <v>183</v>
      </c>
      <c r="AU617">
        <f t="shared" si="906"/>
        <v>196</v>
      </c>
      <c r="AV617" s="8">
        <f t="shared" si="907"/>
        <v>270</v>
      </c>
      <c r="AW617" s="213">
        <f t="shared" si="952"/>
        <v>0.48995903149844827</v>
      </c>
      <c r="AX617" s="213">
        <f t="shared" si="953"/>
        <v>0.5613360975887377</v>
      </c>
      <c r="AY617" s="213">
        <f t="shared" si="954"/>
        <v>1.0592800537731271</v>
      </c>
      <c r="AZ617" s="119">
        <f t="shared" si="973"/>
        <v>1.3</v>
      </c>
      <c r="BA617" s="1">
        <v>7.9</v>
      </c>
      <c r="BB617">
        <v>8.8000000000000007</v>
      </c>
      <c r="BC617">
        <v>12.5</v>
      </c>
      <c r="BE617" s="7">
        <v>2450</v>
      </c>
      <c r="BG617" s="123">
        <f t="shared" si="940"/>
        <v>0.68</v>
      </c>
      <c r="BJ617">
        <v>0</v>
      </c>
      <c r="BK617">
        <v>10.9</v>
      </c>
      <c r="BL617">
        <v>12.8</v>
      </c>
      <c r="BM617">
        <v>21.85</v>
      </c>
      <c r="BO617">
        <f t="shared" si="958"/>
        <v>1</v>
      </c>
      <c r="BP617">
        <f t="shared" si="958"/>
        <v>1</v>
      </c>
      <c r="BQ617">
        <f t="shared" si="958"/>
        <v>1</v>
      </c>
      <c r="BR617">
        <f t="shared" si="941"/>
        <v>425</v>
      </c>
      <c r="BS617">
        <f t="shared" si="955"/>
        <v>455</v>
      </c>
      <c r="BT617">
        <f t="shared" si="956"/>
        <v>627</v>
      </c>
      <c r="BV617">
        <f t="shared" si="942"/>
        <v>0</v>
      </c>
      <c r="BW617">
        <f t="shared" si="943"/>
        <v>0</v>
      </c>
      <c r="BX617">
        <f t="shared" si="944"/>
        <v>0</v>
      </c>
      <c r="BY617">
        <f t="shared" si="898"/>
        <v>1</v>
      </c>
    </row>
    <row r="618" spans="1:77" x14ac:dyDescent="0.25">
      <c r="A618" t="str">
        <f t="shared" si="945"/>
        <v>26520</v>
      </c>
      <c r="D618">
        <v>2</v>
      </c>
      <c r="E618">
        <v>65</v>
      </c>
      <c r="F618">
        <v>40.5</v>
      </c>
      <c r="G618">
        <v>20</v>
      </c>
      <c r="H618">
        <v>21.5</v>
      </c>
      <c r="I618">
        <v>0</v>
      </c>
      <c r="J618">
        <v>26</v>
      </c>
      <c r="K618">
        <v>30</v>
      </c>
      <c r="L618">
        <v>44.1</v>
      </c>
      <c r="M618" s="115">
        <f t="shared" si="928"/>
        <v>2104</v>
      </c>
      <c r="N618" s="7">
        <v>2692.551301713082</v>
      </c>
      <c r="O618" s="7">
        <v>2900.746468081386</v>
      </c>
      <c r="P618" s="7">
        <v>3560.6400000000003</v>
      </c>
      <c r="Q618" s="121" t="s">
        <v>392</v>
      </c>
      <c r="R618">
        <v>1</v>
      </c>
      <c r="S618">
        <v>1</v>
      </c>
      <c r="T618">
        <v>1</v>
      </c>
      <c r="U618" t="e">
        <f t="shared" si="929"/>
        <v>#VALUE!</v>
      </c>
      <c r="V618">
        <f t="shared" si="930"/>
        <v>1482</v>
      </c>
      <c r="W618">
        <f t="shared" si="931"/>
        <v>1596</v>
      </c>
      <c r="X618">
        <f t="shared" si="932"/>
        <v>1960</v>
      </c>
      <c r="Y618" t="e">
        <f t="shared" si="900"/>
        <v>#VALUE!</v>
      </c>
      <c r="Z618">
        <f t="shared" si="901"/>
        <v>255</v>
      </c>
      <c r="AA618">
        <f t="shared" si="902"/>
        <v>275</v>
      </c>
      <c r="AB618" s="8">
        <f t="shared" si="903"/>
        <v>337</v>
      </c>
      <c r="AC618" s="213" t="e">
        <f t="shared" si="946"/>
        <v>#VALUE!</v>
      </c>
      <c r="AD618" s="213">
        <f t="shared" si="947"/>
        <v>0.25761643441420073</v>
      </c>
      <c r="AE618" s="213">
        <f t="shared" si="948"/>
        <v>0.29918568206374946</v>
      </c>
      <c r="AF618" s="213">
        <f t="shared" si="949"/>
        <v>0.44764191300998307</v>
      </c>
      <c r="AG618" s="167">
        <f t="shared" si="933"/>
        <v>1.2760000000000001E-4</v>
      </c>
      <c r="AH618" s="167">
        <f t="shared" si="934"/>
        <v>1.7219</v>
      </c>
      <c r="AI618" s="167">
        <f t="shared" si="935"/>
        <v>2</v>
      </c>
      <c r="AJ618" s="167">
        <f t="shared" si="936"/>
        <v>3.76611E-4</v>
      </c>
      <c r="AK618" s="115">
        <f>AK526</f>
        <v>317.17997831584631</v>
      </c>
      <c r="AL618" s="7">
        <f t="shared" ref="AL618:AM618" si="977">AL526</f>
        <v>341.70517057946222</v>
      </c>
      <c r="AM618" s="7">
        <f t="shared" si="977"/>
        <v>419.44</v>
      </c>
      <c r="AN618">
        <v>1</v>
      </c>
      <c r="AO618">
        <v>1</v>
      </c>
      <c r="AP618">
        <v>1</v>
      </c>
      <c r="AQ618">
        <f t="shared" si="938"/>
        <v>357</v>
      </c>
      <c r="AR618">
        <f t="shared" si="938"/>
        <v>385</v>
      </c>
      <c r="AS618">
        <f t="shared" si="939"/>
        <v>472</v>
      </c>
      <c r="AT618">
        <f t="shared" si="905"/>
        <v>154</v>
      </c>
      <c r="AU618">
        <f t="shared" si="906"/>
        <v>166</v>
      </c>
      <c r="AV618" s="8">
        <f t="shared" si="907"/>
        <v>203</v>
      </c>
      <c r="AW618" s="213">
        <f t="shared" si="952"/>
        <v>9.4925911000099727E-2</v>
      </c>
      <c r="AX618" s="213">
        <f t="shared" si="953"/>
        <v>0.110118489271474</v>
      </c>
      <c r="AY618" s="213">
        <f t="shared" si="954"/>
        <v>0.16399333821667533</v>
      </c>
      <c r="AZ618" s="119">
        <f t="shared" si="973"/>
        <v>0.9</v>
      </c>
      <c r="BA618" s="1">
        <v>7.9</v>
      </c>
      <c r="BB618">
        <v>8.8000000000000007</v>
      </c>
      <c r="BC618">
        <v>12.5</v>
      </c>
      <c r="BE618" s="7">
        <v>2630</v>
      </c>
      <c r="BG618" s="123">
        <f t="shared" si="940"/>
        <v>0.8</v>
      </c>
      <c r="BJ618">
        <v>0</v>
      </c>
      <c r="BK618">
        <v>10.9</v>
      </c>
      <c r="BL618">
        <v>12.8</v>
      </c>
      <c r="BM618">
        <v>21.85</v>
      </c>
      <c r="BO618">
        <f t="shared" si="958"/>
        <v>1</v>
      </c>
      <c r="BP618">
        <f t="shared" si="958"/>
        <v>1</v>
      </c>
      <c r="BQ618">
        <f t="shared" si="958"/>
        <v>1</v>
      </c>
      <c r="BR618">
        <f t="shared" si="941"/>
        <v>357</v>
      </c>
      <c r="BS618">
        <f t="shared" si="955"/>
        <v>385</v>
      </c>
      <c r="BT618">
        <f t="shared" si="956"/>
        <v>472</v>
      </c>
      <c r="BV618">
        <f t="shared" si="942"/>
        <v>0</v>
      </c>
      <c r="BW618">
        <f t="shared" si="943"/>
        <v>0</v>
      </c>
      <c r="BX618">
        <f t="shared" si="944"/>
        <v>0</v>
      </c>
      <c r="BY618">
        <f t="shared" si="898"/>
        <v>1</v>
      </c>
    </row>
    <row r="619" spans="1:77" x14ac:dyDescent="0.25">
      <c r="A619" t="str">
        <f t="shared" si="945"/>
        <v>26521</v>
      </c>
      <c r="D619">
        <v>2</v>
      </c>
      <c r="E619">
        <v>65</v>
      </c>
      <c r="F619">
        <v>40.5</v>
      </c>
      <c r="G619">
        <v>21</v>
      </c>
      <c r="H619">
        <v>21.5</v>
      </c>
      <c r="I619">
        <v>0</v>
      </c>
      <c r="J619">
        <v>26</v>
      </c>
      <c r="K619">
        <v>30</v>
      </c>
      <c r="L619">
        <v>44.1</v>
      </c>
      <c r="M619" s="115">
        <f t="shared" si="928"/>
        <v>2644.8</v>
      </c>
      <c r="N619" s="7">
        <v>3556.1815292902165</v>
      </c>
      <c r="O619" s="7">
        <v>3807.8845891872675</v>
      </c>
      <c r="P619" s="7">
        <v>5249.2599999999993</v>
      </c>
      <c r="Q619" s="121" t="s">
        <v>392</v>
      </c>
      <c r="R619">
        <v>1</v>
      </c>
      <c r="S619">
        <v>1</v>
      </c>
      <c r="T619">
        <v>1</v>
      </c>
      <c r="U619" t="e">
        <f t="shared" si="929"/>
        <v>#VALUE!</v>
      </c>
      <c r="V619">
        <f t="shared" si="930"/>
        <v>1957</v>
      </c>
      <c r="W619">
        <f t="shared" si="931"/>
        <v>2096</v>
      </c>
      <c r="X619">
        <f t="shared" si="932"/>
        <v>2889</v>
      </c>
      <c r="Y619" t="e">
        <f t="shared" si="900"/>
        <v>#VALUE!</v>
      </c>
      <c r="Z619">
        <f t="shared" si="901"/>
        <v>337</v>
      </c>
      <c r="AA619">
        <f t="shared" si="902"/>
        <v>361</v>
      </c>
      <c r="AB619" s="8">
        <f t="shared" si="903"/>
        <v>497</v>
      </c>
      <c r="AC619" s="213" t="e">
        <f t="shared" si="946"/>
        <v>#VALUE!</v>
      </c>
      <c r="AD619" s="213">
        <f t="shared" si="947"/>
        <v>0.62925914171976627</v>
      </c>
      <c r="AE619" s="213">
        <f t="shared" si="948"/>
        <v>0.72083930334286761</v>
      </c>
      <c r="AF619" s="213">
        <f t="shared" si="949"/>
        <v>1.3559301608054155</v>
      </c>
      <c r="AG619" s="167">
        <f t="shared" si="933"/>
        <v>1.2760000000000001E-4</v>
      </c>
      <c r="AH619" s="167">
        <f t="shared" si="934"/>
        <v>1.7219</v>
      </c>
      <c r="AI619" s="167">
        <f t="shared" si="935"/>
        <v>4</v>
      </c>
      <c r="AJ619" s="167">
        <f t="shared" si="936"/>
        <v>5.1420100000000005E-4</v>
      </c>
      <c r="AK619" s="115">
        <f t="shared" ref="AK619" si="978">AK527*(1-(($E619-50)*0.005))</f>
        <v>412.22530100964025</v>
      </c>
      <c r="AL619" s="7">
        <f t="shared" ref="AL619:AM619" si="979">AL527*(1-(($E619-50)*0.005))</f>
        <v>441.4022057251367</v>
      </c>
      <c r="AM619" s="7">
        <f t="shared" si="979"/>
        <v>608.48350000000005</v>
      </c>
      <c r="AN619">
        <v>1</v>
      </c>
      <c r="AO619">
        <v>1</v>
      </c>
      <c r="AP619">
        <v>1</v>
      </c>
      <c r="AQ619">
        <f t="shared" si="938"/>
        <v>464</v>
      </c>
      <c r="AR619">
        <f t="shared" si="938"/>
        <v>497</v>
      </c>
      <c r="AS619">
        <f t="shared" si="939"/>
        <v>685</v>
      </c>
      <c r="AT619">
        <f t="shared" si="905"/>
        <v>200</v>
      </c>
      <c r="AU619">
        <f t="shared" si="906"/>
        <v>214</v>
      </c>
      <c r="AV619" s="8">
        <f t="shared" si="907"/>
        <v>295</v>
      </c>
      <c r="AW619" s="213">
        <f t="shared" si="952"/>
        <v>0.22476373780122599</v>
      </c>
      <c r="AX619" s="213">
        <f t="shared" si="953"/>
        <v>0.25683696002271367</v>
      </c>
      <c r="AY619" s="213">
        <f t="shared" si="954"/>
        <v>0.48383120531550317</v>
      </c>
      <c r="AZ619" s="119">
        <f t="shared" si="973"/>
        <v>1.7</v>
      </c>
      <c r="BA619" s="1">
        <v>7.9</v>
      </c>
      <c r="BB619">
        <v>8.8000000000000007</v>
      </c>
      <c r="BC619">
        <v>12.5</v>
      </c>
      <c r="BE619" s="7">
        <v>3306</v>
      </c>
      <c r="BG619" s="123">
        <f t="shared" si="940"/>
        <v>0.8</v>
      </c>
      <c r="BJ619">
        <v>0</v>
      </c>
      <c r="BK619">
        <v>10.9</v>
      </c>
      <c r="BL619">
        <v>12.8</v>
      </c>
      <c r="BM619">
        <v>21.85</v>
      </c>
      <c r="BO619">
        <f t="shared" si="958"/>
        <v>1</v>
      </c>
      <c r="BP619">
        <f t="shared" si="958"/>
        <v>1</v>
      </c>
      <c r="BQ619">
        <f t="shared" si="958"/>
        <v>1</v>
      </c>
      <c r="BR619">
        <f t="shared" si="941"/>
        <v>464</v>
      </c>
      <c r="BS619">
        <f t="shared" si="955"/>
        <v>497</v>
      </c>
      <c r="BT619">
        <f t="shared" si="956"/>
        <v>685</v>
      </c>
      <c r="BV619">
        <f t="shared" si="942"/>
        <v>0</v>
      </c>
      <c r="BW619">
        <f t="shared" si="943"/>
        <v>0</v>
      </c>
      <c r="BX619">
        <f t="shared" si="944"/>
        <v>0</v>
      </c>
      <c r="BY619">
        <f t="shared" si="898"/>
        <v>1</v>
      </c>
    </row>
    <row r="620" spans="1:77" x14ac:dyDescent="0.25">
      <c r="A620" t="str">
        <f t="shared" si="945"/>
        <v>26510</v>
      </c>
      <c r="D620">
        <v>2</v>
      </c>
      <c r="E620">
        <v>65</v>
      </c>
      <c r="F620">
        <v>40.5</v>
      </c>
      <c r="G620">
        <v>10</v>
      </c>
      <c r="H620">
        <v>11.5</v>
      </c>
      <c r="I620">
        <v>0</v>
      </c>
      <c r="J620">
        <v>26</v>
      </c>
      <c r="K620">
        <v>30</v>
      </c>
      <c r="L620">
        <v>44</v>
      </c>
      <c r="M620" s="115">
        <f t="shared" si="928"/>
        <v>1210.5</v>
      </c>
      <c r="N620" s="7">
        <v>1924.9914127028867</v>
      </c>
      <c r="O620" s="7">
        <v>2079.6202422788024</v>
      </c>
      <c r="P620" s="7">
        <v>2589.7800000000002</v>
      </c>
      <c r="Q620" s="121" t="s">
        <v>392</v>
      </c>
      <c r="R620">
        <v>1</v>
      </c>
      <c r="S620">
        <v>1</v>
      </c>
      <c r="T620">
        <v>1</v>
      </c>
      <c r="U620" t="e">
        <f t="shared" si="929"/>
        <v>#VALUE!</v>
      </c>
      <c r="V620">
        <f t="shared" si="930"/>
        <v>1059</v>
      </c>
      <c r="W620">
        <f t="shared" si="931"/>
        <v>1144</v>
      </c>
      <c r="X620">
        <f t="shared" si="932"/>
        <v>1425</v>
      </c>
      <c r="Y620" t="e">
        <f t="shared" si="900"/>
        <v>#VALUE!</v>
      </c>
      <c r="Z620">
        <f t="shared" si="901"/>
        <v>182</v>
      </c>
      <c r="AA620">
        <f t="shared" si="902"/>
        <v>197</v>
      </c>
      <c r="AB620" s="8">
        <f t="shared" si="903"/>
        <v>245</v>
      </c>
      <c r="AC620" s="213" t="e">
        <f t="shared" si="946"/>
        <v>#VALUE!</v>
      </c>
      <c r="AD620" s="213">
        <f t="shared" si="947"/>
        <v>0.15201121952616237</v>
      </c>
      <c r="AE620" s="213">
        <f t="shared" si="948"/>
        <v>0.17730211838134247</v>
      </c>
      <c r="AF620" s="213">
        <f t="shared" si="949"/>
        <v>0.270960063411957</v>
      </c>
      <c r="AG620" s="167">
        <f t="shared" si="933"/>
        <v>3.969E-4</v>
      </c>
      <c r="AH620" s="167">
        <f t="shared" si="934"/>
        <v>1.7345999999999999</v>
      </c>
      <c r="AI620" s="167">
        <f t="shared" si="935"/>
        <v>2</v>
      </c>
      <c r="AJ620" s="167">
        <f t="shared" si="936"/>
        <v>3.6734700000000002E-4</v>
      </c>
      <c r="AK620" s="115">
        <f>AK528</f>
        <v>266.87553260000635</v>
      </c>
      <c r="AL620" s="7">
        <f t="shared" ref="AL620:AM620" si="980">AL528</f>
        <v>288.31284965818764</v>
      </c>
      <c r="AM620" s="7">
        <f t="shared" si="980"/>
        <v>359.04</v>
      </c>
      <c r="AN620">
        <v>1</v>
      </c>
      <c r="AO620">
        <v>1</v>
      </c>
      <c r="AP620">
        <v>1</v>
      </c>
      <c r="AQ620">
        <f t="shared" si="938"/>
        <v>301</v>
      </c>
      <c r="AR620">
        <f t="shared" si="938"/>
        <v>325</v>
      </c>
      <c r="AS620">
        <f t="shared" si="939"/>
        <v>404</v>
      </c>
      <c r="AT620">
        <f t="shared" si="905"/>
        <v>129</v>
      </c>
      <c r="AU620">
        <f t="shared" si="906"/>
        <v>140</v>
      </c>
      <c r="AV620" s="8">
        <f t="shared" si="907"/>
        <v>174</v>
      </c>
      <c r="AW620" s="213">
        <f t="shared" si="952"/>
        <v>7.7942628752133744E-2</v>
      </c>
      <c r="AX620" s="213">
        <f t="shared" si="953"/>
        <v>9.134555491905498E-2</v>
      </c>
      <c r="AY620" s="213">
        <f t="shared" si="954"/>
        <v>0.1393007203442517</v>
      </c>
      <c r="AZ620" s="119">
        <f t="shared" si="973"/>
        <v>0.4</v>
      </c>
      <c r="BA620" s="1">
        <v>8.9</v>
      </c>
      <c r="BB620">
        <v>9.9</v>
      </c>
      <c r="BC620">
        <v>14.8</v>
      </c>
      <c r="BE620" s="7">
        <v>1345</v>
      </c>
      <c r="BG620" s="123">
        <f t="shared" si="940"/>
        <v>0.9</v>
      </c>
      <c r="BJ620">
        <v>0</v>
      </c>
      <c r="BK620">
        <v>11.8</v>
      </c>
      <c r="BL620">
        <v>13.7</v>
      </c>
      <c r="BM620">
        <v>21.85</v>
      </c>
      <c r="BO620">
        <f t="shared" si="958"/>
        <v>1</v>
      </c>
      <c r="BP620">
        <f t="shared" si="958"/>
        <v>1</v>
      </c>
      <c r="BQ620">
        <f t="shared" si="958"/>
        <v>1</v>
      </c>
      <c r="BR620">
        <f t="shared" si="941"/>
        <v>301</v>
      </c>
      <c r="BS620">
        <f t="shared" si="955"/>
        <v>325</v>
      </c>
      <c r="BT620">
        <f t="shared" si="956"/>
        <v>404</v>
      </c>
      <c r="BV620">
        <f t="shared" si="942"/>
        <v>0</v>
      </c>
      <c r="BW620">
        <f t="shared" si="943"/>
        <v>0</v>
      </c>
      <c r="BX620">
        <f t="shared" si="944"/>
        <v>0</v>
      </c>
      <c r="BY620">
        <f t="shared" si="898"/>
        <v>1</v>
      </c>
    </row>
    <row r="621" spans="1:77" x14ac:dyDescent="0.25">
      <c r="A621" t="str">
        <f t="shared" si="945"/>
        <v>26511</v>
      </c>
      <c r="D621">
        <v>2</v>
      </c>
      <c r="E621">
        <v>65</v>
      </c>
      <c r="F621">
        <v>40.5</v>
      </c>
      <c r="G621">
        <v>11</v>
      </c>
      <c r="H621">
        <v>11.5</v>
      </c>
      <c r="I621">
        <v>0</v>
      </c>
      <c r="J621">
        <v>26</v>
      </c>
      <c r="K621">
        <v>30</v>
      </c>
      <c r="L621">
        <v>44</v>
      </c>
      <c r="M621" s="115">
        <f t="shared" si="928"/>
        <v>1210.4000000000001</v>
      </c>
      <c r="N621" s="7">
        <v>2611.8926414972211</v>
      </c>
      <c r="O621" s="7">
        <v>2821.6982019103875</v>
      </c>
      <c r="P621" s="7">
        <v>3513.9</v>
      </c>
      <c r="Q621" s="121" t="s">
        <v>392</v>
      </c>
      <c r="R621">
        <v>1</v>
      </c>
      <c r="S621">
        <v>1</v>
      </c>
      <c r="T621">
        <v>1</v>
      </c>
      <c r="U621" t="e">
        <f t="shared" si="929"/>
        <v>#VALUE!</v>
      </c>
      <c r="V621">
        <f t="shared" si="930"/>
        <v>1437</v>
      </c>
      <c r="W621">
        <f t="shared" si="931"/>
        <v>1553</v>
      </c>
      <c r="X621">
        <f t="shared" si="932"/>
        <v>1934</v>
      </c>
      <c r="Y621" t="e">
        <f t="shared" si="900"/>
        <v>#VALUE!</v>
      </c>
      <c r="Z621">
        <f t="shared" si="901"/>
        <v>247</v>
      </c>
      <c r="AA621">
        <f t="shared" si="902"/>
        <v>267</v>
      </c>
      <c r="AB621" s="8">
        <f t="shared" si="903"/>
        <v>333</v>
      </c>
      <c r="AC621" s="213" t="e">
        <f t="shared" si="946"/>
        <v>#VALUE!</v>
      </c>
      <c r="AD621" s="213">
        <f t="shared" si="947"/>
        <v>0.4546586484357884</v>
      </c>
      <c r="AE621" s="213">
        <f t="shared" si="948"/>
        <v>0.52860866404591289</v>
      </c>
      <c r="AF621" s="213">
        <f t="shared" si="949"/>
        <v>0.81096002054799121</v>
      </c>
      <c r="AG621" s="167">
        <f t="shared" si="933"/>
        <v>3.969E-4</v>
      </c>
      <c r="AH621" s="167">
        <f t="shared" si="934"/>
        <v>1.7345999999999999</v>
      </c>
      <c r="AI621" s="167">
        <f t="shared" si="935"/>
        <v>4</v>
      </c>
      <c r="AJ621" s="167">
        <f t="shared" si="936"/>
        <v>5.7428799999999995E-4</v>
      </c>
      <c r="AK621" s="115">
        <f t="shared" ref="AK621" si="981">AK529*(1-(($E621-50)*0.005))</f>
        <v>404.22500000000002</v>
      </c>
      <c r="AL621" s="7">
        <f t="shared" ref="AL621:AM621" si="982">AL529*(1-(($E621-50)*0.005))</f>
        <v>437.52500000000003</v>
      </c>
      <c r="AM621" s="7">
        <f t="shared" si="982"/>
        <v>544.82500000000005</v>
      </c>
      <c r="AN621">
        <v>1</v>
      </c>
      <c r="AO621">
        <v>1</v>
      </c>
      <c r="AP621">
        <v>1</v>
      </c>
      <c r="AQ621">
        <f t="shared" si="938"/>
        <v>455</v>
      </c>
      <c r="AR621">
        <f t="shared" si="938"/>
        <v>493</v>
      </c>
      <c r="AS621">
        <f t="shared" si="939"/>
        <v>614</v>
      </c>
      <c r="AT621">
        <f t="shared" si="905"/>
        <v>196</v>
      </c>
      <c r="AU621">
        <f t="shared" si="906"/>
        <v>212</v>
      </c>
      <c r="AV621" s="8">
        <f t="shared" si="907"/>
        <v>264</v>
      </c>
      <c r="AW621" s="213">
        <f t="shared" si="952"/>
        <v>0.29072477321351514</v>
      </c>
      <c r="AX621" s="213">
        <f t="shared" si="953"/>
        <v>0.33833050144421067</v>
      </c>
      <c r="AY621" s="213">
        <f t="shared" si="954"/>
        <v>0.51717061431639011</v>
      </c>
      <c r="AZ621" s="119">
        <f t="shared" si="973"/>
        <v>0.9</v>
      </c>
      <c r="BA621" s="1">
        <v>8.9</v>
      </c>
      <c r="BB621">
        <v>9.9</v>
      </c>
      <c r="BC621">
        <v>14.8</v>
      </c>
      <c r="BE621" s="7">
        <v>1780</v>
      </c>
      <c r="BG621" s="123">
        <f t="shared" si="940"/>
        <v>0.68</v>
      </c>
      <c r="BJ621">
        <v>0</v>
      </c>
      <c r="BK621">
        <v>11.8</v>
      </c>
      <c r="BL621">
        <v>13.7</v>
      </c>
      <c r="BM621">
        <v>21.85</v>
      </c>
      <c r="BO621">
        <f t="shared" si="958"/>
        <v>1</v>
      </c>
      <c r="BP621">
        <f t="shared" si="958"/>
        <v>1</v>
      </c>
      <c r="BQ621">
        <f t="shared" si="958"/>
        <v>1</v>
      </c>
      <c r="BR621">
        <f t="shared" si="941"/>
        <v>455</v>
      </c>
      <c r="BS621">
        <f t="shared" si="955"/>
        <v>493</v>
      </c>
      <c r="BT621">
        <f t="shared" si="956"/>
        <v>614</v>
      </c>
      <c r="BV621">
        <f t="shared" si="942"/>
        <v>0</v>
      </c>
      <c r="BW621">
        <f t="shared" si="943"/>
        <v>0</v>
      </c>
      <c r="BX621">
        <f t="shared" si="944"/>
        <v>0</v>
      </c>
      <c r="BY621">
        <f t="shared" si="898"/>
        <v>1</v>
      </c>
    </row>
    <row r="622" spans="1:77" x14ac:dyDescent="0.25">
      <c r="A622" t="str">
        <f t="shared" si="945"/>
        <v>26515</v>
      </c>
      <c r="D622">
        <v>2</v>
      </c>
      <c r="E622">
        <v>65</v>
      </c>
      <c r="F622">
        <v>40.5</v>
      </c>
      <c r="G622">
        <v>15</v>
      </c>
      <c r="H622">
        <v>16.5</v>
      </c>
      <c r="I622">
        <v>0</v>
      </c>
      <c r="J622">
        <v>26</v>
      </c>
      <c r="K622">
        <v>30</v>
      </c>
      <c r="L622">
        <v>44.8</v>
      </c>
      <c r="M622" s="115">
        <f t="shared" si="928"/>
        <v>1646.4</v>
      </c>
      <c r="N622" s="7">
        <v>2216.9073865755149</v>
      </c>
      <c r="O622" s="7">
        <v>2373.9948983307781</v>
      </c>
      <c r="P622" s="7">
        <v>3302.76</v>
      </c>
      <c r="Q622" s="121" t="s">
        <v>392</v>
      </c>
      <c r="R622">
        <v>1</v>
      </c>
      <c r="S622">
        <v>1</v>
      </c>
      <c r="T622">
        <v>1</v>
      </c>
      <c r="U622" t="e">
        <f t="shared" si="929"/>
        <v>#VALUE!</v>
      </c>
      <c r="V622">
        <f t="shared" si="930"/>
        <v>1220</v>
      </c>
      <c r="W622">
        <f t="shared" si="931"/>
        <v>1307</v>
      </c>
      <c r="X622">
        <f t="shared" si="932"/>
        <v>1818</v>
      </c>
      <c r="Y622" t="e">
        <f t="shared" si="900"/>
        <v>#VALUE!</v>
      </c>
      <c r="Z622">
        <f t="shared" si="901"/>
        <v>210</v>
      </c>
      <c r="AA622">
        <f t="shared" si="902"/>
        <v>225</v>
      </c>
      <c r="AB622" s="8">
        <f t="shared" si="903"/>
        <v>313</v>
      </c>
      <c r="AC622" s="213" t="e">
        <f t="shared" si="946"/>
        <v>#VALUE!</v>
      </c>
      <c r="AD622" s="213">
        <f t="shared" si="947"/>
        <v>0.22041906819770207</v>
      </c>
      <c r="AE622" s="213">
        <f t="shared" si="948"/>
        <v>0.25258115925536168</v>
      </c>
      <c r="AF622" s="213">
        <f t="shared" si="949"/>
        <v>0.48483974785555528</v>
      </c>
      <c r="AG622" s="167">
        <f t="shared" si="933"/>
        <v>2.0829999999999999E-4</v>
      </c>
      <c r="AH622" s="167">
        <f t="shared" si="934"/>
        <v>1.724</v>
      </c>
      <c r="AI622" s="167">
        <f t="shared" si="935"/>
        <v>2</v>
      </c>
      <c r="AJ622" s="167">
        <f t="shared" si="936"/>
        <v>4.6182900000000003E-4</v>
      </c>
      <c r="AK622" s="115">
        <f>AK530</f>
        <v>302.61675876046246</v>
      </c>
      <c r="AL622" s="7">
        <f t="shared" ref="AL622:AM622" si="983">AL530</f>
        <v>324.05983479376272</v>
      </c>
      <c r="AM622" s="7">
        <f t="shared" si="983"/>
        <v>450.84</v>
      </c>
      <c r="AN622">
        <v>1</v>
      </c>
      <c r="AO622">
        <v>1</v>
      </c>
      <c r="AP622">
        <v>1</v>
      </c>
      <c r="AQ622">
        <f t="shared" si="938"/>
        <v>341</v>
      </c>
      <c r="AR622">
        <f t="shared" si="938"/>
        <v>365</v>
      </c>
      <c r="AS622">
        <f t="shared" si="939"/>
        <v>508</v>
      </c>
      <c r="AT622">
        <f t="shared" si="905"/>
        <v>147</v>
      </c>
      <c r="AU622">
        <f t="shared" si="906"/>
        <v>157</v>
      </c>
      <c r="AV622" s="8">
        <f t="shared" si="907"/>
        <v>218</v>
      </c>
      <c r="AW622" s="213">
        <f t="shared" si="952"/>
        <v>0.1090610214986097</v>
      </c>
      <c r="AX622" s="213">
        <f t="shared" si="953"/>
        <v>0.12417275139974246</v>
      </c>
      <c r="AY622" s="213">
        <f t="shared" si="954"/>
        <v>0.23730238933050243</v>
      </c>
      <c r="AZ622" s="119">
        <f t="shared" si="973"/>
        <v>0.7</v>
      </c>
      <c r="BA622" s="1">
        <v>8.6999999999999993</v>
      </c>
      <c r="BB622">
        <v>9.8000000000000007</v>
      </c>
      <c r="BC622">
        <v>14.3</v>
      </c>
      <c r="BE622" s="7">
        <v>2058</v>
      </c>
      <c r="BG622" s="123">
        <f t="shared" si="940"/>
        <v>0.8</v>
      </c>
      <c r="BJ622">
        <v>0</v>
      </c>
      <c r="BK622">
        <v>10.6</v>
      </c>
      <c r="BL622">
        <v>12.5</v>
      </c>
      <c r="BM622">
        <v>21.85</v>
      </c>
      <c r="BO622">
        <f t="shared" si="958"/>
        <v>1</v>
      </c>
      <c r="BP622">
        <f t="shared" si="958"/>
        <v>1</v>
      </c>
      <c r="BQ622">
        <f t="shared" si="958"/>
        <v>1</v>
      </c>
      <c r="BR622">
        <f t="shared" si="941"/>
        <v>341</v>
      </c>
      <c r="BS622">
        <f t="shared" si="955"/>
        <v>365</v>
      </c>
      <c r="BT622">
        <f t="shared" si="956"/>
        <v>508</v>
      </c>
      <c r="BV622">
        <f t="shared" si="942"/>
        <v>0</v>
      </c>
      <c r="BW622">
        <f t="shared" si="943"/>
        <v>0</v>
      </c>
      <c r="BX622">
        <f t="shared" si="944"/>
        <v>0</v>
      </c>
      <c r="BY622">
        <f t="shared" si="898"/>
        <v>1</v>
      </c>
    </row>
    <row r="623" spans="1:77" x14ac:dyDescent="0.25">
      <c r="A623" t="str">
        <f t="shared" si="945"/>
        <v>26516</v>
      </c>
      <c r="D623">
        <v>2</v>
      </c>
      <c r="E623">
        <v>65</v>
      </c>
      <c r="F623">
        <v>40.5</v>
      </c>
      <c r="G623">
        <v>16</v>
      </c>
      <c r="H623">
        <v>16.5</v>
      </c>
      <c r="I623">
        <v>0</v>
      </c>
      <c r="J623">
        <v>26</v>
      </c>
      <c r="K623">
        <v>30</v>
      </c>
      <c r="L623">
        <v>44.8</v>
      </c>
      <c r="M623" s="115">
        <f t="shared" si="928"/>
        <v>1816.96</v>
      </c>
      <c r="N623" s="7">
        <v>3241.8333772189817</v>
      </c>
      <c r="O623" s="7">
        <v>3471.5459677567114</v>
      </c>
      <c r="P623" s="7">
        <v>4829.7</v>
      </c>
      <c r="Q623" s="121" t="s">
        <v>392</v>
      </c>
      <c r="R623">
        <v>1</v>
      </c>
      <c r="S623">
        <v>1</v>
      </c>
      <c r="T623">
        <v>1</v>
      </c>
      <c r="U623" t="e">
        <f t="shared" si="929"/>
        <v>#VALUE!</v>
      </c>
      <c r="V623">
        <f t="shared" si="930"/>
        <v>1784</v>
      </c>
      <c r="W623">
        <f t="shared" si="931"/>
        <v>1911</v>
      </c>
      <c r="X623">
        <f t="shared" si="932"/>
        <v>2658</v>
      </c>
      <c r="Y623" t="e">
        <f t="shared" si="900"/>
        <v>#VALUE!</v>
      </c>
      <c r="Z623">
        <f t="shared" si="901"/>
        <v>307</v>
      </c>
      <c r="AA623">
        <f t="shared" si="902"/>
        <v>329</v>
      </c>
      <c r="AB623" s="8">
        <f t="shared" si="903"/>
        <v>457</v>
      </c>
      <c r="AC623" s="213" t="e">
        <f t="shared" si="946"/>
        <v>#VALUE!</v>
      </c>
      <c r="AD623" s="213">
        <f t="shared" si="947"/>
        <v>1.3666013986069177</v>
      </c>
      <c r="AE623" s="213">
        <f t="shared" si="948"/>
        <v>1.5677422242210879</v>
      </c>
      <c r="AF623" s="213">
        <f t="shared" si="949"/>
        <v>3.0098191092546864</v>
      </c>
      <c r="AG623" s="167">
        <f t="shared" si="933"/>
        <v>2.0829999999999999E-4</v>
      </c>
      <c r="AH623" s="167">
        <f t="shared" si="934"/>
        <v>1.724</v>
      </c>
      <c r="AI623" s="167">
        <f t="shared" si="935"/>
        <v>4</v>
      </c>
      <c r="AJ623" s="167">
        <f t="shared" si="936"/>
        <v>1.392796E-3</v>
      </c>
      <c r="AK623" s="115">
        <f t="shared" ref="AK623" si="984">AK531*(1-(($E623-50)*0.005))</f>
        <v>458.8</v>
      </c>
      <c r="AL623" s="7">
        <f t="shared" ref="AL623:AM623" si="985">AL531*(1-(($E623-50)*0.005))</f>
        <v>492.1</v>
      </c>
      <c r="AM623" s="7">
        <f t="shared" si="985"/>
        <v>684.5</v>
      </c>
      <c r="AN623">
        <v>1</v>
      </c>
      <c r="AO623">
        <v>1</v>
      </c>
      <c r="AP623">
        <v>1</v>
      </c>
      <c r="AQ623">
        <f t="shared" si="938"/>
        <v>517</v>
      </c>
      <c r="AR623">
        <f t="shared" si="938"/>
        <v>554</v>
      </c>
      <c r="AS623">
        <f t="shared" si="939"/>
        <v>771</v>
      </c>
      <c r="AT623">
        <f t="shared" si="905"/>
        <v>222</v>
      </c>
      <c r="AU623">
        <f t="shared" si="906"/>
        <v>238</v>
      </c>
      <c r="AV623" s="8">
        <f t="shared" si="907"/>
        <v>332</v>
      </c>
      <c r="AW623" s="213">
        <f t="shared" si="952"/>
        <v>0.7185364117480002</v>
      </c>
      <c r="AX623" s="213">
        <f t="shared" si="953"/>
        <v>0.82483927964032122</v>
      </c>
      <c r="AY623" s="213">
        <f t="shared" si="954"/>
        <v>1.5962334917748215</v>
      </c>
      <c r="AZ623" s="119">
        <f t="shared" si="973"/>
        <v>1.3</v>
      </c>
      <c r="BA623" s="1">
        <v>8.6999999999999993</v>
      </c>
      <c r="BB623">
        <v>9.8000000000000007</v>
      </c>
      <c r="BC623">
        <v>14.3</v>
      </c>
      <c r="BE623" s="7">
        <v>2672</v>
      </c>
      <c r="BG623" s="123">
        <f t="shared" si="940"/>
        <v>0.68</v>
      </c>
      <c r="BJ623">
        <v>0</v>
      </c>
      <c r="BK623">
        <v>10.6</v>
      </c>
      <c r="BL623">
        <v>12.5</v>
      </c>
      <c r="BM623">
        <v>21.85</v>
      </c>
      <c r="BO623">
        <f t="shared" si="958"/>
        <v>1</v>
      </c>
      <c r="BP623">
        <f t="shared" si="958"/>
        <v>1</v>
      </c>
      <c r="BQ623">
        <f t="shared" si="958"/>
        <v>1</v>
      </c>
      <c r="BR623">
        <f t="shared" si="941"/>
        <v>517</v>
      </c>
      <c r="BS623">
        <f t="shared" si="955"/>
        <v>554</v>
      </c>
      <c r="BT623">
        <f t="shared" si="956"/>
        <v>771</v>
      </c>
      <c r="BV623">
        <f t="shared" si="942"/>
        <v>0</v>
      </c>
      <c r="BW623">
        <f t="shared" si="943"/>
        <v>0</v>
      </c>
      <c r="BX623">
        <f t="shared" si="944"/>
        <v>0</v>
      </c>
      <c r="BY623">
        <f t="shared" si="898"/>
        <v>1</v>
      </c>
    </row>
    <row r="624" spans="1:77" x14ac:dyDescent="0.25">
      <c r="A624" t="str">
        <f t="shared" si="945"/>
        <v>26520</v>
      </c>
      <c r="D624">
        <v>2</v>
      </c>
      <c r="E624">
        <v>65</v>
      </c>
      <c r="F624">
        <v>40.5</v>
      </c>
      <c r="G624">
        <v>20</v>
      </c>
      <c r="H624">
        <v>21.5</v>
      </c>
      <c r="I624">
        <v>0</v>
      </c>
      <c r="J624">
        <v>26</v>
      </c>
      <c r="K624">
        <v>30</v>
      </c>
      <c r="L624">
        <v>44.8</v>
      </c>
      <c r="M624" s="115">
        <f t="shared" si="928"/>
        <v>2295.2000000000003</v>
      </c>
      <c r="N624" s="7">
        <v>3079.6829926739365</v>
      </c>
      <c r="O624" s="7">
        <v>3327.0647594078355</v>
      </c>
      <c r="P624" s="7">
        <v>4143.24</v>
      </c>
      <c r="Q624" s="121" t="s">
        <v>392</v>
      </c>
      <c r="R624">
        <v>1</v>
      </c>
      <c r="S624">
        <v>1</v>
      </c>
      <c r="T624">
        <v>1</v>
      </c>
      <c r="U624" t="e">
        <f t="shared" si="929"/>
        <v>#VALUE!</v>
      </c>
      <c r="V624">
        <f t="shared" si="930"/>
        <v>1695</v>
      </c>
      <c r="W624">
        <f t="shared" si="931"/>
        <v>1831</v>
      </c>
      <c r="X624">
        <f t="shared" si="932"/>
        <v>2280</v>
      </c>
      <c r="Y624" t="e">
        <f t="shared" si="900"/>
        <v>#VALUE!</v>
      </c>
      <c r="Z624">
        <f t="shared" si="901"/>
        <v>292</v>
      </c>
      <c r="AA624">
        <f t="shared" si="902"/>
        <v>315</v>
      </c>
      <c r="AB624" s="8">
        <f t="shared" si="903"/>
        <v>392</v>
      </c>
      <c r="AC624" s="213" t="e">
        <f t="shared" si="946"/>
        <v>#VALUE!</v>
      </c>
      <c r="AD624" s="213">
        <f t="shared" si="947"/>
        <v>0.33694491647735159</v>
      </c>
      <c r="AE624" s="213">
        <f t="shared" si="948"/>
        <v>0.39157543898599839</v>
      </c>
      <c r="AF624" s="213">
        <f t="shared" si="949"/>
        <v>0.60409309671191502</v>
      </c>
      <c r="AG624" s="167">
        <f t="shared" si="933"/>
        <v>1.2760000000000001E-4</v>
      </c>
      <c r="AH624" s="167">
        <f t="shared" si="934"/>
        <v>1.7219</v>
      </c>
      <c r="AI624" s="167">
        <f t="shared" si="935"/>
        <v>2</v>
      </c>
      <c r="AJ624" s="167">
        <f t="shared" si="936"/>
        <v>3.76611E-4</v>
      </c>
      <c r="AK624" s="115">
        <f>AK532</f>
        <v>380.60090160569081</v>
      </c>
      <c r="AL624" s="7">
        <f t="shared" ref="AL624:AM624" si="986">AL532</f>
        <v>411.17343900116532</v>
      </c>
      <c r="AM624" s="7">
        <f t="shared" si="986"/>
        <v>512.04</v>
      </c>
      <c r="AN624">
        <v>1</v>
      </c>
      <c r="AO624">
        <v>1</v>
      </c>
      <c r="AP624">
        <v>1</v>
      </c>
      <c r="AQ624">
        <f t="shared" si="938"/>
        <v>429</v>
      </c>
      <c r="AR624">
        <f t="shared" si="938"/>
        <v>463</v>
      </c>
      <c r="AS624">
        <f t="shared" si="939"/>
        <v>577</v>
      </c>
      <c r="AT624">
        <f t="shared" si="905"/>
        <v>184</v>
      </c>
      <c r="AU624">
        <f t="shared" si="906"/>
        <v>199</v>
      </c>
      <c r="AV624" s="8">
        <f t="shared" si="907"/>
        <v>248</v>
      </c>
      <c r="AW624" s="213">
        <f t="shared" si="952"/>
        <v>0.13500255859487931</v>
      </c>
      <c r="AX624" s="213">
        <f t="shared" si="953"/>
        <v>0.1576576838166549</v>
      </c>
      <c r="AY624" s="213">
        <f t="shared" si="954"/>
        <v>0.24379644627457539</v>
      </c>
      <c r="AZ624" s="119">
        <f t="shared" si="973"/>
        <v>0.9</v>
      </c>
      <c r="BA624" s="1">
        <v>8.6999999999999993</v>
      </c>
      <c r="BB624">
        <v>9.8000000000000007</v>
      </c>
      <c r="BC624">
        <v>14.3</v>
      </c>
      <c r="BE624" s="7">
        <v>2869</v>
      </c>
      <c r="BG624" s="123">
        <f t="shared" si="940"/>
        <v>0.8</v>
      </c>
      <c r="BJ624">
        <v>0</v>
      </c>
      <c r="BK624">
        <v>10.6</v>
      </c>
      <c r="BL624">
        <v>12.5</v>
      </c>
      <c r="BM624">
        <v>21.85</v>
      </c>
      <c r="BO624">
        <f t="shared" si="958"/>
        <v>1</v>
      </c>
      <c r="BP624">
        <f t="shared" si="958"/>
        <v>1</v>
      </c>
      <c r="BQ624">
        <f t="shared" si="958"/>
        <v>1</v>
      </c>
      <c r="BR624">
        <f t="shared" si="941"/>
        <v>429</v>
      </c>
      <c r="BS624">
        <f t="shared" si="955"/>
        <v>463</v>
      </c>
      <c r="BT624">
        <f t="shared" si="956"/>
        <v>577</v>
      </c>
      <c r="BV624">
        <f t="shared" si="942"/>
        <v>0</v>
      </c>
      <c r="BW624">
        <f t="shared" si="943"/>
        <v>0</v>
      </c>
      <c r="BX624">
        <f t="shared" si="944"/>
        <v>0</v>
      </c>
      <c r="BY624">
        <f t="shared" si="898"/>
        <v>1</v>
      </c>
    </row>
    <row r="625" spans="1:77" x14ac:dyDescent="0.25">
      <c r="A625" t="str">
        <f t="shared" si="945"/>
        <v>26521</v>
      </c>
      <c r="D625">
        <v>2</v>
      </c>
      <c r="E625">
        <v>65</v>
      </c>
      <c r="F625">
        <v>40.5</v>
      </c>
      <c r="G625">
        <v>21</v>
      </c>
      <c r="H625">
        <v>21.5</v>
      </c>
      <c r="I625">
        <v>0</v>
      </c>
      <c r="J625">
        <v>26</v>
      </c>
      <c r="K625">
        <v>30</v>
      </c>
      <c r="L625">
        <v>44.8</v>
      </c>
      <c r="M625" s="115">
        <f t="shared" si="928"/>
        <v>2884.8</v>
      </c>
      <c r="N625" s="7">
        <v>4175.015825613802</v>
      </c>
      <c r="O625" s="7">
        <v>4470.8526528786542</v>
      </c>
      <c r="P625" s="7">
        <v>6219.96</v>
      </c>
      <c r="Q625" s="121" t="s">
        <v>392</v>
      </c>
      <c r="R625">
        <v>1</v>
      </c>
      <c r="S625">
        <v>1</v>
      </c>
      <c r="T625">
        <v>1</v>
      </c>
      <c r="U625" t="e">
        <f t="shared" si="929"/>
        <v>#VALUE!</v>
      </c>
      <c r="V625">
        <f t="shared" si="930"/>
        <v>2298</v>
      </c>
      <c r="W625">
        <f t="shared" si="931"/>
        <v>2460</v>
      </c>
      <c r="X625">
        <f t="shared" si="932"/>
        <v>3423</v>
      </c>
      <c r="Y625" t="e">
        <f t="shared" si="900"/>
        <v>#VALUE!</v>
      </c>
      <c r="Z625">
        <f t="shared" si="901"/>
        <v>395</v>
      </c>
      <c r="AA625">
        <f t="shared" si="902"/>
        <v>423</v>
      </c>
      <c r="AB625" s="8">
        <f t="shared" si="903"/>
        <v>589</v>
      </c>
      <c r="AC625" s="213" t="e">
        <f t="shared" si="946"/>
        <v>#VALUE!</v>
      </c>
      <c r="AD625" s="213">
        <f t="shared" si="947"/>
        <v>0.86111680623844333</v>
      </c>
      <c r="AE625" s="213">
        <f t="shared" si="948"/>
        <v>0.98590610158182779</v>
      </c>
      <c r="AF625" s="213">
        <f t="shared" si="949"/>
        <v>1.8971809665108921</v>
      </c>
      <c r="AG625" s="167">
        <f t="shared" si="933"/>
        <v>1.2760000000000001E-4</v>
      </c>
      <c r="AH625" s="167">
        <f t="shared" si="934"/>
        <v>1.7219</v>
      </c>
      <c r="AI625" s="167">
        <f t="shared" si="935"/>
        <v>4</v>
      </c>
      <c r="AJ625" s="167">
        <f t="shared" si="936"/>
        <v>5.1420100000000005E-4</v>
      </c>
      <c r="AK625" s="115">
        <f t="shared" ref="AK625" si="987">AK533*(1-(($E625-50)*0.005))</f>
        <v>500.94370354312542</v>
      </c>
      <c r="AL625" s="7">
        <f t="shared" ref="AL625:AM625" si="988">AL533*(1-(($E625-50)*0.005))</f>
        <v>536.43999914643973</v>
      </c>
      <c r="AM625" s="7">
        <f t="shared" si="988"/>
        <v>746.30850000000009</v>
      </c>
      <c r="AN625">
        <v>1</v>
      </c>
      <c r="AO625">
        <v>1</v>
      </c>
      <c r="AP625">
        <v>1</v>
      </c>
      <c r="AQ625">
        <f t="shared" si="938"/>
        <v>564</v>
      </c>
      <c r="AR625">
        <f t="shared" si="938"/>
        <v>604</v>
      </c>
      <c r="AS625">
        <f t="shared" si="939"/>
        <v>840</v>
      </c>
      <c r="AT625">
        <f t="shared" si="905"/>
        <v>243</v>
      </c>
      <c r="AU625">
        <f t="shared" si="906"/>
        <v>260</v>
      </c>
      <c r="AV625" s="8">
        <f t="shared" si="907"/>
        <v>361</v>
      </c>
      <c r="AW625" s="213">
        <f t="shared" si="952"/>
        <v>0.32999658220820105</v>
      </c>
      <c r="AX625" s="213">
        <f t="shared" si="953"/>
        <v>0.37709219972223568</v>
      </c>
      <c r="AY625" s="213">
        <f t="shared" si="954"/>
        <v>0.72083930334286761</v>
      </c>
      <c r="AZ625" s="119">
        <f t="shared" si="973"/>
        <v>1.7</v>
      </c>
      <c r="BA625" s="1">
        <v>8.6999999999999993</v>
      </c>
      <c r="BB625">
        <v>9.8000000000000007</v>
      </c>
      <c r="BC625">
        <v>14.3</v>
      </c>
      <c r="BE625" s="7">
        <v>3606</v>
      </c>
      <c r="BG625" s="123">
        <f t="shared" si="940"/>
        <v>0.8</v>
      </c>
      <c r="BJ625">
        <v>0</v>
      </c>
      <c r="BK625">
        <v>10.6</v>
      </c>
      <c r="BL625">
        <v>12.5</v>
      </c>
      <c r="BM625">
        <v>21.85</v>
      </c>
      <c r="BO625">
        <f t="shared" si="958"/>
        <v>1</v>
      </c>
      <c r="BP625">
        <f t="shared" si="958"/>
        <v>1</v>
      </c>
      <c r="BQ625">
        <f t="shared" si="958"/>
        <v>1</v>
      </c>
      <c r="BR625">
        <f t="shared" si="941"/>
        <v>564</v>
      </c>
      <c r="BS625">
        <f t="shared" si="955"/>
        <v>604</v>
      </c>
      <c r="BT625">
        <f t="shared" si="956"/>
        <v>840</v>
      </c>
      <c r="BV625">
        <f t="shared" si="942"/>
        <v>0</v>
      </c>
      <c r="BW625">
        <f t="shared" si="943"/>
        <v>0</v>
      </c>
      <c r="BX625">
        <f t="shared" si="944"/>
        <v>0</v>
      </c>
      <c r="BY625">
        <f t="shared" si="898"/>
        <v>1</v>
      </c>
    </row>
    <row r="626" spans="1:77" x14ac:dyDescent="0.25">
      <c r="A626" t="str">
        <f t="shared" si="945"/>
        <v>26510</v>
      </c>
      <c r="D626">
        <v>2</v>
      </c>
      <c r="E626">
        <v>65</v>
      </c>
      <c r="F626">
        <v>40.5</v>
      </c>
      <c r="G626">
        <v>10</v>
      </c>
      <c r="H626">
        <v>11.5</v>
      </c>
      <c r="I626">
        <v>0</v>
      </c>
      <c r="J626">
        <v>26</v>
      </c>
      <c r="K626">
        <v>30</v>
      </c>
      <c r="L626">
        <v>44.8</v>
      </c>
      <c r="M626" s="115">
        <f t="shared" si="928"/>
        <v>1412.1000000000001</v>
      </c>
      <c r="N626" s="7">
        <v>2267.7915432376717</v>
      </c>
      <c r="O626" s="7">
        <v>2456.1428225151312</v>
      </c>
      <c r="P626" s="7">
        <v>3097.58</v>
      </c>
      <c r="Q626" s="121" t="s">
        <v>392</v>
      </c>
      <c r="R626">
        <v>1</v>
      </c>
      <c r="S626">
        <v>1</v>
      </c>
      <c r="T626">
        <v>1</v>
      </c>
      <c r="U626" t="e">
        <f t="shared" si="929"/>
        <v>#VALUE!</v>
      </c>
      <c r="V626">
        <f t="shared" si="930"/>
        <v>1248</v>
      </c>
      <c r="W626">
        <f t="shared" si="931"/>
        <v>1352</v>
      </c>
      <c r="X626">
        <f t="shared" si="932"/>
        <v>1705</v>
      </c>
      <c r="Y626" t="e">
        <f t="shared" si="900"/>
        <v>#VALUE!</v>
      </c>
      <c r="Z626">
        <f t="shared" si="901"/>
        <v>215</v>
      </c>
      <c r="AA626">
        <f t="shared" si="902"/>
        <v>233</v>
      </c>
      <c r="AB626" s="8">
        <f t="shared" si="903"/>
        <v>293</v>
      </c>
      <c r="AC626" s="213" t="e">
        <f t="shared" si="946"/>
        <v>#VALUE!</v>
      </c>
      <c r="AD626" s="213">
        <f t="shared" si="947"/>
        <v>0.21015573472109292</v>
      </c>
      <c r="AE626" s="213">
        <f t="shared" si="948"/>
        <v>0.24573293756749676</v>
      </c>
      <c r="AF626" s="213">
        <f t="shared" si="949"/>
        <v>0.3838934328660743</v>
      </c>
      <c r="AG626" s="167">
        <f t="shared" si="933"/>
        <v>3.969E-4</v>
      </c>
      <c r="AH626" s="167">
        <f t="shared" si="934"/>
        <v>1.7345999999999999</v>
      </c>
      <c r="AI626" s="167">
        <f t="shared" si="935"/>
        <v>2</v>
      </c>
      <c r="AJ626" s="167">
        <f t="shared" si="936"/>
        <v>3.6734700000000002E-4</v>
      </c>
      <c r="AK626" s="115">
        <f>AK534</f>
        <v>314.40040300104783</v>
      </c>
      <c r="AL626" s="7">
        <f t="shared" ref="AL626:AM626" si="989">AL534</f>
        <v>340.51290804463417</v>
      </c>
      <c r="AM626" s="7">
        <f t="shared" si="989"/>
        <v>429.44</v>
      </c>
      <c r="AN626">
        <v>1</v>
      </c>
      <c r="AO626">
        <v>1</v>
      </c>
      <c r="AP626">
        <v>1</v>
      </c>
      <c r="AQ626">
        <f t="shared" si="938"/>
        <v>354</v>
      </c>
      <c r="AR626">
        <f t="shared" si="938"/>
        <v>383</v>
      </c>
      <c r="AS626">
        <f t="shared" si="939"/>
        <v>484</v>
      </c>
      <c r="AT626">
        <f t="shared" si="905"/>
        <v>152</v>
      </c>
      <c r="AU626">
        <f t="shared" si="906"/>
        <v>165</v>
      </c>
      <c r="AV626" s="8">
        <f t="shared" si="907"/>
        <v>208</v>
      </c>
      <c r="AW626" s="213">
        <f t="shared" si="952"/>
        <v>0.10714692752147405</v>
      </c>
      <c r="AX626" s="213">
        <f t="shared" si="953"/>
        <v>0.12564984437313734</v>
      </c>
      <c r="AY626" s="213">
        <f t="shared" si="954"/>
        <v>0.19705520924823741</v>
      </c>
      <c r="AZ626" s="119">
        <f t="shared" si="973"/>
        <v>0.4</v>
      </c>
      <c r="BA626" s="1">
        <v>10.1</v>
      </c>
      <c r="BB626">
        <v>11.2</v>
      </c>
      <c r="BC626">
        <v>17.5</v>
      </c>
      <c r="BE626" s="7">
        <v>1569</v>
      </c>
      <c r="BG626" s="123">
        <f t="shared" si="940"/>
        <v>0.9</v>
      </c>
      <c r="BJ626">
        <v>0</v>
      </c>
      <c r="BK626">
        <v>11.5</v>
      </c>
      <c r="BL626">
        <v>13.3</v>
      </c>
      <c r="BM626">
        <v>21.85</v>
      </c>
      <c r="BO626">
        <f t="shared" si="958"/>
        <v>1</v>
      </c>
      <c r="BP626">
        <f t="shared" si="958"/>
        <v>1</v>
      </c>
      <c r="BQ626">
        <f t="shared" si="958"/>
        <v>1</v>
      </c>
      <c r="BR626">
        <f t="shared" si="941"/>
        <v>354</v>
      </c>
      <c r="BS626">
        <f t="shared" si="955"/>
        <v>383</v>
      </c>
      <c r="BT626">
        <f t="shared" si="956"/>
        <v>484</v>
      </c>
      <c r="BV626">
        <f t="shared" si="942"/>
        <v>0</v>
      </c>
      <c r="BW626">
        <f t="shared" si="943"/>
        <v>0</v>
      </c>
      <c r="BX626">
        <f t="shared" si="944"/>
        <v>0</v>
      </c>
      <c r="BY626">
        <f t="shared" si="898"/>
        <v>1</v>
      </c>
    </row>
    <row r="627" spans="1:77" x14ac:dyDescent="0.25">
      <c r="A627" t="str">
        <f t="shared" si="945"/>
        <v>26511</v>
      </c>
      <c r="D627">
        <v>2</v>
      </c>
      <c r="E627">
        <v>65</v>
      </c>
      <c r="F627">
        <v>40.5</v>
      </c>
      <c r="G627">
        <v>11</v>
      </c>
      <c r="H627">
        <v>11.5</v>
      </c>
      <c r="I627">
        <v>0</v>
      </c>
      <c r="J627">
        <v>26</v>
      </c>
      <c r="K627">
        <v>30</v>
      </c>
      <c r="L627">
        <v>44.8</v>
      </c>
      <c r="M627" s="115">
        <f t="shared" si="928"/>
        <v>1411.68</v>
      </c>
      <c r="N627" s="7">
        <v>3077.015307780141</v>
      </c>
      <c r="O627" s="7">
        <v>3332.5766142436496</v>
      </c>
      <c r="P627" s="7">
        <v>4202.8999999999996</v>
      </c>
      <c r="Q627" s="121" t="s">
        <v>392</v>
      </c>
      <c r="R627">
        <v>1</v>
      </c>
      <c r="S627">
        <v>1</v>
      </c>
      <c r="T627">
        <v>1</v>
      </c>
      <c r="U627" t="e">
        <f t="shared" si="929"/>
        <v>#VALUE!</v>
      </c>
      <c r="V627">
        <f t="shared" si="930"/>
        <v>1693</v>
      </c>
      <c r="W627">
        <f t="shared" si="931"/>
        <v>1834</v>
      </c>
      <c r="X627">
        <f t="shared" si="932"/>
        <v>2313</v>
      </c>
      <c r="Y627" t="e">
        <f t="shared" si="900"/>
        <v>#VALUE!</v>
      </c>
      <c r="Z627">
        <f t="shared" si="901"/>
        <v>291</v>
      </c>
      <c r="AA627">
        <f t="shared" si="902"/>
        <v>315</v>
      </c>
      <c r="AB627" s="8">
        <f t="shared" si="903"/>
        <v>398</v>
      </c>
      <c r="AC627" s="213" t="e">
        <f t="shared" si="946"/>
        <v>#VALUE!</v>
      </c>
      <c r="AD627" s="213">
        <f t="shared" si="947"/>
        <v>0.62449279282460002</v>
      </c>
      <c r="AE627" s="213">
        <f t="shared" si="948"/>
        <v>0.7281426041918212</v>
      </c>
      <c r="AF627" s="213">
        <f t="shared" si="949"/>
        <v>1.1461109100702409</v>
      </c>
      <c r="AG627" s="167">
        <f t="shared" si="933"/>
        <v>3.969E-4</v>
      </c>
      <c r="AH627" s="167">
        <f t="shared" si="934"/>
        <v>1.7345999999999999</v>
      </c>
      <c r="AI627" s="167">
        <f t="shared" si="935"/>
        <v>4</v>
      </c>
      <c r="AJ627" s="167">
        <f t="shared" si="936"/>
        <v>5.7428799999999995E-4</v>
      </c>
      <c r="AK627" s="115">
        <f t="shared" ref="AK627" si="990">AK535*(1-(($E627-50)*0.005))</f>
        <v>476.375</v>
      </c>
      <c r="AL627" s="7">
        <f t="shared" ref="AL627:AM627" si="991">AL535*(1-(($E627-50)*0.005))</f>
        <v>516.15</v>
      </c>
      <c r="AM627" s="7">
        <f t="shared" si="991"/>
        <v>651.20000000000005</v>
      </c>
      <c r="AN627">
        <v>1</v>
      </c>
      <c r="AO627">
        <v>1</v>
      </c>
      <c r="AP627">
        <v>1</v>
      </c>
      <c r="AQ627">
        <f t="shared" si="938"/>
        <v>536</v>
      </c>
      <c r="AR627">
        <f t="shared" si="938"/>
        <v>581</v>
      </c>
      <c r="AS627">
        <f t="shared" si="939"/>
        <v>733</v>
      </c>
      <c r="AT627">
        <f t="shared" si="905"/>
        <v>230</v>
      </c>
      <c r="AU627">
        <f t="shared" si="906"/>
        <v>250</v>
      </c>
      <c r="AV627" s="8">
        <f t="shared" si="907"/>
        <v>315</v>
      </c>
      <c r="AW627" s="213">
        <f t="shared" si="952"/>
        <v>0.39607157488876904</v>
      </c>
      <c r="AX627" s="213">
        <f t="shared" si="953"/>
        <v>0.4654053206234649</v>
      </c>
      <c r="AY627" s="213">
        <f t="shared" si="954"/>
        <v>0.7281426041918212</v>
      </c>
      <c r="AZ627" s="119">
        <f t="shared" si="973"/>
        <v>0.9</v>
      </c>
      <c r="BA627" s="1">
        <v>10.1</v>
      </c>
      <c r="BB627">
        <v>11.2</v>
      </c>
      <c r="BC627">
        <v>17.5</v>
      </c>
      <c r="BE627" s="7">
        <v>2076</v>
      </c>
      <c r="BG627" s="123">
        <f t="shared" si="940"/>
        <v>0.68</v>
      </c>
      <c r="BJ627">
        <v>0</v>
      </c>
      <c r="BK627">
        <v>11.5</v>
      </c>
      <c r="BL627">
        <v>13.3</v>
      </c>
      <c r="BM627">
        <v>21.85</v>
      </c>
      <c r="BO627">
        <f t="shared" si="958"/>
        <v>1</v>
      </c>
      <c r="BP627">
        <f t="shared" si="958"/>
        <v>1</v>
      </c>
      <c r="BQ627">
        <f t="shared" si="958"/>
        <v>1</v>
      </c>
      <c r="BR627">
        <f t="shared" si="941"/>
        <v>536</v>
      </c>
      <c r="BS627">
        <f t="shared" si="955"/>
        <v>581</v>
      </c>
      <c r="BT627">
        <f t="shared" si="956"/>
        <v>733</v>
      </c>
      <c r="BV627">
        <f t="shared" si="942"/>
        <v>0</v>
      </c>
      <c r="BW627">
        <f t="shared" si="943"/>
        <v>0</v>
      </c>
      <c r="BX627">
        <f t="shared" si="944"/>
        <v>0</v>
      </c>
      <c r="BY627">
        <f t="shared" si="898"/>
        <v>1</v>
      </c>
    </row>
    <row r="628" spans="1:77" x14ac:dyDescent="0.25">
      <c r="A628" t="str">
        <f t="shared" si="945"/>
        <v>26515</v>
      </c>
      <c r="D628">
        <v>2</v>
      </c>
      <c r="E628">
        <v>65</v>
      </c>
      <c r="F628">
        <v>40.5</v>
      </c>
      <c r="G628">
        <v>15</v>
      </c>
      <c r="H628">
        <v>16.5</v>
      </c>
      <c r="I628">
        <v>0</v>
      </c>
      <c r="J628">
        <v>26</v>
      </c>
      <c r="K628">
        <v>30</v>
      </c>
      <c r="L628">
        <v>45.4</v>
      </c>
      <c r="M628" s="115">
        <f t="shared" si="928"/>
        <v>1920.8000000000002</v>
      </c>
      <c r="N628" s="7">
        <v>2628.9846104428207</v>
      </c>
      <c r="O628" s="7">
        <v>2815.4584574952669</v>
      </c>
      <c r="P628" s="7">
        <v>3950.36</v>
      </c>
      <c r="Q628" s="121" t="s">
        <v>392</v>
      </c>
      <c r="R628">
        <v>1</v>
      </c>
      <c r="S628">
        <v>1</v>
      </c>
      <c r="T628">
        <v>1</v>
      </c>
      <c r="U628" t="e">
        <f t="shared" si="929"/>
        <v>#VALUE!</v>
      </c>
      <c r="V628">
        <f t="shared" si="930"/>
        <v>1447</v>
      </c>
      <c r="W628">
        <f t="shared" si="931"/>
        <v>1549</v>
      </c>
      <c r="X628">
        <f t="shared" si="932"/>
        <v>2174</v>
      </c>
      <c r="Y628" t="e">
        <f t="shared" si="900"/>
        <v>#VALUE!</v>
      </c>
      <c r="Z628">
        <f t="shared" si="901"/>
        <v>249</v>
      </c>
      <c r="AA628">
        <f t="shared" si="902"/>
        <v>266</v>
      </c>
      <c r="AB628" s="8">
        <f t="shared" si="903"/>
        <v>374</v>
      </c>
      <c r="AC628" s="213" t="e">
        <f t="shared" si="946"/>
        <v>#VALUE!</v>
      </c>
      <c r="AD628" s="213">
        <f t="shared" si="947"/>
        <v>0.30854649550420327</v>
      </c>
      <c r="AE628" s="213">
        <f t="shared" si="948"/>
        <v>0.35153971352258945</v>
      </c>
      <c r="AF628" s="213">
        <f t="shared" si="949"/>
        <v>0.68939645472279121</v>
      </c>
      <c r="AG628" s="167">
        <f t="shared" si="933"/>
        <v>2.0829999999999999E-4</v>
      </c>
      <c r="AH628" s="167">
        <f t="shared" si="934"/>
        <v>1.724</v>
      </c>
      <c r="AI628" s="167">
        <f t="shared" si="935"/>
        <v>2</v>
      </c>
      <c r="AJ628" s="167">
        <f t="shared" si="936"/>
        <v>4.6182900000000003E-4</v>
      </c>
      <c r="AK628" s="115">
        <f>AK536</f>
        <v>358.86695423586366</v>
      </c>
      <c r="AL628" s="7">
        <f t="shared" ref="AL628:AM628" si="992">AL536</f>
        <v>384.32138301819265</v>
      </c>
      <c r="AM628" s="7">
        <f t="shared" si="992"/>
        <v>539.24</v>
      </c>
      <c r="AN628">
        <v>1</v>
      </c>
      <c r="AO628">
        <v>1</v>
      </c>
      <c r="AP628">
        <v>1</v>
      </c>
      <c r="AQ628">
        <f t="shared" si="938"/>
        <v>404</v>
      </c>
      <c r="AR628">
        <f t="shared" si="938"/>
        <v>433</v>
      </c>
      <c r="AS628">
        <f t="shared" si="939"/>
        <v>607</v>
      </c>
      <c r="AT628">
        <f t="shared" si="905"/>
        <v>174</v>
      </c>
      <c r="AU628">
        <f t="shared" si="906"/>
        <v>186</v>
      </c>
      <c r="AV628" s="8">
        <f t="shared" si="907"/>
        <v>261</v>
      </c>
      <c r="AW628" s="213">
        <f t="shared" si="952"/>
        <v>0.15208611093529001</v>
      </c>
      <c r="AX628" s="213">
        <f t="shared" si="953"/>
        <v>0.17347301693595968</v>
      </c>
      <c r="AY628" s="213">
        <f t="shared" si="954"/>
        <v>0.33860639876498094</v>
      </c>
      <c r="AZ628" s="119">
        <f t="shared" si="973"/>
        <v>0.7</v>
      </c>
      <c r="BA628" s="1">
        <v>9.6</v>
      </c>
      <c r="BB628">
        <v>10.5</v>
      </c>
      <c r="BC628">
        <v>16.100000000000001</v>
      </c>
      <c r="BE628" s="7">
        <v>2401</v>
      </c>
      <c r="BG628" s="123">
        <f t="shared" si="940"/>
        <v>0.8</v>
      </c>
      <c r="BJ628">
        <v>0</v>
      </c>
      <c r="BK628">
        <v>10.4</v>
      </c>
      <c r="BL628">
        <v>12.2</v>
      </c>
      <c r="BM628">
        <v>21.85</v>
      </c>
      <c r="BO628">
        <f t="shared" si="958"/>
        <v>1</v>
      </c>
      <c r="BP628">
        <f t="shared" si="958"/>
        <v>1</v>
      </c>
      <c r="BQ628">
        <f t="shared" si="958"/>
        <v>1</v>
      </c>
      <c r="BR628">
        <f t="shared" si="941"/>
        <v>404</v>
      </c>
      <c r="BS628">
        <f t="shared" si="955"/>
        <v>433</v>
      </c>
      <c r="BT628">
        <f t="shared" si="956"/>
        <v>607</v>
      </c>
      <c r="BV628">
        <f t="shared" si="942"/>
        <v>0</v>
      </c>
      <c r="BW628">
        <f t="shared" si="943"/>
        <v>0</v>
      </c>
      <c r="BX628">
        <f t="shared" si="944"/>
        <v>0</v>
      </c>
      <c r="BY628">
        <f t="shared" si="898"/>
        <v>1</v>
      </c>
    </row>
    <row r="629" spans="1:77" x14ac:dyDescent="0.25">
      <c r="A629" t="str">
        <f t="shared" si="945"/>
        <v>26516</v>
      </c>
      <c r="D629">
        <v>2</v>
      </c>
      <c r="E629">
        <v>65</v>
      </c>
      <c r="F629">
        <v>40.5</v>
      </c>
      <c r="G629">
        <v>16</v>
      </c>
      <c r="H629">
        <v>16.5</v>
      </c>
      <c r="I629">
        <v>0</v>
      </c>
      <c r="J629">
        <v>26</v>
      </c>
      <c r="K629">
        <v>30</v>
      </c>
      <c r="L629">
        <v>45.4</v>
      </c>
      <c r="M629" s="115">
        <f t="shared" si="928"/>
        <v>2120.2400000000002</v>
      </c>
      <c r="N629" s="7">
        <v>3844.4231409656436</v>
      </c>
      <c r="O629" s="7">
        <v>4117.1080284867467</v>
      </c>
      <c r="P629" s="7">
        <v>5776.7</v>
      </c>
      <c r="Q629" s="121" t="s">
        <v>392</v>
      </c>
      <c r="R629">
        <v>1</v>
      </c>
      <c r="S629">
        <v>1</v>
      </c>
      <c r="T629">
        <v>1</v>
      </c>
      <c r="U629" t="e">
        <f t="shared" si="929"/>
        <v>#VALUE!</v>
      </c>
      <c r="V629">
        <f t="shared" si="930"/>
        <v>2116</v>
      </c>
      <c r="W629">
        <f t="shared" si="931"/>
        <v>2266</v>
      </c>
      <c r="X629">
        <f t="shared" si="932"/>
        <v>3179</v>
      </c>
      <c r="Y629" t="e">
        <f t="shared" si="900"/>
        <v>#VALUE!</v>
      </c>
      <c r="Z629">
        <f t="shared" si="901"/>
        <v>364</v>
      </c>
      <c r="AA629">
        <f t="shared" si="902"/>
        <v>390</v>
      </c>
      <c r="AB629" s="8">
        <f t="shared" si="903"/>
        <v>547</v>
      </c>
      <c r="AC629" s="213" t="e">
        <f t="shared" si="946"/>
        <v>#VALUE!</v>
      </c>
      <c r="AD629" s="213">
        <f t="shared" si="947"/>
        <v>1.9160049141676803</v>
      </c>
      <c r="AE629" s="213">
        <f t="shared" si="948"/>
        <v>2.1971674744404042</v>
      </c>
      <c r="AF629" s="213">
        <f t="shared" si="949"/>
        <v>4.3010017151721609</v>
      </c>
      <c r="AG629" s="167">
        <f t="shared" si="933"/>
        <v>2.0829999999999999E-4</v>
      </c>
      <c r="AH629" s="167">
        <f t="shared" si="934"/>
        <v>1.724</v>
      </c>
      <c r="AI629" s="167">
        <f t="shared" si="935"/>
        <v>4</v>
      </c>
      <c r="AJ629" s="167">
        <f t="shared" si="936"/>
        <v>1.392796E-3</v>
      </c>
      <c r="AK629" s="115">
        <f t="shared" ref="AK629" si="993">AK537*(1-(($E629-50)*0.005))</f>
        <v>544.82500000000005</v>
      </c>
      <c r="AL629" s="7">
        <f t="shared" ref="AL629:AM629" si="994">AL537*(1-(($E629-50)*0.005))</f>
        <v>582.75</v>
      </c>
      <c r="AM629" s="7">
        <f t="shared" si="994"/>
        <v>818.625</v>
      </c>
      <c r="AN629">
        <v>1</v>
      </c>
      <c r="AO629">
        <v>1</v>
      </c>
      <c r="AP629">
        <v>1</v>
      </c>
      <c r="AQ629">
        <f t="shared" si="938"/>
        <v>614</v>
      </c>
      <c r="AR629">
        <f t="shared" si="938"/>
        <v>656</v>
      </c>
      <c r="AS629">
        <f t="shared" si="939"/>
        <v>922</v>
      </c>
      <c r="AT629">
        <f t="shared" si="905"/>
        <v>264</v>
      </c>
      <c r="AU629">
        <f t="shared" si="906"/>
        <v>282</v>
      </c>
      <c r="AV629" s="8">
        <f t="shared" si="907"/>
        <v>396</v>
      </c>
      <c r="AW629" s="213">
        <f t="shared" si="952"/>
        <v>1.0131061548827704</v>
      </c>
      <c r="AX629" s="213">
        <f t="shared" si="953"/>
        <v>1.1546946713868969</v>
      </c>
      <c r="AY629" s="213">
        <f t="shared" si="954"/>
        <v>2.2647676857428789</v>
      </c>
      <c r="AZ629" s="119">
        <f t="shared" si="973"/>
        <v>1.3</v>
      </c>
      <c r="BA629" s="1">
        <v>9.6</v>
      </c>
      <c r="BB629">
        <v>10.5</v>
      </c>
      <c r="BC629">
        <v>16.100000000000001</v>
      </c>
      <c r="BE629" s="7">
        <v>3118</v>
      </c>
      <c r="BG629" s="123">
        <f t="shared" si="940"/>
        <v>0.68</v>
      </c>
      <c r="BJ629">
        <v>0</v>
      </c>
      <c r="BK629">
        <v>10.4</v>
      </c>
      <c r="BL629">
        <v>12.2</v>
      </c>
      <c r="BM629">
        <v>21.85</v>
      </c>
      <c r="BO629">
        <f t="shared" si="958"/>
        <v>1</v>
      </c>
      <c r="BP629">
        <f t="shared" si="958"/>
        <v>1</v>
      </c>
      <c r="BQ629">
        <f t="shared" si="958"/>
        <v>1</v>
      </c>
      <c r="BR629">
        <f t="shared" si="941"/>
        <v>614</v>
      </c>
      <c r="BS629">
        <f t="shared" si="955"/>
        <v>656</v>
      </c>
      <c r="BT629">
        <f t="shared" si="956"/>
        <v>922</v>
      </c>
      <c r="BV629">
        <f t="shared" si="942"/>
        <v>0</v>
      </c>
      <c r="BW629">
        <f t="shared" si="943"/>
        <v>0</v>
      </c>
      <c r="BX629">
        <f t="shared" si="944"/>
        <v>0</v>
      </c>
      <c r="BY629">
        <f t="shared" si="898"/>
        <v>1</v>
      </c>
    </row>
    <row r="630" spans="1:77" x14ac:dyDescent="0.25">
      <c r="A630" t="str">
        <f t="shared" si="945"/>
        <v>26520</v>
      </c>
      <c r="D630">
        <v>2</v>
      </c>
      <c r="E630">
        <v>65</v>
      </c>
      <c r="F630">
        <v>40.5</v>
      </c>
      <c r="G630">
        <v>20</v>
      </c>
      <c r="H630">
        <v>21.5</v>
      </c>
      <c r="I630">
        <v>0</v>
      </c>
      <c r="J630">
        <v>26</v>
      </c>
      <c r="K630">
        <v>30</v>
      </c>
      <c r="L630">
        <v>45.4</v>
      </c>
      <c r="M630" s="115">
        <f t="shared" si="928"/>
        <v>2677.6000000000004</v>
      </c>
      <c r="N630" s="7">
        <v>3628.1091959950468</v>
      </c>
      <c r="O630" s="7">
        <v>3929.4415695377957</v>
      </c>
      <c r="P630" s="7">
        <v>4955.6400000000003</v>
      </c>
      <c r="Q630" s="121" t="s">
        <v>392</v>
      </c>
      <c r="R630">
        <v>1</v>
      </c>
      <c r="S630">
        <v>1</v>
      </c>
      <c r="T630">
        <v>1</v>
      </c>
      <c r="U630" t="e">
        <f t="shared" si="929"/>
        <v>#VALUE!</v>
      </c>
      <c r="V630">
        <f t="shared" si="930"/>
        <v>1997</v>
      </c>
      <c r="W630">
        <f t="shared" si="931"/>
        <v>2163</v>
      </c>
      <c r="X630">
        <f t="shared" si="932"/>
        <v>2727</v>
      </c>
      <c r="Y630" t="e">
        <f t="shared" si="900"/>
        <v>#VALUE!</v>
      </c>
      <c r="Z630">
        <f t="shared" si="901"/>
        <v>343</v>
      </c>
      <c r="AA630">
        <f t="shared" si="902"/>
        <v>372</v>
      </c>
      <c r="AB630" s="8">
        <f t="shared" si="903"/>
        <v>469</v>
      </c>
      <c r="AC630" s="213" t="e">
        <f t="shared" si="946"/>
        <v>#VALUE!</v>
      </c>
      <c r="AD630" s="213">
        <f t="shared" si="947"/>
        <v>0.46357912701058818</v>
      </c>
      <c r="AE630" s="213">
        <f t="shared" si="948"/>
        <v>0.54451163173855688</v>
      </c>
      <c r="AF630" s="213">
        <f t="shared" si="949"/>
        <v>0.86215043523165402</v>
      </c>
      <c r="AG630" s="167">
        <f t="shared" si="933"/>
        <v>1.2760000000000001E-4</v>
      </c>
      <c r="AH630" s="167">
        <f t="shared" si="934"/>
        <v>1.7219</v>
      </c>
      <c r="AI630" s="167">
        <f t="shared" si="935"/>
        <v>2</v>
      </c>
      <c r="AJ630" s="167">
        <f t="shared" si="936"/>
        <v>3.76611E-4</v>
      </c>
      <c r="AK630" s="115">
        <f>AK538</f>
        <v>448.37784746172167</v>
      </c>
      <c r="AL630" s="7">
        <f t="shared" ref="AL630:AM630" si="995">AL538</f>
        <v>485.61784045001809</v>
      </c>
      <c r="AM630" s="7">
        <f t="shared" si="995"/>
        <v>612.44000000000005</v>
      </c>
      <c r="AN630">
        <v>1</v>
      </c>
      <c r="AO630">
        <v>1</v>
      </c>
      <c r="AP630">
        <v>1</v>
      </c>
      <c r="AQ630">
        <f t="shared" si="938"/>
        <v>505</v>
      </c>
      <c r="AR630">
        <f t="shared" si="938"/>
        <v>547</v>
      </c>
      <c r="AS630">
        <f t="shared" si="939"/>
        <v>690</v>
      </c>
      <c r="AT630">
        <f t="shared" si="905"/>
        <v>217</v>
      </c>
      <c r="AU630">
        <f t="shared" si="906"/>
        <v>235</v>
      </c>
      <c r="AV630" s="8">
        <f t="shared" si="907"/>
        <v>297</v>
      </c>
      <c r="AW630" s="213">
        <f t="shared" si="952"/>
        <v>0.18714323257125834</v>
      </c>
      <c r="AX630" s="213">
        <f t="shared" si="953"/>
        <v>0.21913459613294126</v>
      </c>
      <c r="AY630" s="213">
        <f t="shared" si="954"/>
        <v>0.34847447332790144</v>
      </c>
      <c r="AZ630" s="119">
        <f t="shared" si="973"/>
        <v>0.9</v>
      </c>
      <c r="BA630" s="1">
        <v>9.6</v>
      </c>
      <c r="BB630">
        <v>10.5</v>
      </c>
      <c r="BC630">
        <v>16.100000000000001</v>
      </c>
      <c r="BE630" s="7">
        <v>3347</v>
      </c>
      <c r="BG630" s="123">
        <f t="shared" si="940"/>
        <v>0.8</v>
      </c>
      <c r="BJ630">
        <v>0</v>
      </c>
      <c r="BK630">
        <v>10.4</v>
      </c>
      <c r="BL630">
        <v>12.2</v>
      </c>
      <c r="BM630">
        <v>21.85</v>
      </c>
      <c r="BO630">
        <f t="shared" si="958"/>
        <v>1</v>
      </c>
      <c r="BP630">
        <f t="shared" si="958"/>
        <v>1</v>
      </c>
      <c r="BQ630">
        <f t="shared" si="958"/>
        <v>1</v>
      </c>
      <c r="BR630">
        <f t="shared" si="941"/>
        <v>505</v>
      </c>
      <c r="BS630">
        <f t="shared" si="955"/>
        <v>547</v>
      </c>
      <c r="BT630">
        <f t="shared" si="956"/>
        <v>690</v>
      </c>
      <c r="BV630">
        <f t="shared" si="942"/>
        <v>0</v>
      </c>
      <c r="BW630">
        <f t="shared" si="943"/>
        <v>0</v>
      </c>
      <c r="BX630">
        <f t="shared" si="944"/>
        <v>0</v>
      </c>
      <c r="BY630">
        <f t="shared" si="898"/>
        <v>1</v>
      </c>
    </row>
    <row r="631" spans="1:77" x14ac:dyDescent="0.25">
      <c r="A631" t="str">
        <f t="shared" si="945"/>
        <v>26521</v>
      </c>
      <c r="D631">
        <v>2</v>
      </c>
      <c r="E631">
        <v>65</v>
      </c>
      <c r="F631">
        <v>40.5</v>
      </c>
      <c r="G631">
        <v>21</v>
      </c>
      <c r="H631">
        <v>21.5</v>
      </c>
      <c r="I631">
        <v>0</v>
      </c>
      <c r="J631">
        <v>26</v>
      </c>
      <c r="K631">
        <v>30</v>
      </c>
      <c r="L631">
        <v>45.4</v>
      </c>
      <c r="M631" s="115">
        <f t="shared" si="928"/>
        <v>3365.6000000000004</v>
      </c>
      <c r="N631" s="7">
        <v>4951.0649025572329</v>
      </c>
      <c r="O631" s="7">
        <v>5302.2438770247491</v>
      </c>
      <c r="P631" s="7">
        <v>7439.56</v>
      </c>
      <c r="Q631" s="121" t="s">
        <v>392</v>
      </c>
      <c r="R631">
        <v>1</v>
      </c>
      <c r="S631">
        <v>1</v>
      </c>
      <c r="T631">
        <v>1</v>
      </c>
      <c r="U631" t="e">
        <f t="shared" si="929"/>
        <v>#VALUE!</v>
      </c>
      <c r="V631">
        <f t="shared" si="930"/>
        <v>2725</v>
      </c>
      <c r="W631">
        <f t="shared" si="931"/>
        <v>2918</v>
      </c>
      <c r="X631">
        <f t="shared" si="932"/>
        <v>4094</v>
      </c>
      <c r="Y631" t="e">
        <f t="shared" si="900"/>
        <v>#VALUE!</v>
      </c>
      <c r="Z631">
        <f t="shared" si="901"/>
        <v>469</v>
      </c>
      <c r="AA631">
        <f t="shared" si="902"/>
        <v>502</v>
      </c>
      <c r="AB631" s="8">
        <f t="shared" si="903"/>
        <v>704</v>
      </c>
      <c r="AC631" s="213" t="e">
        <f t="shared" si="946"/>
        <v>#VALUE!</v>
      </c>
      <c r="AD631" s="213">
        <f t="shared" si="947"/>
        <v>1.2090629482895083</v>
      </c>
      <c r="AE631" s="213">
        <f t="shared" si="948"/>
        <v>1.3830342846633519</v>
      </c>
      <c r="AF631" s="213">
        <f t="shared" si="949"/>
        <v>2.7000386894914308</v>
      </c>
      <c r="AG631" s="167">
        <f t="shared" si="933"/>
        <v>1.2760000000000001E-4</v>
      </c>
      <c r="AH631" s="167">
        <f t="shared" si="934"/>
        <v>1.7219</v>
      </c>
      <c r="AI631" s="167">
        <f t="shared" si="935"/>
        <v>4</v>
      </c>
      <c r="AJ631" s="167">
        <f t="shared" si="936"/>
        <v>5.1420100000000005E-4</v>
      </c>
      <c r="AK631" s="115">
        <f t="shared" ref="AK631" si="996">AK539*(1-(($E631-50)*0.005))</f>
        <v>594.05877543105328</v>
      </c>
      <c r="AL631" s="7">
        <f t="shared" ref="AL631:AM631" si="997">AL539*(1-(($E631-50)*0.005))</f>
        <v>636.19535728469714</v>
      </c>
      <c r="AM631" s="7">
        <f t="shared" si="997"/>
        <v>892.64350000000002</v>
      </c>
      <c r="AN631">
        <v>1</v>
      </c>
      <c r="AO631">
        <v>1</v>
      </c>
      <c r="AP631">
        <v>1</v>
      </c>
      <c r="AQ631">
        <f t="shared" si="938"/>
        <v>669</v>
      </c>
      <c r="AR631">
        <f t="shared" si="938"/>
        <v>716</v>
      </c>
      <c r="AS631">
        <f t="shared" si="939"/>
        <v>1005</v>
      </c>
      <c r="AT631">
        <f t="shared" si="905"/>
        <v>288</v>
      </c>
      <c r="AU631">
        <f t="shared" si="906"/>
        <v>308</v>
      </c>
      <c r="AV631" s="8">
        <f t="shared" si="907"/>
        <v>432</v>
      </c>
      <c r="AW631" s="213">
        <f t="shared" si="952"/>
        <v>0.46143144785036827</v>
      </c>
      <c r="AX631" s="213">
        <f t="shared" si="953"/>
        <v>0.5268248960568247</v>
      </c>
      <c r="AY631" s="213">
        <f t="shared" si="954"/>
        <v>1.0277928603713331</v>
      </c>
      <c r="AZ631" s="119">
        <f t="shared" si="973"/>
        <v>1.7</v>
      </c>
      <c r="BA631" s="1">
        <v>9.6</v>
      </c>
      <c r="BB631">
        <v>10.5</v>
      </c>
      <c r="BC631">
        <v>16.100000000000001</v>
      </c>
      <c r="BE631" s="7">
        <v>4207</v>
      </c>
      <c r="BG631" s="123">
        <f t="shared" si="940"/>
        <v>0.8</v>
      </c>
      <c r="BJ631">
        <v>0</v>
      </c>
      <c r="BK631">
        <v>10.4</v>
      </c>
      <c r="BL631">
        <v>12.2</v>
      </c>
      <c r="BM631">
        <v>21.85</v>
      </c>
      <c r="BO631">
        <f t="shared" si="958"/>
        <v>1</v>
      </c>
      <c r="BP631">
        <f t="shared" si="958"/>
        <v>1</v>
      </c>
      <c r="BQ631">
        <f t="shared" si="958"/>
        <v>1</v>
      </c>
      <c r="BR631">
        <f t="shared" si="941"/>
        <v>669</v>
      </c>
      <c r="BS631">
        <f t="shared" si="955"/>
        <v>716</v>
      </c>
      <c r="BT631">
        <f t="shared" si="956"/>
        <v>1005</v>
      </c>
      <c r="BV631">
        <f t="shared" si="942"/>
        <v>0</v>
      </c>
      <c r="BW631">
        <f t="shared" si="943"/>
        <v>0</v>
      </c>
      <c r="BX631">
        <f t="shared" si="944"/>
        <v>0</v>
      </c>
      <c r="BY631">
        <f t="shared" si="898"/>
        <v>1</v>
      </c>
    </row>
    <row r="632" spans="1:77" x14ac:dyDescent="0.25">
      <c r="A632" t="str">
        <f t="shared" si="945"/>
        <v>26510</v>
      </c>
      <c r="D632">
        <v>2</v>
      </c>
      <c r="E632">
        <v>65</v>
      </c>
      <c r="F632">
        <v>40.5</v>
      </c>
      <c r="G632">
        <v>10</v>
      </c>
      <c r="H632">
        <v>11.5</v>
      </c>
      <c r="I632">
        <v>0</v>
      </c>
      <c r="J632">
        <v>26</v>
      </c>
      <c r="K632">
        <v>30</v>
      </c>
      <c r="L632">
        <v>45.5</v>
      </c>
      <c r="M632" s="115">
        <f t="shared" si="928"/>
        <v>1614.6000000000001</v>
      </c>
      <c r="N632" s="7">
        <v>2603.9362232520607</v>
      </c>
      <c r="O632" s="7">
        <v>2826.6988006529018</v>
      </c>
      <c r="P632" s="7">
        <v>3605.38</v>
      </c>
      <c r="Q632" s="121" t="s">
        <v>392</v>
      </c>
      <c r="R632">
        <v>1</v>
      </c>
      <c r="S632">
        <v>1</v>
      </c>
      <c r="T632">
        <v>1</v>
      </c>
      <c r="U632" t="e">
        <f t="shared" si="929"/>
        <v>#VALUE!</v>
      </c>
      <c r="V632">
        <f t="shared" si="930"/>
        <v>1433</v>
      </c>
      <c r="W632">
        <f t="shared" si="931"/>
        <v>1556</v>
      </c>
      <c r="X632">
        <f t="shared" si="932"/>
        <v>1984</v>
      </c>
      <c r="Y632" t="e">
        <f t="shared" si="900"/>
        <v>#VALUE!</v>
      </c>
      <c r="Z632">
        <f t="shared" si="901"/>
        <v>246</v>
      </c>
      <c r="AA632">
        <f t="shared" si="902"/>
        <v>268</v>
      </c>
      <c r="AB632" s="8">
        <f t="shared" si="903"/>
        <v>341</v>
      </c>
      <c r="AC632" s="213" t="e">
        <f t="shared" si="946"/>
        <v>#VALUE!</v>
      </c>
      <c r="AD632" s="213">
        <f t="shared" si="947"/>
        <v>0.27311672569306417</v>
      </c>
      <c r="AE632" s="213">
        <f t="shared" si="948"/>
        <v>0.32267711091645868</v>
      </c>
      <c r="AF632" s="213">
        <f t="shared" si="949"/>
        <v>0.51597679637326732</v>
      </c>
      <c r="AG632" s="167">
        <f t="shared" si="933"/>
        <v>3.969E-4</v>
      </c>
      <c r="AH632" s="167">
        <f t="shared" si="934"/>
        <v>1.7345999999999999</v>
      </c>
      <c r="AI632" s="167">
        <f t="shared" si="935"/>
        <v>2</v>
      </c>
      <c r="AJ632" s="167">
        <f t="shared" si="936"/>
        <v>3.6734700000000002E-4</v>
      </c>
      <c r="AK632" s="115">
        <f>AK540</f>
        <v>361.00257998610687</v>
      </c>
      <c r="AL632" s="7">
        <f t="shared" ref="AL632:AM632" si="998">AL540</f>
        <v>391.88577307200529</v>
      </c>
      <c r="AM632" s="7">
        <f t="shared" si="998"/>
        <v>499.84</v>
      </c>
      <c r="AN632">
        <v>1</v>
      </c>
      <c r="AO632">
        <v>1</v>
      </c>
      <c r="AP632">
        <v>1</v>
      </c>
      <c r="AQ632">
        <f t="shared" si="938"/>
        <v>407</v>
      </c>
      <c r="AR632">
        <f t="shared" si="938"/>
        <v>441</v>
      </c>
      <c r="AS632">
        <f t="shared" si="939"/>
        <v>563</v>
      </c>
      <c r="AT632">
        <f t="shared" si="905"/>
        <v>175</v>
      </c>
      <c r="AU632">
        <f t="shared" si="906"/>
        <v>190</v>
      </c>
      <c r="AV632" s="8">
        <f t="shared" si="907"/>
        <v>242</v>
      </c>
      <c r="AW632" s="213">
        <f t="shared" si="952"/>
        <v>0.1408598884596082</v>
      </c>
      <c r="AX632" s="213">
        <f t="shared" si="953"/>
        <v>0.16526318997706574</v>
      </c>
      <c r="AY632" s="213">
        <f t="shared" si="954"/>
        <v>0.26454027047671325</v>
      </c>
      <c r="AZ632" s="119">
        <f t="shared" si="973"/>
        <v>0.4</v>
      </c>
      <c r="BA632" s="1">
        <v>11</v>
      </c>
      <c r="BB632">
        <v>12.4</v>
      </c>
      <c r="BC632">
        <v>19.2</v>
      </c>
      <c r="BE632" s="7">
        <v>1794</v>
      </c>
      <c r="BG632" s="123">
        <f t="shared" si="940"/>
        <v>0.9</v>
      </c>
      <c r="BJ632">
        <v>0</v>
      </c>
      <c r="BK632">
        <v>11.2</v>
      </c>
      <c r="BL632">
        <v>13</v>
      </c>
      <c r="BM632">
        <v>21.85</v>
      </c>
      <c r="BO632">
        <f t="shared" si="958"/>
        <v>1</v>
      </c>
      <c r="BP632">
        <f t="shared" si="958"/>
        <v>1</v>
      </c>
      <c r="BQ632">
        <f t="shared" si="958"/>
        <v>1</v>
      </c>
      <c r="BR632">
        <f t="shared" si="941"/>
        <v>407</v>
      </c>
      <c r="BS632">
        <f t="shared" si="955"/>
        <v>441</v>
      </c>
      <c r="BT632">
        <f t="shared" si="956"/>
        <v>563</v>
      </c>
      <c r="BV632">
        <f t="shared" si="942"/>
        <v>0</v>
      </c>
      <c r="BW632">
        <f t="shared" si="943"/>
        <v>0</v>
      </c>
      <c r="BX632">
        <f t="shared" si="944"/>
        <v>0</v>
      </c>
      <c r="BY632">
        <f t="shared" si="898"/>
        <v>1</v>
      </c>
    </row>
    <row r="633" spans="1:77" x14ac:dyDescent="0.25">
      <c r="A633" t="str">
        <f t="shared" si="945"/>
        <v>26511</v>
      </c>
      <c r="D633">
        <v>2</v>
      </c>
      <c r="E633">
        <v>65</v>
      </c>
      <c r="F633">
        <v>40.5</v>
      </c>
      <c r="G633">
        <v>11</v>
      </c>
      <c r="H633">
        <v>11.5</v>
      </c>
      <c r="I633">
        <v>0</v>
      </c>
      <c r="J633">
        <v>26</v>
      </c>
      <c r="K633">
        <v>30</v>
      </c>
      <c r="L633">
        <v>45.5</v>
      </c>
      <c r="M633" s="115">
        <f t="shared" si="928"/>
        <v>1613.64</v>
      </c>
      <c r="N633" s="7">
        <v>3533.107636511756</v>
      </c>
      <c r="O633" s="7">
        <v>3835.359341571188</v>
      </c>
      <c r="P633" s="7">
        <v>4891.8999999999996</v>
      </c>
      <c r="Q633" s="121" t="s">
        <v>392</v>
      </c>
      <c r="R633">
        <v>1</v>
      </c>
      <c r="S633">
        <v>1</v>
      </c>
      <c r="T633">
        <v>1</v>
      </c>
      <c r="U633" t="e">
        <f t="shared" si="929"/>
        <v>#VALUE!</v>
      </c>
      <c r="V633">
        <f t="shared" si="930"/>
        <v>1944</v>
      </c>
      <c r="W633">
        <f t="shared" si="931"/>
        <v>2111</v>
      </c>
      <c r="X633">
        <f t="shared" si="932"/>
        <v>2692</v>
      </c>
      <c r="Y633" t="e">
        <f t="shared" si="900"/>
        <v>#VALUE!</v>
      </c>
      <c r="Z633">
        <f t="shared" si="901"/>
        <v>334</v>
      </c>
      <c r="AA633">
        <f t="shared" si="902"/>
        <v>363</v>
      </c>
      <c r="AB633" s="8">
        <f t="shared" si="903"/>
        <v>463</v>
      </c>
      <c r="AC633" s="213" t="e">
        <f t="shared" si="946"/>
        <v>#VALUE!</v>
      </c>
      <c r="AD633" s="213">
        <f t="shared" si="947"/>
        <v>0.81568841452346841</v>
      </c>
      <c r="AE633" s="213">
        <f t="shared" si="948"/>
        <v>0.95863485255559289</v>
      </c>
      <c r="AF633" s="213">
        <f t="shared" si="949"/>
        <v>1.5374784696312123</v>
      </c>
      <c r="AG633" s="167">
        <f t="shared" si="933"/>
        <v>3.969E-4</v>
      </c>
      <c r="AH633" s="167">
        <f t="shared" si="934"/>
        <v>1.7345999999999999</v>
      </c>
      <c r="AI633" s="167">
        <f t="shared" si="935"/>
        <v>4</v>
      </c>
      <c r="AJ633" s="167">
        <f t="shared" si="936"/>
        <v>5.7428799999999995E-4</v>
      </c>
      <c r="AK633" s="115">
        <f t="shared" ref="AK633" si="999">AK541*(1-(($E633-50)*0.005))</f>
        <v>547.6</v>
      </c>
      <c r="AL633" s="7">
        <f t="shared" ref="AL633:AM633" si="1000">AL541*(1-(($E633-50)*0.005))</f>
        <v>593.85</v>
      </c>
      <c r="AM633" s="7">
        <f t="shared" si="1000"/>
        <v>757.57500000000005</v>
      </c>
      <c r="AN633">
        <v>1</v>
      </c>
      <c r="AO633">
        <v>1</v>
      </c>
      <c r="AP633">
        <v>1</v>
      </c>
      <c r="AQ633">
        <f t="shared" si="938"/>
        <v>617</v>
      </c>
      <c r="AR633">
        <f t="shared" si="938"/>
        <v>669</v>
      </c>
      <c r="AS633">
        <f t="shared" si="939"/>
        <v>853</v>
      </c>
      <c r="AT633">
        <f t="shared" si="905"/>
        <v>265</v>
      </c>
      <c r="AU633">
        <f t="shared" si="906"/>
        <v>288</v>
      </c>
      <c r="AV633" s="8">
        <f t="shared" si="907"/>
        <v>367</v>
      </c>
      <c r="AW633" s="213">
        <f t="shared" si="952"/>
        <v>0.52096976067905243</v>
      </c>
      <c r="AX633" s="213">
        <f t="shared" si="953"/>
        <v>0.61208201305415344</v>
      </c>
      <c r="AY633" s="213">
        <f t="shared" si="954"/>
        <v>0.97923388823486845</v>
      </c>
      <c r="AZ633" s="119">
        <f t="shared" si="973"/>
        <v>0.9</v>
      </c>
      <c r="BA633" s="1">
        <v>11</v>
      </c>
      <c r="BB633">
        <v>12.4</v>
      </c>
      <c r="BC633">
        <v>19.2</v>
      </c>
      <c r="BE633" s="7">
        <v>2373</v>
      </c>
      <c r="BG633" s="123">
        <f t="shared" si="940"/>
        <v>0.68</v>
      </c>
      <c r="BJ633">
        <v>0</v>
      </c>
      <c r="BK633">
        <v>11.2</v>
      </c>
      <c r="BL633">
        <v>13</v>
      </c>
      <c r="BM633">
        <v>21.85</v>
      </c>
      <c r="BO633">
        <f t="shared" si="958"/>
        <v>1</v>
      </c>
      <c r="BP633">
        <f t="shared" si="958"/>
        <v>1</v>
      </c>
      <c r="BQ633">
        <f t="shared" si="958"/>
        <v>1</v>
      </c>
      <c r="BR633">
        <f t="shared" si="941"/>
        <v>617</v>
      </c>
      <c r="BS633">
        <f t="shared" si="955"/>
        <v>669</v>
      </c>
      <c r="BT633">
        <f t="shared" si="956"/>
        <v>853</v>
      </c>
      <c r="BV633">
        <f t="shared" si="942"/>
        <v>0</v>
      </c>
      <c r="BW633">
        <f t="shared" si="943"/>
        <v>0</v>
      </c>
      <c r="BX633">
        <f t="shared" si="944"/>
        <v>0</v>
      </c>
      <c r="BY633">
        <f t="shared" si="898"/>
        <v>1</v>
      </c>
    </row>
    <row r="634" spans="1:77" x14ac:dyDescent="0.25">
      <c r="A634" t="str">
        <f t="shared" si="945"/>
        <v>26515</v>
      </c>
      <c r="D634">
        <v>2</v>
      </c>
      <c r="E634">
        <v>65</v>
      </c>
      <c r="F634">
        <v>40.5</v>
      </c>
      <c r="G634">
        <v>15</v>
      </c>
      <c r="H634">
        <v>16.5</v>
      </c>
      <c r="I634">
        <v>0</v>
      </c>
      <c r="J634">
        <v>26</v>
      </c>
      <c r="K634">
        <v>30</v>
      </c>
      <c r="L634">
        <v>46.4</v>
      </c>
      <c r="M634" s="115">
        <f t="shared" si="928"/>
        <v>2195.2000000000003</v>
      </c>
      <c r="N634" s="7">
        <v>3021.1783832091446</v>
      </c>
      <c r="O634" s="7">
        <v>3225.6120441880121</v>
      </c>
      <c r="P634" s="7">
        <v>4597.96</v>
      </c>
      <c r="Q634" s="121" t="s">
        <v>392</v>
      </c>
      <c r="R634">
        <v>1</v>
      </c>
      <c r="S634">
        <v>1</v>
      </c>
      <c r="T634">
        <v>1</v>
      </c>
      <c r="U634" t="e">
        <f t="shared" si="929"/>
        <v>#VALUE!</v>
      </c>
      <c r="V634">
        <f t="shared" si="930"/>
        <v>1663</v>
      </c>
      <c r="W634">
        <f t="shared" si="931"/>
        <v>1775</v>
      </c>
      <c r="X634">
        <f t="shared" si="932"/>
        <v>2530</v>
      </c>
      <c r="Y634" t="e">
        <f t="shared" si="900"/>
        <v>#VALUE!</v>
      </c>
      <c r="Z634">
        <f t="shared" si="901"/>
        <v>286</v>
      </c>
      <c r="AA634">
        <f t="shared" si="902"/>
        <v>305</v>
      </c>
      <c r="AB634" s="8">
        <f t="shared" si="903"/>
        <v>435</v>
      </c>
      <c r="AC634" s="213" t="e">
        <f t="shared" si="946"/>
        <v>#VALUE!</v>
      </c>
      <c r="AD634" s="213">
        <f t="shared" si="947"/>
        <v>0.40567328897815791</v>
      </c>
      <c r="AE634" s="213">
        <f t="shared" si="948"/>
        <v>0.46065452839613102</v>
      </c>
      <c r="AF634" s="213">
        <f t="shared" si="949"/>
        <v>0.92950689183491919</v>
      </c>
      <c r="AG634" s="167">
        <f t="shared" si="933"/>
        <v>2.0829999999999999E-4</v>
      </c>
      <c r="AH634" s="167">
        <f t="shared" si="934"/>
        <v>1.724</v>
      </c>
      <c r="AI634" s="167">
        <f t="shared" si="935"/>
        <v>2</v>
      </c>
      <c r="AJ634" s="167">
        <f t="shared" si="936"/>
        <v>4.6182900000000003E-4</v>
      </c>
      <c r="AK634" s="115">
        <f>AK542</f>
        <v>412.40297880742492</v>
      </c>
      <c r="AL634" s="7">
        <f t="shared" ref="AL634:AM634" si="1001">AL542</f>
        <v>440.30899429620177</v>
      </c>
      <c r="AM634" s="7">
        <f t="shared" si="1001"/>
        <v>627.64</v>
      </c>
      <c r="AN634">
        <v>1</v>
      </c>
      <c r="AO634">
        <v>1</v>
      </c>
      <c r="AP634">
        <v>1</v>
      </c>
      <c r="AQ634">
        <f t="shared" si="938"/>
        <v>464</v>
      </c>
      <c r="AR634">
        <f t="shared" si="938"/>
        <v>496</v>
      </c>
      <c r="AS634">
        <f t="shared" si="939"/>
        <v>707</v>
      </c>
      <c r="AT634">
        <f t="shared" si="905"/>
        <v>200</v>
      </c>
      <c r="AU634">
        <f t="shared" si="906"/>
        <v>213</v>
      </c>
      <c r="AV634" s="8">
        <f t="shared" si="907"/>
        <v>304</v>
      </c>
      <c r="AW634" s="213">
        <f t="shared" si="952"/>
        <v>0.20018268215712315</v>
      </c>
      <c r="AX634" s="213">
        <f t="shared" si="953"/>
        <v>0.22667802498768563</v>
      </c>
      <c r="AY634" s="213">
        <f t="shared" si="954"/>
        <v>0.45767449713240937</v>
      </c>
      <c r="AZ634" s="119">
        <f t="shared" si="973"/>
        <v>0.7</v>
      </c>
      <c r="BA634" s="1">
        <v>11.5</v>
      </c>
      <c r="BB634">
        <v>12.8</v>
      </c>
      <c r="BC634">
        <v>19.600000000000001</v>
      </c>
      <c r="BE634" s="7">
        <v>2744</v>
      </c>
      <c r="BG634" s="123">
        <f t="shared" si="940"/>
        <v>0.8</v>
      </c>
      <c r="BJ634">
        <v>0</v>
      </c>
      <c r="BK634">
        <v>10</v>
      </c>
      <c r="BL634">
        <v>11.8</v>
      </c>
      <c r="BM634">
        <v>21.85</v>
      </c>
      <c r="BO634">
        <f t="shared" si="958"/>
        <v>1</v>
      </c>
      <c r="BP634">
        <f t="shared" si="958"/>
        <v>1</v>
      </c>
      <c r="BQ634">
        <f t="shared" si="958"/>
        <v>1</v>
      </c>
      <c r="BR634">
        <f t="shared" si="941"/>
        <v>464</v>
      </c>
      <c r="BS634">
        <f t="shared" si="955"/>
        <v>496</v>
      </c>
      <c r="BT634">
        <f t="shared" si="956"/>
        <v>707</v>
      </c>
      <c r="BV634">
        <f t="shared" si="942"/>
        <v>0</v>
      </c>
      <c r="BW634">
        <f t="shared" si="943"/>
        <v>0</v>
      </c>
      <c r="BX634">
        <f t="shared" si="944"/>
        <v>0</v>
      </c>
      <c r="BY634">
        <f t="shared" si="898"/>
        <v>1</v>
      </c>
    </row>
    <row r="635" spans="1:77" x14ac:dyDescent="0.25">
      <c r="A635" t="str">
        <f t="shared" si="945"/>
        <v>26516</v>
      </c>
      <c r="D635">
        <v>2</v>
      </c>
      <c r="E635">
        <v>65</v>
      </c>
      <c r="F635">
        <v>40.5</v>
      </c>
      <c r="G635">
        <v>16</v>
      </c>
      <c r="H635">
        <v>16.5</v>
      </c>
      <c r="I635">
        <v>0</v>
      </c>
      <c r="J635">
        <v>26</v>
      </c>
      <c r="K635">
        <v>30</v>
      </c>
      <c r="L635">
        <v>46.4</v>
      </c>
      <c r="M635" s="115">
        <f t="shared" si="928"/>
        <v>2422.84</v>
      </c>
      <c r="N635" s="7">
        <v>4417.9368883555589</v>
      </c>
      <c r="O635" s="7">
        <v>4716.8848144627045</v>
      </c>
      <c r="P635" s="7">
        <v>6723.7</v>
      </c>
      <c r="Q635" s="121" t="s">
        <v>392</v>
      </c>
      <c r="R635">
        <v>1</v>
      </c>
      <c r="S635">
        <v>1</v>
      </c>
      <c r="T635">
        <v>1</v>
      </c>
      <c r="U635" t="e">
        <f t="shared" si="929"/>
        <v>#VALUE!</v>
      </c>
      <c r="V635">
        <f t="shared" si="930"/>
        <v>2431</v>
      </c>
      <c r="W635">
        <f t="shared" si="931"/>
        <v>2596</v>
      </c>
      <c r="X635">
        <f t="shared" si="932"/>
        <v>3700</v>
      </c>
      <c r="Y635" t="e">
        <f t="shared" si="900"/>
        <v>#VALUE!</v>
      </c>
      <c r="Z635">
        <f t="shared" si="901"/>
        <v>418</v>
      </c>
      <c r="AA635">
        <f t="shared" si="902"/>
        <v>447</v>
      </c>
      <c r="AB635" s="8">
        <f t="shared" si="903"/>
        <v>636</v>
      </c>
      <c r="AC635" s="213" t="e">
        <f t="shared" si="946"/>
        <v>#VALUE!</v>
      </c>
      <c r="AD635" s="213">
        <f t="shared" si="947"/>
        <v>2.5213468282021396</v>
      </c>
      <c r="AE635" s="213">
        <f t="shared" si="948"/>
        <v>2.8804721573310847</v>
      </c>
      <c r="AF635" s="213">
        <f t="shared" si="949"/>
        <v>5.8025032936903136</v>
      </c>
      <c r="AG635" s="167">
        <f t="shared" si="933"/>
        <v>2.0829999999999999E-4</v>
      </c>
      <c r="AH635" s="167">
        <f t="shared" si="934"/>
        <v>1.724</v>
      </c>
      <c r="AI635" s="167">
        <f t="shared" si="935"/>
        <v>4</v>
      </c>
      <c r="AJ635" s="167">
        <f t="shared" si="936"/>
        <v>1.392796E-3</v>
      </c>
      <c r="AK635" s="115">
        <f t="shared" ref="AK635" si="1002">AK543*(1-(($E635-50)*0.005))</f>
        <v>625.30000000000007</v>
      </c>
      <c r="AL635" s="7">
        <f t="shared" ref="AL635:AM635" si="1003">AL543*(1-(($E635-50)*0.005))</f>
        <v>667.85</v>
      </c>
      <c r="AM635" s="7">
        <f t="shared" si="1003"/>
        <v>952.75</v>
      </c>
      <c r="AN635">
        <v>1</v>
      </c>
      <c r="AO635">
        <v>1</v>
      </c>
      <c r="AP635">
        <v>1</v>
      </c>
      <c r="AQ635">
        <f t="shared" si="938"/>
        <v>704</v>
      </c>
      <c r="AR635">
        <f t="shared" si="938"/>
        <v>752</v>
      </c>
      <c r="AS635">
        <f t="shared" si="939"/>
        <v>1073</v>
      </c>
      <c r="AT635">
        <f t="shared" si="905"/>
        <v>303</v>
      </c>
      <c r="AU635">
        <f t="shared" si="906"/>
        <v>323</v>
      </c>
      <c r="AV635" s="8">
        <f t="shared" si="907"/>
        <v>461</v>
      </c>
      <c r="AW635" s="213">
        <f t="shared" si="952"/>
        <v>1.3315047881842166</v>
      </c>
      <c r="AX635" s="213">
        <f t="shared" si="953"/>
        <v>1.5115249008173457</v>
      </c>
      <c r="AY635" s="213">
        <f t="shared" si="954"/>
        <v>3.0623489220943925</v>
      </c>
      <c r="AZ635" s="119">
        <f t="shared" si="973"/>
        <v>1.3</v>
      </c>
      <c r="BA635" s="1">
        <v>11.5</v>
      </c>
      <c r="BB635">
        <v>12.8</v>
      </c>
      <c r="BC635">
        <v>19.600000000000001</v>
      </c>
      <c r="BE635" s="7">
        <v>3563</v>
      </c>
      <c r="BG635" s="123">
        <f t="shared" si="940"/>
        <v>0.68</v>
      </c>
      <c r="BJ635">
        <v>0</v>
      </c>
      <c r="BK635">
        <v>10</v>
      </c>
      <c r="BL635">
        <v>11.8</v>
      </c>
      <c r="BM635">
        <v>21.85</v>
      </c>
      <c r="BO635">
        <f t="shared" si="958"/>
        <v>1</v>
      </c>
      <c r="BP635">
        <f t="shared" si="958"/>
        <v>1</v>
      </c>
      <c r="BQ635">
        <f t="shared" si="958"/>
        <v>1</v>
      </c>
      <c r="BR635">
        <f t="shared" si="941"/>
        <v>704</v>
      </c>
      <c r="BS635">
        <f t="shared" si="955"/>
        <v>752</v>
      </c>
      <c r="BT635">
        <f t="shared" si="956"/>
        <v>1073</v>
      </c>
      <c r="BV635">
        <f t="shared" si="942"/>
        <v>0</v>
      </c>
      <c r="BW635">
        <f t="shared" si="943"/>
        <v>0</v>
      </c>
      <c r="BX635">
        <f t="shared" si="944"/>
        <v>0</v>
      </c>
      <c r="BY635">
        <f t="shared" si="898"/>
        <v>1</v>
      </c>
    </row>
    <row r="636" spans="1:77" x14ac:dyDescent="0.25">
      <c r="A636" t="str">
        <f t="shared" si="945"/>
        <v>26520</v>
      </c>
      <c r="D636">
        <v>2</v>
      </c>
      <c r="E636">
        <v>65</v>
      </c>
      <c r="F636">
        <v>40.5</v>
      </c>
      <c r="G636">
        <v>20</v>
      </c>
      <c r="H636">
        <v>21.5</v>
      </c>
      <c r="I636">
        <v>0</v>
      </c>
      <c r="J636">
        <v>26</v>
      </c>
      <c r="K636">
        <v>30</v>
      </c>
      <c r="L636">
        <v>46.4</v>
      </c>
      <c r="M636" s="115">
        <f t="shared" si="928"/>
        <v>3060.8</v>
      </c>
      <c r="N636" s="7">
        <v>4165.887726998767</v>
      </c>
      <c r="O636" s="7">
        <v>4522.2727563025155</v>
      </c>
      <c r="P636" s="7">
        <v>5768.04</v>
      </c>
      <c r="Q636" s="121" t="s">
        <v>392</v>
      </c>
      <c r="R636">
        <v>1</v>
      </c>
      <c r="S636">
        <v>1</v>
      </c>
      <c r="T636">
        <v>1</v>
      </c>
      <c r="U636" t="e">
        <f t="shared" si="929"/>
        <v>#VALUE!</v>
      </c>
      <c r="V636">
        <f t="shared" si="930"/>
        <v>2293</v>
      </c>
      <c r="W636">
        <f t="shared" si="931"/>
        <v>2489</v>
      </c>
      <c r="X636">
        <f t="shared" si="932"/>
        <v>3174</v>
      </c>
      <c r="Y636" t="e">
        <f t="shared" si="900"/>
        <v>#VALUE!</v>
      </c>
      <c r="Z636">
        <f t="shared" si="901"/>
        <v>394</v>
      </c>
      <c r="AA636">
        <f t="shared" si="902"/>
        <v>428</v>
      </c>
      <c r="AB636" s="8">
        <f t="shared" si="903"/>
        <v>546</v>
      </c>
      <c r="AC636" s="213" t="e">
        <f t="shared" si="946"/>
        <v>#VALUE!</v>
      </c>
      <c r="AD636" s="213">
        <f t="shared" si="947"/>
        <v>0.61022024249238682</v>
      </c>
      <c r="AE636" s="213">
        <f t="shared" si="948"/>
        <v>0.71908058425100041</v>
      </c>
      <c r="AF636" s="213">
        <f t="shared" si="949"/>
        <v>1.165660541004842</v>
      </c>
      <c r="AG636" s="167">
        <f t="shared" si="933"/>
        <v>1.2760000000000001E-4</v>
      </c>
      <c r="AH636" s="167">
        <f t="shared" si="934"/>
        <v>1.7219</v>
      </c>
      <c r="AI636" s="167">
        <f t="shared" si="935"/>
        <v>2</v>
      </c>
      <c r="AJ636" s="167">
        <f t="shared" si="936"/>
        <v>3.76611E-4</v>
      </c>
      <c r="AK636" s="115">
        <f>AK544</f>
        <v>514.83890668473202</v>
      </c>
      <c r="AL636" s="7">
        <f t="shared" ref="AL636:AM636" si="1004">AL544</f>
        <v>558.88255136973487</v>
      </c>
      <c r="AM636" s="7">
        <f t="shared" si="1004"/>
        <v>712.84</v>
      </c>
      <c r="AN636">
        <v>1</v>
      </c>
      <c r="AO636">
        <v>1</v>
      </c>
      <c r="AP636">
        <v>1</v>
      </c>
      <c r="AQ636">
        <f t="shared" si="938"/>
        <v>580</v>
      </c>
      <c r="AR636">
        <f t="shared" si="938"/>
        <v>629</v>
      </c>
      <c r="AS636">
        <f t="shared" si="939"/>
        <v>803</v>
      </c>
      <c r="AT636">
        <f t="shared" si="905"/>
        <v>249</v>
      </c>
      <c r="AU636">
        <f t="shared" si="906"/>
        <v>270</v>
      </c>
      <c r="AV636" s="8">
        <f t="shared" si="907"/>
        <v>345</v>
      </c>
      <c r="AW636" s="213">
        <f t="shared" si="952"/>
        <v>0.2457475700730431</v>
      </c>
      <c r="AX636" s="213">
        <f t="shared" si="953"/>
        <v>0.28850408345949569</v>
      </c>
      <c r="AY636" s="213">
        <f t="shared" si="954"/>
        <v>0.46895306878364951</v>
      </c>
      <c r="AZ636" s="119">
        <f t="shared" si="973"/>
        <v>0.9</v>
      </c>
      <c r="BA636" s="1">
        <v>11.5</v>
      </c>
      <c r="BB636">
        <v>12.8</v>
      </c>
      <c r="BC636">
        <v>19.600000000000001</v>
      </c>
      <c r="BE636" s="7">
        <v>3826</v>
      </c>
      <c r="BG636" s="123">
        <f t="shared" si="940"/>
        <v>0.8</v>
      </c>
      <c r="BJ636">
        <v>0</v>
      </c>
      <c r="BK636">
        <v>10</v>
      </c>
      <c r="BL636">
        <v>11.8</v>
      </c>
      <c r="BM636">
        <v>21.85</v>
      </c>
      <c r="BO636">
        <f t="shared" si="958"/>
        <v>1</v>
      </c>
      <c r="BP636">
        <f t="shared" si="958"/>
        <v>1</v>
      </c>
      <c r="BQ636">
        <f t="shared" si="958"/>
        <v>1</v>
      </c>
      <c r="BR636">
        <f t="shared" si="941"/>
        <v>580</v>
      </c>
      <c r="BS636">
        <f t="shared" si="955"/>
        <v>629</v>
      </c>
      <c r="BT636">
        <f t="shared" si="956"/>
        <v>803</v>
      </c>
      <c r="BV636">
        <f t="shared" si="942"/>
        <v>0</v>
      </c>
      <c r="BW636">
        <f t="shared" si="943"/>
        <v>0</v>
      </c>
      <c r="BX636">
        <f t="shared" si="944"/>
        <v>0</v>
      </c>
      <c r="BY636">
        <f t="shared" si="898"/>
        <v>1</v>
      </c>
    </row>
    <row r="637" spans="1:77" x14ac:dyDescent="0.25">
      <c r="A637" t="str">
        <f t="shared" si="945"/>
        <v>26521</v>
      </c>
      <c r="D637">
        <v>2</v>
      </c>
      <c r="E637">
        <v>65</v>
      </c>
      <c r="F637">
        <v>40.5</v>
      </c>
      <c r="G637">
        <v>21</v>
      </c>
      <c r="H637">
        <v>21.5</v>
      </c>
      <c r="I637">
        <v>0</v>
      </c>
      <c r="J637">
        <v>26</v>
      </c>
      <c r="K637">
        <v>30</v>
      </c>
      <c r="L637">
        <v>46.4</v>
      </c>
      <c r="M637" s="115">
        <f t="shared" si="928"/>
        <v>3846.4</v>
      </c>
      <c r="N637" s="7">
        <v>5689.6682460807178</v>
      </c>
      <c r="O637" s="7">
        <v>6074.6702425752001</v>
      </c>
      <c r="P637" s="7">
        <v>8659.16</v>
      </c>
      <c r="Q637" s="121" t="s">
        <v>392</v>
      </c>
      <c r="R637">
        <v>1</v>
      </c>
      <c r="S637">
        <v>1</v>
      </c>
      <c r="T637">
        <v>1</v>
      </c>
      <c r="U637" t="e">
        <f t="shared" si="929"/>
        <v>#VALUE!</v>
      </c>
      <c r="V637">
        <f t="shared" si="930"/>
        <v>3131</v>
      </c>
      <c r="W637">
        <f t="shared" si="931"/>
        <v>3343</v>
      </c>
      <c r="X637">
        <f t="shared" si="932"/>
        <v>4765</v>
      </c>
      <c r="Y637" t="e">
        <f t="shared" si="900"/>
        <v>#VALUE!</v>
      </c>
      <c r="Z637">
        <f t="shared" si="901"/>
        <v>539</v>
      </c>
      <c r="AA637">
        <f t="shared" si="902"/>
        <v>575</v>
      </c>
      <c r="AB637" s="8">
        <f t="shared" si="903"/>
        <v>820</v>
      </c>
      <c r="AC637" s="213" t="e">
        <f t="shared" si="946"/>
        <v>#VALUE!</v>
      </c>
      <c r="AD637" s="213">
        <f t="shared" si="947"/>
        <v>1.5918668064877077</v>
      </c>
      <c r="AE637" s="213">
        <f t="shared" si="948"/>
        <v>1.8090173392662052</v>
      </c>
      <c r="AF637" s="213">
        <f t="shared" si="949"/>
        <v>3.6517180993889111</v>
      </c>
      <c r="AG637" s="167">
        <f t="shared" si="933"/>
        <v>1.2760000000000001E-4</v>
      </c>
      <c r="AH637" s="167">
        <f t="shared" si="934"/>
        <v>1.7219</v>
      </c>
      <c r="AI637" s="167">
        <f t="shared" si="935"/>
        <v>4</v>
      </c>
      <c r="AJ637" s="167">
        <f t="shared" si="936"/>
        <v>5.1420100000000005E-4</v>
      </c>
      <c r="AK637" s="115">
        <f t="shared" ref="AK637" si="1005">AK545*(1-(($E637-50)*0.005))</f>
        <v>682.68088126453097</v>
      </c>
      <c r="AL637" s="7">
        <f t="shared" ref="AL637:AM637" si="1006">AL545*(1-(($E637-50)*0.005))</f>
        <v>728.87575430242862</v>
      </c>
      <c r="AM637" s="7">
        <f t="shared" si="1006"/>
        <v>1038.9785000000002</v>
      </c>
      <c r="AN637">
        <v>1</v>
      </c>
      <c r="AO637">
        <v>1</v>
      </c>
      <c r="AP637">
        <v>1</v>
      </c>
      <c r="AQ637">
        <f t="shared" si="938"/>
        <v>769</v>
      </c>
      <c r="AR637">
        <f t="shared" si="938"/>
        <v>821</v>
      </c>
      <c r="AS637">
        <f t="shared" si="939"/>
        <v>1170</v>
      </c>
      <c r="AT637">
        <f t="shared" si="905"/>
        <v>331</v>
      </c>
      <c r="AU637">
        <f t="shared" si="906"/>
        <v>353</v>
      </c>
      <c r="AV637" s="8">
        <f t="shared" si="907"/>
        <v>503</v>
      </c>
      <c r="AW637" s="213">
        <f t="shared" si="952"/>
        <v>0.60732699591675265</v>
      </c>
      <c r="AX637" s="213">
        <f t="shared" si="953"/>
        <v>0.68962809175183226</v>
      </c>
      <c r="AY637" s="213">
        <f t="shared" si="954"/>
        <v>1.3884870199733848</v>
      </c>
      <c r="AZ637" s="119">
        <f t="shared" si="973"/>
        <v>1.7</v>
      </c>
      <c r="BA637" s="1">
        <v>11.5</v>
      </c>
      <c r="BB637">
        <v>12.8</v>
      </c>
      <c r="BC637">
        <v>19.600000000000001</v>
      </c>
      <c r="BE637" s="7">
        <v>4808</v>
      </c>
      <c r="BG637" s="123">
        <f t="shared" si="940"/>
        <v>0.8</v>
      </c>
      <c r="BJ637">
        <v>0</v>
      </c>
      <c r="BK637">
        <v>10</v>
      </c>
      <c r="BL637">
        <v>11.8</v>
      </c>
      <c r="BM637">
        <v>21.85</v>
      </c>
      <c r="BO637">
        <f t="shared" si="958"/>
        <v>1</v>
      </c>
      <c r="BP637">
        <f t="shared" si="958"/>
        <v>1</v>
      </c>
      <c r="BQ637">
        <f t="shared" si="958"/>
        <v>1</v>
      </c>
      <c r="BR637">
        <f t="shared" si="941"/>
        <v>769</v>
      </c>
      <c r="BS637">
        <f t="shared" si="955"/>
        <v>821</v>
      </c>
      <c r="BT637">
        <f t="shared" si="956"/>
        <v>1170</v>
      </c>
      <c r="BV637">
        <f t="shared" si="942"/>
        <v>0</v>
      </c>
      <c r="BW637">
        <f t="shared" si="943"/>
        <v>0</v>
      </c>
      <c r="BX637">
        <f t="shared" si="944"/>
        <v>0</v>
      </c>
      <c r="BY637">
        <f t="shared" si="898"/>
        <v>1</v>
      </c>
    </row>
    <row r="638" spans="1:77" x14ac:dyDescent="0.25">
      <c r="A638" t="str">
        <f t="shared" si="945"/>
        <v>26510</v>
      </c>
      <c r="D638">
        <v>2</v>
      </c>
      <c r="E638">
        <v>65</v>
      </c>
      <c r="F638">
        <v>40.5</v>
      </c>
      <c r="G638">
        <v>10</v>
      </c>
      <c r="H638">
        <v>11.5</v>
      </c>
      <c r="I638">
        <v>0</v>
      </c>
      <c r="J638">
        <v>26</v>
      </c>
      <c r="K638">
        <v>30</v>
      </c>
      <c r="L638">
        <v>46</v>
      </c>
      <c r="M638" s="115">
        <f t="shared" si="928"/>
        <v>1816.2</v>
      </c>
      <c r="N638" s="7">
        <v>2970.6878039917879</v>
      </c>
      <c r="O638" s="7">
        <v>3224.8253922941558</v>
      </c>
      <c r="P638" s="7">
        <v>4113.18</v>
      </c>
      <c r="Q638" s="121" t="s">
        <v>392</v>
      </c>
      <c r="R638">
        <v>1</v>
      </c>
      <c r="S638">
        <v>1</v>
      </c>
      <c r="T638">
        <v>1</v>
      </c>
      <c r="U638" t="e">
        <f t="shared" si="929"/>
        <v>#VALUE!</v>
      </c>
      <c r="V638">
        <f t="shared" si="930"/>
        <v>1635</v>
      </c>
      <c r="W638">
        <f t="shared" si="931"/>
        <v>1775</v>
      </c>
      <c r="X638">
        <f t="shared" si="932"/>
        <v>2264</v>
      </c>
      <c r="Y638" t="e">
        <f t="shared" si="900"/>
        <v>#VALUE!</v>
      </c>
      <c r="Z638">
        <f t="shared" si="901"/>
        <v>281</v>
      </c>
      <c r="AA638">
        <f t="shared" si="902"/>
        <v>305</v>
      </c>
      <c r="AB638" s="8">
        <f t="shared" si="903"/>
        <v>389</v>
      </c>
      <c r="AC638" s="213" t="e">
        <f t="shared" si="946"/>
        <v>#VALUE!</v>
      </c>
      <c r="AD638" s="213">
        <f t="shared" si="947"/>
        <v>0.353860357331714</v>
      </c>
      <c r="AE638" s="213">
        <f t="shared" si="948"/>
        <v>0.41512326959665147</v>
      </c>
      <c r="AF638" s="213">
        <f t="shared" si="949"/>
        <v>0.66710859026727443</v>
      </c>
      <c r="AG638" s="167">
        <f t="shared" si="933"/>
        <v>3.969E-4</v>
      </c>
      <c r="AH638" s="167">
        <f t="shared" si="934"/>
        <v>1.7345999999999999</v>
      </c>
      <c r="AI638" s="167">
        <f t="shared" si="935"/>
        <v>2</v>
      </c>
      <c r="AJ638" s="167">
        <f t="shared" si="936"/>
        <v>3.6734700000000002E-4</v>
      </c>
      <c r="AK638" s="115">
        <f>AK546</f>
        <v>411.84801378696699</v>
      </c>
      <c r="AL638" s="7">
        <f t="shared" ref="AL638:AM638" si="1007">AL546</f>
        <v>447.08095237792156</v>
      </c>
      <c r="AM638" s="7">
        <f t="shared" si="1007"/>
        <v>570.24</v>
      </c>
      <c r="AN638">
        <v>1</v>
      </c>
      <c r="AO638">
        <v>1</v>
      </c>
      <c r="AP638">
        <v>1</v>
      </c>
      <c r="AQ638">
        <f t="shared" si="938"/>
        <v>464</v>
      </c>
      <c r="AR638">
        <f t="shared" si="938"/>
        <v>503</v>
      </c>
      <c r="AS638">
        <f t="shared" si="939"/>
        <v>642</v>
      </c>
      <c r="AT638">
        <f t="shared" si="905"/>
        <v>200</v>
      </c>
      <c r="AU638">
        <f t="shared" si="906"/>
        <v>216</v>
      </c>
      <c r="AV638" s="8">
        <f t="shared" si="907"/>
        <v>276</v>
      </c>
      <c r="AW638" s="213">
        <f t="shared" si="952"/>
        <v>0.18258820594564507</v>
      </c>
      <c r="AX638" s="213">
        <f t="shared" si="953"/>
        <v>0.21206087397307319</v>
      </c>
      <c r="AY638" s="213">
        <f t="shared" si="954"/>
        <v>0.3417002078863372</v>
      </c>
      <c r="AZ638" s="119">
        <f t="shared" si="973"/>
        <v>0.4</v>
      </c>
      <c r="BA638" s="1">
        <v>12.2</v>
      </c>
      <c r="BB638">
        <v>13.7</v>
      </c>
      <c r="BC638">
        <v>22</v>
      </c>
      <c r="BE638" s="7">
        <v>2018</v>
      </c>
      <c r="BG638" s="123">
        <f t="shared" si="940"/>
        <v>0.9</v>
      </c>
      <c r="BJ638">
        <v>0</v>
      </c>
      <c r="BK638">
        <v>10.9</v>
      </c>
      <c r="BL638">
        <v>12.7</v>
      </c>
      <c r="BM638">
        <v>21.85</v>
      </c>
      <c r="BO638">
        <f t="shared" si="958"/>
        <v>1</v>
      </c>
      <c r="BP638">
        <f t="shared" si="958"/>
        <v>1</v>
      </c>
      <c r="BQ638">
        <f t="shared" si="958"/>
        <v>1</v>
      </c>
      <c r="BR638">
        <f t="shared" si="941"/>
        <v>464</v>
      </c>
      <c r="BS638">
        <f t="shared" si="955"/>
        <v>503</v>
      </c>
      <c r="BT638">
        <f t="shared" si="956"/>
        <v>642</v>
      </c>
      <c r="BV638">
        <f t="shared" si="942"/>
        <v>0</v>
      </c>
      <c r="BW638">
        <f t="shared" si="943"/>
        <v>0</v>
      </c>
      <c r="BX638">
        <f t="shared" si="944"/>
        <v>0</v>
      </c>
      <c r="BY638">
        <f t="shared" si="898"/>
        <v>1</v>
      </c>
    </row>
    <row r="639" spans="1:77" x14ac:dyDescent="0.25">
      <c r="A639" t="str">
        <f t="shared" si="945"/>
        <v>26511</v>
      </c>
      <c r="D639">
        <v>2</v>
      </c>
      <c r="E639">
        <v>65</v>
      </c>
      <c r="F639">
        <v>40.5</v>
      </c>
      <c r="G639">
        <v>11</v>
      </c>
      <c r="H639">
        <v>11.5</v>
      </c>
      <c r="I639">
        <v>0</v>
      </c>
      <c r="J639">
        <v>26</v>
      </c>
      <c r="K639">
        <v>30</v>
      </c>
      <c r="L639">
        <v>46</v>
      </c>
      <c r="M639" s="115">
        <f t="shared" si="928"/>
        <v>1814.92</v>
      </c>
      <c r="N639" s="7">
        <v>4030.7284303866513</v>
      </c>
      <c r="O639" s="7">
        <v>4375.55079813051</v>
      </c>
      <c r="P639" s="7">
        <v>5580.9</v>
      </c>
      <c r="Q639" s="121" t="s">
        <v>392</v>
      </c>
      <c r="R639">
        <v>1</v>
      </c>
      <c r="S639">
        <v>1</v>
      </c>
      <c r="T639">
        <v>1</v>
      </c>
      <c r="U639" t="e">
        <f t="shared" si="929"/>
        <v>#VALUE!</v>
      </c>
      <c r="V639">
        <f t="shared" si="930"/>
        <v>2218</v>
      </c>
      <c r="W639">
        <f t="shared" si="931"/>
        <v>2408</v>
      </c>
      <c r="X639">
        <f t="shared" si="932"/>
        <v>3071</v>
      </c>
      <c r="Y639" t="e">
        <f t="shared" si="900"/>
        <v>#VALUE!</v>
      </c>
      <c r="Z639">
        <f t="shared" si="901"/>
        <v>382</v>
      </c>
      <c r="AA639">
        <f t="shared" si="902"/>
        <v>414</v>
      </c>
      <c r="AB639" s="8">
        <f t="shared" si="903"/>
        <v>528</v>
      </c>
      <c r="AC639" s="213" t="e">
        <f t="shared" si="946"/>
        <v>#VALUE!</v>
      </c>
      <c r="AD639" s="213">
        <f t="shared" si="947"/>
        <v>1.0583816874953158</v>
      </c>
      <c r="AE639" s="213">
        <f t="shared" si="948"/>
        <v>1.2372460268840018</v>
      </c>
      <c r="AF639" s="213">
        <f t="shared" si="949"/>
        <v>1.9847202670413</v>
      </c>
      <c r="AG639" s="167">
        <f t="shared" si="933"/>
        <v>3.969E-4</v>
      </c>
      <c r="AH639" s="167">
        <f t="shared" si="934"/>
        <v>1.7345999999999999</v>
      </c>
      <c r="AI639" s="167">
        <f t="shared" si="935"/>
        <v>4</v>
      </c>
      <c r="AJ639" s="167">
        <f t="shared" si="936"/>
        <v>5.7428799999999995E-4</v>
      </c>
      <c r="AK639" s="115">
        <f t="shared" ref="AK639" si="1008">AK547*(1-(($E639-50)*0.005))</f>
        <v>624.4704010183209</v>
      </c>
      <c r="AL639" s="7">
        <f t="shared" ref="AL639:AM639" si="1009">AL547*(1-(($E639-50)*0.005))</f>
        <v>677.89284462473347</v>
      </c>
      <c r="AM639" s="7">
        <f t="shared" si="1009"/>
        <v>864.6345</v>
      </c>
      <c r="AN639">
        <v>1</v>
      </c>
      <c r="AO639">
        <v>1</v>
      </c>
      <c r="AP639">
        <v>1</v>
      </c>
      <c r="AQ639">
        <f t="shared" si="938"/>
        <v>703</v>
      </c>
      <c r="AR639">
        <f t="shared" si="938"/>
        <v>763</v>
      </c>
      <c r="AS639">
        <f t="shared" si="939"/>
        <v>974</v>
      </c>
      <c r="AT639">
        <f t="shared" si="905"/>
        <v>302</v>
      </c>
      <c r="AU639">
        <f t="shared" si="906"/>
        <v>328</v>
      </c>
      <c r="AV639" s="8">
        <f t="shared" si="907"/>
        <v>419</v>
      </c>
      <c r="AW639" s="213">
        <f t="shared" si="952"/>
        <v>0.67103666201411338</v>
      </c>
      <c r="AX639" s="213">
        <f t="shared" si="953"/>
        <v>0.78751913661772699</v>
      </c>
      <c r="AY639" s="213">
        <f t="shared" si="954"/>
        <v>1.2664233551770299</v>
      </c>
      <c r="AZ639" s="119">
        <f t="shared" si="973"/>
        <v>0.9</v>
      </c>
      <c r="BA639" s="1">
        <v>12.2</v>
      </c>
      <c r="BB639">
        <v>13.7</v>
      </c>
      <c r="BC639">
        <v>22</v>
      </c>
      <c r="BE639" s="7">
        <v>2669</v>
      </c>
      <c r="BG639" s="123">
        <f t="shared" si="940"/>
        <v>0.68</v>
      </c>
      <c r="BJ639">
        <v>0</v>
      </c>
      <c r="BK639">
        <v>10.9</v>
      </c>
      <c r="BL639">
        <v>12.7</v>
      </c>
      <c r="BM639">
        <v>21.85</v>
      </c>
      <c r="BO639">
        <f t="shared" si="958"/>
        <v>1</v>
      </c>
      <c r="BP639">
        <f t="shared" si="958"/>
        <v>1</v>
      </c>
      <c r="BQ639">
        <f t="shared" si="958"/>
        <v>1</v>
      </c>
      <c r="BR639">
        <f t="shared" si="941"/>
        <v>703</v>
      </c>
      <c r="BS639">
        <f t="shared" si="955"/>
        <v>763</v>
      </c>
      <c r="BT639">
        <f t="shared" si="956"/>
        <v>974</v>
      </c>
      <c r="BV639">
        <f t="shared" si="942"/>
        <v>0</v>
      </c>
      <c r="BW639">
        <f t="shared" si="943"/>
        <v>0</v>
      </c>
      <c r="BX639">
        <f t="shared" si="944"/>
        <v>0</v>
      </c>
      <c r="BY639">
        <f t="shared" si="898"/>
        <v>1</v>
      </c>
    </row>
    <row r="640" spans="1:77" x14ac:dyDescent="0.25">
      <c r="A640" t="str">
        <f t="shared" si="945"/>
        <v>26515</v>
      </c>
      <c r="D640">
        <v>2</v>
      </c>
      <c r="E640">
        <v>65</v>
      </c>
      <c r="F640">
        <v>40.5</v>
      </c>
      <c r="G640">
        <v>15</v>
      </c>
      <c r="H640">
        <v>16.5</v>
      </c>
      <c r="I640">
        <v>0</v>
      </c>
      <c r="J640">
        <v>26</v>
      </c>
      <c r="K640">
        <v>30</v>
      </c>
      <c r="L640">
        <v>46.4</v>
      </c>
      <c r="M640" s="115">
        <f t="shared" si="928"/>
        <v>2469.6000000000004</v>
      </c>
      <c r="N640" s="7">
        <v>3233.3460619053994</v>
      </c>
      <c r="O640" s="7">
        <v>3452.1364439366635</v>
      </c>
      <c r="P640" s="7">
        <v>4920.8599999999997</v>
      </c>
      <c r="Q640" s="121" t="s">
        <v>392</v>
      </c>
      <c r="R640">
        <v>1</v>
      </c>
      <c r="S640">
        <v>1</v>
      </c>
      <c r="T640">
        <v>1</v>
      </c>
      <c r="U640" t="e">
        <f t="shared" si="929"/>
        <v>#VALUE!</v>
      </c>
      <c r="V640">
        <f t="shared" si="930"/>
        <v>1779</v>
      </c>
      <c r="W640">
        <f t="shared" si="931"/>
        <v>1900</v>
      </c>
      <c r="X640">
        <f t="shared" si="932"/>
        <v>2708</v>
      </c>
      <c r="Y640" t="e">
        <f t="shared" si="900"/>
        <v>#VALUE!</v>
      </c>
      <c r="Z640">
        <f t="shared" si="901"/>
        <v>306</v>
      </c>
      <c r="AA640">
        <f t="shared" si="902"/>
        <v>327</v>
      </c>
      <c r="AB640" s="8">
        <f t="shared" si="903"/>
        <v>466</v>
      </c>
      <c r="AC640" s="213" t="e">
        <f t="shared" si="946"/>
        <v>#VALUE!</v>
      </c>
      <c r="AD640" s="213">
        <f t="shared" si="947"/>
        <v>0.4636441432552757</v>
      </c>
      <c r="AE640" s="213">
        <f t="shared" si="948"/>
        <v>0.52863903264505419</v>
      </c>
      <c r="AF640" s="213">
        <f t="shared" si="949"/>
        <v>1.065130334122897</v>
      </c>
      <c r="AG640" s="167">
        <f t="shared" si="933"/>
        <v>2.0829999999999999E-4</v>
      </c>
      <c r="AH640" s="167">
        <f t="shared" si="934"/>
        <v>1.724</v>
      </c>
      <c r="AI640" s="167">
        <f t="shared" si="935"/>
        <v>2</v>
      </c>
      <c r="AJ640" s="167">
        <f t="shared" si="936"/>
        <v>4.6182900000000003E-4</v>
      </c>
      <c r="AK640" s="115">
        <f>AK548</f>
        <v>420.6820520547858</v>
      </c>
      <c r="AL640" s="7">
        <f t="shared" ref="AL640:AM640" si="1010">AL548</f>
        <v>449.14828645115074</v>
      </c>
      <c r="AM640" s="7">
        <f t="shared" si="1010"/>
        <v>640.24</v>
      </c>
      <c r="AN640">
        <v>1</v>
      </c>
      <c r="AO640">
        <v>1</v>
      </c>
      <c r="AP640">
        <v>1</v>
      </c>
      <c r="AQ640">
        <f t="shared" si="938"/>
        <v>474</v>
      </c>
      <c r="AR640">
        <f t="shared" si="938"/>
        <v>506</v>
      </c>
      <c r="AS640">
        <f t="shared" si="939"/>
        <v>721</v>
      </c>
      <c r="AT640">
        <f t="shared" si="905"/>
        <v>204</v>
      </c>
      <c r="AU640">
        <f t="shared" si="906"/>
        <v>218</v>
      </c>
      <c r="AV640" s="8">
        <f t="shared" si="907"/>
        <v>310</v>
      </c>
      <c r="AW640" s="213">
        <f t="shared" si="952"/>
        <v>0.2081614905940678</v>
      </c>
      <c r="AX640" s="213">
        <f t="shared" si="953"/>
        <v>0.23730238933050243</v>
      </c>
      <c r="AY640" s="213">
        <f t="shared" si="954"/>
        <v>0.47569842907227855</v>
      </c>
      <c r="AZ640" s="119">
        <f t="shared" si="973"/>
        <v>0.7</v>
      </c>
      <c r="BA640" s="1">
        <v>11.5</v>
      </c>
      <c r="BB640">
        <v>12.8</v>
      </c>
      <c r="BC640">
        <v>19.600000000000001</v>
      </c>
      <c r="BE640" s="7">
        <v>3087</v>
      </c>
      <c r="BG640" s="123">
        <f t="shared" si="940"/>
        <v>0.8</v>
      </c>
      <c r="BJ640">
        <v>0</v>
      </c>
      <c r="BK640">
        <v>10</v>
      </c>
      <c r="BL640">
        <v>11.8</v>
      </c>
      <c r="BM640">
        <v>21.85</v>
      </c>
      <c r="BO640">
        <f t="shared" si="958"/>
        <v>1</v>
      </c>
      <c r="BP640">
        <f t="shared" si="958"/>
        <v>1</v>
      </c>
      <c r="BQ640">
        <f t="shared" si="958"/>
        <v>1</v>
      </c>
      <c r="BR640">
        <f t="shared" si="941"/>
        <v>474</v>
      </c>
      <c r="BS640">
        <f t="shared" si="955"/>
        <v>506</v>
      </c>
      <c r="BT640">
        <f t="shared" si="956"/>
        <v>721</v>
      </c>
      <c r="BV640">
        <f t="shared" si="942"/>
        <v>0</v>
      </c>
      <c r="BW640">
        <f t="shared" si="943"/>
        <v>0</v>
      </c>
      <c r="BX640">
        <f t="shared" si="944"/>
        <v>0</v>
      </c>
      <c r="BY640">
        <f t="shared" si="898"/>
        <v>1</v>
      </c>
    </row>
    <row r="641" spans="1:77" x14ac:dyDescent="0.25">
      <c r="A641" t="str">
        <f t="shared" si="945"/>
        <v>26516</v>
      </c>
      <c r="D641">
        <v>2</v>
      </c>
      <c r="E641">
        <v>65</v>
      </c>
      <c r="F641">
        <v>40.5</v>
      </c>
      <c r="G641">
        <v>16</v>
      </c>
      <c r="H641">
        <v>16.5</v>
      </c>
      <c r="I641">
        <v>0</v>
      </c>
      <c r="J641">
        <v>26</v>
      </c>
      <c r="K641">
        <v>30</v>
      </c>
      <c r="L641">
        <v>46.4</v>
      </c>
      <c r="M641" s="115">
        <f t="shared" si="928"/>
        <v>2726.1200000000003</v>
      </c>
      <c r="N641" s="7">
        <v>4843.4549704976926</v>
      </c>
      <c r="O641" s="7">
        <v>5171.1963699821436</v>
      </c>
      <c r="P641" s="7">
        <v>7371.3</v>
      </c>
      <c r="Q641" s="121" t="s">
        <v>392</v>
      </c>
      <c r="R641">
        <v>1</v>
      </c>
      <c r="S641">
        <v>1</v>
      </c>
      <c r="T641">
        <v>1</v>
      </c>
      <c r="U641" t="e">
        <f t="shared" si="929"/>
        <v>#VALUE!</v>
      </c>
      <c r="V641">
        <f t="shared" si="930"/>
        <v>2666</v>
      </c>
      <c r="W641">
        <f t="shared" si="931"/>
        <v>2846</v>
      </c>
      <c r="X641">
        <f t="shared" si="932"/>
        <v>4057</v>
      </c>
      <c r="Y641" t="e">
        <f t="shared" si="900"/>
        <v>#VALUE!</v>
      </c>
      <c r="Z641">
        <f t="shared" si="901"/>
        <v>459</v>
      </c>
      <c r="AA641">
        <f t="shared" si="902"/>
        <v>490</v>
      </c>
      <c r="AB641" s="8">
        <f t="shared" si="903"/>
        <v>698</v>
      </c>
      <c r="AC641" s="213" t="e">
        <f t="shared" si="946"/>
        <v>#VALUE!</v>
      </c>
      <c r="AD641" s="213">
        <f t="shared" si="947"/>
        <v>3.0360275179925149</v>
      </c>
      <c r="AE641" s="213">
        <f t="shared" si="948"/>
        <v>3.4567043700291076</v>
      </c>
      <c r="AF641" s="213">
        <f t="shared" si="949"/>
        <v>6.9803609427633138</v>
      </c>
      <c r="AG641" s="167">
        <f t="shared" si="933"/>
        <v>2.0829999999999999E-4</v>
      </c>
      <c r="AH641" s="167">
        <f t="shared" si="934"/>
        <v>1.724</v>
      </c>
      <c r="AI641" s="167">
        <f t="shared" si="935"/>
        <v>4</v>
      </c>
      <c r="AJ641" s="167">
        <f t="shared" si="936"/>
        <v>1.392796E-3</v>
      </c>
      <c r="AK641" s="115">
        <f t="shared" ref="AK641" si="1011">AK549*(1-(($E641-50)*0.005))</f>
        <v>634.83572272644938</v>
      </c>
      <c r="AL641" s="7">
        <f t="shared" ref="AL641:AM641" si="1012">AL549*(1-(($E641-50)*0.005))</f>
        <v>677.79306402030477</v>
      </c>
      <c r="AM641" s="7">
        <f t="shared" si="1012"/>
        <v>966.16250000000002</v>
      </c>
      <c r="AN641">
        <v>1</v>
      </c>
      <c r="AO641">
        <v>1</v>
      </c>
      <c r="AP641">
        <v>1</v>
      </c>
      <c r="AQ641">
        <f t="shared" si="938"/>
        <v>715</v>
      </c>
      <c r="AR641">
        <f t="shared" si="938"/>
        <v>763</v>
      </c>
      <c r="AS641">
        <f t="shared" si="939"/>
        <v>1088</v>
      </c>
      <c r="AT641">
        <f t="shared" si="905"/>
        <v>307</v>
      </c>
      <c r="AU641">
        <f t="shared" si="906"/>
        <v>328</v>
      </c>
      <c r="AV641" s="8">
        <f t="shared" si="907"/>
        <v>468</v>
      </c>
      <c r="AW641" s="213">
        <f t="shared" si="952"/>
        <v>1.3666013986069177</v>
      </c>
      <c r="AX641" s="213">
        <f t="shared" si="953"/>
        <v>1.5583018144611398</v>
      </c>
      <c r="AY641" s="213">
        <f t="shared" si="954"/>
        <v>3.1553636093705948</v>
      </c>
      <c r="AZ641" s="119">
        <f t="shared" si="973"/>
        <v>1.3</v>
      </c>
      <c r="BA641" s="1">
        <v>11.5</v>
      </c>
      <c r="BB641">
        <v>12.8</v>
      </c>
      <c r="BC641">
        <v>19.600000000000001</v>
      </c>
      <c r="BE641" s="7">
        <v>4009</v>
      </c>
      <c r="BG641" s="123">
        <f t="shared" si="940"/>
        <v>0.68</v>
      </c>
      <c r="BJ641">
        <v>0</v>
      </c>
      <c r="BK641">
        <v>10</v>
      </c>
      <c r="BL641">
        <v>11.8</v>
      </c>
      <c r="BM641">
        <v>21.85</v>
      </c>
      <c r="BO641">
        <f t="shared" si="958"/>
        <v>1</v>
      </c>
      <c r="BP641">
        <f t="shared" si="958"/>
        <v>1</v>
      </c>
      <c r="BQ641">
        <f t="shared" si="958"/>
        <v>1</v>
      </c>
      <c r="BR641">
        <f t="shared" si="941"/>
        <v>715</v>
      </c>
      <c r="BS641">
        <f t="shared" si="955"/>
        <v>763</v>
      </c>
      <c r="BT641">
        <f t="shared" si="956"/>
        <v>1088</v>
      </c>
      <c r="BV641">
        <f t="shared" si="942"/>
        <v>0</v>
      </c>
      <c r="BW641">
        <f t="shared" si="943"/>
        <v>0</v>
      </c>
      <c r="BX641">
        <f t="shared" si="944"/>
        <v>0</v>
      </c>
      <c r="BY641">
        <f t="shared" si="898"/>
        <v>1</v>
      </c>
    </row>
    <row r="642" spans="1:77" x14ac:dyDescent="0.25">
      <c r="A642" t="str">
        <f t="shared" si="945"/>
        <v>26520</v>
      </c>
      <c r="D642">
        <v>2</v>
      </c>
      <c r="E642">
        <v>65</v>
      </c>
      <c r="F642">
        <v>40.5</v>
      </c>
      <c r="G642">
        <v>20</v>
      </c>
      <c r="H642">
        <v>21.5</v>
      </c>
      <c r="I642">
        <v>0</v>
      </c>
      <c r="J642">
        <v>26</v>
      </c>
      <c r="K642">
        <v>30</v>
      </c>
      <c r="L642">
        <v>46.4</v>
      </c>
      <c r="M642" s="115">
        <f t="shared" si="928"/>
        <v>3443.2000000000003</v>
      </c>
      <c r="N642" s="7">
        <v>4497.8275192555193</v>
      </c>
      <c r="O642" s="7">
        <v>4882.6094666576164</v>
      </c>
      <c r="P642" s="7">
        <v>6227.64</v>
      </c>
      <c r="Q642" s="121" t="s">
        <v>392</v>
      </c>
      <c r="R642">
        <v>1</v>
      </c>
      <c r="S642">
        <v>1</v>
      </c>
      <c r="T642">
        <v>1</v>
      </c>
      <c r="U642" t="e">
        <f t="shared" si="929"/>
        <v>#VALUE!</v>
      </c>
      <c r="V642">
        <f t="shared" si="930"/>
        <v>2475</v>
      </c>
      <c r="W642">
        <f t="shared" si="931"/>
        <v>2687</v>
      </c>
      <c r="X642">
        <f t="shared" si="932"/>
        <v>3427</v>
      </c>
      <c r="Y642" t="e">
        <f t="shared" si="900"/>
        <v>#VALUE!</v>
      </c>
      <c r="Z642">
        <f t="shared" si="901"/>
        <v>426</v>
      </c>
      <c r="AA642">
        <f t="shared" si="902"/>
        <v>462</v>
      </c>
      <c r="AB642" s="8">
        <f t="shared" si="903"/>
        <v>589</v>
      </c>
      <c r="AC642" s="213" t="e">
        <f t="shared" si="946"/>
        <v>#VALUE!</v>
      </c>
      <c r="AD642" s="213">
        <f t="shared" si="947"/>
        <v>0.7124314151828971</v>
      </c>
      <c r="AE642" s="213">
        <f t="shared" si="948"/>
        <v>0.8368112967338811</v>
      </c>
      <c r="AF642" s="213">
        <f t="shared" si="949"/>
        <v>1.3549053645263462</v>
      </c>
      <c r="AG642" s="167">
        <f t="shared" si="933"/>
        <v>1.2760000000000001E-4</v>
      </c>
      <c r="AH642" s="167">
        <f t="shared" si="934"/>
        <v>1.7219</v>
      </c>
      <c r="AI642" s="167">
        <f t="shared" si="935"/>
        <v>2</v>
      </c>
      <c r="AJ642" s="167">
        <f t="shared" si="936"/>
        <v>3.76611E-4</v>
      </c>
      <c r="AK642" s="115">
        <f>AK550</f>
        <v>526.1057925837863</v>
      </c>
      <c r="AL642" s="7">
        <f t="shared" ref="AL642:AM642" si="1013">AL550</f>
        <v>571.11330132956857</v>
      </c>
      <c r="AM642" s="7">
        <f t="shared" si="1013"/>
        <v>728.44</v>
      </c>
      <c r="AN642">
        <v>1</v>
      </c>
      <c r="AO642">
        <v>1</v>
      </c>
      <c r="AP642">
        <v>1</v>
      </c>
      <c r="AQ642">
        <f t="shared" si="938"/>
        <v>592</v>
      </c>
      <c r="AR642">
        <f t="shared" si="938"/>
        <v>643</v>
      </c>
      <c r="AS642">
        <f t="shared" si="939"/>
        <v>820</v>
      </c>
      <c r="AT642">
        <f t="shared" si="905"/>
        <v>255</v>
      </c>
      <c r="AU642">
        <f t="shared" si="906"/>
        <v>276</v>
      </c>
      <c r="AV642" s="8">
        <f t="shared" si="907"/>
        <v>353</v>
      </c>
      <c r="AW642" s="213">
        <f t="shared" si="952"/>
        <v>0.25761643441420073</v>
      </c>
      <c r="AX642" s="213">
        <f t="shared" si="953"/>
        <v>0.30134513751185149</v>
      </c>
      <c r="AY642" s="213">
        <f t="shared" si="954"/>
        <v>0.49075646804201611</v>
      </c>
      <c r="AZ642" s="119">
        <f t="shared" si="973"/>
        <v>0.9</v>
      </c>
      <c r="BA642" s="1">
        <v>11.5</v>
      </c>
      <c r="BB642">
        <v>12.8</v>
      </c>
      <c r="BC642">
        <v>19.600000000000001</v>
      </c>
      <c r="BE642" s="7">
        <v>4304</v>
      </c>
      <c r="BG642" s="123">
        <f t="shared" si="940"/>
        <v>0.8</v>
      </c>
      <c r="BJ642">
        <v>0</v>
      </c>
      <c r="BK642">
        <v>10</v>
      </c>
      <c r="BL642">
        <v>11.8</v>
      </c>
      <c r="BM642">
        <v>21.85</v>
      </c>
      <c r="BO642">
        <f t="shared" si="958"/>
        <v>1</v>
      </c>
      <c r="BP642">
        <f t="shared" si="958"/>
        <v>1</v>
      </c>
      <c r="BQ642">
        <f t="shared" si="958"/>
        <v>1</v>
      </c>
      <c r="BR642">
        <f t="shared" si="941"/>
        <v>592</v>
      </c>
      <c r="BS642">
        <f t="shared" si="955"/>
        <v>643</v>
      </c>
      <c r="BT642">
        <f t="shared" si="956"/>
        <v>820</v>
      </c>
      <c r="BV642">
        <f t="shared" si="942"/>
        <v>0</v>
      </c>
      <c r="BW642">
        <f t="shared" si="943"/>
        <v>0</v>
      </c>
      <c r="BX642">
        <f t="shared" si="944"/>
        <v>0</v>
      </c>
      <c r="BY642">
        <f t="shared" si="898"/>
        <v>1</v>
      </c>
    </row>
    <row r="643" spans="1:77" x14ac:dyDescent="0.25">
      <c r="A643" t="str">
        <f t="shared" si="945"/>
        <v>26521</v>
      </c>
      <c r="D643">
        <v>2</v>
      </c>
      <c r="E643">
        <v>65</v>
      </c>
      <c r="F643">
        <v>40.5</v>
      </c>
      <c r="G643">
        <v>21</v>
      </c>
      <c r="H643">
        <v>21.5</v>
      </c>
      <c r="I643">
        <v>0</v>
      </c>
      <c r="J643">
        <v>26</v>
      </c>
      <c r="K643">
        <v>30</v>
      </c>
      <c r="L643">
        <v>46.4</v>
      </c>
      <c r="M643" s="115">
        <f t="shared" si="928"/>
        <v>4327.2</v>
      </c>
      <c r="N643" s="7">
        <v>6016.7573462820046</v>
      </c>
      <c r="O643" s="7">
        <v>6423.892435808023</v>
      </c>
      <c r="P643" s="7">
        <v>9156.9599999999991</v>
      </c>
      <c r="Q643" s="121" t="s">
        <v>392</v>
      </c>
      <c r="R643">
        <v>1</v>
      </c>
      <c r="S643">
        <v>1</v>
      </c>
      <c r="T643">
        <v>1</v>
      </c>
      <c r="U643" t="e">
        <f t="shared" si="929"/>
        <v>#VALUE!</v>
      </c>
      <c r="V643">
        <f t="shared" si="930"/>
        <v>3311</v>
      </c>
      <c r="W643">
        <f t="shared" si="931"/>
        <v>3535</v>
      </c>
      <c r="X643">
        <f t="shared" si="932"/>
        <v>5039</v>
      </c>
      <c r="Y643" t="e">
        <f t="shared" si="900"/>
        <v>#VALUE!</v>
      </c>
      <c r="Z643">
        <f t="shared" si="901"/>
        <v>569</v>
      </c>
      <c r="AA643">
        <f t="shared" si="902"/>
        <v>608</v>
      </c>
      <c r="AB643" s="8">
        <f t="shared" si="903"/>
        <v>867</v>
      </c>
      <c r="AC643" s="213" t="e">
        <f t="shared" si="946"/>
        <v>#VALUE!</v>
      </c>
      <c r="AD643" s="213">
        <f t="shared" si="947"/>
        <v>1.7718698316138359</v>
      </c>
      <c r="AE643" s="213">
        <f t="shared" si="948"/>
        <v>2.0201583911585459</v>
      </c>
      <c r="AF643" s="213">
        <f t="shared" si="949"/>
        <v>4.077797937882047</v>
      </c>
      <c r="AG643" s="167">
        <f t="shared" si="933"/>
        <v>1.2760000000000001E-4</v>
      </c>
      <c r="AH643" s="167">
        <f t="shared" si="934"/>
        <v>1.7219</v>
      </c>
      <c r="AI643" s="167">
        <f t="shared" si="935"/>
        <v>4</v>
      </c>
      <c r="AJ643" s="167">
        <f t="shared" si="936"/>
        <v>5.1420100000000005E-4</v>
      </c>
      <c r="AK643" s="115">
        <f t="shared" ref="AK643" si="1014">AK551*(1-(($E643-50)*0.005))</f>
        <v>693.86420084152155</v>
      </c>
      <c r="AL643" s="7">
        <f t="shared" ref="AL643:AM643" si="1015">AL551*(1-(($E643-50)*0.005))</f>
        <v>740.81581402284382</v>
      </c>
      <c r="AM643" s="7">
        <f t="shared" si="1015"/>
        <v>1055.9985000000001</v>
      </c>
      <c r="AN643">
        <v>1</v>
      </c>
      <c r="AO643">
        <v>1</v>
      </c>
      <c r="AP643">
        <v>1</v>
      </c>
      <c r="AQ643">
        <f t="shared" si="938"/>
        <v>781</v>
      </c>
      <c r="AR643">
        <f t="shared" si="938"/>
        <v>834</v>
      </c>
      <c r="AS643">
        <f t="shared" si="939"/>
        <v>1189</v>
      </c>
      <c r="AT643">
        <f t="shared" si="905"/>
        <v>336</v>
      </c>
      <c r="AU643">
        <f t="shared" si="906"/>
        <v>359</v>
      </c>
      <c r="AV643" s="8">
        <f t="shared" si="907"/>
        <v>511</v>
      </c>
      <c r="AW643" s="213">
        <f t="shared" si="952"/>
        <v>0.62557702646109581</v>
      </c>
      <c r="AX643" s="213">
        <f t="shared" si="953"/>
        <v>0.71297235078844323</v>
      </c>
      <c r="AY643" s="213">
        <f t="shared" si="954"/>
        <v>1.4324917771370005</v>
      </c>
      <c r="AZ643" s="119">
        <f t="shared" si="973"/>
        <v>1.7</v>
      </c>
      <c r="BA643" s="1">
        <v>11.5</v>
      </c>
      <c r="BB643">
        <v>12.8</v>
      </c>
      <c r="BC643">
        <v>19.600000000000001</v>
      </c>
      <c r="BE643" s="7">
        <v>5409</v>
      </c>
      <c r="BG643" s="123">
        <f t="shared" si="940"/>
        <v>0.8</v>
      </c>
      <c r="BJ643">
        <v>0</v>
      </c>
      <c r="BK643">
        <v>10</v>
      </c>
      <c r="BL643">
        <v>11.8</v>
      </c>
      <c r="BM643">
        <v>21.85</v>
      </c>
      <c r="BO643">
        <f t="shared" si="958"/>
        <v>1</v>
      </c>
      <c r="BP643">
        <f t="shared" si="958"/>
        <v>1</v>
      </c>
      <c r="BQ643">
        <f t="shared" si="958"/>
        <v>1</v>
      </c>
      <c r="BR643">
        <f t="shared" si="941"/>
        <v>781</v>
      </c>
      <c r="BS643">
        <f t="shared" si="955"/>
        <v>834</v>
      </c>
      <c r="BT643">
        <f t="shared" si="956"/>
        <v>1189</v>
      </c>
      <c r="BV643">
        <f t="shared" si="942"/>
        <v>0</v>
      </c>
      <c r="BW643">
        <f t="shared" si="943"/>
        <v>0</v>
      </c>
      <c r="BX643">
        <f t="shared" si="944"/>
        <v>0</v>
      </c>
      <c r="BY643">
        <f t="shared" si="898"/>
        <v>1</v>
      </c>
    </row>
    <row r="644" spans="1:77" x14ac:dyDescent="0.25">
      <c r="A644" t="str">
        <f t="shared" si="945"/>
        <v>26510</v>
      </c>
      <c r="D644">
        <v>2</v>
      </c>
      <c r="E644">
        <v>65</v>
      </c>
      <c r="F644">
        <v>40.5</v>
      </c>
      <c r="G644">
        <v>10</v>
      </c>
      <c r="H644">
        <v>11.5</v>
      </c>
      <c r="I644">
        <v>0</v>
      </c>
      <c r="J644">
        <v>26</v>
      </c>
      <c r="K644">
        <v>30</v>
      </c>
      <c r="L644">
        <v>46.5</v>
      </c>
      <c r="M644" s="115">
        <f t="shared" si="928"/>
        <v>2017.8</v>
      </c>
      <c r="N644" s="7">
        <v>3259.5785648750903</v>
      </c>
      <c r="O644" s="7">
        <v>3552.8677924068675</v>
      </c>
      <c r="P644" s="7">
        <v>4620.9799999999996</v>
      </c>
      <c r="Q644" s="121" t="s">
        <v>392</v>
      </c>
      <c r="R644">
        <v>1</v>
      </c>
      <c r="S644">
        <v>1</v>
      </c>
      <c r="T644">
        <v>1</v>
      </c>
      <c r="U644" t="e">
        <f t="shared" si="929"/>
        <v>#VALUE!</v>
      </c>
      <c r="V644">
        <f t="shared" si="930"/>
        <v>1794</v>
      </c>
      <c r="W644">
        <f t="shared" si="931"/>
        <v>1955</v>
      </c>
      <c r="X644">
        <f t="shared" si="932"/>
        <v>2543</v>
      </c>
      <c r="Y644" t="e">
        <f t="shared" si="900"/>
        <v>#VALUE!</v>
      </c>
      <c r="Z644">
        <f t="shared" si="901"/>
        <v>309</v>
      </c>
      <c r="AA644">
        <f t="shared" si="902"/>
        <v>336</v>
      </c>
      <c r="AB644" s="8">
        <f t="shared" si="903"/>
        <v>437</v>
      </c>
      <c r="AC644" s="213" t="e">
        <f t="shared" si="946"/>
        <v>#VALUE!</v>
      </c>
      <c r="AD644" s="213">
        <f t="shared" si="947"/>
        <v>0.42579886659754623</v>
      </c>
      <c r="AE644" s="213">
        <f t="shared" si="948"/>
        <v>0.50132776228180131</v>
      </c>
      <c r="AF644" s="213">
        <f t="shared" si="949"/>
        <v>0.83720402238151026</v>
      </c>
      <c r="AG644" s="167">
        <f t="shared" si="933"/>
        <v>3.969E-4</v>
      </c>
      <c r="AH644" s="167">
        <f t="shared" si="934"/>
        <v>1.7345999999999999</v>
      </c>
      <c r="AI644" s="167">
        <f t="shared" si="935"/>
        <v>2</v>
      </c>
      <c r="AJ644" s="167">
        <f t="shared" si="936"/>
        <v>3.6734700000000002E-4</v>
      </c>
      <c r="AK644" s="115">
        <f>AK552</f>
        <v>451.89903695786995</v>
      </c>
      <c r="AL644" s="7">
        <f t="shared" ref="AL644:AM644" si="1016">AL552</f>
        <v>492.55985148767917</v>
      </c>
      <c r="AM644" s="7">
        <f t="shared" si="1016"/>
        <v>640.64</v>
      </c>
      <c r="AN644">
        <v>1</v>
      </c>
      <c r="AO644">
        <v>1</v>
      </c>
      <c r="AP644">
        <v>1</v>
      </c>
      <c r="AQ644">
        <f t="shared" si="938"/>
        <v>509</v>
      </c>
      <c r="AR644">
        <f t="shared" si="938"/>
        <v>555</v>
      </c>
      <c r="AS644">
        <f t="shared" si="939"/>
        <v>721</v>
      </c>
      <c r="AT644">
        <f t="shared" si="905"/>
        <v>219</v>
      </c>
      <c r="AU644">
        <f t="shared" si="906"/>
        <v>239</v>
      </c>
      <c r="AV644" s="8">
        <f t="shared" si="907"/>
        <v>310</v>
      </c>
      <c r="AW644" s="213">
        <f t="shared" si="952"/>
        <v>0.21782671229985645</v>
      </c>
      <c r="AX644" s="213">
        <f t="shared" si="953"/>
        <v>0.25819579517848446</v>
      </c>
      <c r="AY644" s="213">
        <f t="shared" si="954"/>
        <v>0.42848850627311286</v>
      </c>
      <c r="AZ644" s="119">
        <f t="shared" si="973"/>
        <v>0.4</v>
      </c>
      <c r="BA644" s="1">
        <v>13.4</v>
      </c>
      <c r="BB644">
        <v>14.8</v>
      </c>
      <c r="BC644">
        <v>24</v>
      </c>
      <c r="BE644" s="7">
        <v>2242</v>
      </c>
      <c r="BG644" s="123">
        <f t="shared" si="940"/>
        <v>0.9</v>
      </c>
      <c r="BJ644">
        <v>0</v>
      </c>
      <c r="BK644">
        <v>10.7</v>
      </c>
      <c r="BL644">
        <v>12.5</v>
      </c>
      <c r="BM644">
        <v>21.85</v>
      </c>
      <c r="BO644">
        <f t="shared" si="958"/>
        <v>1</v>
      </c>
      <c r="BP644">
        <f t="shared" si="958"/>
        <v>1</v>
      </c>
      <c r="BQ644">
        <f t="shared" si="958"/>
        <v>1</v>
      </c>
      <c r="BR644">
        <f t="shared" si="941"/>
        <v>509</v>
      </c>
      <c r="BS644">
        <f t="shared" si="955"/>
        <v>555</v>
      </c>
      <c r="BT644">
        <f t="shared" si="956"/>
        <v>721</v>
      </c>
      <c r="BV644">
        <f t="shared" si="942"/>
        <v>0</v>
      </c>
      <c r="BW644">
        <f t="shared" si="943"/>
        <v>0</v>
      </c>
      <c r="BX644">
        <f t="shared" si="944"/>
        <v>0</v>
      </c>
      <c r="BY644">
        <f t="shared" si="898"/>
        <v>1</v>
      </c>
    </row>
    <row r="645" spans="1:77" x14ac:dyDescent="0.25">
      <c r="A645" t="str">
        <f t="shared" si="945"/>
        <v>26511</v>
      </c>
      <c r="D645">
        <v>2</v>
      </c>
      <c r="E645">
        <v>65</v>
      </c>
      <c r="F645">
        <v>40.5</v>
      </c>
      <c r="G645">
        <v>11</v>
      </c>
      <c r="H645">
        <v>11.5</v>
      </c>
      <c r="I645">
        <v>0</v>
      </c>
      <c r="J645">
        <v>26</v>
      </c>
      <c r="K645">
        <v>30</v>
      </c>
      <c r="L645">
        <v>46.5</v>
      </c>
      <c r="M645" s="115">
        <f t="shared" si="928"/>
        <v>2016.88</v>
      </c>
      <c r="N645" s="7">
        <v>4422.7050634086982</v>
      </c>
      <c r="O645" s="7">
        <v>4820.649682883678</v>
      </c>
      <c r="P645" s="7">
        <v>6269.9</v>
      </c>
      <c r="Q645" s="121" t="s">
        <v>392</v>
      </c>
      <c r="R645">
        <v>1</v>
      </c>
      <c r="S645">
        <v>1</v>
      </c>
      <c r="T645">
        <v>1</v>
      </c>
      <c r="U645" t="e">
        <f t="shared" si="929"/>
        <v>#VALUE!</v>
      </c>
      <c r="V645">
        <f t="shared" si="930"/>
        <v>2434</v>
      </c>
      <c r="W645">
        <f t="shared" si="931"/>
        <v>2653</v>
      </c>
      <c r="X645">
        <f t="shared" si="932"/>
        <v>3451</v>
      </c>
      <c r="Y645" t="e">
        <f t="shared" si="900"/>
        <v>#VALUE!</v>
      </c>
      <c r="Z645">
        <f t="shared" si="901"/>
        <v>419</v>
      </c>
      <c r="AA645">
        <f t="shared" si="902"/>
        <v>456</v>
      </c>
      <c r="AB645" s="8">
        <f t="shared" si="903"/>
        <v>594</v>
      </c>
      <c r="AC645" s="213" t="e">
        <f t="shared" si="946"/>
        <v>#VALUE!</v>
      </c>
      <c r="AD645" s="213">
        <f t="shared" si="947"/>
        <v>1.2664233551770299</v>
      </c>
      <c r="AE645" s="213">
        <f t="shared" si="948"/>
        <v>1.4926410486427331</v>
      </c>
      <c r="AF645" s="213">
        <f t="shared" si="949"/>
        <v>2.4957189750643418</v>
      </c>
      <c r="AG645" s="167">
        <f t="shared" si="933"/>
        <v>3.969E-4</v>
      </c>
      <c r="AH645" s="167">
        <f t="shared" si="934"/>
        <v>1.7345999999999999</v>
      </c>
      <c r="AI645" s="167">
        <f t="shared" si="935"/>
        <v>4</v>
      </c>
      <c r="AJ645" s="167">
        <f t="shared" si="936"/>
        <v>5.7428799999999995E-4</v>
      </c>
      <c r="AK645" s="115">
        <f t="shared" ref="AK645" si="1017">AK553*(1-(($E645-50)*0.005))</f>
        <v>685.42500000000007</v>
      </c>
      <c r="AL645" s="7">
        <f t="shared" ref="AL645:AM645" si="1018">AL553*(1-(($E645-50)*0.005))</f>
        <v>746.47500000000002</v>
      </c>
      <c r="AM645" s="7">
        <f t="shared" si="1018"/>
        <v>971.25</v>
      </c>
      <c r="AN645">
        <v>1</v>
      </c>
      <c r="AO645">
        <v>1</v>
      </c>
      <c r="AP645">
        <v>1</v>
      </c>
      <c r="AQ645">
        <f t="shared" si="938"/>
        <v>772</v>
      </c>
      <c r="AR645">
        <f t="shared" si="938"/>
        <v>841</v>
      </c>
      <c r="AS645">
        <f t="shared" si="939"/>
        <v>1094</v>
      </c>
      <c r="AT645">
        <f t="shared" si="905"/>
        <v>332</v>
      </c>
      <c r="AU645">
        <f t="shared" si="906"/>
        <v>362</v>
      </c>
      <c r="AV645" s="8">
        <f t="shared" si="907"/>
        <v>470</v>
      </c>
      <c r="AW645" s="213">
        <f t="shared" si="952"/>
        <v>0.80624503000945258</v>
      </c>
      <c r="AX645" s="213">
        <f t="shared" si="953"/>
        <v>0.95351847689788571</v>
      </c>
      <c r="AY645" s="213">
        <f t="shared" si="954"/>
        <v>1.5829638467104097</v>
      </c>
      <c r="AZ645" s="119">
        <f t="shared" si="973"/>
        <v>0.9</v>
      </c>
      <c r="BA645" s="1">
        <v>13.4</v>
      </c>
      <c r="BB645">
        <v>14.8</v>
      </c>
      <c r="BC645">
        <v>24</v>
      </c>
      <c r="BE645" s="7">
        <v>2966</v>
      </c>
      <c r="BG645" s="123">
        <f t="shared" si="940"/>
        <v>0.68</v>
      </c>
      <c r="BJ645">
        <v>0</v>
      </c>
      <c r="BK645">
        <v>10.7</v>
      </c>
      <c r="BL645">
        <v>12.5</v>
      </c>
      <c r="BM645">
        <v>21.85</v>
      </c>
      <c r="BO645">
        <f t="shared" si="958"/>
        <v>1</v>
      </c>
      <c r="BP645">
        <f t="shared" si="958"/>
        <v>1</v>
      </c>
      <c r="BQ645">
        <f t="shared" si="958"/>
        <v>1</v>
      </c>
      <c r="BR645">
        <f t="shared" si="941"/>
        <v>772</v>
      </c>
      <c r="BS645">
        <f t="shared" si="955"/>
        <v>841</v>
      </c>
      <c r="BT645">
        <f t="shared" si="956"/>
        <v>1094</v>
      </c>
      <c r="BV645">
        <f t="shared" si="942"/>
        <v>0</v>
      </c>
      <c r="BW645">
        <f t="shared" si="943"/>
        <v>0</v>
      </c>
      <c r="BX645">
        <f t="shared" si="944"/>
        <v>0</v>
      </c>
      <c r="BY645">
        <f t="shared" si="898"/>
        <v>1</v>
      </c>
    </row>
    <row r="646" spans="1:77" x14ac:dyDescent="0.25">
      <c r="A646" t="str">
        <f t="shared" si="945"/>
        <v>26515</v>
      </c>
      <c r="D646">
        <v>2</v>
      </c>
      <c r="E646">
        <v>65</v>
      </c>
      <c r="F646">
        <v>40.5</v>
      </c>
      <c r="G646">
        <v>15</v>
      </c>
      <c r="H646">
        <v>16.5</v>
      </c>
      <c r="I646">
        <v>0</v>
      </c>
      <c r="J646">
        <v>26</v>
      </c>
      <c r="K646">
        <v>30</v>
      </c>
      <c r="L646">
        <v>47.1</v>
      </c>
      <c r="M646" s="115">
        <f t="shared" si="928"/>
        <v>2744</v>
      </c>
      <c r="N646" s="7">
        <v>3875.4624109054007</v>
      </c>
      <c r="O646" s="7">
        <v>4083.4735576056296</v>
      </c>
      <c r="P646" s="7">
        <v>5893.16</v>
      </c>
      <c r="Q646" s="121" t="s">
        <v>392</v>
      </c>
      <c r="R646">
        <v>1</v>
      </c>
      <c r="S646">
        <v>1</v>
      </c>
      <c r="T646">
        <v>1</v>
      </c>
      <c r="U646" t="e">
        <f t="shared" si="929"/>
        <v>#VALUE!</v>
      </c>
      <c r="V646">
        <f t="shared" si="930"/>
        <v>2133</v>
      </c>
      <c r="W646">
        <f t="shared" si="931"/>
        <v>2247</v>
      </c>
      <c r="X646">
        <f t="shared" si="932"/>
        <v>3243</v>
      </c>
      <c r="Y646" t="e">
        <f t="shared" si="900"/>
        <v>#VALUE!</v>
      </c>
      <c r="Z646">
        <f t="shared" si="901"/>
        <v>367</v>
      </c>
      <c r="AA646">
        <f t="shared" si="902"/>
        <v>386</v>
      </c>
      <c r="AB646" s="8">
        <f t="shared" si="903"/>
        <v>558</v>
      </c>
      <c r="AC646" s="213" t="e">
        <f t="shared" si="946"/>
        <v>#VALUE!</v>
      </c>
      <c r="AD646" s="213">
        <f t="shared" si="947"/>
        <v>0.66411525592889653</v>
      </c>
      <c r="AE646" s="213">
        <f t="shared" si="948"/>
        <v>0.7338247954259971</v>
      </c>
      <c r="AF646" s="213">
        <f t="shared" si="949"/>
        <v>1.5214874875185085</v>
      </c>
      <c r="AG646" s="167">
        <f t="shared" si="933"/>
        <v>2.0829999999999999E-4</v>
      </c>
      <c r="AH646" s="167">
        <f t="shared" si="934"/>
        <v>1.724</v>
      </c>
      <c r="AI646" s="167">
        <f t="shared" si="935"/>
        <v>2</v>
      </c>
      <c r="AJ646" s="167">
        <f t="shared" si="936"/>
        <v>4.6182900000000003E-4</v>
      </c>
      <c r="AK646" s="115">
        <f>AK554</f>
        <v>529.01617838795164</v>
      </c>
      <c r="AL646" s="7">
        <f t="shared" ref="AL646:AM646" si="1019">AL554</f>
        <v>557.41053504066974</v>
      </c>
      <c r="AM646" s="7">
        <f t="shared" si="1019"/>
        <v>804.44</v>
      </c>
      <c r="AN646">
        <v>1</v>
      </c>
      <c r="AO646">
        <v>1</v>
      </c>
      <c r="AP646">
        <v>1</v>
      </c>
      <c r="AQ646">
        <f t="shared" si="938"/>
        <v>596</v>
      </c>
      <c r="AR646">
        <f t="shared" si="938"/>
        <v>628</v>
      </c>
      <c r="AS646">
        <f t="shared" si="939"/>
        <v>906</v>
      </c>
      <c r="AT646">
        <f t="shared" si="905"/>
        <v>256</v>
      </c>
      <c r="AU646">
        <f t="shared" si="906"/>
        <v>270</v>
      </c>
      <c r="AV646" s="8">
        <f t="shared" si="907"/>
        <v>390</v>
      </c>
      <c r="AW646" s="213">
        <f t="shared" si="952"/>
        <v>0.32591325811221783</v>
      </c>
      <c r="AX646" s="213">
        <f t="shared" si="953"/>
        <v>0.36205924190656352</v>
      </c>
      <c r="AY646" s="213">
        <f t="shared" si="954"/>
        <v>0.74893987720020228</v>
      </c>
      <c r="AZ646" s="119">
        <f t="shared" si="973"/>
        <v>0.7</v>
      </c>
      <c r="BA646" s="1">
        <v>13.2</v>
      </c>
      <c r="BB646">
        <v>14.7</v>
      </c>
      <c r="BC646">
        <v>23.5</v>
      </c>
      <c r="BE646" s="7">
        <v>3430</v>
      </c>
      <c r="BG646" s="123">
        <f t="shared" si="940"/>
        <v>0.8</v>
      </c>
      <c r="BJ646">
        <v>0</v>
      </c>
      <c r="BK646">
        <v>10</v>
      </c>
      <c r="BL646">
        <v>11.4</v>
      </c>
      <c r="BM646">
        <v>21.85</v>
      </c>
      <c r="BO646">
        <f t="shared" si="958"/>
        <v>1</v>
      </c>
      <c r="BP646">
        <f t="shared" si="958"/>
        <v>1</v>
      </c>
      <c r="BQ646">
        <f t="shared" si="958"/>
        <v>1</v>
      </c>
      <c r="BR646">
        <f t="shared" si="941"/>
        <v>596</v>
      </c>
      <c r="BS646">
        <f t="shared" si="955"/>
        <v>628</v>
      </c>
      <c r="BT646">
        <f t="shared" si="956"/>
        <v>906</v>
      </c>
      <c r="BV646">
        <f t="shared" si="942"/>
        <v>0</v>
      </c>
      <c r="BW646">
        <f t="shared" si="943"/>
        <v>0</v>
      </c>
      <c r="BX646">
        <f t="shared" si="944"/>
        <v>0</v>
      </c>
      <c r="BY646">
        <f t="shared" si="898"/>
        <v>1</v>
      </c>
    </row>
    <row r="647" spans="1:77" x14ac:dyDescent="0.25">
      <c r="A647" t="str">
        <f t="shared" si="945"/>
        <v>26516</v>
      </c>
      <c r="D647">
        <v>2</v>
      </c>
      <c r="E647">
        <v>65</v>
      </c>
      <c r="F647">
        <v>40.5</v>
      </c>
      <c r="G647">
        <v>16</v>
      </c>
      <c r="H647">
        <v>16.5</v>
      </c>
      <c r="I647">
        <v>0</v>
      </c>
      <c r="J647">
        <v>26</v>
      </c>
      <c r="K647">
        <v>30</v>
      </c>
      <c r="L647">
        <v>47.1</v>
      </c>
      <c r="M647" s="115">
        <f t="shared" si="928"/>
        <v>3028.7200000000003</v>
      </c>
      <c r="N647" s="7">
        <v>5667.1755761695722</v>
      </c>
      <c r="O647" s="7">
        <v>5971.3549398587584</v>
      </c>
      <c r="P647" s="7">
        <v>8617.7000000000007</v>
      </c>
      <c r="Q647" s="121" t="s">
        <v>392</v>
      </c>
      <c r="R647">
        <v>1</v>
      </c>
      <c r="S647">
        <v>1</v>
      </c>
      <c r="T647">
        <v>1</v>
      </c>
      <c r="U647" t="e">
        <f t="shared" si="929"/>
        <v>#VALUE!</v>
      </c>
      <c r="V647">
        <f t="shared" si="930"/>
        <v>3119</v>
      </c>
      <c r="W647">
        <f t="shared" si="931"/>
        <v>3286</v>
      </c>
      <c r="X647">
        <f t="shared" si="932"/>
        <v>4743</v>
      </c>
      <c r="Y647" t="e">
        <f t="shared" si="900"/>
        <v>#VALUE!</v>
      </c>
      <c r="Z647">
        <f t="shared" si="901"/>
        <v>536</v>
      </c>
      <c r="AA647">
        <f t="shared" si="902"/>
        <v>565</v>
      </c>
      <c r="AB647" s="8">
        <f t="shared" si="903"/>
        <v>816</v>
      </c>
      <c r="AC647" s="213" t="e">
        <f t="shared" si="946"/>
        <v>#VALUE!</v>
      </c>
      <c r="AD647" s="213">
        <f t="shared" si="947"/>
        <v>4.1309288284258221</v>
      </c>
      <c r="AE647" s="213">
        <f t="shared" si="948"/>
        <v>4.5866637596355968</v>
      </c>
      <c r="AF647" s="213">
        <f t="shared" si="949"/>
        <v>9.520929447507978</v>
      </c>
      <c r="AG647" s="167">
        <f t="shared" si="933"/>
        <v>2.0829999999999999E-4</v>
      </c>
      <c r="AH647" s="167">
        <f t="shared" si="934"/>
        <v>1.724</v>
      </c>
      <c r="AI647" s="167">
        <f t="shared" si="935"/>
        <v>4</v>
      </c>
      <c r="AJ647" s="167">
        <f t="shared" si="936"/>
        <v>1.392796E-3</v>
      </c>
      <c r="AK647" s="115">
        <f t="shared" ref="AK647" si="1020">AK555*(1-(($E647-50)*0.005))</f>
        <v>802.90000000000009</v>
      </c>
      <c r="AL647" s="7">
        <f t="shared" ref="AL647:AM647" si="1021">AL555*(1-(($E647-50)*0.005))</f>
        <v>845.45</v>
      </c>
      <c r="AM647" s="7">
        <f t="shared" si="1021"/>
        <v>1221</v>
      </c>
      <c r="AN647">
        <v>1</v>
      </c>
      <c r="AO647">
        <v>1</v>
      </c>
      <c r="AP647">
        <v>1</v>
      </c>
      <c r="AQ647">
        <f t="shared" si="938"/>
        <v>904</v>
      </c>
      <c r="AR647">
        <f t="shared" si="938"/>
        <v>952</v>
      </c>
      <c r="AS647">
        <f t="shared" si="939"/>
        <v>1375</v>
      </c>
      <c r="AT647">
        <f t="shared" si="905"/>
        <v>389</v>
      </c>
      <c r="AU647">
        <f t="shared" si="906"/>
        <v>409</v>
      </c>
      <c r="AV647" s="8">
        <f t="shared" si="907"/>
        <v>591</v>
      </c>
      <c r="AW647" s="213">
        <f t="shared" si="952"/>
        <v>2.1859997923311889</v>
      </c>
      <c r="AX647" s="213">
        <f t="shared" si="953"/>
        <v>2.4147282257960394</v>
      </c>
      <c r="AY647" s="213">
        <f t="shared" si="954"/>
        <v>5.0154141194579536</v>
      </c>
      <c r="AZ647" s="119">
        <f t="shared" si="973"/>
        <v>1.3</v>
      </c>
      <c r="BA647" s="1">
        <v>13.2</v>
      </c>
      <c r="BB647">
        <v>14.7</v>
      </c>
      <c r="BC647">
        <v>23.5</v>
      </c>
      <c r="BE647" s="7">
        <v>4454</v>
      </c>
      <c r="BG647" s="123">
        <f t="shared" si="940"/>
        <v>0.68</v>
      </c>
      <c r="BJ647">
        <v>0</v>
      </c>
      <c r="BK647">
        <v>10</v>
      </c>
      <c r="BL647">
        <v>11.4</v>
      </c>
      <c r="BM647">
        <v>21.85</v>
      </c>
      <c r="BO647">
        <f t="shared" si="958"/>
        <v>1</v>
      </c>
      <c r="BP647">
        <f t="shared" si="958"/>
        <v>1</v>
      </c>
      <c r="BQ647">
        <f t="shared" si="958"/>
        <v>1</v>
      </c>
      <c r="BR647">
        <f t="shared" si="941"/>
        <v>904</v>
      </c>
      <c r="BS647">
        <f t="shared" si="955"/>
        <v>952</v>
      </c>
      <c r="BT647">
        <f t="shared" si="956"/>
        <v>1375</v>
      </c>
      <c r="BV647">
        <f t="shared" si="942"/>
        <v>0</v>
      </c>
      <c r="BW647">
        <f t="shared" si="943"/>
        <v>0</v>
      </c>
      <c r="BX647">
        <f t="shared" si="944"/>
        <v>0</v>
      </c>
      <c r="BY647">
        <f t="shared" si="898"/>
        <v>1</v>
      </c>
    </row>
    <row r="648" spans="1:77" x14ac:dyDescent="0.25">
      <c r="A648" t="str">
        <f t="shared" si="945"/>
        <v>26520</v>
      </c>
      <c r="D648">
        <v>2</v>
      </c>
      <c r="E648">
        <v>65</v>
      </c>
      <c r="F648">
        <v>40.5</v>
      </c>
      <c r="G648">
        <v>20</v>
      </c>
      <c r="H648">
        <v>21.5</v>
      </c>
      <c r="I648">
        <v>0</v>
      </c>
      <c r="J648">
        <v>26</v>
      </c>
      <c r="K648">
        <v>30</v>
      </c>
      <c r="L648">
        <v>47.1</v>
      </c>
      <c r="M648" s="115">
        <f t="shared" si="928"/>
        <v>3825.6000000000004</v>
      </c>
      <c r="N648" s="7">
        <v>5214.8121821672385</v>
      </c>
      <c r="O648" s="7">
        <v>5684.028740747025</v>
      </c>
      <c r="P648" s="7">
        <v>7392.84</v>
      </c>
      <c r="Q648" s="121" t="s">
        <v>392</v>
      </c>
      <c r="R648">
        <v>1</v>
      </c>
      <c r="S648">
        <v>1</v>
      </c>
      <c r="T648">
        <v>1</v>
      </c>
      <c r="U648" t="e">
        <f t="shared" si="929"/>
        <v>#VALUE!</v>
      </c>
      <c r="V648">
        <f t="shared" si="930"/>
        <v>2870</v>
      </c>
      <c r="W648">
        <f t="shared" si="931"/>
        <v>3128</v>
      </c>
      <c r="X648">
        <f t="shared" si="932"/>
        <v>4069</v>
      </c>
      <c r="Y648" t="e">
        <f t="shared" si="900"/>
        <v>#VALUE!</v>
      </c>
      <c r="Z648">
        <f t="shared" si="901"/>
        <v>494</v>
      </c>
      <c r="AA648">
        <f t="shared" si="902"/>
        <v>538</v>
      </c>
      <c r="AB648" s="8">
        <f t="shared" si="903"/>
        <v>700</v>
      </c>
      <c r="AC648" s="213" t="e">
        <f t="shared" si="946"/>
        <v>#VALUE!</v>
      </c>
      <c r="AD648" s="213">
        <f t="shared" si="947"/>
        <v>0.95571334083464721</v>
      </c>
      <c r="AE648" s="213">
        <f t="shared" si="948"/>
        <v>1.1320133318817749</v>
      </c>
      <c r="AF648" s="213">
        <f t="shared" si="949"/>
        <v>1.9087700057130927</v>
      </c>
      <c r="AG648" s="167">
        <f t="shared" si="933"/>
        <v>1.2760000000000001E-4</v>
      </c>
      <c r="AH648" s="167">
        <f t="shared" si="934"/>
        <v>1.7219</v>
      </c>
      <c r="AI648" s="167">
        <f t="shared" si="935"/>
        <v>2</v>
      </c>
      <c r="AJ648" s="167">
        <f t="shared" si="936"/>
        <v>3.76611E-4</v>
      </c>
      <c r="AK648" s="115">
        <f>AK556</f>
        <v>644.46964929787134</v>
      </c>
      <c r="AL648" s="7">
        <f t="shared" ref="AL648:AM648" si="1022">AL556</f>
        <v>702.45751547390614</v>
      </c>
      <c r="AM648" s="7">
        <f t="shared" si="1022"/>
        <v>913.64</v>
      </c>
      <c r="AN648">
        <v>1</v>
      </c>
      <c r="AO648">
        <v>1</v>
      </c>
      <c r="AP648">
        <v>1</v>
      </c>
      <c r="AQ648">
        <f t="shared" si="938"/>
        <v>726</v>
      </c>
      <c r="AR648">
        <f t="shared" si="938"/>
        <v>791</v>
      </c>
      <c r="AS648">
        <f t="shared" si="939"/>
        <v>1029</v>
      </c>
      <c r="AT648">
        <f t="shared" si="905"/>
        <v>312</v>
      </c>
      <c r="AU648">
        <f t="shared" si="906"/>
        <v>340</v>
      </c>
      <c r="AV648" s="8">
        <f t="shared" si="907"/>
        <v>442</v>
      </c>
      <c r="AW648" s="213">
        <f t="shared" si="952"/>
        <v>0.38421866689777184</v>
      </c>
      <c r="AX648" s="213">
        <f t="shared" si="953"/>
        <v>0.45557590348918631</v>
      </c>
      <c r="AY648" s="213">
        <f t="shared" si="954"/>
        <v>0.76648409067450052</v>
      </c>
      <c r="AZ648" s="119">
        <f t="shared" si="973"/>
        <v>0.9</v>
      </c>
      <c r="BA648" s="1">
        <v>13.2</v>
      </c>
      <c r="BB648">
        <v>14.7</v>
      </c>
      <c r="BC648">
        <v>23.5</v>
      </c>
      <c r="BE648" s="7">
        <v>4782</v>
      </c>
      <c r="BG648" s="123">
        <f t="shared" si="940"/>
        <v>0.8</v>
      </c>
      <c r="BJ648">
        <v>0</v>
      </c>
      <c r="BK648">
        <v>10</v>
      </c>
      <c r="BL648">
        <v>11.4</v>
      </c>
      <c r="BM648">
        <v>21.85</v>
      </c>
      <c r="BO648">
        <f t="shared" si="958"/>
        <v>1</v>
      </c>
      <c r="BP648">
        <f t="shared" si="958"/>
        <v>1</v>
      </c>
      <c r="BQ648">
        <f t="shared" si="958"/>
        <v>1</v>
      </c>
      <c r="BR648">
        <f t="shared" si="941"/>
        <v>726</v>
      </c>
      <c r="BS648">
        <f t="shared" si="955"/>
        <v>791</v>
      </c>
      <c r="BT648">
        <f t="shared" si="956"/>
        <v>1029</v>
      </c>
      <c r="BV648">
        <f t="shared" si="942"/>
        <v>0</v>
      </c>
      <c r="BW648">
        <f t="shared" si="943"/>
        <v>0</v>
      </c>
      <c r="BX648">
        <f t="shared" si="944"/>
        <v>0</v>
      </c>
      <c r="BY648">
        <f t="shared" si="898"/>
        <v>1</v>
      </c>
    </row>
    <row r="649" spans="1:77" x14ac:dyDescent="0.25">
      <c r="A649" t="str">
        <f t="shared" si="945"/>
        <v>26521</v>
      </c>
      <c r="D649">
        <v>2</v>
      </c>
      <c r="E649">
        <v>65</v>
      </c>
      <c r="F649">
        <v>40.5</v>
      </c>
      <c r="G649">
        <v>21</v>
      </c>
      <c r="H649">
        <v>21.5</v>
      </c>
      <c r="I649">
        <v>0</v>
      </c>
      <c r="J649">
        <v>26</v>
      </c>
      <c r="K649">
        <v>30</v>
      </c>
      <c r="L649">
        <v>47.1</v>
      </c>
      <c r="M649" s="115">
        <f t="shared" si="928"/>
        <v>4808</v>
      </c>
      <c r="N649" s="7">
        <v>7298.5082710627348</v>
      </c>
      <c r="O649" s="7">
        <v>7690.2476078687869</v>
      </c>
      <c r="P649" s="7">
        <v>11098.36</v>
      </c>
      <c r="Q649" s="121" t="s">
        <v>392</v>
      </c>
      <c r="R649">
        <v>1</v>
      </c>
      <c r="S649">
        <v>1</v>
      </c>
      <c r="T649">
        <v>1</v>
      </c>
      <c r="U649" t="e">
        <f t="shared" si="929"/>
        <v>#VALUE!</v>
      </c>
      <c r="V649">
        <f t="shared" si="930"/>
        <v>4017</v>
      </c>
      <c r="W649">
        <f t="shared" si="931"/>
        <v>4232</v>
      </c>
      <c r="X649">
        <f t="shared" si="932"/>
        <v>6108</v>
      </c>
      <c r="Y649" t="e">
        <f t="shared" si="900"/>
        <v>#VALUE!</v>
      </c>
      <c r="Z649">
        <f t="shared" si="901"/>
        <v>691</v>
      </c>
      <c r="AA649">
        <f t="shared" si="902"/>
        <v>728</v>
      </c>
      <c r="AB649" s="8">
        <f t="shared" si="903"/>
        <v>1051</v>
      </c>
      <c r="AC649" s="213" t="e">
        <f t="shared" si="946"/>
        <v>#VALUE!</v>
      </c>
      <c r="AD649" s="213">
        <f t="shared" si="947"/>
        <v>2.6022561169951941</v>
      </c>
      <c r="AE649" s="213">
        <f t="shared" si="948"/>
        <v>2.8852603748951879</v>
      </c>
      <c r="AF649" s="213">
        <f t="shared" si="949"/>
        <v>5.9700893507304391</v>
      </c>
      <c r="AG649" s="167">
        <f t="shared" si="933"/>
        <v>1.2760000000000001E-4</v>
      </c>
      <c r="AH649" s="167">
        <f t="shared" si="934"/>
        <v>1.7219</v>
      </c>
      <c r="AI649" s="167">
        <f t="shared" si="935"/>
        <v>4</v>
      </c>
      <c r="AJ649" s="167">
        <f t="shared" si="936"/>
        <v>5.1420100000000005E-4</v>
      </c>
      <c r="AK649" s="115">
        <f t="shared" ref="AK649" si="1023">AK557*(1-(($E649-50)*0.005))</f>
        <v>875.71925864706895</v>
      </c>
      <c r="AL649" s="7">
        <f t="shared" ref="AL649:AM649" si="1024">AL557*(1-(($E649-50)*0.005))</f>
        <v>922.72251861059272</v>
      </c>
      <c r="AM649" s="7">
        <f t="shared" si="1024"/>
        <v>1331.6485</v>
      </c>
      <c r="AN649">
        <v>1</v>
      </c>
      <c r="AO649">
        <v>1</v>
      </c>
      <c r="AP649">
        <v>1</v>
      </c>
      <c r="AQ649">
        <f t="shared" si="938"/>
        <v>986</v>
      </c>
      <c r="AR649">
        <f t="shared" si="938"/>
        <v>1039</v>
      </c>
      <c r="AS649">
        <f t="shared" si="939"/>
        <v>1500</v>
      </c>
      <c r="AT649">
        <f t="shared" si="905"/>
        <v>424</v>
      </c>
      <c r="AU649">
        <f t="shared" si="906"/>
        <v>447</v>
      </c>
      <c r="AV649" s="8">
        <f t="shared" si="907"/>
        <v>645</v>
      </c>
      <c r="AW649" s="213">
        <f t="shared" si="952"/>
        <v>0.99051753638372675</v>
      </c>
      <c r="AX649" s="213">
        <f t="shared" si="953"/>
        <v>1.0995228351021635</v>
      </c>
      <c r="AY649" s="213">
        <f t="shared" si="954"/>
        <v>2.270628630495529</v>
      </c>
      <c r="AZ649" s="119">
        <f t="shared" si="973"/>
        <v>1.7</v>
      </c>
      <c r="BA649" s="1">
        <v>13.2</v>
      </c>
      <c r="BB649">
        <v>14.7</v>
      </c>
      <c r="BC649">
        <v>23.5</v>
      </c>
      <c r="BE649" s="7">
        <v>6010</v>
      </c>
      <c r="BG649" s="123">
        <f t="shared" si="940"/>
        <v>0.8</v>
      </c>
      <c r="BJ649">
        <v>0</v>
      </c>
      <c r="BK649">
        <v>10</v>
      </c>
      <c r="BL649">
        <v>11.4</v>
      </c>
      <c r="BM649">
        <v>21.85</v>
      </c>
      <c r="BO649">
        <f t="shared" si="958"/>
        <v>1</v>
      </c>
      <c r="BP649">
        <f t="shared" si="958"/>
        <v>1</v>
      </c>
      <c r="BQ649">
        <f t="shared" si="958"/>
        <v>1</v>
      </c>
      <c r="BR649">
        <f t="shared" si="941"/>
        <v>986</v>
      </c>
      <c r="BS649">
        <f t="shared" si="955"/>
        <v>1039</v>
      </c>
      <c r="BT649">
        <f t="shared" si="956"/>
        <v>1500</v>
      </c>
      <c r="BV649">
        <f t="shared" si="942"/>
        <v>0</v>
      </c>
      <c r="BW649">
        <f t="shared" si="943"/>
        <v>0</v>
      </c>
      <c r="BX649">
        <f t="shared" si="944"/>
        <v>0</v>
      </c>
      <c r="BY649">
        <f t="shared" si="898"/>
        <v>1</v>
      </c>
    </row>
    <row r="650" spans="1:77" x14ac:dyDescent="0.25">
      <c r="A650" t="str">
        <f t="shared" si="945"/>
        <v>26510</v>
      </c>
      <c r="D650">
        <v>2</v>
      </c>
      <c r="E650">
        <v>65</v>
      </c>
      <c r="F650">
        <v>40.5</v>
      </c>
      <c r="G650">
        <v>10</v>
      </c>
      <c r="H650">
        <v>11.5</v>
      </c>
      <c r="I650">
        <v>0</v>
      </c>
      <c r="J650">
        <v>26</v>
      </c>
      <c r="K650">
        <v>30</v>
      </c>
      <c r="L650">
        <v>46.9</v>
      </c>
      <c r="M650" s="115">
        <f t="shared" si="928"/>
        <v>2219.4</v>
      </c>
      <c r="N650" s="7">
        <v>3560.7045070849035</v>
      </c>
      <c r="O650" s="7">
        <v>3890.5075371280445</v>
      </c>
      <c r="P650" s="7">
        <v>5128.78</v>
      </c>
      <c r="Q650" s="121" t="s">
        <v>392</v>
      </c>
      <c r="R650">
        <v>1</v>
      </c>
      <c r="S650">
        <v>1</v>
      </c>
      <c r="T650">
        <v>1</v>
      </c>
      <c r="U650" t="e">
        <f t="shared" si="929"/>
        <v>#VALUE!</v>
      </c>
      <c r="V650">
        <f t="shared" si="930"/>
        <v>1960</v>
      </c>
      <c r="W650">
        <f t="shared" si="931"/>
        <v>2141</v>
      </c>
      <c r="X650">
        <f t="shared" si="932"/>
        <v>2823</v>
      </c>
      <c r="Y650" t="e">
        <f t="shared" si="900"/>
        <v>#VALUE!</v>
      </c>
      <c r="Z650">
        <f t="shared" si="901"/>
        <v>337</v>
      </c>
      <c r="AA650">
        <f t="shared" si="902"/>
        <v>368</v>
      </c>
      <c r="AB650" s="8">
        <f t="shared" si="903"/>
        <v>486</v>
      </c>
      <c r="AC650" s="213" t="e">
        <f t="shared" si="946"/>
        <v>#VALUE!</v>
      </c>
      <c r="AD650" s="213">
        <f t="shared" si="947"/>
        <v>0.50424103017937338</v>
      </c>
      <c r="AE650" s="213">
        <f t="shared" si="948"/>
        <v>0.59865033990431016</v>
      </c>
      <c r="AF650" s="213">
        <f t="shared" si="949"/>
        <v>1.0303283127015623</v>
      </c>
      <c r="AG650" s="167">
        <f t="shared" si="933"/>
        <v>3.969E-4</v>
      </c>
      <c r="AH650" s="167">
        <f t="shared" si="934"/>
        <v>1.7345999999999999</v>
      </c>
      <c r="AI650" s="167">
        <f t="shared" si="935"/>
        <v>2</v>
      </c>
      <c r="AJ650" s="167">
        <f t="shared" si="936"/>
        <v>3.6734700000000002E-4</v>
      </c>
      <c r="AK650" s="115">
        <f>AK558</f>
        <v>493.64631212835212</v>
      </c>
      <c r="AL650" s="7">
        <f t="shared" ref="AL650:AM650" si="1025">AL558</f>
        <v>539.36930014536108</v>
      </c>
      <c r="AM650" s="7">
        <f t="shared" si="1025"/>
        <v>711.04</v>
      </c>
      <c r="AN650">
        <v>1</v>
      </c>
      <c r="AO650">
        <v>1</v>
      </c>
      <c r="AP650">
        <v>1</v>
      </c>
      <c r="AQ650">
        <f t="shared" si="938"/>
        <v>556</v>
      </c>
      <c r="AR650">
        <f t="shared" si="938"/>
        <v>607</v>
      </c>
      <c r="AS650">
        <f t="shared" si="939"/>
        <v>801</v>
      </c>
      <c r="AT650">
        <f t="shared" si="905"/>
        <v>239</v>
      </c>
      <c r="AU650">
        <f t="shared" si="906"/>
        <v>261</v>
      </c>
      <c r="AV650" s="8">
        <f t="shared" si="907"/>
        <v>344</v>
      </c>
      <c r="AW650" s="213">
        <f t="shared" si="952"/>
        <v>0.25819579517848446</v>
      </c>
      <c r="AX650" s="213">
        <f t="shared" si="953"/>
        <v>0.30646959593289264</v>
      </c>
      <c r="AY650" s="213">
        <f t="shared" si="954"/>
        <v>0.52486542697038385</v>
      </c>
      <c r="AZ650" s="119">
        <f t="shared" si="973"/>
        <v>0.4</v>
      </c>
      <c r="BA650" s="1">
        <v>13.4</v>
      </c>
      <c r="BB650">
        <v>14.8</v>
      </c>
      <c r="BC650">
        <v>24</v>
      </c>
      <c r="BE650" s="7">
        <v>2466</v>
      </c>
      <c r="BG650" s="123">
        <f t="shared" si="940"/>
        <v>0.9</v>
      </c>
      <c r="BJ650">
        <v>0</v>
      </c>
      <c r="BK650">
        <v>10.5</v>
      </c>
      <c r="BL650">
        <v>12.3</v>
      </c>
      <c r="BM650">
        <v>21.85</v>
      </c>
      <c r="BO650">
        <f t="shared" si="958"/>
        <v>1</v>
      </c>
      <c r="BP650">
        <f t="shared" si="958"/>
        <v>1</v>
      </c>
      <c r="BQ650">
        <f t="shared" si="958"/>
        <v>1</v>
      </c>
      <c r="BR650">
        <f t="shared" si="941"/>
        <v>556</v>
      </c>
      <c r="BS650">
        <f t="shared" si="955"/>
        <v>607</v>
      </c>
      <c r="BT650">
        <f t="shared" si="956"/>
        <v>801</v>
      </c>
      <c r="BV650">
        <f t="shared" si="942"/>
        <v>0</v>
      </c>
      <c r="BW650">
        <f t="shared" si="943"/>
        <v>0</v>
      </c>
      <c r="BX650">
        <f t="shared" si="944"/>
        <v>0</v>
      </c>
      <c r="BY650">
        <f t="shared" si="898"/>
        <v>1</v>
      </c>
    </row>
    <row r="651" spans="1:77" x14ac:dyDescent="0.25">
      <c r="A651" t="str">
        <f t="shared" si="945"/>
        <v>26511</v>
      </c>
      <c r="D651">
        <v>2</v>
      </c>
      <c r="E651">
        <v>65</v>
      </c>
      <c r="F651">
        <v>40.5</v>
      </c>
      <c r="G651">
        <v>11</v>
      </c>
      <c r="H651">
        <v>11.5</v>
      </c>
      <c r="I651">
        <v>0</v>
      </c>
      <c r="J651">
        <v>26</v>
      </c>
      <c r="K651">
        <v>30</v>
      </c>
      <c r="L651">
        <v>46.9</v>
      </c>
      <c r="M651" s="115">
        <f t="shared" si="928"/>
        <v>2218.84</v>
      </c>
      <c r="N651" s="7">
        <v>4831.2827990970827</v>
      </c>
      <c r="O651" s="7">
        <v>5278.770565343093</v>
      </c>
      <c r="P651" s="7">
        <v>6958.9</v>
      </c>
      <c r="Q651" s="121" t="s">
        <v>392</v>
      </c>
      <c r="R651">
        <v>1</v>
      </c>
      <c r="S651">
        <v>1</v>
      </c>
      <c r="T651">
        <v>1</v>
      </c>
      <c r="U651" t="e">
        <f t="shared" si="929"/>
        <v>#VALUE!</v>
      </c>
      <c r="V651">
        <f t="shared" si="930"/>
        <v>2659</v>
      </c>
      <c r="W651">
        <f t="shared" si="931"/>
        <v>2905</v>
      </c>
      <c r="X651">
        <f t="shared" si="932"/>
        <v>3830</v>
      </c>
      <c r="Y651" t="e">
        <f t="shared" si="900"/>
        <v>#VALUE!</v>
      </c>
      <c r="Z651">
        <f t="shared" si="901"/>
        <v>457</v>
      </c>
      <c r="AA651">
        <f t="shared" si="902"/>
        <v>500</v>
      </c>
      <c r="AB651" s="8">
        <f t="shared" si="903"/>
        <v>659</v>
      </c>
      <c r="AC651" s="213" t="e">
        <f t="shared" si="946"/>
        <v>#VALUE!</v>
      </c>
      <c r="AD651" s="213">
        <f t="shared" si="947"/>
        <v>1.4990067089944621</v>
      </c>
      <c r="AE651" s="213">
        <f t="shared" si="948"/>
        <v>1.7852313147773624</v>
      </c>
      <c r="AF651" s="213">
        <f t="shared" si="949"/>
        <v>3.054742525195707</v>
      </c>
      <c r="AG651" s="167">
        <f t="shared" si="933"/>
        <v>3.969E-4</v>
      </c>
      <c r="AH651" s="167">
        <f t="shared" si="934"/>
        <v>1.7345999999999999</v>
      </c>
      <c r="AI651" s="167">
        <f t="shared" si="935"/>
        <v>4</v>
      </c>
      <c r="AJ651" s="167">
        <f t="shared" si="936"/>
        <v>5.7428799999999995E-4</v>
      </c>
      <c r="AK651" s="115">
        <f t="shared" ref="AK651" si="1026">AK559*(1-(($E651-50)*0.005))</f>
        <v>748.49823278609301</v>
      </c>
      <c r="AL651" s="7">
        <f t="shared" ref="AL651:AM651" si="1027">AL559*(1-(($E651-50)*0.005))</f>
        <v>817.82636284114449</v>
      </c>
      <c r="AM651" s="7">
        <f t="shared" si="1027"/>
        <v>1078.1245000000001</v>
      </c>
      <c r="AN651">
        <v>1</v>
      </c>
      <c r="AO651">
        <v>1</v>
      </c>
      <c r="AP651">
        <v>1</v>
      </c>
      <c r="AQ651">
        <f t="shared" si="938"/>
        <v>843</v>
      </c>
      <c r="AR651">
        <f t="shared" si="938"/>
        <v>921</v>
      </c>
      <c r="AS651">
        <f t="shared" si="939"/>
        <v>1214</v>
      </c>
      <c r="AT651">
        <f t="shared" si="905"/>
        <v>362</v>
      </c>
      <c r="AU651">
        <f t="shared" si="906"/>
        <v>396</v>
      </c>
      <c r="AV651" s="8">
        <f t="shared" si="907"/>
        <v>522</v>
      </c>
      <c r="AW651" s="213">
        <f t="shared" si="952"/>
        <v>0.95351847689788571</v>
      </c>
      <c r="AX651" s="213">
        <f t="shared" si="953"/>
        <v>1.134958382473249</v>
      </c>
      <c r="AY651" s="213">
        <f t="shared" si="954"/>
        <v>1.9411036004104063</v>
      </c>
      <c r="AZ651" s="119">
        <f t="shared" si="973"/>
        <v>0.9</v>
      </c>
      <c r="BA651" s="1">
        <v>13.4</v>
      </c>
      <c r="BB651">
        <v>14.8</v>
      </c>
      <c r="BC651">
        <v>24</v>
      </c>
      <c r="BE651" s="7">
        <v>3263</v>
      </c>
      <c r="BG651" s="123">
        <f t="shared" si="940"/>
        <v>0.68</v>
      </c>
      <c r="BJ651">
        <v>0</v>
      </c>
      <c r="BK651">
        <v>10.5</v>
      </c>
      <c r="BL651">
        <v>12.3</v>
      </c>
      <c r="BM651">
        <v>21.85</v>
      </c>
      <c r="BO651">
        <f t="shared" si="958"/>
        <v>1</v>
      </c>
      <c r="BP651">
        <f t="shared" si="958"/>
        <v>1</v>
      </c>
      <c r="BQ651">
        <f t="shared" si="958"/>
        <v>1</v>
      </c>
      <c r="BR651">
        <f t="shared" si="941"/>
        <v>843</v>
      </c>
      <c r="BS651">
        <f t="shared" si="955"/>
        <v>921</v>
      </c>
      <c r="BT651">
        <f t="shared" si="956"/>
        <v>1214</v>
      </c>
      <c r="BV651">
        <f t="shared" si="942"/>
        <v>0</v>
      </c>
      <c r="BW651">
        <f t="shared" si="943"/>
        <v>0</v>
      </c>
      <c r="BX651">
        <f t="shared" si="944"/>
        <v>0</v>
      </c>
      <c r="BY651">
        <f t="shared" si="898"/>
        <v>1</v>
      </c>
    </row>
    <row r="652" spans="1:77" x14ac:dyDescent="0.25">
      <c r="A652" t="str">
        <f t="shared" si="945"/>
        <v>26515</v>
      </c>
      <c r="D652">
        <v>2</v>
      </c>
      <c r="E652">
        <v>65</v>
      </c>
      <c r="F652">
        <v>40.5</v>
      </c>
      <c r="G652">
        <v>15</v>
      </c>
      <c r="H652">
        <v>16.5</v>
      </c>
      <c r="I652">
        <v>0</v>
      </c>
      <c r="J652">
        <v>26</v>
      </c>
      <c r="K652">
        <v>30</v>
      </c>
      <c r="L652">
        <v>47.8</v>
      </c>
      <c r="M652" s="115">
        <f t="shared" si="928"/>
        <v>3018.4</v>
      </c>
      <c r="N652" s="7">
        <v>4302.5567439745028</v>
      </c>
      <c r="O652" s="7">
        <v>4481.7988603493422</v>
      </c>
      <c r="P652" s="7">
        <v>6540.76</v>
      </c>
      <c r="Q652" s="121" t="s">
        <v>392</v>
      </c>
      <c r="R652">
        <v>1</v>
      </c>
      <c r="S652">
        <v>1</v>
      </c>
      <c r="T652">
        <v>1</v>
      </c>
      <c r="U652" t="e">
        <f t="shared" si="929"/>
        <v>#VALUE!</v>
      </c>
      <c r="V652">
        <f t="shared" si="930"/>
        <v>2368</v>
      </c>
      <c r="W652">
        <f t="shared" si="931"/>
        <v>2467</v>
      </c>
      <c r="X652">
        <f t="shared" si="932"/>
        <v>3600</v>
      </c>
      <c r="Y652" t="e">
        <f t="shared" si="900"/>
        <v>#VALUE!</v>
      </c>
      <c r="Z652">
        <f t="shared" si="901"/>
        <v>407</v>
      </c>
      <c r="AA652">
        <f t="shared" si="902"/>
        <v>424</v>
      </c>
      <c r="AB652" s="8">
        <f t="shared" si="903"/>
        <v>619</v>
      </c>
      <c r="AC652" s="213" t="e">
        <f t="shared" si="946"/>
        <v>#VALUE!</v>
      </c>
      <c r="AD652" s="213">
        <f t="shared" si="947"/>
        <v>0.81488315196479333</v>
      </c>
      <c r="AE652" s="213">
        <f t="shared" si="948"/>
        <v>0.88358433095456757</v>
      </c>
      <c r="AF652" s="213">
        <f t="shared" si="949"/>
        <v>1.8684250293754432</v>
      </c>
      <c r="AG652" s="167">
        <f t="shared" si="933"/>
        <v>2.0829999999999999E-4</v>
      </c>
      <c r="AH652" s="167">
        <f t="shared" si="934"/>
        <v>1.724</v>
      </c>
      <c r="AI652" s="167">
        <f t="shared" si="935"/>
        <v>2</v>
      </c>
      <c r="AJ652" s="167">
        <f t="shared" si="936"/>
        <v>4.6182900000000003E-4</v>
      </c>
      <c r="AK652" s="115">
        <f>AK560</f>
        <v>587.31626956044784</v>
      </c>
      <c r="AL652" s="7">
        <f t="shared" ref="AL652:AM652" si="1028">AL560</f>
        <v>611.78353807115786</v>
      </c>
      <c r="AM652" s="7">
        <f t="shared" si="1028"/>
        <v>892.84</v>
      </c>
      <c r="AN652">
        <v>1</v>
      </c>
      <c r="AO652">
        <v>1</v>
      </c>
      <c r="AP652">
        <v>1</v>
      </c>
      <c r="AQ652">
        <f t="shared" si="938"/>
        <v>661</v>
      </c>
      <c r="AR652">
        <f t="shared" si="938"/>
        <v>689</v>
      </c>
      <c r="AS652">
        <f t="shared" si="939"/>
        <v>1006</v>
      </c>
      <c r="AT652">
        <f t="shared" si="905"/>
        <v>284</v>
      </c>
      <c r="AU652">
        <f t="shared" si="906"/>
        <v>296</v>
      </c>
      <c r="AV652" s="8">
        <f t="shared" si="907"/>
        <v>433</v>
      </c>
      <c r="AW652" s="213">
        <f t="shared" si="952"/>
        <v>0.40008718473251742</v>
      </c>
      <c r="AX652" s="213">
        <f t="shared" si="953"/>
        <v>0.43417931475139154</v>
      </c>
      <c r="AY652" s="213">
        <f t="shared" si="954"/>
        <v>0.92107151763064654</v>
      </c>
      <c r="AZ652" s="119">
        <f t="shared" si="973"/>
        <v>0.7</v>
      </c>
      <c r="BA652" s="1">
        <v>15.5</v>
      </c>
      <c r="BB652">
        <v>16.8</v>
      </c>
      <c r="BC652">
        <v>27.5</v>
      </c>
      <c r="BE652" s="7">
        <v>3773</v>
      </c>
      <c r="BG652" s="123">
        <f t="shared" si="940"/>
        <v>0.8</v>
      </c>
      <c r="BJ652">
        <v>0</v>
      </c>
      <c r="BK652">
        <v>10</v>
      </c>
      <c r="BL652">
        <v>11.1</v>
      </c>
      <c r="BM652">
        <v>21.85</v>
      </c>
      <c r="BO652">
        <f t="shared" si="958"/>
        <v>1</v>
      </c>
      <c r="BP652">
        <f t="shared" si="958"/>
        <v>1</v>
      </c>
      <c r="BQ652">
        <f t="shared" si="958"/>
        <v>1</v>
      </c>
      <c r="BR652">
        <f t="shared" si="941"/>
        <v>661</v>
      </c>
      <c r="BS652">
        <f t="shared" si="955"/>
        <v>689</v>
      </c>
      <c r="BT652">
        <f t="shared" si="956"/>
        <v>1006</v>
      </c>
      <c r="BV652">
        <f t="shared" si="942"/>
        <v>0</v>
      </c>
      <c r="BW652">
        <f t="shared" si="943"/>
        <v>0</v>
      </c>
      <c r="BX652">
        <f t="shared" si="944"/>
        <v>0</v>
      </c>
      <c r="BY652">
        <f t="shared" ref="BY652:BY713" si="1029">IF(SUM(BV652:BX652)=0,1,0)</f>
        <v>1</v>
      </c>
    </row>
    <row r="653" spans="1:77" x14ac:dyDescent="0.25">
      <c r="A653" t="str">
        <f t="shared" si="945"/>
        <v>26516</v>
      </c>
      <c r="D653">
        <v>2</v>
      </c>
      <c r="E653">
        <v>65</v>
      </c>
      <c r="F653">
        <v>40.5</v>
      </c>
      <c r="G653">
        <v>16</v>
      </c>
      <c r="H653">
        <v>16.5</v>
      </c>
      <c r="I653">
        <v>0</v>
      </c>
      <c r="J653">
        <v>26</v>
      </c>
      <c r="K653">
        <v>30</v>
      </c>
      <c r="L653">
        <v>47.8</v>
      </c>
      <c r="M653" s="115">
        <f t="shared" si="928"/>
        <v>3331.32</v>
      </c>
      <c r="N653" s="7">
        <v>6291.7251954043459</v>
      </c>
      <c r="O653" s="7">
        <v>6553.83496101116</v>
      </c>
      <c r="P653" s="7">
        <v>9564.7000000000007</v>
      </c>
      <c r="Q653" s="121" t="s">
        <v>392</v>
      </c>
      <c r="R653">
        <v>1</v>
      </c>
      <c r="S653">
        <v>1</v>
      </c>
      <c r="T653">
        <v>1</v>
      </c>
      <c r="U653" t="e">
        <f t="shared" si="929"/>
        <v>#VALUE!</v>
      </c>
      <c r="V653">
        <f t="shared" si="930"/>
        <v>3463</v>
      </c>
      <c r="W653">
        <f t="shared" si="931"/>
        <v>3607</v>
      </c>
      <c r="X653">
        <f t="shared" si="932"/>
        <v>5264</v>
      </c>
      <c r="Y653" t="e">
        <f t="shared" si="900"/>
        <v>#VALUE!</v>
      </c>
      <c r="Z653">
        <f t="shared" si="901"/>
        <v>596</v>
      </c>
      <c r="AA653">
        <f t="shared" si="902"/>
        <v>620</v>
      </c>
      <c r="AB653" s="8">
        <f t="shared" si="903"/>
        <v>905</v>
      </c>
      <c r="AC653" s="213" t="e">
        <f t="shared" si="946"/>
        <v>#VALUE!</v>
      </c>
      <c r="AD653" s="213">
        <f t="shared" si="947"/>
        <v>5.100050663242202</v>
      </c>
      <c r="AE653" s="213">
        <f t="shared" si="948"/>
        <v>5.5161127850199039</v>
      </c>
      <c r="AF653" s="213">
        <f t="shared" si="949"/>
        <v>11.696078438775503</v>
      </c>
      <c r="AG653" s="167">
        <f t="shared" si="933"/>
        <v>2.0829999999999999E-4</v>
      </c>
      <c r="AH653" s="167">
        <f t="shared" si="934"/>
        <v>1.724</v>
      </c>
      <c r="AI653" s="167">
        <f t="shared" si="935"/>
        <v>4</v>
      </c>
      <c r="AJ653" s="167">
        <f t="shared" si="936"/>
        <v>1.392796E-3</v>
      </c>
      <c r="AK653" s="115">
        <f t="shared" ref="AK653" si="1030">AK561*(1-(($E653-50)*0.005))</f>
        <v>891.10627437550988</v>
      </c>
      <c r="AL653" s="7">
        <f t="shared" ref="AL653:AM653" si="1031">AL561*(1-(($E653-50)*0.005))</f>
        <v>928.2292652012901</v>
      </c>
      <c r="AM653" s="7">
        <f t="shared" si="1031"/>
        <v>1354.6625000000001</v>
      </c>
      <c r="AN653">
        <v>1</v>
      </c>
      <c r="AO653">
        <v>1</v>
      </c>
      <c r="AP653">
        <v>1</v>
      </c>
      <c r="AQ653">
        <f t="shared" si="938"/>
        <v>1004</v>
      </c>
      <c r="AR653">
        <f t="shared" si="938"/>
        <v>1045</v>
      </c>
      <c r="AS653">
        <f t="shared" si="939"/>
        <v>1526</v>
      </c>
      <c r="AT653">
        <f t="shared" si="905"/>
        <v>432</v>
      </c>
      <c r="AU653">
        <f t="shared" si="906"/>
        <v>449</v>
      </c>
      <c r="AV653" s="8">
        <f t="shared" si="907"/>
        <v>656</v>
      </c>
      <c r="AW653" s="213">
        <f t="shared" si="952"/>
        <v>2.6917498835719216</v>
      </c>
      <c r="AX653" s="213">
        <f t="shared" si="953"/>
        <v>2.9061155199881616</v>
      </c>
      <c r="AY653" s="213">
        <f t="shared" si="954"/>
        <v>6.1706313967857547</v>
      </c>
      <c r="AZ653" s="119">
        <f t="shared" si="973"/>
        <v>1.3</v>
      </c>
      <c r="BA653" s="1">
        <v>15.5</v>
      </c>
      <c r="BB653">
        <v>16.8</v>
      </c>
      <c r="BC653">
        <v>27.5</v>
      </c>
      <c r="BE653" s="7">
        <v>4899</v>
      </c>
      <c r="BG653" s="123">
        <f t="shared" si="940"/>
        <v>0.68</v>
      </c>
      <c r="BJ653">
        <v>0</v>
      </c>
      <c r="BK653">
        <v>10</v>
      </c>
      <c r="BL653">
        <v>11.1</v>
      </c>
      <c r="BM653">
        <v>21.85</v>
      </c>
      <c r="BO653">
        <f t="shared" si="958"/>
        <v>1</v>
      </c>
      <c r="BP653">
        <f t="shared" si="958"/>
        <v>1</v>
      </c>
      <c r="BQ653">
        <f t="shared" si="958"/>
        <v>1</v>
      </c>
      <c r="BR653">
        <f t="shared" si="941"/>
        <v>1004</v>
      </c>
      <c r="BS653">
        <f t="shared" si="955"/>
        <v>1045</v>
      </c>
      <c r="BT653">
        <f t="shared" si="956"/>
        <v>1526</v>
      </c>
      <c r="BV653">
        <f t="shared" si="942"/>
        <v>0</v>
      </c>
      <c r="BW653">
        <f t="shared" si="943"/>
        <v>0</v>
      </c>
      <c r="BX653">
        <f t="shared" si="944"/>
        <v>0</v>
      </c>
      <c r="BY653">
        <f t="shared" si="1029"/>
        <v>1</v>
      </c>
    </row>
    <row r="654" spans="1:77" x14ac:dyDescent="0.25">
      <c r="A654" t="str">
        <f t="shared" si="945"/>
        <v>26520</v>
      </c>
      <c r="D654">
        <v>2</v>
      </c>
      <c r="E654">
        <v>65</v>
      </c>
      <c r="F654">
        <v>40.5</v>
      </c>
      <c r="G654">
        <v>20</v>
      </c>
      <c r="H654">
        <v>21.5</v>
      </c>
      <c r="I654">
        <v>0</v>
      </c>
      <c r="J654">
        <v>26</v>
      </c>
      <c r="K654">
        <v>30</v>
      </c>
      <c r="L654">
        <v>47.8</v>
      </c>
      <c r="M654" s="115">
        <f t="shared" si="928"/>
        <v>4208</v>
      </c>
      <c r="N654" s="7">
        <v>5696.5662496175182</v>
      </c>
      <c r="O654" s="7">
        <v>6224.1991397456159</v>
      </c>
      <c r="P654" s="7">
        <v>8205.24</v>
      </c>
      <c r="Q654" s="121" t="s">
        <v>392</v>
      </c>
      <c r="R654">
        <v>1</v>
      </c>
      <c r="S654">
        <v>1</v>
      </c>
      <c r="T654">
        <v>1</v>
      </c>
      <c r="U654" t="e">
        <f t="shared" si="929"/>
        <v>#VALUE!</v>
      </c>
      <c r="V654">
        <f t="shared" si="930"/>
        <v>3135</v>
      </c>
      <c r="W654">
        <f t="shared" si="931"/>
        <v>3425</v>
      </c>
      <c r="X654">
        <f t="shared" si="932"/>
        <v>4516</v>
      </c>
      <c r="Y654" t="e">
        <f t="shared" ref="Y654:Y717" si="1032">ROUND(U654*3600/(4186*ABS($O$1-$O$2)),0)</f>
        <v>#VALUE!</v>
      </c>
      <c r="Z654">
        <f t="shared" ref="Z654:Z717" si="1033">ROUND(V654*3600/(4186*ABS($O$1-$O$2)),0)</f>
        <v>539</v>
      </c>
      <c r="AA654">
        <f t="shared" ref="AA654:AA717" si="1034">ROUND(W654*3600/(4186*ABS($O$1-$O$2)),0)</f>
        <v>589</v>
      </c>
      <c r="AB654" s="8">
        <f t="shared" ref="AB654:AB717" si="1035">ROUND(X654*3600/(4186*ABS($O$1-$O$2)),0)</f>
        <v>777</v>
      </c>
      <c r="AC654" s="213" t="e">
        <f t="shared" si="946"/>
        <v>#VALUE!</v>
      </c>
      <c r="AD654" s="213">
        <f t="shared" si="947"/>
        <v>1.1361924409547537</v>
      </c>
      <c r="AE654" s="213">
        <f t="shared" si="948"/>
        <v>1.3549053645263462</v>
      </c>
      <c r="AF654" s="213">
        <f t="shared" si="949"/>
        <v>2.3482610423175871</v>
      </c>
      <c r="AG654" s="167">
        <f t="shared" si="933"/>
        <v>1.2760000000000001E-4</v>
      </c>
      <c r="AH654" s="167">
        <f t="shared" si="934"/>
        <v>1.7219</v>
      </c>
      <c r="AI654" s="167">
        <f t="shared" si="935"/>
        <v>2</v>
      </c>
      <c r="AJ654" s="167">
        <f t="shared" si="936"/>
        <v>3.76611E-4</v>
      </c>
      <c r="AK654" s="115">
        <f>AK562</f>
        <v>704.00695650122941</v>
      </c>
      <c r="AL654" s="7">
        <f t="shared" ref="AL654:AM654" si="1036">AL562</f>
        <v>769.21417236639559</v>
      </c>
      <c r="AM654" s="7">
        <f t="shared" si="1036"/>
        <v>1014.04</v>
      </c>
      <c r="AN654">
        <v>1</v>
      </c>
      <c r="AO654">
        <v>1</v>
      </c>
      <c r="AP654">
        <v>1</v>
      </c>
      <c r="AQ654">
        <f t="shared" si="938"/>
        <v>793</v>
      </c>
      <c r="AR654">
        <f t="shared" si="938"/>
        <v>866</v>
      </c>
      <c r="AS654">
        <f t="shared" si="939"/>
        <v>1142</v>
      </c>
      <c r="AT654">
        <f t="shared" ref="AT654:AT717" si="1037">ROUND(AQ654*3600/(4186*ABS($AM$1-$AM$2)),0)</f>
        <v>341</v>
      </c>
      <c r="AU654">
        <f t="shared" ref="AU654:AU717" si="1038">ROUND(AR654*3600/(4186*ABS($AM$1-$AM$2)),0)</f>
        <v>372</v>
      </c>
      <c r="AV654" s="8">
        <f t="shared" ref="AV654:AV717" si="1039">ROUND(AS654*3600/(4186*ABS($AM$1-$AM$2)),0)</f>
        <v>491</v>
      </c>
      <c r="AW654" s="213">
        <f t="shared" si="952"/>
        <v>0.45823595244158355</v>
      </c>
      <c r="AX654" s="213">
        <f t="shared" si="953"/>
        <v>0.54451163173855688</v>
      </c>
      <c r="AY654" s="213">
        <f t="shared" si="954"/>
        <v>0.9442329009868623</v>
      </c>
      <c r="AZ654" s="119">
        <f t="shared" si="973"/>
        <v>0.9</v>
      </c>
      <c r="BA654" s="1">
        <v>15.5</v>
      </c>
      <c r="BB654">
        <v>16.8</v>
      </c>
      <c r="BC654">
        <v>27.5</v>
      </c>
      <c r="BE654" s="7">
        <v>5260</v>
      </c>
      <c r="BG654" s="123">
        <f t="shared" si="940"/>
        <v>0.8</v>
      </c>
      <c r="BJ654">
        <v>0</v>
      </c>
      <c r="BK654">
        <v>10</v>
      </c>
      <c r="BL654">
        <v>11.1</v>
      </c>
      <c r="BM654">
        <v>21.85</v>
      </c>
      <c r="BO654">
        <f t="shared" si="958"/>
        <v>1</v>
      </c>
      <c r="BP654">
        <f t="shared" si="958"/>
        <v>1</v>
      </c>
      <c r="BQ654">
        <f t="shared" si="958"/>
        <v>1</v>
      </c>
      <c r="BR654">
        <f t="shared" si="941"/>
        <v>793</v>
      </c>
      <c r="BS654">
        <f t="shared" si="955"/>
        <v>866</v>
      </c>
      <c r="BT654">
        <f t="shared" si="956"/>
        <v>1142</v>
      </c>
      <c r="BV654">
        <f t="shared" si="942"/>
        <v>0</v>
      </c>
      <c r="BW654">
        <f t="shared" si="943"/>
        <v>0</v>
      </c>
      <c r="BX654">
        <f t="shared" si="944"/>
        <v>0</v>
      </c>
      <c r="BY654">
        <f t="shared" si="1029"/>
        <v>1</v>
      </c>
    </row>
    <row r="655" spans="1:77" x14ac:dyDescent="0.25">
      <c r="A655" t="str">
        <f t="shared" si="945"/>
        <v>26521</v>
      </c>
      <c r="D655">
        <v>2</v>
      </c>
      <c r="E655">
        <v>65</v>
      </c>
      <c r="F655">
        <v>40.5</v>
      </c>
      <c r="G655">
        <v>21</v>
      </c>
      <c r="H655">
        <v>21.5</v>
      </c>
      <c r="I655">
        <v>0</v>
      </c>
      <c r="J655">
        <v>26</v>
      </c>
      <c r="K655">
        <v>30</v>
      </c>
      <c r="L655">
        <v>47.8</v>
      </c>
      <c r="M655" s="115">
        <f t="shared" si="928"/>
        <v>5288.8</v>
      </c>
      <c r="N655" s="7">
        <v>8102.8384881891643</v>
      </c>
      <c r="O655" s="7">
        <v>8440.3982243391856</v>
      </c>
      <c r="P655" s="7">
        <v>12317.96</v>
      </c>
      <c r="Q655" s="121" t="s">
        <v>392</v>
      </c>
      <c r="R655">
        <v>1</v>
      </c>
      <c r="S655">
        <v>1</v>
      </c>
      <c r="T655">
        <v>1</v>
      </c>
      <c r="U655" t="e">
        <f t="shared" si="929"/>
        <v>#VALUE!</v>
      </c>
      <c r="V655">
        <f t="shared" si="930"/>
        <v>4459</v>
      </c>
      <c r="W655">
        <f t="shared" si="931"/>
        <v>4645</v>
      </c>
      <c r="X655">
        <f t="shared" si="932"/>
        <v>6779</v>
      </c>
      <c r="Y655" t="e">
        <f t="shared" si="1032"/>
        <v>#VALUE!</v>
      </c>
      <c r="Z655">
        <f t="shared" si="1033"/>
        <v>767</v>
      </c>
      <c r="AA655">
        <f t="shared" si="1034"/>
        <v>799</v>
      </c>
      <c r="AB655" s="8">
        <f t="shared" si="1035"/>
        <v>1166</v>
      </c>
      <c r="AC655" s="213" t="e">
        <f t="shared" si="946"/>
        <v>#VALUE!</v>
      </c>
      <c r="AD655" s="213">
        <f t="shared" si="947"/>
        <v>3.1992439973109099</v>
      </c>
      <c r="AE655" s="213">
        <f t="shared" si="948"/>
        <v>3.4688845861405251</v>
      </c>
      <c r="AF655" s="213">
        <f t="shared" si="949"/>
        <v>7.3339093939274678</v>
      </c>
      <c r="AG655" s="167">
        <f t="shared" si="933"/>
        <v>1.2760000000000001E-4</v>
      </c>
      <c r="AH655" s="167">
        <f t="shared" si="934"/>
        <v>1.7219</v>
      </c>
      <c r="AI655" s="167">
        <f t="shared" si="935"/>
        <v>4</v>
      </c>
      <c r="AJ655" s="167">
        <f t="shared" si="936"/>
        <v>5.1420100000000005E-4</v>
      </c>
      <c r="AK655" s="115">
        <f t="shared" ref="AK655" si="1040">AK563*(1-(($E655-50)*0.005))</f>
        <v>972.22767314624582</v>
      </c>
      <c r="AL655" s="7">
        <f t="shared" ref="AL655:AM655" si="1041">AL563*(1-(($E655-50)*0.005))</f>
        <v>1012.7301362403042</v>
      </c>
      <c r="AM655" s="7">
        <f t="shared" si="1041"/>
        <v>1477.9835</v>
      </c>
      <c r="AN655">
        <v>1</v>
      </c>
      <c r="AO655">
        <v>1</v>
      </c>
      <c r="AP655">
        <v>1</v>
      </c>
      <c r="AQ655">
        <f t="shared" si="938"/>
        <v>1095</v>
      </c>
      <c r="AR655">
        <f t="shared" si="938"/>
        <v>1141</v>
      </c>
      <c r="AS655">
        <f t="shared" si="939"/>
        <v>1664</v>
      </c>
      <c r="AT655">
        <f t="shared" si="1037"/>
        <v>471</v>
      </c>
      <c r="AU655">
        <f t="shared" si="1038"/>
        <v>491</v>
      </c>
      <c r="AV655" s="8">
        <f t="shared" si="1039"/>
        <v>716</v>
      </c>
      <c r="AW655" s="213">
        <f t="shared" si="952"/>
        <v>1.2192767252673662</v>
      </c>
      <c r="AX655" s="213">
        <f t="shared" si="953"/>
        <v>1.3237562693039249</v>
      </c>
      <c r="AY655" s="213">
        <f t="shared" si="954"/>
        <v>2.7918874870783177</v>
      </c>
      <c r="AZ655" s="119">
        <f t="shared" si="973"/>
        <v>1.7</v>
      </c>
      <c r="BA655" s="1">
        <v>15.5</v>
      </c>
      <c r="BB655">
        <v>16.8</v>
      </c>
      <c r="BC655">
        <v>27.5</v>
      </c>
      <c r="BE655" s="7">
        <v>6611</v>
      </c>
      <c r="BG655" s="123">
        <f t="shared" si="940"/>
        <v>0.8</v>
      </c>
      <c r="BJ655">
        <v>0</v>
      </c>
      <c r="BK655">
        <v>10</v>
      </c>
      <c r="BL655">
        <v>11.1</v>
      </c>
      <c r="BM655">
        <v>21.85</v>
      </c>
      <c r="BO655">
        <f t="shared" si="958"/>
        <v>1</v>
      </c>
      <c r="BP655">
        <f t="shared" si="958"/>
        <v>1</v>
      </c>
      <c r="BQ655">
        <f t="shared" si="958"/>
        <v>1</v>
      </c>
      <c r="BR655">
        <f t="shared" si="941"/>
        <v>1095</v>
      </c>
      <c r="BS655">
        <f t="shared" si="955"/>
        <v>1141</v>
      </c>
      <c r="BT655">
        <f t="shared" si="956"/>
        <v>1664</v>
      </c>
      <c r="BV655">
        <f t="shared" si="942"/>
        <v>0</v>
      </c>
      <c r="BW655">
        <f t="shared" si="943"/>
        <v>0</v>
      </c>
      <c r="BX655">
        <f t="shared" si="944"/>
        <v>0</v>
      </c>
      <c r="BY655">
        <f t="shared" si="1029"/>
        <v>1</v>
      </c>
    </row>
    <row r="656" spans="1:77" x14ac:dyDescent="0.25">
      <c r="A656" t="str">
        <f t="shared" si="945"/>
        <v>26510</v>
      </c>
      <c r="D656">
        <v>2</v>
      </c>
      <c r="E656">
        <v>65</v>
      </c>
      <c r="F656">
        <v>40.5</v>
      </c>
      <c r="G656">
        <v>10</v>
      </c>
      <c r="H656">
        <v>11.5</v>
      </c>
      <c r="I656">
        <v>0</v>
      </c>
      <c r="J656">
        <v>26</v>
      </c>
      <c r="K656">
        <v>30</v>
      </c>
      <c r="L656">
        <v>47.2</v>
      </c>
      <c r="M656" s="115">
        <f t="shared" si="928"/>
        <v>2421</v>
      </c>
      <c r="N656" s="7">
        <v>3860.4188735925432</v>
      </c>
      <c r="O656" s="7">
        <v>4228.9855673527691</v>
      </c>
      <c r="P656" s="7">
        <v>5636.58</v>
      </c>
      <c r="Q656" s="121" t="s">
        <v>392</v>
      </c>
      <c r="R656">
        <v>1</v>
      </c>
      <c r="S656">
        <v>1</v>
      </c>
      <c r="T656">
        <v>1</v>
      </c>
      <c r="U656" t="e">
        <f t="shared" si="929"/>
        <v>#VALUE!</v>
      </c>
      <c r="V656">
        <f t="shared" si="930"/>
        <v>2125</v>
      </c>
      <c r="W656">
        <f t="shared" si="931"/>
        <v>2327</v>
      </c>
      <c r="X656">
        <f t="shared" si="932"/>
        <v>3102</v>
      </c>
      <c r="Y656" t="e">
        <f t="shared" si="1032"/>
        <v>#VALUE!</v>
      </c>
      <c r="Z656">
        <f t="shared" si="1033"/>
        <v>366</v>
      </c>
      <c r="AA656">
        <f t="shared" si="1034"/>
        <v>400</v>
      </c>
      <c r="AB656" s="8">
        <f t="shared" si="1035"/>
        <v>534</v>
      </c>
      <c r="AC656" s="213" t="e">
        <f t="shared" si="946"/>
        <v>#VALUE!</v>
      </c>
      <c r="AD656" s="213">
        <f t="shared" si="947"/>
        <v>0.59232004727180543</v>
      </c>
      <c r="AE656" s="213">
        <f t="shared" si="948"/>
        <v>0.70441663119990616</v>
      </c>
      <c r="AF656" s="213">
        <f t="shared" si="949"/>
        <v>1.2385348712627864</v>
      </c>
      <c r="AG656" s="167">
        <f t="shared" si="933"/>
        <v>3.969E-4</v>
      </c>
      <c r="AH656" s="167">
        <f t="shared" si="934"/>
        <v>1.7345999999999999</v>
      </c>
      <c r="AI656" s="167">
        <f t="shared" si="935"/>
        <v>2</v>
      </c>
      <c r="AJ656" s="167">
        <f t="shared" si="936"/>
        <v>3.6734700000000002E-4</v>
      </c>
      <c r="AK656" s="115">
        <f>AK564</f>
        <v>535.19789031294818</v>
      </c>
      <c r="AL656" s="7">
        <f t="shared" ref="AL656:AM656" si="1042">AL564</f>
        <v>586.29496640731588</v>
      </c>
      <c r="AM656" s="7">
        <f t="shared" si="1042"/>
        <v>781.44</v>
      </c>
      <c r="AN656">
        <v>1</v>
      </c>
      <c r="AO656">
        <v>1</v>
      </c>
      <c r="AP656">
        <v>1</v>
      </c>
      <c r="AQ656">
        <f t="shared" si="938"/>
        <v>603</v>
      </c>
      <c r="AR656">
        <f t="shared" si="938"/>
        <v>660</v>
      </c>
      <c r="AS656">
        <f t="shared" si="939"/>
        <v>880</v>
      </c>
      <c r="AT656">
        <f t="shared" si="1037"/>
        <v>259</v>
      </c>
      <c r="AU656">
        <f t="shared" si="1038"/>
        <v>284</v>
      </c>
      <c r="AV656" s="8">
        <f t="shared" si="1039"/>
        <v>378</v>
      </c>
      <c r="AW656" s="213">
        <f t="shared" si="952"/>
        <v>0.30191396877344806</v>
      </c>
      <c r="AX656" s="213">
        <f t="shared" si="953"/>
        <v>0.36125633381130845</v>
      </c>
      <c r="AY656" s="213">
        <f t="shared" si="954"/>
        <v>0.63079641903792172</v>
      </c>
      <c r="AZ656" s="119">
        <f t="shared" si="973"/>
        <v>0.4</v>
      </c>
      <c r="BA656" s="1">
        <v>14.8</v>
      </c>
      <c r="BB656">
        <v>16.600000000000001</v>
      </c>
      <c r="BC656">
        <v>28</v>
      </c>
      <c r="BE656" s="7">
        <v>2690</v>
      </c>
      <c r="BG656" s="123">
        <f t="shared" si="940"/>
        <v>0.9</v>
      </c>
      <c r="BJ656">
        <v>0</v>
      </c>
      <c r="BK656">
        <v>10.4</v>
      </c>
      <c r="BL656">
        <v>12.2</v>
      </c>
      <c r="BM656">
        <v>21.85</v>
      </c>
      <c r="BO656">
        <f t="shared" si="958"/>
        <v>1</v>
      </c>
      <c r="BP656">
        <f t="shared" si="958"/>
        <v>1</v>
      </c>
      <c r="BQ656">
        <f t="shared" si="958"/>
        <v>1</v>
      </c>
      <c r="BR656">
        <f t="shared" si="941"/>
        <v>603</v>
      </c>
      <c r="BS656">
        <f t="shared" si="955"/>
        <v>660</v>
      </c>
      <c r="BT656">
        <f t="shared" si="956"/>
        <v>880</v>
      </c>
      <c r="BV656">
        <f t="shared" si="942"/>
        <v>0</v>
      </c>
      <c r="BW656">
        <f t="shared" si="943"/>
        <v>0</v>
      </c>
      <c r="BX656">
        <f t="shared" si="944"/>
        <v>0</v>
      </c>
      <c r="BY656">
        <f t="shared" si="1029"/>
        <v>1</v>
      </c>
    </row>
    <row r="657" spans="1:77" x14ac:dyDescent="0.25">
      <c r="A657" t="str">
        <f t="shared" si="945"/>
        <v>26511</v>
      </c>
      <c r="D657">
        <v>2</v>
      </c>
      <c r="E657">
        <v>65</v>
      </c>
      <c r="F657">
        <v>40.5</v>
      </c>
      <c r="G657">
        <v>11</v>
      </c>
      <c r="H657">
        <v>11.5</v>
      </c>
      <c r="I657">
        <v>0</v>
      </c>
      <c r="J657">
        <v>26</v>
      </c>
      <c r="K657">
        <v>30</v>
      </c>
      <c r="L657">
        <v>47.2</v>
      </c>
      <c r="M657" s="115">
        <f t="shared" si="928"/>
        <v>2420.1200000000003</v>
      </c>
      <c r="N657" s="7">
        <v>5237.9452617275747</v>
      </c>
      <c r="O657" s="7">
        <v>5738.028861571599</v>
      </c>
      <c r="P657" s="7">
        <v>7647.9</v>
      </c>
      <c r="Q657" s="121" t="s">
        <v>392</v>
      </c>
      <c r="R657">
        <v>1</v>
      </c>
      <c r="S657">
        <v>1</v>
      </c>
      <c r="T657">
        <v>1</v>
      </c>
      <c r="U657" t="e">
        <f t="shared" si="929"/>
        <v>#VALUE!</v>
      </c>
      <c r="V657">
        <f t="shared" si="930"/>
        <v>2883</v>
      </c>
      <c r="W657">
        <f t="shared" si="931"/>
        <v>3158</v>
      </c>
      <c r="X657">
        <f t="shared" si="932"/>
        <v>4209</v>
      </c>
      <c r="Y657" t="e">
        <f t="shared" si="1032"/>
        <v>#VALUE!</v>
      </c>
      <c r="Z657">
        <f t="shared" si="1033"/>
        <v>496</v>
      </c>
      <c r="AA657">
        <f t="shared" si="1034"/>
        <v>543</v>
      </c>
      <c r="AB657" s="8">
        <f t="shared" si="1035"/>
        <v>724</v>
      </c>
      <c r="AC657" s="213" t="e">
        <f t="shared" si="946"/>
        <v>#VALUE!</v>
      </c>
      <c r="AD657" s="213">
        <f t="shared" si="947"/>
        <v>1.7575761442559346</v>
      </c>
      <c r="AE657" s="213">
        <f t="shared" si="948"/>
        <v>2.0958335832834418</v>
      </c>
      <c r="AF657" s="213">
        <f t="shared" si="949"/>
        <v>3.6688943482424623</v>
      </c>
      <c r="AG657" s="167">
        <f t="shared" si="933"/>
        <v>3.969E-4</v>
      </c>
      <c r="AH657" s="167">
        <f t="shared" si="934"/>
        <v>1.7345999999999999</v>
      </c>
      <c r="AI657" s="167">
        <f t="shared" si="935"/>
        <v>4</v>
      </c>
      <c r="AJ657" s="167">
        <f t="shared" si="936"/>
        <v>5.7428799999999995E-4</v>
      </c>
      <c r="AK657" s="115">
        <f t="shared" ref="AK657" si="1043">AK565*(1-(($E657-50)*0.005))</f>
        <v>811.22500000000002</v>
      </c>
      <c r="AL657" s="7">
        <f t="shared" ref="AL657:AM657" si="1044">AL565*(1-(($E657-50)*0.005))</f>
        <v>888.92500000000007</v>
      </c>
      <c r="AM657" s="7">
        <f t="shared" si="1044"/>
        <v>1184.925</v>
      </c>
      <c r="AN657">
        <v>1</v>
      </c>
      <c r="AO657">
        <v>1</v>
      </c>
      <c r="AP657">
        <v>1</v>
      </c>
      <c r="AQ657">
        <f t="shared" si="938"/>
        <v>914</v>
      </c>
      <c r="AR657">
        <f t="shared" si="938"/>
        <v>1001</v>
      </c>
      <c r="AS657">
        <f t="shared" si="939"/>
        <v>1334</v>
      </c>
      <c r="AT657">
        <f t="shared" si="1037"/>
        <v>393</v>
      </c>
      <c r="AU657">
        <f t="shared" si="1038"/>
        <v>430</v>
      </c>
      <c r="AV657" s="8">
        <f t="shared" si="1039"/>
        <v>574</v>
      </c>
      <c r="AW657" s="213">
        <f t="shared" si="952"/>
        <v>1.1183293964479009</v>
      </c>
      <c r="AX657" s="213">
        <f t="shared" si="953"/>
        <v>1.3317815798317174</v>
      </c>
      <c r="AY657" s="213">
        <f t="shared" si="954"/>
        <v>2.3348346649270568</v>
      </c>
      <c r="AZ657" s="119">
        <f t="shared" si="973"/>
        <v>0.9</v>
      </c>
      <c r="BA657" s="1">
        <v>14.8</v>
      </c>
      <c r="BB657">
        <v>16.600000000000001</v>
      </c>
      <c r="BC657">
        <v>28</v>
      </c>
      <c r="BE657" s="7">
        <v>3559</v>
      </c>
      <c r="BG657" s="123">
        <f t="shared" si="940"/>
        <v>0.68</v>
      </c>
      <c r="BJ657">
        <v>0</v>
      </c>
      <c r="BK657">
        <v>10.4</v>
      </c>
      <c r="BL657">
        <v>12.2</v>
      </c>
      <c r="BM657">
        <v>21.85</v>
      </c>
      <c r="BO657">
        <f t="shared" si="958"/>
        <v>1</v>
      </c>
      <c r="BP657">
        <f t="shared" si="958"/>
        <v>1</v>
      </c>
      <c r="BQ657">
        <f t="shared" si="958"/>
        <v>1</v>
      </c>
      <c r="BR657">
        <f t="shared" si="941"/>
        <v>914</v>
      </c>
      <c r="BS657">
        <f t="shared" si="955"/>
        <v>1001</v>
      </c>
      <c r="BT657">
        <f t="shared" si="956"/>
        <v>1334</v>
      </c>
      <c r="BV657">
        <f t="shared" si="942"/>
        <v>0</v>
      </c>
      <c r="BW657">
        <f t="shared" si="943"/>
        <v>0</v>
      </c>
      <c r="BX657">
        <f t="shared" si="944"/>
        <v>0</v>
      </c>
      <c r="BY657">
        <f t="shared" si="1029"/>
        <v>1</v>
      </c>
    </row>
    <row r="658" spans="1:77" x14ac:dyDescent="0.25">
      <c r="A658" t="str">
        <f t="shared" si="945"/>
        <v>26515</v>
      </c>
      <c r="D658">
        <v>2</v>
      </c>
      <c r="E658">
        <v>65</v>
      </c>
      <c r="F658">
        <v>40.5</v>
      </c>
      <c r="G658">
        <v>15</v>
      </c>
      <c r="H658">
        <v>16.5</v>
      </c>
      <c r="I658">
        <v>0</v>
      </c>
      <c r="J658">
        <v>26</v>
      </c>
      <c r="K658">
        <v>30</v>
      </c>
      <c r="L658">
        <v>48.1</v>
      </c>
      <c r="M658" s="115">
        <f t="shared" si="928"/>
        <v>3292.8</v>
      </c>
      <c r="N658" s="7">
        <v>4729.715265656896</v>
      </c>
      <c r="O658" s="7">
        <v>4901.7743245246338</v>
      </c>
      <c r="P658" s="7">
        <v>7188.36</v>
      </c>
      <c r="Q658" s="121" t="s">
        <v>392</v>
      </c>
      <c r="R658">
        <v>1</v>
      </c>
      <c r="S658">
        <v>1</v>
      </c>
      <c r="T658">
        <v>1</v>
      </c>
      <c r="U658" t="e">
        <f t="shared" si="929"/>
        <v>#VALUE!</v>
      </c>
      <c r="V658">
        <f t="shared" si="930"/>
        <v>2603</v>
      </c>
      <c r="W658">
        <f t="shared" si="931"/>
        <v>2698</v>
      </c>
      <c r="X658">
        <f t="shared" si="932"/>
        <v>3956</v>
      </c>
      <c r="Y658" t="e">
        <f t="shared" si="1032"/>
        <v>#VALUE!</v>
      </c>
      <c r="Z658">
        <f t="shared" si="1033"/>
        <v>448</v>
      </c>
      <c r="AA658">
        <f t="shared" si="1034"/>
        <v>464</v>
      </c>
      <c r="AB658" s="8">
        <f t="shared" si="1035"/>
        <v>680</v>
      </c>
      <c r="AC658" s="213" t="e">
        <f t="shared" si="946"/>
        <v>#VALUE!</v>
      </c>
      <c r="AD658" s="213">
        <f t="shared" si="947"/>
        <v>0.98526627707941128</v>
      </c>
      <c r="AE658" s="213">
        <f t="shared" si="948"/>
        <v>1.0561041215408995</v>
      </c>
      <c r="AF658" s="213">
        <f t="shared" si="949"/>
        <v>2.250672478120701</v>
      </c>
      <c r="AG658" s="167">
        <f t="shared" si="933"/>
        <v>2.0829999999999999E-4</v>
      </c>
      <c r="AH658" s="167">
        <f t="shared" si="934"/>
        <v>1.724</v>
      </c>
      <c r="AI658" s="167">
        <f t="shared" si="935"/>
        <v>2</v>
      </c>
      <c r="AJ658" s="167">
        <f t="shared" si="936"/>
        <v>4.6182900000000003E-4</v>
      </c>
      <c r="AK658" s="115">
        <f>AK566</f>
        <v>645.62512273636446</v>
      </c>
      <c r="AL658" s="7">
        <f t="shared" ref="AL658:AM658" si="1045">AL566</f>
        <v>669.11187505864359</v>
      </c>
      <c r="AM658" s="7">
        <f t="shared" si="1045"/>
        <v>981.24</v>
      </c>
      <c r="AN658">
        <v>1</v>
      </c>
      <c r="AO658">
        <v>1</v>
      </c>
      <c r="AP658">
        <v>1</v>
      </c>
      <c r="AQ658">
        <f t="shared" si="938"/>
        <v>727</v>
      </c>
      <c r="AR658">
        <f t="shared" si="938"/>
        <v>754</v>
      </c>
      <c r="AS658">
        <f t="shared" si="939"/>
        <v>1105</v>
      </c>
      <c r="AT658">
        <f t="shared" si="1037"/>
        <v>313</v>
      </c>
      <c r="AU658">
        <f t="shared" si="1038"/>
        <v>324</v>
      </c>
      <c r="AV658" s="8">
        <f t="shared" si="1039"/>
        <v>475</v>
      </c>
      <c r="AW658" s="213">
        <f t="shared" si="952"/>
        <v>0.48483974785555528</v>
      </c>
      <c r="AX658" s="213">
        <f t="shared" si="953"/>
        <v>0.51909546758478731</v>
      </c>
      <c r="AY658" s="213">
        <f t="shared" si="954"/>
        <v>1.1062197405309782</v>
      </c>
      <c r="AZ658" s="119">
        <f t="shared" si="973"/>
        <v>0.7</v>
      </c>
      <c r="BA658" s="1">
        <v>16.399999999999999</v>
      </c>
      <c r="BB658">
        <v>17.7</v>
      </c>
      <c r="BC658">
        <v>29.7</v>
      </c>
      <c r="BE658" s="7">
        <v>4116</v>
      </c>
      <c r="BG658" s="123">
        <f t="shared" si="940"/>
        <v>0.8</v>
      </c>
      <c r="BJ658">
        <v>0</v>
      </c>
      <c r="BK658">
        <v>10</v>
      </c>
      <c r="BL658">
        <v>10.9</v>
      </c>
      <c r="BM658">
        <v>21.85</v>
      </c>
      <c r="BO658">
        <f t="shared" si="958"/>
        <v>1</v>
      </c>
      <c r="BP658">
        <f t="shared" si="958"/>
        <v>1</v>
      </c>
      <c r="BQ658">
        <f t="shared" si="958"/>
        <v>1</v>
      </c>
      <c r="BR658">
        <f t="shared" si="941"/>
        <v>727</v>
      </c>
      <c r="BS658">
        <f t="shared" si="955"/>
        <v>754</v>
      </c>
      <c r="BT658">
        <f t="shared" si="956"/>
        <v>1105</v>
      </c>
      <c r="BV658">
        <f t="shared" si="942"/>
        <v>0</v>
      </c>
      <c r="BW658">
        <f t="shared" si="943"/>
        <v>0</v>
      </c>
      <c r="BX658">
        <f t="shared" si="944"/>
        <v>0</v>
      </c>
      <c r="BY658">
        <f t="shared" si="1029"/>
        <v>1</v>
      </c>
    </row>
    <row r="659" spans="1:77" x14ac:dyDescent="0.25">
      <c r="A659" t="str">
        <f t="shared" si="945"/>
        <v>26516</v>
      </c>
      <c r="D659">
        <v>2</v>
      </c>
      <c r="E659">
        <v>65</v>
      </c>
      <c r="F659">
        <v>40.5</v>
      </c>
      <c r="G659">
        <v>16</v>
      </c>
      <c r="H659">
        <v>16.5</v>
      </c>
      <c r="I659">
        <v>0</v>
      </c>
      <c r="J659">
        <v>26</v>
      </c>
      <c r="K659">
        <v>30</v>
      </c>
      <c r="L659">
        <v>48.1</v>
      </c>
      <c r="M659" s="115">
        <f t="shared" si="928"/>
        <v>3634.6000000000004</v>
      </c>
      <c r="N659" s="7">
        <v>6916.3686790875245</v>
      </c>
      <c r="O659" s="7">
        <v>7167.9744986485921</v>
      </c>
      <c r="P659" s="7">
        <v>10511.7</v>
      </c>
      <c r="Q659" s="121" t="s">
        <v>392</v>
      </c>
      <c r="R659">
        <v>1</v>
      </c>
      <c r="S659">
        <v>1</v>
      </c>
      <c r="T659">
        <v>1</v>
      </c>
      <c r="U659" t="e">
        <f t="shared" si="929"/>
        <v>#VALUE!</v>
      </c>
      <c r="V659">
        <f t="shared" si="930"/>
        <v>3806</v>
      </c>
      <c r="W659">
        <f t="shared" si="931"/>
        <v>3945</v>
      </c>
      <c r="X659">
        <f t="shared" si="932"/>
        <v>5785</v>
      </c>
      <c r="Y659" t="e">
        <f t="shared" si="1032"/>
        <v>#VALUE!</v>
      </c>
      <c r="Z659">
        <f t="shared" si="1033"/>
        <v>655</v>
      </c>
      <c r="AA659">
        <f t="shared" si="1034"/>
        <v>679</v>
      </c>
      <c r="AB659" s="8">
        <f t="shared" si="1035"/>
        <v>995</v>
      </c>
      <c r="AC659" s="213" t="e">
        <f t="shared" si="946"/>
        <v>#VALUE!</v>
      </c>
      <c r="AD659" s="213">
        <f t="shared" si="947"/>
        <v>6.1519574504522012</v>
      </c>
      <c r="AE659" s="213">
        <f t="shared" si="948"/>
        <v>6.6079035060851652</v>
      </c>
      <c r="AF659" s="213">
        <f t="shared" si="949"/>
        <v>14.121905340852017</v>
      </c>
      <c r="AG659" s="167">
        <f t="shared" si="933"/>
        <v>2.0829999999999999E-4</v>
      </c>
      <c r="AH659" s="167">
        <f t="shared" si="934"/>
        <v>1.724</v>
      </c>
      <c r="AI659" s="167">
        <f t="shared" si="935"/>
        <v>4</v>
      </c>
      <c r="AJ659" s="167">
        <f t="shared" si="936"/>
        <v>1.392796E-3</v>
      </c>
      <c r="AK659" s="115">
        <f t="shared" ref="AK659" si="1046">AK567*(1-(($E659-50)*0.005))</f>
        <v>979.57500000000005</v>
      </c>
      <c r="AL659" s="7">
        <f t="shared" ref="AL659:AM659" si="1047">AL567*(1-(($E659-50)*0.005))</f>
        <v>1015.6500000000001</v>
      </c>
      <c r="AM659" s="7">
        <f t="shared" si="1047"/>
        <v>1489.25</v>
      </c>
      <c r="AN659">
        <v>1</v>
      </c>
      <c r="AO659">
        <v>1</v>
      </c>
      <c r="AP659">
        <v>1</v>
      </c>
      <c r="AQ659">
        <f t="shared" si="938"/>
        <v>1103</v>
      </c>
      <c r="AR659">
        <f t="shared" si="938"/>
        <v>1144</v>
      </c>
      <c r="AS659">
        <f t="shared" si="939"/>
        <v>1677</v>
      </c>
      <c r="AT659">
        <f t="shared" si="1037"/>
        <v>474</v>
      </c>
      <c r="AU659">
        <f t="shared" si="1038"/>
        <v>492</v>
      </c>
      <c r="AV659" s="8">
        <f t="shared" si="1039"/>
        <v>721</v>
      </c>
      <c r="AW659" s="213">
        <f t="shared" si="952"/>
        <v>3.2361919983726364</v>
      </c>
      <c r="AX659" s="213">
        <f t="shared" si="953"/>
        <v>3.484776634539291</v>
      </c>
      <c r="AY659" s="213">
        <f t="shared" si="954"/>
        <v>7.4448243258682085</v>
      </c>
      <c r="AZ659" s="119">
        <f t="shared" si="973"/>
        <v>1.3</v>
      </c>
      <c r="BA659" s="1">
        <v>16.399999999999999</v>
      </c>
      <c r="BB659">
        <v>17.7</v>
      </c>
      <c r="BC659">
        <v>29.7</v>
      </c>
      <c r="BE659" s="7">
        <v>5345</v>
      </c>
      <c r="BG659" s="123">
        <f t="shared" si="940"/>
        <v>0.68</v>
      </c>
      <c r="BJ659">
        <v>0</v>
      </c>
      <c r="BK659">
        <v>10</v>
      </c>
      <c r="BL659">
        <v>10.9</v>
      </c>
      <c r="BM659">
        <v>21.85</v>
      </c>
      <c r="BO659">
        <f t="shared" si="958"/>
        <v>1</v>
      </c>
      <c r="BP659">
        <f t="shared" si="958"/>
        <v>1</v>
      </c>
      <c r="BQ659">
        <f t="shared" si="958"/>
        <v>1</v>
      </c>
      <c r="BR659">
        <f t="shared" si="941"/>
        <v>1103</v>
      </c>
      <c r="BS659">
        <f t="shared" si="955"/>
        <v>1144</v>
      </c>
      <c r="BT659">
        <f t="shared" si="956"/>
        <v>1677</v>
      </c>
      <c r="BV659">
        <f t="shared" si="942"/>
        <v>0</v>
      </c>
      <c r="BW659">
        <f t="shared" si="943"/>
        <v>0</v>
      </c>
      <c r="BX659">
        <f t="shared" si="944"/>
        <v>0</v>
      </c>
      <c r="BY659">
        <f t="shared" si="1029"/>
        <v>1</v>
      </c>
    </row>
    <row r="660" spans="1:77" x14ac:dyDescent="0.25">
      <c r="A660" t="str">
        <f t="shared" si="945"/>
        <v>26520</v>
      </c>
      <c r="D660">
        <v>2</v>
      </c>
      <c r="E660">
        <v>65</v>
      </c>
      <c r="F660">
        <v>40.5</v>
      </c>
      <c r="G660">
        <v>20</v>
      </c>
      <c r="H660">
        <v>21.5</v>
      </c>
      <c r="I660">
        <v>0</v>
      </c>
      <c r="J660">
        <v>26</v>
      </c>
      <c r="K660">
        <v>30</v>
      </c>
      <c r="L660">
        <v>48.1</v>
      </c>
      <c r="M660" s="115">
        <f t="shared" si="928"/>
        <v>4590.4000000000005</v>
      </c>
      <c r="N660" s="7">
        <v>6176.0620183272586</v>
      </c>
      <c r="O660" s="7">
        <v>6765.7106634844222</v>
      </c>
      <c r="P660" s="7">
        <v>9017.64</v>
      </c>
      <c r="Q660" s="121" t="s">
        <v>392</v>
      </c>
      <c r="R660">
        <v>1</v>
      </c>
      <c r="S660">
        <v>1</v>
      </c>
      <c r="T660">
        <v>1</v>
      </c>
      <c r="U660" t="e">
        <f t="shared" si="929"/>
        <v>#VALUE!</v>
      </c>
      <c r="V660">
        <f t="shared" si="930"/>
        <v>3399</v>
      </c>
      <c r="W660">
        <f t="shared" si="931"/>
        <v>3723</v>
      </c>
      <c r="X660">
        <f t="shared" si="932"/>
        <v>4963</v>
      </c>
      <c r="Y660" t="e">
        <f t="shared" si="1032"/>
        <v>#VALUE!</v>
      </c>
      <c r="Z660">
        <f t="shared" si="1033"/>
        <v>585</v>
      </c>
      <c r="AA660">
        <f t="shared" si="1034"/>
        <v>640</v>
      </c>
      <c r="AB660" s="8">
        <f t="shared" si="1035"/>
        <v>854</v>
      </c>
      <c r="AC660" s="213" t="e">
        <f t="shared" si="946"/>
        <v>#VALUE!</v>
      </c>
      <c r="AD660" s="213">
        <f t="shared" si="947"/>
        <v>1.3367044548709721</v>
      </c>
      <c r="AE660" s="213">
        <f t="shared" si="948"/>
        <v>1.5976912759805113</v>
      </c>
      <c r="AF660" s="213">
        <f t="shared" si="949"/>
        <v>2.832983070221077</v>
      </c>
      <c r="AG660" s="167">
        <f t="shared" si="933"/>
        <v>1.2760000000000001E-4</v>
      </c>
      <c r="AH660" s="167">
        <f t="shared" si="934"/>
        <v>1.7219</v>
      </c>
      <c r="AI660" s="167">
        <f t="shared" si="935"/>
        <v>2</v>
      </c>
      <c r="AJ660" s="167">
        <f t="shared" si="936"/>
        <v>3.76611E-4</v>
      </c>
      <c r="AK660" s="115">
        <f>AK568</f>
        <v>763.26517311676128</v>
      </c>
      <c r="AL660" s="7">
        <f t="shared" ref="AL660:AM660" si="1048">AL568</f>
        <v>836.13657141043336</v>
      </c>
      <c r="AM660" s="7">
        <f t="shared" si="1048"/>
        <v>1114.44</v>
      </c>
      <c r="AN660">
        <v>1</v>
      </c>
      <c r="AO660">
        <v>1</v>
      </c>
      <c r="AP660">
        <v>1</v>
      </c>
      <c r="AQ660">
        <f t="shared" si="938"/>
        <v>860</v>
      </c>
      <c r="AR660">
        <f t="shared" si="938"/>
        <v>942</v>
      </c>
      <c r="AS660">
        <f t="shared" si="939"/>
        <v>1255</v>
      </c>
      <c r="AT660">
        <f t="shared" si="1037"/>
        <v>370</v>
      </c>
      <c r="AU660">
        <f t="shared" si="1038"/>
        <v>405</v>
      </c>
      <c r="AV660" s="8">
        <f t="shared" si="1039"/>
        <v>540</v>
      </c>
      <c r="AW660" s="213">
        <f t="shared" si="952"/>
        <v>0.53872252311006341</v>
      </c>
      <c r="AX660" s="213">
        <f t="shared" si="953"/>
        <v>0.64446862444007391</v>
      </c>
      <c r="AY660" s="213">
        <f t="shared" si="954"/>
        <v>1.1403792051852817</v>
      </c>
      <c r="AZ660" s="119">
        <f t="shared" si="973"/>
        <v>0.9</v>
      </c>
      <c r="BA660" s="1">
        <v>16.399999999999999</v>
      </c>
      <c r="BB660">
        <v>17.7</v>
      </c>
      <c r="BC660">
        <v>29.7</v>
      </c>
      <c r="BE660" s="7">
        <v>5738</v>
      </c>
      <c r="BG660" s="123">
        <f t="shared" si="940"/>
        <v>0.8</v>
      </c>
      <c r="BJ660">
        <v>0</v>
      </c>
      <c r="BK660">
        <v>10</v>
      </c>
      <c r="BL660">
        <v>10.9</v>
      </c>
      <c r="BM660">
        <v>21.85</v>
      </c>
      <c r="BO660">
        <f t="shared" si="958"/>
        <v>1</v>
      </c>
      <c r="BP660">
        <f t="shared" si="958"/>
        <v>1</v>
      </c>
      <c r="BQ660">
        <f t="shared" si="958"/>
        <v>1</v>
      </c>
      <c r="BR660">
        <f t="shared" si="941"/>
        <v>860</v>
      </c>
      <c r="BS660">
        <f t="shared" si="955"/>
        <v>942</v>
      </c>
      <c r="BT660">
        <f t="shared" si="956"/>
        <v>1255</v>
      </c>
      <c r="BV660">
        <f t="shared" si="942"/>
        <v>0</v>
      </c>
      <c r="BW660">
        <f t="shared" si="943"/>
        <v>0</v>
      </c>
      <c r="BX660">
        <f t="shared" si="944"/>
        <v>0</v>
      </c>
      <c r="BY660">
        <f t="shared" si="1029"/>
        <v>1</v>
      </c>
    </row>
    <row r="661" spans="1:77" x14ac:dyDescent="0.25">
      <c r="A661" t="str">
        <f t="shared" si="945"/>
        <v>26521</v>
      </c>
      <c r="D661">
        <v>2</v>
      </c>
      <c r="E661">
        <v>65</v>
      </c>
      <c r="F661">
        <v>40.5</v>
      </c>
      <c r="G661">
        <v>21</v>
      </c>
      <c r="H661">
        <v>21.5</v>
      </c>
      <c r="I661">
        <v>0</v>
      </c>
      <c r="J661">
        <v>26</v>
      </c>
      <c r="K661">
        <v>30</v>
      </c>
      <c r="L661">
        <v>48.1</v>
      </c>
      <c r="M661" s="115">
        <f t="shared" si="928"/>
        <v>5769.6</v>
      </c>
      <c r="N661" s="7">
        <v>8907.2895892451361</v>
      </c>
      <c r="O661" s="7">
        <v>9231.3217513746804</v>
      </c>
      <c r="P661" s="7">
        <v>13537.56</v>
      </c>
      <c r="Q661" s="121" t="s">
        <v>392</v>
      </c>
      <c r="R661">
        <v>1</v>
      </c>
      <c r="S661">
        <v>1</v>
      </c>
      <c r="T661">
        <v>1</v>
      </c>
      <c r="U661" t="e">
        <f t="shared" si="929"/>
        <v>#VALUE!</v>
      </c>
      <c r="V661">
        <f t="shared" si="930"/>
        <v>4902</v>
      </c>
      <c r="W661">
        <f t="shared" si="931"/>
        <v>5080</v>
      </c>
      <c r="X661">
        <f t="shared" si="932"/>
        <v>7450</v>
      </c>
      <c r="Y661" t="e">
        <f t="shared" si="1032"/>
        <v>#VALUE!</v>
      </c>
      <c r="Z661">
        <f t="shared" si="1033"/>
        <v>843</v>
      </c>
      <c r="AA661">
        <f t="shared" si="1034"/>
        <v>874</v>
      </c>
      <c r="AB661" s="8">
        <f t="shared" si="1035"/>
        <v>1281</v>
      </c>
      <c r="AC661" s="213" t="e">
        <f t="shared" si="946"/>
        <v>#VALUE!</v>
      </c>
      <c r="AD661" s="213">
        <f t="shared" si="947"/>
        <v>3.8573102894576552</v>
      </c>
      <c r="AE661" s="213">
        <f t="shared" si="948"/>
        <v>4.1432524469089289</v>
      </c>
      <c r="AF661" s="213">
        <f t="shared" si="949"/>
        <v>8.8368559034211742</v>
      </c>
      <c r="AG661" s="167">
        <f t="shared" si="933"/>
        <v>1.2760000000000001E-4</v>
      </c>
      <c r="AH661" s="167">
        <f t="shared" si="934"/>
        <v>1.7219</v>
      </c>
      <c r="AI661" s="167">
        <f t="shared" si="935"/>
        <v>4</v>
      </c>
      <c r="AJ661" s="167">
        <f t="shared" si="936"/>
        <v>5.1420100000000005E-4</v>
      </c>
      <c r="AK661" s="115">
        <f t="shared" ref="AK661" si="1049">AK569*(1-(($E661-50)*0.005))</f>
        <v>1068.750592031967</v>
      </c>
      <c r="AL661" s="7">
        <f t="shared" ref="AL661:AM661" si="1050">AL569*(1-(($E661-50)*0.005))</f>
        <v>1107.6299348043735</v>
      </c>
      <c r="AM661" s="7">
        <f t="shared" si="1050"/>
        <v>1624.3185000000001</v>
      </c>
      <c r="AN661">
        <v>1</v>
      </c>
      <c r="AO661">
        <v>1</v>
      </c>
      <c r="AP661">
        <v>1</v>
      </c>
      <c r="AQ661">
        <f t="shared" si="938"/>
        <v>1204</v>
      </c>
      <c r="AR661">
        <f t="shared" si="938"/>
        <v>1247</v>
      </c>
      <c r="AS661">
        <f t="shared" si="939"/>
        <v>1829</v>
      </c>
      <c r="AT661">
        <f t="shared" si="1037"/>
        <v>518</v>
      </c>
      <c r="AU661">
        <f t="shared" si="1038"/>
        <v>536</v>
      </c>
      <c r="AV661" s="8">
        <f t="shared" si="1039"/>
        <v>786</v>
      </c>
      <c r="AW661" s="213">
        <f t="shared" si="952"/>
        <v>1.4715542134072619</v>
      </c>
      <c r="AX661" s="213">
        <f t="shared" si="953"/>
        <v>1.5743923428313906</v>
      </c>
      <c r="AY661" s="213">
        <f t="shared" si="954"/>
        <v>3.3580375334824821</v>
      </c>
      <c r="AZ661" s="119">
        <f t="shared" si="973"/>
        <v>1.7</v>
      </c>
      <c r="BA661" s="1">
        <v>16.399999999999999</v>
      </c>
      <c r="BB661">
        <v>17.7</v>
      </c>
      <c r="BC661">
        <v>29.7</v>
      </c>
      <c r="BE661" s="7">
        <v>7212</v>
      </c>
      <c r="BG661" s="123">
        <f t="shared" si="940"/>
        <v>0.8</v>
      </c>
      <c r="BJ661">
        <v>0</v>
      </c>
      <c r="BK661">
        <v>10</v>
      </c>
      <c r="BL661">
        <v>10.9</v>
      </c>
      <c r="BM661">
        <v>21.85</v>
      </c>
      <c r="BO661">
        <f t="shared" si="958"/>
        <v>1</v>
      </c>
      <c r="BP661">
        <f t="shared" si="958"/>
        <v>1</v>
      </c>
      <c r="BQ661">
        <f t="shared" si="958"/>
        <v>1</v>
      </c>
      <c r="BR661">
        <f t="shared" si="941"/>
        <v>1204</v>
      </c>
      <c r="BS661">
        <f t="shared" si="955"/>
        <v>1247</v>
      </c>
      <c r="BT661">
        <f t="shared" si="956"/>
        <v>1829</v>
      </c>
      <c r="BV661">
        <f t="shared" si="942"/>
        <v>0</v>
      </c>
      <c r="BW661">
        <f t="shared" si="943"/>
        <v>0</v>
      </c>
      <c r="BX661">
        <f t="shared" si="944"/>
        <v>0</v>
      </c>
      <c r="BY661">
        <f t="shared" si="1029"/>
        <v>1</v>
      </c>
    </row>
    <row r="662" spans="1:77" x14ac:dyDescent="0.25">
      <c r="A662" t="str">
        <f t="shared" si="945"/>
        <v>26510</v>
      </c>
      <c r="D662">
        <v>2</v>
      </c>
      <c r="E662">
        <v>65</v>
      </c>
      <c r="F662">
        <v>40.5</v>
      </c>
      <c r="G662">
        <v>10</v>
      </c>
      <c r="H662">
        <v>11.5</v>
      </c>
      <c r="I662">
        <v>0</v>
      </c>
      <c r="J662">
        <v>26</v>
      </c>
      <c r="K662">
        <v>30</v>
      </c>
      <c r="L662">
        <v>47.8</v>
      </c>
      <c r="M662" s="115">
        <f t="shared" si="928"/>
        <v>2623.5</v>
      </c>
      <c r="N662" s="7">
        <v>4178.1784000000007</v>
      </c>
      <c r="O662" s="7">
        <v>4608.2849999999999</v>
      </c>
      <c r="P662" s="7">
        <v>6144.38</v>
      </c>
      <c r="Q662" s="121" t="s">
        <v>392</v>
      </c>
      <c r="R662">
        <v>1</v>
      </c>
      <c r="S662">
        <v>1</v>
      </c>
      <c r="T662">
        <v>1</v>
      </c>
      <c r="U662" t="e">
        <f t="shared" si="929"/>
        <v>#VALUE!</v>
      </c>
      <c r="V662">
        <f t="shared" si="930"/>
        <v>2299</v>
      </c>
      <c r="W662">
        <f t="shared" si="931"/>
        <v>2536</v>
      </c>
      <c r="X662">
        <f t="shared" si="932"/>
        <v>3381</v>
      </c>
      <c r="Y662" t="e">
        <f t="shared" si="1032"/>
        <v>#VALUE!</v>
      </c>
      <c r="Z662">
        <f t="shared" si="1033"/>
        <v>395</v>
      </c>
      <c r="AA662">
        <f t="shared" si="1034"/>
        <v>436</v>
      </c>
      <c r="AB662" s="8">
        <f t="shared" si="1035"/>
        <v>582</v>
      </c>
      <c r="AC662" s="213" t="e">
        <f t="shared" si="946"/>
        <v>#VALUE!</v>
      </c>
      <c r="AD662" s="213">
        <f t="shared" si="947"/>
        <v>0.68733503532103568</v>
      </c>
      <c r="AE662" s="213">
        <f t="shared" si="948"/>
        <v>0.83346745023346858</v>
      </c>
      <c r="AF662" s="213">
        <f t="shared" si="949"/>
        <v>1.4655131101070837</v>
      </c>
      <c r="AG662" s="167">
        <f t="shared" si="933"/>
        <v>3.969E-4</v>
      </c>
      <c r="AH662" s="167">
        <f t="shared" si="934"/>
        <v>1.7345999999999999</v>
      </c>
      <c r="AI662" s="167">
        <f t="shared" si="935"/>
        <v>2</v>
      </c>
      <c r="AJ662" s="167">
        <f t="shared" si="936"/>
        <v>3.6734700000000002E-4</v>
      </c>
      <c r="AK662" s="115">
        <f>AK570</f>
        <v>579.25120000000004</v>
      </c>
      <c r="AL662" s="7">
        <f t="shared" ref="AL662:AM662" si="1051">AL570</f>
        <v>638.88</v>
      </c>
      <c r="AM662" s="7">
        <f t="shared" si="1051"/>
        <v>851.84</v>
      </c>
      <c r="AN662">
        <v>1</v>
      </c>
      <c r="AO662">
        <v>1</v>
      </c>
      <c r="AP662">
        <v>1</v>
      </c>
      <c r="AQ662">
        <f t="shared" si="938"/>
        <v>652</v>
      </c>
      <c r="AR662">
        <f t="shared" si="938"/>
        <v>719</v>
      </c>
      <c r="AS662">
        <f t="shared" si="939"/>
        <v>959</v>
      </c>
      <c r="AT662">
        <f t="shared" si="1037"/>
        <v>280</v>
      </c>
      <c r="AU662">
        <f t="shared" si="1038"/>
        <v>309</v>
      </c>
      <c r="AV662" s="8">
        <f t="shared" si="1039"/>
        <v>412</v>
      </c>
      <c r="AW662" s="213">
        <f t="shared" si="952"/>
        <v>0.35141167680202845</v>
      </c>
      <c r="AX662" s="213">
        <f t="shared" si="953"/>
        <v>0.42579886659754623</v>
      </c>
      <c r="AY662" s="213">
        <f t="shared" si="954"/>
        <v>0.74625101801239691</v>
      </c>
      <c r="AZ662" s="119">
        <f t="shared" si="973"/>
        <v>0.4</v>
      </c>
      <c r="BA662" s="1">
        <v>16.2</v>
      </c>
      <c r="BB662">
        <v>18.600000000000001</v>
      </c>
      <c r="BC662">
        <v>31.4</v>
      </c>
      <c r="BE662" s="7">
        <v>2915</v>
      </c>
      <c r="BG662" s="123">
        <f t="shared" si="940"/>
        <v>0.9</v>
      </c>
      <c r="BJ662">
        <v>0</v>
      </c>
      <c r="BK662">
        <v>10.199999999999999</v>
      </c>
      <c r="BL662">
        <v>11.9</v>
      </c>
      <c r="BM662">
        <v>21.85</v>
      </c>
      <c r="BO662">
        <f t="shared" si="958"/>
        <v>1</v>
      </c>
      <c r="BP662">
        <f t="shared" si="958"/>
        <v>1</v>
      </c>
      <c r="BQ662">
        <f t="shared" si="958"/>
        <v>1</v>
      </c>
      <c r="BR662">
        <f t="shared" si="941"/>
        <v>652</v>
      </c>
      <c r="BS662">
        <f t="shared" si="955"/>
        <v>719</v>
      </c>
      <c r="BT662">
        <f t="shared" si="956"/>
        <v>959</v>
      </c>
      <c r="BV662">
        <f t="shared" si="942"/>
        <v>0</v>
      </c>
      <c r="BW662">
        <f t="shared" si="943"/>
        <v>0</v>
      </c>
      <c r="BX662">
        <f t="shared" si="944"/>
        <v>0</v>
      </c>
      <c r="BY662">
        <f t="shared" si="1029"/>
        <v>1</v>
      </c>
    </row>
    <row r="663" spans="1:77" x14ac:dyDescent="0.25">
      <c r="A663" t="str">
        <f t="shared" si="945"/>
        <v>26511</v>
      </c>
      <c r="D663">
        <v>2</v>
      </c>
      <c r="E663">
        <v>65</v>
      </c>
      <c r="F663">
        <v>40.5</v>
      </c>
      <c r="G663">
        <v>11</v>
      </c>
      <c r="H663">
        <v>11.5</v>
      </c>
      <c r="I663">
        <v>0</v>
      </c>
      <c r="J663">
        <v>26</v>
      </c>
      <c r="K663">
        <v>30</v>
      </c>
      <c r="L663">
        <v>47.8</v>
      </c>
      <c r="M663" s="115">
        <f t="shared" si="928"/>
        <v>2622.0800000000004</v>
      </c>
      <c r="N663" s="7">
        <v>5669.0920000000006</v>
      </c>
      <c r="O663" s="7">
        <v>6252.6749999999993</v>
      </c>
      <c r="P663" s="7">
        <v>8336.9</v>
      </c>
      <c r="Q663" s="121" t="s">
        <v>392</v>
      </c>
      <c r="R663">
        <v>1</v>
      </c>
      <c r="S663">
        <v>1</v>
      </c>
      <c r="T663">
        <v>1</v>
      </c>
      <c r="U663" t="e">
        <f t="shared" si="929"/>
        <v>#VALUE!</v>
      </c>
      <c r="V663">
        <f t="shared" si="930"/>
        <v>3120</v>
      </c>
      <c r="W663">
        <f t="shared" si="931"/>
        <v>3441</v>
      </c>
      <c r="X663">
        <f t="shared" si="932"/>
        <v>4588</v>
      </c>
      <c r="Y663" t="e">
        <f t="shared" si="1032"/>
        <v>#VALUE!</v>
      </c>
      <c r="Z663">
        <f t="shared" si="1033"/>
        <v>537</v>
      </c>
      <c r="AA663">
        <f t="shared" si="1034"/>
        <v>592</v>
      </c>
      <c r="AB663" s="8">
        <f t="shared" si="1035"/>
        <v>789</v>
      </c>
      <c r="AC663" s="213" t="e">
        <f t="shared" si="946"/>
        <v>#VALUE!</v>
      </c>
      <c r="AD663" s="213">
        <f t="shared" si="947"/>
        <v>2.0510332444134116</v>
      </c>
      <c r="AE663" s="213">
        <f t="shared" si="948"/>
        <v>2.4793946759007865</v>
      </c>
      <c r="AF663" s="213">
        <f t="shared" si="949"/>
        <v>4.3379874113177026</v>
      </c>
      <c r="AG663" s="167">
        <f t="shared" si="933"/>
        <v>3.969E-4</v>
      </c>
      <c r="AH663" s="167">
        <f t="shared" si="934"/>
        <v>1.7345999999999999</v>
      </c>
      <c r="AI663" s="167">
        <f t="shared" si="935"/>
        <v>4</v>
      </c>
      <c r="AJ663" s="167">
        <f t="shared" si="936"/>
        <v>5.7428799999999995E-4</v>
      </c>
      <c r="AK663" s="115">
        <f t="shared" ref="AK663" si="1052">AK571*(1-(($E663-50)*0.005))</f>
        <v>878.29786000000001</v>
      </c>
      <c r="AL663" s="7">
        <f t="shared" ref="AL663:AM663" si="1053">AL571*(1-(($E663-50)*0.005))</f>
        <v>968.71087499999999</v>
      </c>
      <c r="AM663" s="7">
        <f t="shared" si="1053"/>
        <v>1291.6144999999999</v>
      </c>
      <c r="AN663">
        <v>1</v>
      </c>
      <c r="AO663">
        <v>1</v>
      </c>
      <c r="AP663">
        <v>1</v>
      </c>
      <c r="AQ663">
        <f t="shared" si="938"/>
        <v>989</v>
      </c>
      <c r="AR663">
        <f t="shared" si="938"/>
        <v>1091</v>
      </c>
      <c r="AS663">
        <f t="shared" si="939"/>
        <v>1455</v>
      </c>
      <c r="AT663">
        <f t="shared" si="1037"/>
        <v>425</v>
      </c>
      <c r="AU663">
        <f t="shared" si="1038"/>
        <v>469</v>
      </c>
      <c r="AV663" s="8">
        <f t="shared" si="1039"/>
        <v>626</v>
      </c>
      <c r="AW663" s="213">
        <f t="shared" si="952"/>
        <v>1.3018742572892474</v>
      </c>
      <c r="AX663" s="213">
        <f t="shared" si="953"/>
        <v>1.5764262795205095</v>
      </c>
      <c r="AY663" s="213">
        <f t="shared" si="954"/>
        <v>2.7640285013714583</v>
      </c>
      <c r="AZ663" s="119">
        <f t="shared" si="973"/>
        <v>0.9</v>
      </c>
      <c r="BA663" s="1">
        <v>16.2</v>
      </c>
      <c r="BB663">
        <v>18.600000000000001</v>
      </c>
      <c r="BC663">
        <v>31.4</v>
      </c>
      <c r="BE663" s="7">
        <v>3856</v>
      </c>
      <c r="BG663" s="123">
        <f t="shared" si="940"/>
        <v>0.68</v>
      </c>
      <c r="BJ663">
        <v>0</v>
      </c>
      <c r="BK663">
        <v>10.199999999999999</v>
      </c>
      <c r="BL663">
        <v>11.9</v>
      </c>
      <c r="BM663">
        <v>21.85</v>
      </c>
      <c r="BO663">
        <f t="shared" si="958"/>
        <v>1</v>
      </c>
      <c r="BP663">
        <f t="shared" si="958"/>
        <v>1</v>
      </c>
      <c r="BQ663">
        <f t="shared" si="958"/>
        <v>1</v>
      </c>
      <c r="BR663">
        <f t="shared" si="941"/>
        <v>989</v>
      </c>
      <c r="BS663">
        <f t="shared" si="955"/>
        <v>1091</v>
      </c>
      <c r="BT663">
        <f t="shared" si="956"/>
        <v>1455</v>
      </c>
      <c r="BV663">
        <f t="shared" si="942"/>
        <v>0</v>
      </c>
      <c r="BW663">
        <f t="shared" si="943"/>
        <v>0</v>
      </c>
      <c r="BX663">
        <f t="shared" si="944"/>
        <v>0</v>
      </c>
      <c r="BY663">
        <f t="shared" si="1029"/>
        <v>1</v>
      </c>
    </row>
    <row r="664" spans="1:77" x14ac:dyDescent="0.25">
      <c r="A664" t="str">
        <f t="shared" si="945"/>
        <v>26515</v>
      </c>
      <c r="D664">
        <v>2</v>
      </c>
      <c r="E664">
        <v>65</v>
      </c>
      <c r="F664">
        <v>40.5</v>
      </c>
      <c r="G664">
        <v>15</v>
      </c>
      <c r="H664">
        <v>16.5</v>
      </c>
      <c r="I664">
        <v>0</v>
      </c>
      <c r="J664">
        <v>26</v>
      </c>
      <c r="K664">
        <v>30</v>
      </c>
      <c r="L664">
        <v>48.1</v>
      </c>
      <c r="M664" s="115">
        <f t="shared" si="928"/>
        <v>3567.2000000000003</v>
      </c>
      <c r="N664" s="7">
        <v>4942.1733310961072</v>
      </c>
      <c r="O664" s="7">
        <v>5121.9619484404784</v>
      </c>
      <c r="P664" s="7">
        <v>7511.2599999999993</v>
      </c>
      <c r="Q664" s="121" t="s">
        <v>392</v>
      </c>
      <c r="R664">
        <v>1</v>
      </c>
      <c r="S664">
        <v>1</v>
      </c>
      <c r="T664">
        <v>1</v>
      </c>
      <c r="U664" t="e">
        <f t="shared" si="929"/>
        <v>#VALUE!</v>
      </c>
      <c r="V664">
        <f t="shared" si="930"/>
        <v>2720</v>
      </c>
      <c r="W664">
        <f t="shared" si="931"/>
        <v>2819</v>
      </c>
      <c r="X664">
        <f t="shared" si="932"/>
        <v>4134</v>
      </c>
      <c r="Y664" t="e">
        <f t="shared" si="1032"/>
        <v>#VALUE!</v>
      </c>
      <c r="Z664">
        <f t="shared" si="1033"/>
        <v>468</v>
      </c>
      <c r="AA664">
        <f t="shared" si="1034"/>
        <v>485</v>
      </c>
      <c r="AB664" s="8">
        <f t="shared" si="1035"/>
        <v>711</v>
      </c>
      <c r="AC664" s="213" t="e">
        <f t="shared" si="946"/>
        <v>#VALUE!</v>
      </c>
      <c r="AD664" s="213">
        <f t="shared" si="947"/>
        <v>1.0741946462564975</v>
      </c>
      <c r="AE664" s="213">
        <f t="shared" si="948"/>
        <v>1.1527792561007437</v>
      </c>
      <c r="AF664" s="213">
        <f t="shared" si="949"/>
        <v>2.4584476336278915</v>
      </c>
      <c r="AG664" s="167">
        <f t="shared" si="933"/>
        <v>2.0829999999999999E-4</v>
      </c>
      <c r="AH664" s="167">
        <f t="shared" si="934"/>
        <v>1.724</v>
      </c>
      <c r="AI664" s="167">
        <f t="shared" si="935"/>
        <v>2</v>
      </c>
      <c r="AJ664" s="167">
        <f t="shared" si="936"/>
        <v>4.6182900000000003E-4</v>
      </c>
      <c r="AK664" s="115">
        <f>AK572</f>
        <v>653.91552727192982</v>
      </c>
      <c r="AL664" s="7">
        <f t="shared" ref="AL664:AM664" si="1054">AL572</f>
        <v>677.70396216321694</v>
      </c>
      <c r="AM664" s="7">
        <f t="shared" si="1054"/>
        <v>993.84</v>
      </c>
      <c r="AN664">
        <v>1</v>
      </c>
      <c r="AO664">
        <v>1</v>
      </c>
      <c r="AP664">
        <v>1</v>
      </c>
      <c r="AQ664">
        <f t="shared" si="938"/>
        <v>736</v>
      </c>
      <c r="AR664">
        <f t="shared" si="938"/>
        <v>763</v>
      </c>
      <c r="AS664">
        <f t="shared" si="939"/>
        <v>1119</v>
      </c>
      <c r="AT664">
        <f t="shared" si="1037"/>
        <v>316</v>
      </c>
      <c r="AU664">
        <f t="shared" si="1038"/>
        <v>328</v>
      </c>
      <c r="AV664" s="8">
        <f t="shared" si="1039"/>
        <v>481</v>
      </c>
      <c r="AW664" s="213">
        <f t="shared" si="952"/>
        <v>0.49406728493193125</v>
      </c>
      <c r="AX664" s="213">
        <f t="shared" si="953"/>
        <v>0.53183936852976998</v>
      </c>
      <c r="AY664" s="213">
        <f t="shared" si="954"/>
        <v>1.1340411984679173</v>
      </c>
      <c r="AZ664" s="119">
        <f t="shared" si="973"/>
        <v>0.7</v>
      </c>
      <c r="BA664" s="1">
        <v>16.399999999999999</v>
      </c>
      <c r="BB664">
        <v>17.7</v>
      </c>
      <c r="BC664">
        <v>29.7</v>
      </c>
      <c r="BE664" s="7">
        <v>4459</v>
      </c>
      <c r="BG664" s="123">
        <f t="shared" si="940"/>
        <v>0.8</v>
      </c>
      <c r="BJ664">
        <v>0</v>
      </c>
      <c r="BK664">
        <v>10</v>
      </c>
      <c r="BL664">
        <v>10.9</v>
      </c>
      <c r="BM664">
        <v>21.85</v>
      </c>
      <c r="BO664">
        <f t="shared" si="958"/>
        <v>1</v>
      </c>
      <c r="BP664">
        <f t="shared" si="958"/>
        <v>1</v>
      </c>
      <c r="BQ664">
        <f t="shared" si="958"/>
        <v>1</v>
      </c>
      <c r="BR664">
        <f t="shared" si="941"/>
        <v>736</v>
      </c>
      <c r="BS664">
        <f t="shared" si="955"/>
        <v>763</v>
      </c>
      <c r="BT664">
        <f t="shared" si="956"/>
        <v>1119</v>
      </c>
      <c r="BV664">
        <f t="shared" si="942"/>
        <v>0</v>
      </c>
      <c r="BW664">
        <f t="shared" si="943"/>
        <v>0</v>
      </c>
      <c r="BX664">
        <f t="shared" si="944"/>
        <v>0</v>
      </c>
      <c r="BY664">
        <f t="shared" si="1029"/>
        <v>1</v>
      </c>
    </row>
    <row r="665" spans="1:77" x14ac:dyDescent="0.25">
      <c r="A665" t="str">
        <f t="shared" si="945"/>
        <v>26516</v>
      </c>
      <c r="D665">
        <v>2</v>
      </c>
      <c r="E665">
        <v>65</v>
      </c>
      <c r="F665">
        <v>40.5</v>
      </c>
      <c r="G665">
        <v>16</v>
      </c>
      <c r="H665">
        <v>16.5</v>
      </c>
      <c r="I665">
        <v>0</v>
      </c>
      <c r="J665">
        <v>26</v>
      </c>
      <c r="K665">
        <v>30</v>
      </c>
      <c r="L665">
        <v>48.1</v>
      </c>
      <c r="M665" s="115">
        <f t="shared" si="928"/>
        <v>3937.2000000000003</v>
      </c>
      <c r="N665" s="7">
        <v>7342.4691534710291</v>
      </c>
      <c r="O665" s="7">
        <v>7609.5768181679023</v>
      </c>
      <c r="P665" s="7">
        <v>11159.300000000001</v>
      </c>
      <c r="Q665" s="121" t="s">
        <v>392</v>
      </c>
      <c r="R665">
        <v>1</v>
      </c>
      <c r="S665">
        <v>1</v>
      </c>
      <c r="T665">
        <v>1</v>
      </c>
      <c r="U665" t="e">
        <f t="shared" si="929"/>
        <v>#VALUE!</v>
      </c>
      <c r="V665">
        <f t="shared" si="930"/>
        <v>4041</v>
      </c>
      <c r="W665">
        <f t="shared" si="931"/>
        <v>4188</v>
      </c>
      <c r="X665">
        <f t="shared" si="932"/>
        <v>6141</v>
      </c>
      <c r="Y665" t="e">
        <f t="shared" si="1032"/>
        <v>#VALUE!</v>
      </c>
      <c r="Z665">
        <f t="shared" si="1033"/>
        <v>695</v>
      </c>
      <c r="AA665">
        <f t="shared" si="1034"/>
        <v>720</v>
      </c>
      <c r="AB665" s="8">
        <f t="shared" si="1035"/>
        <v>1056</v>
      </c>
      <c r="AC665" s="213" t="e">
        <f t="shared" si="946"/>
        <v>#VALUE!</v>
      </c>
      <c r="AD665" s="213">
        <f t="shared" si="947"/>
        <v>6.9208763332049994</v>
      </c>
      <c r="AE665" s="213">
        <f t="shared" si="948"/>
        <v>7.4243207245658951</v>
      </c>
      <c r="AF665" s="213">
        <f t="shared" si="949"/>
        <v>15.895345799650027</v>
      </c>
      <c r="AG665" s="167">
        <f t="shared" si="933"/>
        <v>2.0829999999999999E-4</v>
      </c>
      <c r="AH665" s="167">
        <f t="shared" si="934"/>
        <v>1.724</v>
      </c>
      <c r="AI665" s="167">
        <f t="shared" si="935"/>
        <v>4</v>
      </c>
      <c r="AJ665" s="167">
        <f t="shared" si="936"/>
        <v>1.392796E-3</v>
      </c>
      <c r="AK665" s="115">
        <f t="shared" ref="AK665" si="1055">AK573*(1-(($E665-50)*0.005))</f>
        <v>988.70476233524153</v>
      </c>
      <c r="AL665" s="7">
        <f t="shared" ref="AL665:AM665" si="1056">AL573*(1-(($E665-50)*0.005))</f>
        <v>1024.6723114828192</v>
      </c>
      <c r="AM665" s="7">
        <f t="shared" si="1056"/>
        <v>1502.6625000000001</v>
      </c>
      <c r="AN665">
        <v>1</v>
      </c>
      <c r="AO665">
        <v>1</v>
      </c>
      <c r="AP665">
        <v>1</v>
      </c>
      <c r="AQ665">
        <f t="shared" si="938"/>
        <v>1113</v>
      </c>
      <c r="AR665">
        <f t="shared" si="938"/>
        <v>1154</v>
      </c>
      <c r="AS665">
        <f t="shared" si="939"/>
        <v>1692</v>
      </c>
      <c r="AT665">
        <f t="shared" si="1037"/>
        <v>479</v>
      </c>
      <c r="AU665">
        <f t="shared" si="1038"/>
        <v>496</v>
      </c>
      <c r="AV665" s="8">
        <f t="shared" si="1039"/>
        <v>728</v>
      </c>
      <c r="AW665" s="213">
        <f t="shared" si="952"/>
        <v>3.3043256065997064</v>
      </c>
      <c r="AX665" s="213">
        <f t="shared" si="953"/>
        <v>3.54125992909999</v>
      </c>
      <c r="AY665" s="213">
        <f t="shared" si="954"/>
        <v>7.5891373673718938</v>
      </c>
      <c r="AZ665" s="119">
        <f t="shared" si="973"/>
        <v>1.3</v>
      </c>
      <c r="BA665" s="1">
        <v>16.399999999999999</v>
      </c>
      <c r="BB665">
        <v>17.7</v>
      </c>
      <c r="BC665">
        <v>29.7</v>
      </c>
      <c r="BE665" s="7">
        <v>5790</v>
      </c>
      <c r="BG665" s="123">
        <f t="shared" si="940"/>
        <v>0.68</v>
      </c>
      <c r="BJ665">
        <v>0</v>
      </c>
      <c r="BK665">
        <v>10</v>
      </c>
      <c r="BL665">
        <v>10.9</v>
      </c>
      <c r="BM665">
        <v>21.85</v>
      </c>
      <c r="BO665">
        <f t="shared" si="958"/>
        <v>1</v>
      </c>
      <c r="BP665">
        <f t="shared" si="958"/>
        <v>1</v>
      </c>
      <c r="BQ665">
        <f t="shared" si="958"/>
        <v>1</v>
      </c>
      <c r="BR665">
        <f t="shared" si="941"/>
        <v>1113</v>
      </c>
      <c r="BS665">
        <f t="shared" si="955"/>
        <v>1154</v>
      </c>
      <c r="BT665">
        <f t="shared" si="956"/>
        <v>1692</v>
      </c>
      <c r="BV665">
        <f t="shared" si="942"/>
        <v>0</v>
      </c>
      <c r="BW665">
        <f t="shared" si="943"/>
        <v>0</v>
      </c>
      <c r="BX665">
        <f t="shared" si="944"/>
        <v>0</v>
      </c>
      <c r="BY665">
        <f t="shared" si="1029"/>
        <v>1</v>
      </c>
    </row>
    <row r="666" spans="1:77" x14ac:dyDescent="0.25">
      <c r="A666" t="str">
        <f t="shared" si="945"/>
        <v>26520</v>
      </c>
      <c r="D666">
        <v>2</v>
      </c>
      <c r="E666">
        <v>65</v>
      </c>
      <c r="F666">
        <v>40.5</v>
      </c>
      <c r="G666">
        <v>20</v>
      </c>
      <c r="H666">
        <v>21.5</v>
      </c>
      <c r="I666">
        <v>0</v>
      </c>
      <c r="J666">
        <v>26</v>
      </c>
      <c r="K666">
        <v>30</v>
      </c>
      <c r="L666">
        <v>48.1</v>
      </c>
      <c r="M666" s="115">
        <f t="shared" si="928"/>
        <v>4973.6000000000004</v>
      </c>
      <c r="N666" s="7">
        <v>6444.5232000000005</v>
      </c>
      <c r="O666" s="7">
        <v>7107.93</v>
      </c>
      <c r="P666" s="7">
        <v>9477.24</v>
      </c>
      <c r="Q666" s="121" t="s">
        <v>392</v>
      </c>
      <c r="R666">
        <v>1</v>
      </c>
      <c r="S666">
        <v>1</v>
      </c>
      <c r="T666">
        <v>1</v>
      </c>
      <c r="U666" t="e">
        <f t="shared" si="929"/>
        <v>#VALUE!</v>
      </c>
      <c r="V666">
        <f t="shared" si="930"/>
        <v>3547</v>
      </c>
      <c r="W666">
        <f t="shared" si="931"/>
        <v>3912</v>
      </c>
      <c r="X666">
        <f t="shared" si="932"/>
        <v>5216</v>
      </c>
      <c r="Y666" t="e">
        <f t="shared" si="1032"/>
        <v>#VALUE!</v>
      </c>
      <c r="Z666">
        <f t="shared" si="1033"/>
        <v>610</v>
      </c>
      <c r="AA666">
        <f t="shared" si="1034"/>
        <v>673</v>
      </c>
      <c r="AB666" s="8">
        <f t="shared" si="1035"/>
        <v>897</v>
      </c>
      <c r="AC666" s="213" t="e">
        <f t="shared" si="946"/>
        <v>#VALUE!</v>
      </c>
      <c r="AD666" s="213">
        <f t="shared" si="947"/>
        <v>1.4524676837625445</v>
      </c>
      <c r="AE666" s="213">
        <f t="shared" si="948"/>
        <v>1.7653814010285318</v>
      </c>
      <c r="AF666" s="213">
        <f t="shared" si="949"/>
        <v>3.1233399140569795</v>
      </c>
      <c r="AG666" s="167">
        <f t="shared" si="933"/>
        <v>1.2760000000000001E-4</v>
      </c>
      <c r="AH666" s="167">
        <f t="shared" si="934"/>
        <v>1.7219</v>
      </c>
      <c r="AI666" s="167">
        <f t="shared" si="935"/>
        <v>2</v>
      </c>
      <c r="AJ666" s="167">
        <f t="shared" si="936"/>
        <v>3.76611E-4</v>
      </c>
      <c r="AK666" s="115">
        <f>AK574</f>
        <v>768.42720000000008</v>
      </c>
      <c r="AL666" s="7">
        <f t="shared" ref="AL666:AM666" si="1057">AL574</f>
        <v>847.53</v>
      </c>
      <c r="AM666" s="7">
        <f t="shared" si="1057"/>
        <v>1130.04</v>
      </c>
      <c r="AN666">
        <v>1</v>
      </c>
      <c r="AO666">
        <v>1</v>
      </c>
      <c r="AP666">
        <v>1</v>
      </c>
      <c r="AQ666">
        <f t="shared" si="938"/>
        <v>865</v>
      </c>
      <c r="AR666">
        <f t="shared" si="938"/>
        <v>954</v>
      </c>
      <c r="AS666">
        <f t="shared" si="939"/>
        <v>1273</v>
      </c>
      <c r="AT666">
        <f t="shared" si="1037"/>
        <v>372</v>
      </c>
      <c r="AU666">
        <f t="shared" si="1038"/>
        <v>410</v>
      </c>
      <c r="AV666" s="8">
        <f t="shared" si="1039"/>
        <v>547</v>
      </c>
      <c r="AW666" s="213">
        <f t="shared" si="952"/>
        <v>0.54451163173855688</v>
      </c>
      <c r="AX666" s="213">
        <f t="shared" si="953"/>
        <v>0.66034319892590276</v>
      </c>
      <c r="AY666" s="213">
        <f t="shared" si="954"/>
        <v>1.1699008874090857</v>
      </c>
      <c r="AZ666" s="119">
        <f t="shared" si="973"/>
        <v>0.9</v>
      </c>
      <c r="BA666" s="1">
        <v>16.399999999999999</v>
      </c>
      <c r="BB666">
        <v>17.7</v>
      </c>
      <c r="BC666">
        <v>29.7</v>
      </c>
      <c r="BE666" s="7">
        <v>6217</v>
      </c>
      <c r="BG666" s="123">
        <f t="shared" si="940"/>
        <v>0.8</v>
      </c>
      <c r="BJ666">
        <v>0</v>
      </c>
      <c r="BK666">
        <v>10</v>
      </c>
      <c r="BL666">
        <v>10.9</v>
      </c>
      <c r="BM666">
        <v>21.85</v>
      </c>
      <c r="BO666">
        <f t="shared" si="958"/>
        <v>1</v>
      </c>
      <c r="BP666">
        <f t="shared" si="958"/>
        <v>1</v>
      </c>
      <c r="BQ666">
        <f t="shared" si="958"/>
        <v>1</v>
      </c>
      <c r="BR666">
        <f t="shared" si="941"/>
        <v>865</v>
      </c>
      <c r="BS666">
        <f t="shared" si="955"/>
        <v>954</v>
      </c>
      <c r="BT666">
        <f t="shared" si="956"/>
        <v>1273</v>
      </c>
      <c r="BV666">
        <f t="shared" si="942"/>
        <v>0</v>
      </c>
      <c r="BW666">
        <f t="shared" si="943"/>
        <v>0</v>
      </c>
      <c r="BX666">
        <f t="shared" si="944"/>
        <v>0</v>
      </c>
      <c r="BY666">
        <f t="shared" si="1029"/>
        <v>1</v>
      </c>
    </row>
    <row r="667" spans="1:77" x14ac:dyDescent="0.25">
      <c r="A667" t="str">
        <f t="shared" si="945"/>
        <v>26521</v>
      </c>
      <c r="D667">
        <v>2</v>
      </c>
      <c r="E667">
        <v>65</v>
      </c>
      <c r="F667">
        <v>40.5</v>
      </c>
      <c r="G667">
        <v>21</v>
      </c>
      <c r="H667">
        <v>21.5</v>
      </c>
      <c r="I667">
        <v>0</v>
      </c>
      <c r="J667">
        <v>26</v>
      </c>
      <c r="K667">
        <v>30</v>
      </c>
      <c r="L667">
        <v>48.1</v>
      </c>
      <c r="M667" s="115">
        <f t="shared" si="928"/>
        <v>6250.4000000000005</v>
      </c>
      <c r="N667" s="7">
        <v>9234.8263652613623</v>
      </c>
      <c r="O667" s="7">
        <v>9570.7750567366256</v>
      </c>
      <c r="P667" s="7">
        <v>14035.359999999999</v>
      </c>
      <c r="Q667" s="121" t="s">
        <v>392</v>
      </c>
      <c r="R667">
        <v>1</v>
      </c>
      <c r="S667">
        <v>1</v>
      </c>
      <c r="T667">
        <v>1</v>
      </c>
      <c r="U667" t="e">
        <f t="shared" si="929"/>
        <v>#VALUE!</v>
      </c>
      <c r="V667">
        <f t="shared" si="930"/>
        <v>5082</v>
      </c>
      <c r="W667">
        <f t="shared" si="931"/>
        <v>5267</v>
      </c>
      <c r="X667">
        <f t="shared" si="932"/>
        <v>7724</v>
      </c>
      <c r="Y667" t="e">
        <f t="shared" si="1032"/>
        <v>#VALUE!</v>
      </c>
      <c r="Z667">
        <f t="shared" si="1033"/>
        <v>874</v>
      </c>
      <c r="AA667">
        <f t="shared" si="1034"/>
        <v>906</v>
      </c>
      <c r="AB667" s="8">
        <f t="shared" si="1035"/>
        <v>1329</v>
      </c>
      <c r="AC667" s="213" t="e">
        <f t="shared" si="946"/>
        <v>#VALUE!</v>
      </c>
      <c r="AD667" s="213">
        <f t="shared" si="947"/>
        <v>4.1432524469089289</v>
      </c>
      <c r="AE667" s="213">
        <f t="shared" si="948"/>
        <v>4.4490596467009969</v>
      </c>
      <c r="AF667" s="213">
        <f t="shared" si="949"/>
        <v>9.5052901709258339</v>
      </c>
      <c r="AG667" s="167">
        <f t="shared" si="933"/>
        <v>1.2760000000000001E-4</v>
      </c>
      <c r="AH667" s="167">
        <f t="shared" si="934"/>
        <v>1.7219</v>
      </c>
      <c r="AI667" s="167">
        <f t="shared" si="935"/>
        <v>4</v>
      </c>
      <c r="AJ667" s="167">
        <f t="shared" si="936"/>
        <v>5.1420100000000005E-4</v>
      </c>
      <c r="AK667" s="115">
        <f t="shared" ref="AK667" si="1058">AK575*(1-(($E667-50)*0.005))</f>
        <v>1079.9492178411199</v>
      </c>
      <c r="AL667" s="7">
        <f t="shared" ref="AL667:AM667" si="1059">AL575*(1-(($E667-50)*0.005))</f>
        <v>1119.2360990713107</v>
      </c>
      <c r="AM667" s="7">
        <f t="shared" si="1059"/>
        <v>1641.3385000000001</v>
      </c>
      <c r="AN667">
        <v>1</v>
      </c>
      <c r="AO667">
        <v>1</v>
      </c>
      <c r="AP667">
        <v>1</v>
      </c>
      <c r="AQ667">
        <f t="shared" si="938"/>
        <v>1216</v>
      </c>
      <c r="AR667">
        <f t="shared" si="938"/>
        <v>1260</v>
      </c>
      <c r="AS667">
        <f t="shared" si="939"/>
        <v>1848</v>
      </c>
      <c r="AT667">
        <f t="shared" si="1037"/>
        <v>523</v>
      </c>
      <c r="AU667">
        <f t="shared" si="1038"/>
        <v>542</v>
      </c>
      <c r="AV667" s="8">
        <f t="shared" si="1039"/>
        <v>795</v>
      </c>
      <c r="AW667" s="213">
        <f t="shared" si="952"/>
        <v>1.4997749071360018</v>
      </c>
      <c r="AX667" s="213">
        <f t="shared" si="953"/>
        <v>1.6094368996795227</v>
      </c>
      <c r="AY667" s="213">
        <f t="shared" si="954"/>
        <v>3.4345875454077182</v>
      </c>
      <c r="AZ667" s="119">
        <f t="shared" si="973"/>
        <v>1.7</v>
      </c>
      <c r="BA667" s="1">
        <v>16.399999999999999</v>
      </c>
      <c r="BB667">
        <v>17.7</v>
      </c>
      <c r="BC667">
        <v>29.7</v>
      </c>
      <c r="BE667" s="7">
        <v>7813</v>
      </c>
      <c r="BG667" s="123">
        <f t="shared" si="940"/>
        <v>0.8</v>
      </c>
      <c r="BJ667">
        <v>0</v>
      </c>
      <c r="BK667">
        <v>10</v>
      </c>
      <c r="BL667">
        <v>10.9</v>
      </c>
      <c r="BM667">
        <v>21.85</v>
      </c>
      <c r="BO667">
        <f t="shared" si="958"/>
        <v>1</v>
      </c>
      <c r="BP667">
        <f t="shared" si="958"/>
        <v>1</v>
      </c>
      <c r="BQ667">
        <f t="shared" si="958"/>
        <v>1</v>
      </c>
      <c r="BR667">
        <f t="shared" si="941"/>
        <v>1216</v>
      </c>
      <c r="BS667">
        <f t="shared" si="955"/>
        <v>1260</v>
      </c>
      <c r="BT667">
        <f t="shared" si="956"/>
        <v>1848</v>
      </c>
      <c r="BV667">
        <f t="shared" si="942"/>
        <v>0</v>
      </c>
      <c r="BW667">
        <f t="shared" si="943"/>
        <v>0</v>
      </c>
      <c r="BX667">
        <f t="shared" si="944"/>
        <v>0</v>
      </c>
      <c r="BY667">
        <f t="shared" si="1029"/>
        <v>1</v>
      </c>
    </row>
    <row r="668" spans="1:77" x14ac:dyDescent="0.25">
      <c r="A668" t="str">
        <f t="shared" si="945"/>
        <v>26510</v>
      </c>
      <c r="D668">
        <v>2</v>
      </c>
      <c r="E668">
        <v>65</v>
      </c>
      <c r="F668">
        <v>40.5</v>
      </c>
      <c r="G668">
        <v>10</v>
      </c>
      <c r="H668">
        <v>11.5</v>
      </c>
      <c r="I668">
        <v>0</v>
      </c>
      <c r="J668">
        <v>26</v>
      </c>
      <c r="K668">
        <v>30</v>
      </c>
      <c r="L668">
        <v>47.8</v>
      </c>
      <c r="M668" s="115">
        <f t="shared" ref="M668:M731" si="1060">IF($N668-($BE668*$BG668)&gt;100,$BE668*$BG668,$N668-95)</f>
        <v>2825.1</v>
      </c>
      <c r="N668" s="7">
        <v>4331.3824000000004</v>
      </c>
      <c r="O668" s="7">
        <v>4782.2249168521384</v>
      </c>
      <c r="P668" s="7">
        <v>6369.68</v>
      </c>
      <c r="Q668" s="121" t="s">
        <v>392</v>
      </c>
      <c r="R668">
        <v>1</v>
      </c>
      <c r="S668">
        <v>1</v>
      </c>
      <c r="T668">
        <v>1</v>
      </c>
      <c r="U668" t="e">
        <f t="shared" ref="U668:U731" si="1061">ROUND(M668*POWER(CF_heat,Q668),0)</f>
        <v>#VALUE!</v>
      </c>
      <c r="V668">
        <f t="shared" ref="V668:V731" si="1062">ROUND(N668*POWER(CF_heat,R668),0)</f>
        <v>2384</v>
      </c>
      <c r="W668">
        <f t="shared" ref="W668:W731" si="1063">ROUND(O668*POWER(CF_heat,S668),0)</f>
        <v>2632</v>
      </c>
      <c r="X668">
        <f t="shared" ref="X668:X731" si="1064">ROUND(P668*POWER(CF_heat,T668),0)</f>
        <v>3505</v>
      </c>
      <c r="Y668" t="e">
        <f t="shared" si="1032"/>
        <v>#VALUE!</v>
      </c>
      <c r="Z668">
        <f t="shared" si="1033"/>
        <v>410</v>
      </c>
      <c r="AA668">
        <f t="shared" si="1034"/>
        <v>453</v>
      </c>
      <c r="AB668" s="8">
        <f t="shared" si="1035"/>
        <v>603</v>
      </c>
      <c r="AC668" s="213" t="e">
        <f t="shared" si="946"/>
        <v>#VALUE!</v>
      </c>
      <c r="AD668" s="213">
        <f t="shared" si="947"/>
        <v>0.73919644224928682</v>
      </c>
      <c r="AE668" s="213">
        <f t="shared" si="948"/>
        <v>0.89810382954038859</v>
      </c>
      <c r="AF668" s="213">
        <f t="shared" si="949"/>
        <v>1.5707061008448535</v>
      </c>
      <c r="AG668" s="167">
        <f t="shared" ref="AG668:AG731" si="1065">IF($G668=$CO$103,CP$103,IF($G668=$CO$104,CP$104,IF($G668=$CO$105,CP$105,IF($G668=$CO$107,CP$107,IF($G668=$CO$108,CP$108,IF($G668=$CO$109,CP$109,IF($G668=$CO$111,CP$111,IF($G668=$CO$112,CP$112,IF($G668=$CO$113,CP$113,IF($G668=$CO$115,CP$115,IF($G668=$CO$116,CP$116,IF($G668=$CO$117,CP$117,IF($G668=$CO$119,CP$119,IF($G668=$CO$120,CP$120,))))))))))))))</f>
        <v>3.969E-4</v>
      </c>
      <c r="AH668" s="167">
        <f t="shared" ref="AH668:AH731" si="1066">IF($G668=$CO$103,CQ$103,IF($G668=$CO$104,CQ$104,IF($G668=$CO$105,CQ$105,IF($G668=$CO$107,CQ$107,IF($G668=$CO$108,CQ$108,IF($G668=$CO$109,CQ$109,IF($G668=$CO$111,CQ$111,IF($G668=$CO$112,CQ$112,IF($G668=$CO$113,CQ$113,IF($G668=$CO$115,CQ$115,IF($G668=$CO$116,CQ$116,IF($G668=$CO$117,CQ$117,IF($G668=$CO$119,CQ$119,IF($G668=$CO$120,CQ$120,))))))))))))))</f>
        <v>1.7345999999999999</v>
      </c>
      <c r="AI668" s="167">
        <f t="shared" ref="AI668:AI731" si="1067">IF($G668=$CO$103,CR$103,IF($G668=$CO$104,CR$104,IF($G668=$CO$105,CR$105,IF($G668=$CO$107,CR$107,IF($G668=$CO$108,CR$108,IF($G668=$CO$109,CR$109,IF($G668=$CO$111,CR$111,IF($G668=$CO$112,CR$112,IF($G668=$CO$113,CR$113,IF($G668=$CO$115,CR$115,IF($G668=$CO$116,CR$116,IF($G668=$CO$117,CR$117,IF($G668=$CO$119,CR$119,IF($G668=$CO$120,CR$120,))))))))))))))</f>
        <v>2</v>
      </c>
      <c r="AJ668" s="167">
        <f t="shared" ref="AJ668:AJ731" si="1068">IF($G668=$CO$103,CS$103,IF($G668=$CO$104,CS$104,IF($G668=$CO$105,CS$105,IF($G668=$CO$107,CS$107,IF($G668=$CO$108,CS$108,IF($G668=$CO$109,CS$109,IF($G668=$CO$111,CS$111,IF($G668=$CO$112,CS$112,IF($G668=$CO$113,CS$113,IF($G668=$CO$115,CS$115,IF($G668=$CO$116,CS$116,IF($G668=$CO$117,CS$117,IF($G668=$CO$119,CS$119,IF($G668=$CO$120,CS$120,))))))))))))))</f>
        <v>3.6734700000000002E-4</v>
      </c>
      <c r="AK668" s="115">
        <f>AK576</f>
        <v>587.68320000000006</v>
      </c>
      <c r="AL668" s="7">
        <f t="shared" ref="AL668:AM668" si="1069">AL576</f>
        <v>648.85364133524638</v>
      </c>
      <c r="AM668" s="7">
        <f t="shared" si="1069"/>
        <v>864.24</v>
      </c>
      <c r="AN668">
        <v>1</v>
      </c>
      <c r="AO668">
        <v>1</v>
      </c>
      <c r="AP668">
        <v>1</v>
      </c>
      <c r="AQ668">
        <f t="shared" ref="AQ668:AR731" si="1070">ROUND(AK668*POWER(CF_cool,AN668),0)</f>
        <v>662</v>
      </c>
      <c r="AR668">
        <f t="shared" si="1070"/>
        <v>731</v>
      </c>
      <c r="AS668">
        <f t="shared" ref="AS668:AS731" si="1071">ROUND(AM668*POWER(CF_cool,AP668),0)</f>
        <v>973</v>
      </c>
      <c r="AT668">
        <f t="shared" si="1037"/>
        <v>285</v>
      </c>
      <c r="AU668">
        <f t="shared" si="1038"/>
        <v>314</v>
      </c>
      <c r="AV668" s="8">
        <f t="shared" si="1039"/>
        <v>418</v>
      </c>
      <c r="AW668" s="213">
        <f t="shared" si="952"/>
        <v>0.36373830075560687</v>
      </c>
      <c r="AX668" s="213">
        <f t="shared" si="953"/>
        <v>0.43932999851293686</v>
      </c>
      <c r="AY668" s="213">
        <f t="shared" si="954"/>
        <v>0.76761187769382766</v>
      </c>
      <c r="AZ668" s="119">
        <f t="shared" si="973"/>
        <v>0.4</v>
      </c>
      <c r="BA668" s="1">
        <v>16.2</v>
      </c>
      <c r="BB668">
        <v>18.600000000000001</v>
      </c>
      <c r="BC668">
        <v>31.4</v>
      </c>
      <c r="BE668" s="7">
        <v>3139</v>
      </c>
      <c r="BG668" s="123">
        <f t="shared" ref="BG668:BG731" si="1072">IF(G668=10,0.9,IF(G668=11,0.68,IF(G668=15,0.8,IF(G668=16,0.68,IF(G668=20,0.8,IF(G668=21,0.8))))))</f>
        <v>0.9</v>
      </c>
      <c r="BJ668">
        <v>0</v>
      </c>
      <c r="BK668">
        <v>10.199999999999999</v>
      </c>
      <c r="BL668">
        <v>11.9</v>
      </c>
      <c r="BM668">
        <v>21.85</v>
      </c>
      <c r="BO668">
        <f t="shared" si="958"/>
        <v>1</v>
      </c>
      <c r="BP668">
        <f t="shared" si="958"/>
        <v>1</v>
      </c>
      <c r="BQ668">
        <f t="shared" si="958"/>
        <v>1</v>
      </c>
      <c r="BR668">
        <f t="shared" ref="BR668:BR731" si="1073">AQ668/BO668</f>
        <v>662</v>
      </c>
      <c r="BS668">
        <f t="shared" si="955"/>
        <v>731</v>
      </c>
      <c r="BT668">
        <f t="shared" si="956"/>
        <v>973</v>
      </c>
      <c r="BV668">
        <f t="shared" ref="BV668:BV731" si="1074">BR668-AQ668</f>
        <v>0</v>
      </c>
      <c r="BW668">
        <f t="shared" ref="BW668:BW731" si="1075">BS668-AR668</f>
        <v>0</v>
      </c>
      <c r="BX668">
        <f t="shared" ref="BX668:BX731" si="1076">BT668-AS668</f>
        <v>0</v>
      </c>
      <c r="BY668">
        <f t="shared" si="1029"/>
        <v>1</v>
      </c>
    </row>
    <row r="669" spans="1:77" x14ac:dyDescent="0.25">
      <c r="A669" t="str">
        <f t="shared" ref="A669:A732" si="1077">CONCATENATE(D669,E669,G669)</f>
        <v>26511</v>
      </c>
      <c r="D669">
        <v>2</v>
      </c>
      <c r="E669">
        <v>65</v>
      </c>
      <c r="F669">
        <v>40.5</v>
      </c>
      <c r="G669">
        <v>11</v>
      </c>
      <c r="H669">
        <v>11.5</v>
      </c>
      <c r="I669">
        <v>0</v>
      </c>
      <c r="J669">
        <v>26</v>
      </c>
      <c r="K669">
        <v>30</v>
      </c>
      <c r="L669">
        <v>47.8</v>
      </c>
      <c r="M669" s="115">
        <f t="shared" si="1060"/>
        <v>2823.36</v>
      </c>
      <c r="N669" s="7">
        <v>5976.8600000000006</v>
      </c>
      <c r="O669" s="7">
        <v>6598.9760720588583</v>
      </c>
      <c r="P669" s="7">
        <v>8789.5</v>
      </c>
      <c r="Q669" s="121" t="s">
        <v>392</v>
      </c>
      <c r="R669">
        <v>1</v>
      </c>
      <c r="S669">
        <v>1</v>
      </c>
      <c r="T669">
        <v>1</v>
      </c>
      <c r="U669" t="e">
        <f t="shared" si="1061"/>
        <v>#VALUE!</v>
      </c>
      <c r="V669">
        <f t="shared" si="1062"/>
        <v>3289</v>
      </c>
      <c r="W669">
        <f t="shared" si="1063"/>
        <v>3632</v>
      </c>
      <c r="X669">
        <f t="shared" si="1064"/>
        <v>4837</v>
      </c>
      <c r="Y669" t="e">
        <f t="shared" si="1032"/>
        <v>#VALUE!</v>
      </c>
      <c r="Z669">
        <f t="shared" si="1033"/>
        <v>566</v>
      </c>
      <c r="AA669">
        <f t="shared" si="1034"/>
        <v>625</v>
      </c>
      <c r="AB669" s="8">
        <f t="shared" si="1035"/>
        <v>832</v>
      </c>
      <c r="AC669" s="213" t="e">
        <f t="shared" ref="AC669:AC732" si="1078">(($AG669*(Y669^$AH669)*((($F669-14.4)*$AI669)/100))+($AJ669*(Y669^2)))*0.0098</f>
        <v>#VALUE!</v>
      </c>
      <c r="AD669" s="213">
        <f t="shared" ref="AD669:AD732" si="1079">(($AG669*(Z669^$AH669)*((($E669-14.4)*$AI669)/100))+($AJ669*(Z669^2)))*0.0098</f>
        <v>2.2719493855120021</v>
      </c>
      <c r="AE669" s="213">
        <f t="shared" ref="AE669:AE732" si="1080">(($AG669*(AA669^$AH669)*((($E669-14.4)*$AI669)/100))+($AJ669*(AA669^2)))*0.0098</f>
        <v>2.7554410758460381</v>
      </c>
      <c r="AF669" s="213">
        <f t="shared" ref="AF669:AF732" si="1081">(($AG669*(AB669^$AH669)*((($E669-14.4)*$AI669)/100))+($AJ669*(AB669^2)))*0.0098</f>
        <v>4.8107310631660081</v>
      </c>
      <c r="AG669" s="167">
        <f t="shared" si="1065"/>
        <v>3.969E-4</v>
      </c>
      <c r="AH669" s="167">
        <f t="shared" si="1066"/>
        <v>1.7345999999999999</v>
      </c>
      <c r="AI669" s="167">
        <f t="shared" si="1067"/>
        <v>4</v>
      </c>
      <c r="AJ669" s="167">
        <f t="shared" si="1068"/>
        <v>5.7428799999999995E-4</v>
      </c>
      <c r="AK669" s="115">
        <f t="shared" ref="AK669" si="1082">AK577*(1-(($E669-50)*0.005))</f>
        <v>884.30000000000007</v>
      </c>
      <c r="AL669" s="7">
        <f t="shared" ref="AL669:AM669" si="1083">AL577*(1-(($E669-50)*0.005))</f>
        <v>976.80000000000007</v>
      </c>
      <c r="AM669" s="7">
        <f t="shared" si="1083"/>
        <v>1300.55</v>
      </c>
      <c r="AN669">
        <v>1</v>
      </c>
      <c r="AO669">
        <v>1</v>
      </c>
      <c r="AP669">
        <v>1</v>
      </c>
      <c r="AQ669">
        <f t="shared" si="1070"/>
        <v>996</v>
      </c>
      <c r="AR669">
        <f t="shared" si="1070"/>
        <v>1100</v>
      </c>
      <c r="AS669">
        <f t="shared" si="1071"/>
        <v>1465</v>
      </c>
      <c r="AT669">
        <f t="shared" si="1037"/>
        <v>428</v>
      </c>
      <c r="AU669">
        <f t="shared" si="1038"/>
        <v>473</v>
      </c>
      <c r="AV669" s="8">
        <f t="shared" si="1039"/>
        <v>630</v>
      </c>
      <c r="AW669" s="213">
        <f t="shared" ref="AW669:AW732" si="1084">(($AG669*(AT669^$AH669)*((($E669-14.4)*$AI669)/100))+($AJ669*(AT669^2)))*0.0098</f>
        <v>1.319778854388741</v>
      </c>
      <c r="AX669" s="213">
        <f t="shared" ref="AX669:AX732" si="1085">(($AG669*(AU669^$AH669)*((($E669-14.4)*$AI669)/100))+($AJ669*(AU669^2)))*0.0098</f>
        <v>1.6026558384299066</v>
      </c>
      <c r="AY669" s="213">
        <f t="shared" ref="AY669:AY732" si="1086">(($AG669*(AV669^$AH669)*((($E669-14.4)*$AI669)/100))+($AJ669*(AV669^2)))*0.0098</f>
        <v>2.7985089179641403</v>
      </c>
      <c r="AZ669" s="119">
        <f t="shared" si="973"/>
        <v>0.9</v>
      </c>
      <c r="BA669" s="1">
        <v>16.2</v>
      </c>
      <c r="BB669">
        <v>18.600000000000001</v>
      </c>
      <c r="BC669">
        <v>31.4</v>
      </c>
      <c r="BE669" s="7">
        <v>4152</v>
      </c>
      <c r="BG669" s="123">
        <f t="shared" si="1072"/>
        <v>0.68</v>
      </c>
      <c r="BJ669">
        <v>0</v>
      </c>
      <c r="BK669">
        <v>10.199999999999999</v>
      </c>
      <c r="BL669">
        <v>11.9</v>
      </c>
      <c r="BM669">
        <v>21.85</v>
      </c>
      <c r="BO669">
        <f t="shared" si="958"/>
        <v>1</v>
      </c>
      <c r="BP669">
        <f t="shared" si="958"/>
        <v>1</v>
      </c>
      <c r="BQ669">
        <f t="shared" si="958"/>
        <v>1</v>
      </c>
      <c r="BR669">
        <f t="shared" si="1073"/>
        <v>996</v>
      </c>
      <c r="BS669">
        <f t="shared" ref="BS669:BS732" si="1087">AR669/BP669</f>
        <v>1100</v>
      </c>
      <c r="BT669">
        <f t="shared" ref="BT669:BT732" si="1088">AS669/BQ669</f>
        <v>1465</v>
      </c>
      <c r="BV669">
        <f t="shared" si="1074"/>
        <v>0</v>
      </c>
      <c r="BW669">
        <f t="shared" si="1075"/>
        <v>0</v>
      </c>
      <c r="BX669">
        <f t="shared" si="1076"/>
        <v>0</v>
      </c>
      <c r="BY669">
        <f t="shared" si="1029"/>
        <v>1</v>
      </c>
    </row>
    <row r="670" spans="1:77" x14ac:dyDescent="0.25">
      <c r="A670" t="str">
        <f t="shared" si="1077"/>
        <v>26515</v>
      </c>
      <c r="D670">
        <v>2</v>
      </c>
      <c r="E670">
        <v>65</v>
      </c>
      <c r="F670">
        <v>40.5</v>
      </c>
      <c r="G670">
        <v>15</v>
      </c>
      <c r="H670">
        <v>16.5</v>
      </c>
      <c r="I670">
        <v>0</v>
      </c>
      <c r="J670">
        <v>26</v>
      </c>
      <c r="K670">
        <v>30</v>
      </c>
      <c r="L670">
        <v>48.9</v>
      </c>
      <c r="M670" s="115">
        <f t="shared" si="1060"/>
        <v>3841.6000000000004</v>
      </c>
      <c r="N670" s="7">
        <v>5583.9635634029</v>
      </c>
      <c r="O670" s="7">
        <v>5708.9475468201636</v>
      </c>
      <c r="P670" s="7">
        <v>8483.56</v>
      </c>
      <c r="Q670" s="121" t="s">
        <v>392</v>
      </c>
      <c r="R670">
        <v>1</v>
      </c>
      <c r="S670">
        <v>1</v>
      </c>
      <c r="T670">
        <v>1</v>
      </c>
      <c r="U670" t="e">
        <f t="shared" si="1061"/>
        <v>#VALUE!</v>
      </c>
      <c r="V670">
        <f t="shared" si="1062"/>
        <v>3073</v>
      </c>
      <c r="W670">
        <f t="shared" si="1063"/>
        <v>3142</v>
      </c>
      <c r="X670">
        <f t="shared" si="1064"/>
        <v>4669</v>
      </c>
      <c r="Y670" t="e">
        <f t="shared" si="1032"/>
        <v>#VALUE!</v>
      </c>
      <c r="Z670">
        <f t="shared" si="1033"/>
        <v>529</v>
      </c>
      <c r="AA670">
        <f t="shared" si="1034"/>
        <v>540</v>
      </c>
      <c r="AB670" s="8">
        <f t="shared" si="1035"/>
        <v>803</v>
      </c>
      <c r="AC670" s="213" t="e">
        <f t="shared" si="1078"/>
        <v>#VALUE!</v>
      </c>
      <c r="AD670" s="213">
        <f t="shared" si="1079"/>
        <v>1.3689470484505946</v>
      </c>
      <c r="AE670" s="213">
        <f t="shared" si="1080"/>
        <v>1.425866170388904</v>
      </c>
      <c r="AF670" s="213">
        <f t="shared" si="1081"/>
        <v>3.1286499681472879</v>
      </c>
      <c r="AG670" s="167">
        <f t="shared" si="1065"/>
        <v>2.0829999999999999E-4</v>
      </c>
      <c r="AH670" s="167">
        <f t="shared" si="1066"/>
        <v>1.724</v>
      </c>
      <c r="AI670" s="167">
        <f t="shared" si="1067"/>
        <v>2</v>
      </c>
      <c r="AJ670" s="167">
        <f t="shared" si="1068"/>
        <v>4.6182900000000003E-4</v>
      </c>
      <c r="AK670" s="115">
        <f>AK578</f>
        <v>762.23344503523219</v>
      </c>
      <c r="AL670" s="7">
        <f t="shared" ref="AL670:AM670" si="1089">AL578</f>
        <v>779.29426056038062</v>
      </c>
      <c r="AM670" s="7">
        <f t="shared" si="1089"/>
        <v>1158.04</v>
      </c>
      <c r="AN670">
        <v>1</v>
      </c>
      <c r="AO670">
        <v>1</v>
      </c>
      <c r="AP670">
        <v>1</v>
      </c>
      <c r="AQ670">
        <f t="shared" si="1070"/>
        <v>858</v>
      </c>
      <c r="AR670">
        <f t="shared" si="1070"/>
        <v>878</v>
      </c>
      <c r="AS670">
        <f t="shared" si="1071"/>
        <v>1304</v>
      </c>
      <c r="AT670">
        <f t="shared" si="1037"/>
        <v>369</v>
      </c>
      <c r="AU670">
        <f t="shared" si="1038"/>
        <v>378</v>
      </c>
      <c r="AV670" s="8">
        <f t="shared" si="1039"/>
        <v>561</v>
      </c>
      <c r="AW670" s="213">
        <f t="shared" si="1084"/>
        <v>0.67129067565354383</v>
      </c>
      <c r="AX670" s="213">
        <f t="shared" si="1085"/>
        <v>0.70405306107822163</v>
      </c>
      <c r="AY670" s="213">
        <f t="shared" si="1086"/>
        <v>1.5377237202502108</v>
      </c>
      <c r="AZ670" s="119">
        <f t="shared" si="973"/>
        <v>0.7</v>
      </c>
      <c r="BA670" s="1">
        <v>19.3</v>
      </c>
      <c r="BB670">
        <v>20.399999999999999</v>
      </c>
      <c r="BC670">
        <v>34.5</v>
      </c>
      <c r="BE670" s="7">
        <v>4802</v>
      </c>
      <c r="BG670" s="123">
        <f t="shared" si="1072"/>
        <v>0.8</v>
      </c>
      <c r="BJ670">
        <v>0</v>
      </c>
      <c r="BK670">
        <v>10</v>
      </c>
      <c r="BL670">
        <v>10.6</v>
      </c>
      <c r="BM670">
        <v>21.85</v>
      </c>
      <c r="BO670">
        <f t="shared" ref="BO670:BQ733" si="1090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670">
        <f t="shared" si="1090"/>
        <v>1</v>
      </c>
      <c r="BQ670">
        <f t="shared" si="1090"/>
        <v>1</v>
      </c>
      <c r="BR670">
        <f t="shared" si="1073"/>
        <v>858</v>
      </c>
      <c r="BS670">
        <f t="shared" si="1087"/>
        <v>878</v>
      </c>
      <c r="BT670">
        <f t="shared" si="1088"/>
        <v>1304</v>
      </c>
      <c r="BV670">
        <f t="shared" si="1074"/>
        <v>0</v>
      </c>
      <c r="BW670">
        <f t="shared" si="1075"/>
        <v>0</v>
      </c>
      <c r="BX670">
        <f t="shared" si="1076"/>
        <v>0</v>
      </c>
      <c r="BY670">
        <f t="shared" si="1029"/>
        <v>1</v>
      </c>
    </row>
    <row r="671" spans="1:77" x14ac:dyDescent="0.25">
      <c r="A671" t="str">
        <f t="shared" si="1077"/>
        <v>26516</v>
      </c>
      <c r="D671">
        <v>2</v>
      </c>
      <c r="E671">
        <v>65</v>
      </c>
      <c r="F671">
        <v>40.5</v>
      </c>
      <c r="G671">
        <v>16</v>
      </c>
      <c r="H671">
        <v>16.5</v>
      </c>
      <c r="I671">
        <v>0</v>
      </c>
      <c r="J671">
        <v>26</v>
      </c>
      <c r="K671">
        <v>30</v>
      </c>
      <c r="L671">
        <v>48.9</v>
      </c>
      <c r="M671" s="115">
        <f t="shared" si="1060"/>
        <v>4240.4800000000005</v>
      </c>
      <c r="N671" s="7">
        <v>8165.5551181941737</v>
      </c>
      <c r="O671" s="7">
        <v>8348.321999442087</v>
      </c>
      <c r="P671" s="7">
        <v>12405.7</v>
      </c>
      <c r="Q671" s="121" t="s">
        <v>392</v>
      </c>
      <c r="R671">
        <v>1</v>
      </c>
      <c r="S671">
        <v>1</v>
      </c>
      <c r="T671">
        <v>1</v>
      </c>
      <c r="U671" t="e">
        <f t="shared" si="1061"/>
        <v>#VALUE!</v>
      </c>
      <c r="V671">
        <f t="shared" si="1062"/>
        <v>4494</v>
      </c>
      <c r="W671">
        <f t="shared" si="1063"/>
        <v>4594</v>
      </c>
      <c r="X671">
        <f t="shared" si="1064"/>
        <v>6827</v>
      </c>
      <c r="Y671" t="e">
        <f t="shared" si="1032"/>
        <v>#VALUE!</v>
      </c>
      <c r="Z671">
        <f t="shared" si="1033"/>
        <v>773</v>
      </c>
      <c r="AA671">
        <f t="shared" si="1034"/>
        <v>790</v>
      </c>
      <c r="AB671" s="8">
        <f t="shared" si="1035"/>
        <v>1174</v>
      </c>
      <c r="AC671" s="213" t="e">
        <f t="shared" si="1078"/>
        <v>#VALUE!</v>
      </c>
      <c r="AD671" s="213">
        <f t="shared" si="1079"/>
        <v>8.5497777303454239</v>
      </c>
      <c r="AE671" s="213">
        <f t="shared" si="1080"/>
        <v>8.9275078446010792</v>
      </c>
      <c r="AF671" s="213">
        <f t="shared" si="1081"/>
        <v>19.622172851479093</v>
      </c>
      <c r="AG671" s="167">
        <f t="shared" si="1065"/>
        <v>2.0829999999999999E-4</v>
      </c>
      <c r="AH671" s="167">
        <f t="shared" si="1066"/>
        <v>1.724</v>
      </c>
      <c r="AI671" s="167">
        <f t="shared" si="1067"/>
        <v>4</v>
      </c>
      <c r="AJ671" s="167">
        <f t="shared" si="1068"/>
        <v>1.392796E-3</v>
      </c>
      <c r="AK671" s="115">
        <f t="shared" ref="AK671" si="1091">AK579*(1-(($E671-50)*0.005))</f>
        <v>1156.25</v>
      </c>
      <c r="AL671" s="7">
        <f t="shared" ref="AL671:AM671" si="1092">AL579*(1-(($E671-50)*0.005))</f>
        <v>1182.1500000000001</v>
      </c>
      <c r="AM671" s="7">
        <f t="shared" si="1092"/>
        <v>1757.5</v>
      </c>
      <c r="AN671">
        <v>1</v>
      </c>
      <c r="AO671">
        <v>1</v>
      </c>
      <c r="AP671">
        <v>1</v>
      </c>
      <c r="AQ671">
        <f t="shared" si="1070"/>
        <v>1302</v>
      </c>
      <c r="AR671">
        <f t="shared" si="1070"/>
        <v>1331</v>
      </c>
      <c r="AS671">
        <f t="shared" si="1071"/>
        <v>1979</v>
      </c>
      <c r="AT671">
        <f t="shared" si="1037"/>
        <v>560</v>
      </c>
      <c r="AU671">
        <f t="shared" si="1038"/>
        <v>572</v>
      </c>
      <c r="AV671" s="8">
        <f t="shared" si="1039"/>
        <v>851</v>
      </c>
      <c r="AW671" s="213">
        <f t="shared" si="1084"/>
        <v>4.5063967148469724</v>
      </c>
      <c r="AX671" s="213">
        <f t="shared" si="1085"/>
        <v>4.7002218376767955</v>
      </c>
      <c r="AY671" s="213">
        <f t="shared" si="1086"/>
        <v>10.349772103762232</v>
      </c>
      <c r="AZ671" s="119">
        <f t="shared" si="973"/>
        <v>1.3</v>
      </c>
      <c r="BA671" s="1">
        <v>19.3</v>
      </c>
      <c r="BB671">
        <v>20.399999999999999</v>
      </c>
      <c r="BC671">
        <v>34.5</v>
      </c>
      <c r="BE671" s="7">
        <v>6236</v>
      </c>
      <c r="BG671" s="123">
        <f t="shared" si="1072"/>
        <v>0.68</v>
      </c>
      <c r="BJ671">
        <v>0</v>
      </c>
      <c r="BK671">
        <v>10</v>
      </c>
      <c r="BL671">
        <v>10.6</v>
      </c>
      <c r="BM671">
        <v>21.85</v>
      </c>
      <c r="BO671">
        <f t="shared" si="1090"/>
        <v>1</v>
      </c>
      <c r="BP671">
        <f t="shared" si="1090"/>
        <v>1</v>
      </c>
      <c r="BQ671">
        <f t="shared" si="1090"/>
        <v>1</v>
      </c>
      <c r="BR671">
        <f t="shared" si="1073"/>
        <v>1302</v>
      </c>
      <c r="BS671">
        <f t="shared" si="1087"/>
        <v>1331</v>
      </c>
      <c r="BT671">
        <f t="shared" si="1088"/>
        <v>1979</v>
      </c>
      <c r="BV671">
        <f t="shared" si="1074"/>
        <v>0</v>
      </c>
      <c r="BW671">
        <f t="shared" si="1075"/>
        <v>0</v>
      </c>
      <c r="BX671">
        <f t="shared" si="1076"/>
        <v>0</v>
      </c>
      <c r="BY671">
        <f t="shared" si="1029"/>
        <v>1</v>
      </c>
    </row>
    <row r="672" spans="1:77" x14ac:dyDescent="0.25">
      <c r="A672" t="str">
        <f t="shared" si="1077"/>
        <v>26520</v>
      </c>
      <c r="D672">
        <v>2</v>
      </c>
      <c r="E672">
        <v>65</v>
      </c>
      <c r="F672">
        <v>40.5</v>
      </c>
      <c r="G672">
        <v>20</v>
      </c>
      <c r="H672">
        <v>21.5</v>
      </c>
      <c r="I672">
        <v>0</v>
      </c>
      <c r="J672">
        <v>26</v>
      </c>
      <c r="K672">
        <v>30</v>
      </c>
      <c r="L672">
        <v>48.9</v>
      </c>
      <c r="M672" s="115">
        <f t="shared" si="1060"/>
        <v>5356</v>
      </c>
      <c r="N672" s="7">
        <v>7236.8592000000008</v>
      </c>
      <c r="O672" s="7">
        <v>7990.1253664397382</v>
      </c>
      <c r="P672" s="7">
        <v>10642.44</v>
      </c>
      <c r="Q672" s="121" t="s">
        <v>392</v>
      </c>
      <c r="R672">
        <v>1</v>
      </c>
      <c r="S672">
        <v>1</v>
      </c>
      <c r="T672">
        <v>1</v>
      </c>
      <c r="U672" t="e">
        <f t="shared" si="1061"/>
        <v>#VALUE!</v>
      </c>
      <c r="V672">
        <f t="shared" si="1062"/>
        <v>3983</v>
      </c>
      <c r="W672">
        <f t="shared" si="1063"/>
        <v>4397</v>
      </c>
      <c r="X672">
        <f t="shared" si="1064"/>
        <v>5857</v>
      </c>
      <c r="Y672" t="e">
        <f t="shared" si="1032"/>
        <v>#VALUE!</v>
      </c>
      <c r="Z672">
        <f t="shared" si="1033"/>
        <v>685</v>
      </c>
      <c r="AA672">
        <f t="shared" si="1034"/>
        <v>756</v>
      </c>
      <c r="AB672" s="8">
        <f t="shared" si="1035"/>
        <v>1007</v>
      </c>
      <c r="AC672" s="213" t="e">
        <f t="shared" si="1078"/>
        <v>#VALUE!</v>
      </c>
      <c r="AD672" s="213">
        <f t="shared" si="1079"/>
        <v>1.828422302529793</v>
      </c>
      <c r="AE672" s="213">
        <f t="shared" si="1080"/>
        <v>2.2239124161014256</v>
      </c>
      <c r="AF672" s="213">
        <f t="shared" si="1081"/>
        <v>3.9302141391304373</v>
      </c>
      <c r="AG672" s="167">
        <f t="shared" si="1065"/>
        <v>1.2760000000000001E-4</v>
      </c>
      <c r="AH672" s="167">
        <f t="shared" si="1066"/>
        <v>1.7219</v>
      </c>
      <c r="AI672" s="167">
        <f t="shared" si="1067"/>
        <v>2</v>
      </c>
      <c r="AJ672" s="167">
        <f t="shared" si="1068"/>
        <v>3.76611E-4</v>
      </c>
      <c r="AK672" s="115">
        <f>AK580</f>
        <v>894.36320000000012</v>
      </c>
      <c r="AL672" s="7">
        <f t="shared" ref="AL672:AM672" si="1093">AL580</f>
        <v>987.455178225689</v>
      </c>
      <c r="AM672" s="7">
        <f t="shared" si="1093"/>
        <v>1315.24</v>
      </c>
      <c r="AN672">
        <v>1</v>
      </c>
      <c r="AO672">
        <v>1</v>
      </c>
      <c r="AP672">
        <v>1</v>
      </c>
      <c r="AQ672">
        <f t="shared" si="1070"/>
        <v>1007</v>
      </c>
      <c r="AR672">
        <f t="shared" si="1070"/>
        <v>1112</v>
      </c>
      <c r="AS672">
        <f t="shared" si="1071"/>
        <v>1481</v>
      </c>
      <c r="AT672">
        <f t="shared" si="1037"/>
        <v>433</v>
      </c>
      <c r="AU672">
        <f t="shared" si="1038"/>
        <v>478</v>
      </c>
      <c r="AV672" s="8">
        <f t="shared" si="1039"/>
        <v>637</v>
      </c>
      <c r="AW672" s="213">
        <f t="shared" si="1084"/>
        <v>0.735837785958114</v>
      </c>
      <c r="AX672" s="213">
        <f t="shared" si="1085"/>
        <v>0.89528126800842489</v>
      </c>
      <c r="AY672" s="213">
        <f t="shared" si="1086"/>
        <v>1.5828593484008466</v>
      </c>
      <c r="AZ672" s="119">
        <f t="shared" si="973"/>
        <v>0.9</v>
      </c>
      <c r="BA672" s="1">
        <v>19.3</v>
      </c>
      <c r="BB672">
        <v>20.399999999999999</v>
      </c>
      <c r="BC672">
        <v>34.5</v>
      </c>
      <c r="BE672" s="7">
        <v>6695</v>
      </c>
      <c r="BG672" s="123">
        <f t="shared" si="1072"/>
        <v>0.8</v>
      </c>
      <c r="BJ672">
        <v>0</v>
      </c>
      <c r="BK672">
        <v>10</v>
      </c>
      <c r="BL672">
        <v>10.6</v>
      </c>
      <c r="BM672">
        <v>21.85</v>
      </c>
      <c r="BO672">
        <f t="shared" si="1090"/>
        <v>1</v>
      </c>
      <c r="BP672">
        <f t="shared" si="1090"/>
        <v>1</v>
      </c>
      <c r="BQ672">
        <f t="shared" si="1090"/>
        <v>1</v>
      </c>
      <c r="BR672">
        <f t="shared" si="1073"/>
        <v>1007</v>
      </c>
      <c r="BS672">
        <f t="shared" si="1087"/>
        <v>1112</v>
      </c>
      <c r="BT672">
        <f t="shared" si="1088"/>
        <v>1481</v>
      </c>
      <c r="BV672">
        <f t="shared" si="1074"/>
        <v>0</v>
      </c>
      <c r="BW672">
        <f t="shared" si="1075"/>
        <v>0</v>
      </c>
      <c r="BX672">
        <f t="shared" si="1076"/>
        <v>0</v>
      </c>
      <c r="BY672">
        <f t="shared" si="1029"/>
        <v>1</v>
      </c>
    </row>
    <row r="673" spans="1:77" x14ac:dyDescent="0.25">
      <c r="A673" t="str">
        <f t="shared" si="1077"/>
        <v>26521</v>
      </c>
      <c r="D673">
        <v>2</v>
      </c>
      <c r="E673">
        <v>65</v>
      </c>
      <c r="F673">
        <v>40.5</v>
      </c>
      <c r="G673">
        <v>21</v>
      </c>
      <c r="H673">
        <v>21.5</v>
      </c>
      <c r="I673">
        <v>0</v>
      </c>
      <c r="J673">
        <v>26</v>
      </c>
      <c r="K673">
        <v>30</v>
      </c>
      <c r="L673">
        <v>48.1</v>
      </c>
      <c r="M673" s="115">
        <f t="shared" si="1060"/>
        <v>6731.2000000000007</v>
      </c>
      <c r="N673" s="7">
        <v>10516.06232539558</v>
      </c>
      <c r="O673" s="7">
        <v>10751.439821034392</v>
      </c>
      <c r="P673" s="7">
        <v>15976.76</v>
      </c>
      <c r="Q673" s="121" t="s">
        <v>392</v>
      </c>
      <c r="R673">
        <v>1</v>
      </c>
      <c r="S673">
        <v>1</v>
      </c>
      <c r="T673">
        <v>1</v>
      </c>
      <c r="U673" t="e">
        <f t="shared" si="1061"/>
        <v>#VALUE!</v>
      </c>
      <c r="V673">
        <f t="shared" si="1062"/>
        <v>5787</v>
      </c>
      <c r="W673">
        <f t="shared" si="1063"/>
        <v>5917</v>
      </c>
      <c r="X673">
        <f t="shared" si="1064"/>
        <v>8793</v>
      </c>
      <c r="Y673" t="e">
        <f t="shared" si="1032"/>
        <v>#VALUE!</v>
      </c>
      <c r="Z673">
        <f t="shared" si="1033"/>
        <v>995</v>
      </c>
      <c r="AA673">
        <f t="shared" si="1034"/>
        <v>1018</v>
      </c>
      <c r="AB673" s="8">
        <f t="shared" si="1035"/>
        <v>1512</v>
      </c>
      <c r="AC673" s="213" t="e">
        <f t="shared" si="1078"/>
        <v>#VALUE!</v>
      </c>
      <c r="AD673" s="213">
        <f t="shared" si="1079"/>
        <v>5.3563884078911617</v>
      </c>
      <c r="AE673" s="213">
        <f t="shared" si="1080"/>
        <v>5.6044455845676975</v>
      </c>
      <c r="AF673" s="213">
        <f t="shared" si="1081"/>
        <v>12.275633898351085</v>
      </c>
      <c r="AG673" s="167">
        <f t="shared" si="1065"/>
        <v>1.2760000000000001E-4</v>
      </c>
      <c r="AH673" s="167">
        <f t="shared" si="1066"/>
        <v>1.7219</v>
      </c>
      <c r="AI673" s="167">
        <f t="shared" si="1067"/>
        <v>4</v>
      </c>
      <c r="AJ673" s="167">
        <f t="shared" si="1068"/>
        <v>5.1420100000000005E-4</v>
      </c>
      <c r="AK673" s="115">
        <f t="shared" ref="AK673" si="1094">AK581*(1-(($E673-50)*0.005))</f>
        <v>1167.147328515706</v>
      </c>
      <c r="AL673" s="7">
        <f t="shared" ref="AL673:AM673" si="1095">AL581*(1-(($E673-50)*0.005))</f>
        <v>1193.2711956750065</v>
      </c>
      <c r="AM673" s="7">
        <f t="shared" si="1095"/>
        <v>1773.2143625000003</v>
      </c>
      <c r="AN673">
        <v>1</v>
      </c>
      <c r="AO673">
        <v>1</v>
      </c>
      <c r="AP673">
        <v>1</v>
      </c>
      <c r="AQ673">
        <f t="shared" si="1070"/>
        <v>1314</v>
      </c>
      <c r="AR673">
        <f t="shared" si="1070"/>
        <v>1344</v>
      </c>
      <c r="AS673">
        <f t="shared" si="1071"/>
        <v>1997</v>
      </c>
      <c r="AT673">
        <f t="shared" si="1037"/>
        <v>565</v>
      </c>
      <c r="AU673">
        <f t="shared" si="1038"/>
        <v>578</v>
      </c>
      <c r="AV673" s="8">
        <f t="shared" si="1039"/>
        <v>859</v>
      </c>
      <c r="AW673" s="213">
        <f t="shared" si="1084"/>
        <v>1.7473171694902547</v>
      </c>
      <c r="AX673" s="213">
        <f t="shared" si="1085"/>
        <v>1.82773440928624</v>
      </c>
      <c r="AY673" s="213">
        <f t="shared" si="1086"/>
        <v>4.0036262529588935</v>
      </c>
      <c r="AZ673" s="119">
        <f t="shared" si="973"/>
        <v>1.7</v>
      </c>
      <c r="BA673" s="1">
        <v>19.3</v>
      </c>
      <c r="BB673">
        <v>20.399999999999999</v>
      </c>
      <c r="BC673">
        <v>34.5</v>
      </c>
      <c r="BE673" s="7">
        <v>8414</v>
      </c>
      <c r="BG673" s="123">
        <f t="shared" si="1072"/>
        <v>0.8</v>
      </c>
      <c r="BJ673">
        <v>0</v>
      </c>
      <c r="BK673">
        <v>10</v>
      </c>
      <c r="BL673">
        <v>10.6</v>
      </c>
      <c r="BM673">
        <v>21.85</v>
      </c>
      <c r="BO673">
        <f t="shared" si="1090"/>
        <v>1</v>
      </c>
      <c r="BP673">
        <f t="shared" si="1090"/>
        <v>1</v>
      </c>
      <c r="BQ673">
        <f t="shared" si="1090"/>
        <v>1</v>
      </c>
      <c r="BR673">
        <f t="shared" si="1073"/>
        <v>1314</v>
      </c>
      <c r="BS673">
        <f t="shared" si="1087"/>
        <v>1344</v>
      </c>
      <c r="BT673">
        <f t="shared" si="1088"/>
        <v>1997</v>
      </c>
      <c r="BV673">
        <f t="shared" si="1074"/>
        <v>0</v>
      </c>
      <c r="BW673">
        <f t="shared" si="1075"/>
        <v>0</v>
      </c>
      <c r="BX673">
        <f t="shared" si="1076"/>
        <v>0</v>
      </c>
      <c r="BY673">
        <f t="shared" si="1029"/>
        <v>1</v>
      </c>
    </row>
    <row r="674" spans="1:77" x14ac:dyDescent="0.25">
      <c r="A674" t="str">
        <f t="shared" si="1077"/>
        <v>29510</v>
      </c>
      <c r="D674">
        <v>2</v>
      </c>
      <c r="E674">
        <v>95</v>
      </c>
      <c r="F674">
        <v>40.5</v>
      </c>
      <c r="G674">
        <v>10</v>
      </c>
      <c r="H674">
        <v>11.5</v>
      </c>
      <c r="I674">
        <v>0</v>
      </c>
      <c r="J674">
        <v>26</v>
      </c>
      <c r="K674">
        <v>30</v>
      </c>
      <c r="L674">
        <v>40</v>
      </c>
      <c r="M674" s="115">
        <f t="shared" si="1060"/>
        <v>746.69225687813923</v>
      </c>
      <c r="N674" s="7">
        <v>841.69225687813923</v>
      </c>
      <c r="O674" s="7">
        <v>901.35950941531064</v>
      </c>
      <c r="P674" s="7">
        <v>1066.3800000000001</v>
      </c>
      <c r="Q674" s="121" t="s">
        <v>392</v>
      </c>
      <c r="R674">
        <v>1</v>
      </c>
      <c r="S674">
        <v>1</v>
      </c>
      <c r="T674">
        <v>1</v>
      </c>
      <c r="U674" t="e">
        <f t="shared" si="1061"/>
        <v>#VALUE!</v>
      </c>
      <c r="V674">
        <f t="shared" si="1062"/>
        <v>463</v>
      </c>
      <c r="W674">
        <f t="shared" si="1063"/>
        <v>496</v>
      </c>
      <c r="X674">
        <f t="shared" si="1064"/>
        <v>587</v>
      </c>
      <c r="Y674" t="e">
        <f t="shared" si="1032"/>
        <v>#VALUE!</v>
      </c>
      <c r="Z674">
        <f t="shared" si="1033"/>
        <v>80</v>
      </c>
      <c r="AA674">
        <f t="shared" si="1034"/>
        <v>85</v>
      </c>
      <c r="AB674" s="8">
        <f t="shared" si="1035"/>
        <v>101</v>
      </c>
      <c r="AC674" s="213" t="e">
        <f t="shared" si="1078"/>
        <v>#VALUE!</v>
      </c>
      <c r="AD674" s="213">
        <f t="shared" si="1079"/>
        <v>3.5582157103802602E-2</v>
      </c>
      <c r="AE674" s="213">
        <f t="shared" si="1080"/>
        <v>3.994292873422263E-2</v>
      </c>
      <c r="AF674" s="213">
        <f t="shared" si="1081"/>
        <v>5.5515392508300732E-2</v>
      </c>
      <c r="AG674" s="167">
        <f t="shared" si="1065"/>
        <v>3.969E-4</v>
      </c>
      <c r="AH674" s="167">
        <f t="shared" si="1066"/>
        <v>1.7345999999999999</v>
      </c>
      <c r="AI674" s="167">
        <f t="shared" si="1067"/>
        <v>2</v>
      </c>
      <c r="AJ674" s="167">
        <f t="shared" si="1068"/>
        <v>3.6734700000000002E-4</v>
      </c>
      <c r="AK674" s="115">
        <f>AK492</f>
        <v>116.68990721587436</v>
      </c>
      <c r="AL674" s="7">
        <f t="shared" ref="AL674:AM674" si="1096">AL492</f>
        <v>124.96201154556491</v>
      </c>
      <c r="AM674" s="7">
        <f t="shared" si="1096"/>
        <v>147.84</v>
      </c>
      <c r="AN674">
        <v>1</v>
      </c>
      <c r="AO674">
        <v>1</v>
      </c>
      <c r="AP674">
        <v>1</v>
      </c>
      <c r="AQ674">
        <f t="shared" si="1070"/>
        <v>131</v>
      </c>
      <c r="AR674">
        <f t="shared" si="1070"/>
        <v>141</v>
      </c>
      <c r="AS674">
        <f t="shared" si="1071"/>
        <v>166</v>
      </c>
      <c r="AT674">
        <f t="shared" si="1037"/>
        <v>56</v>
      </c>
      <c r="AU674">
        <f t="shared" si="1038"/>
        <v>61</v>
      </c>
      <c r="AV674" s="8">
        <f t="shared" si="1039"/>
        <v>71</v>
      </c>
      <c r="AW674" s="213">
        <f t="shared" si="1084"/>
        <v>1.8045438897696383E-2</v>
      </c>
      <c r="AX674" s="213">
        <f t="shared" si="1085"/>
        <v>2.1231799203110118E-2</v>
      </c>
      <c r="AY674" s="213">
        <f t="shared" si="1086"/>
        <v>2.8344427504328615E-2</v>
      </c>
      <c r="AZ674" s="119">
        <f t="shared" si="973"/>
        <v>0.6</v>
      </c>
      <c r="BA674" s="1">
        <v>4.8</v>
      </c>
      <c r="BB674">
        <v>5.4</v>
      </c>
      <c r="BC674">
        <v>6.8</v>
      </c>
      <c r="BE674" s="7">
        <v>838</v>
      </c>
      <c r="BG674" s="123">
        <f t="shared" si="1072"/>
        <v>0.9</v>
      </c>
      <c r="BJ674">
        <v>0</v>
      </c>
      <c r="BK674">
        <f>BK584</f>
        <v>13.6</v>
      </c>
      <c r="BL674">
        <f t="shared" ref="BL674:BM674" si="1097">BL584</f>
        <v>15.6</v>
      </c>
      <c r="BM674">
        <f t="shared" si="1097"/>
        <v>21.85</v>
      </c>
      <c r="BO674">
        <f t="shared" si="1090"/>
        <v>1</v>
      </c>
      <c r="BP674">
        <f t="shared" si="1090"/>
        <v>1</v>
      </c>
      <c r="BQ674">
        <f t="shared" si="1090"/>
        <v>1</v>
      </c>
      <c r="BR674">
        <f t="shared" si="1073"/>
        <v>131</v>
      </c>
      <c r="BS674">
        <f t="shared" si="1087"/>
        <v>141</v>
      </c>
      <c r="BT674">
        <f t="shared" si="1088"/>
        <v>166</v>
      </c>
      <c r="BV674">
        <f t="shared" si="1074"/>
        <v>0</v>
      </c>
      <c r="BW674">
        <f t="shared" si="1075"/>
        <v>0</v>
      </c>
      <c r="BX674">
        <f t="shared" si="1076"/>
        <v>0</v>
      </c>
      <c r="BY674">
        <f t="shared" si="1029"/>
        <v>1</v>
      </c>
    </row>
    <row r="675" spans="1:77" x14ac:dyDescent="0.25">
      <c r="A675" t="str">
        <f t="shared" si="1077"/>
        <v>29511</v>
      </c>
      <c r="D675">
        <v>2</v>
      </c>
      <c r="E675">
        <v>95</v>
      </c>
      <c r="F675">
        <v>40.5</v>
      </c>
      <c r="G675">
        <v>11</v>
      </c>
      <c r="H675">
        <v>11.5</v>
      </c>
      <c r="I675">
        <v>0</v>
      </c>
      <c r="J675">
        <v>26</v>
      </c>
      <c r="K675">
        <v>30</v>
      </c>
      <c r="L675">
        <v>40</v>
      </c>
      <c r="M675" s="115">
        <f t="shared" si="1060"/>
        <v>717.40000000000009</v>
      </c>
      <c r="N675" s="7">
        <v>1142.0361657917249</v>
      </c>
      <c r="O675" s="7">
        <v>1222.9946868592929</v>
      </c>
      <c r="P675" s="7">
        <v>1446.9</v>
      </c>
      <c r="Q675" s="121" t="s">
        <v>392</v>
      </c>
      <c r="R675">
        <v>1</v>
      </c>
      <c r="S675">
        <v>1</v>
      </c>
      <c r="T675">
        <v>1</v>
      </c>
      <c r="U675" t="e">
        <f t="shared" si="1061"/>
        <v>#VALUE!</v>
      </c>
      <c r="V675">
        <f t="shared" si="1062"/>
        <v>629</v>
      </c>
      <c r="W675">
        <f t="shared" si="1063"/>
        <v>673</v>
      </c>
      <c r="X675">
        <f t="shared" si="1064"/>
        <v>796</v>
      </c>
      <c r="Y675" t="e">
        <f t="shared" si="1032"/>
        <v>#VALUE!</v>
      </c>
      <c r="Z675">
        <f t="shared" si="1033"/>
        <v>108</v>
      </c>
      <c r="AA675">
        <f t="shared" si="1034"/>
        <v>116</v>
      </c>
      <c r="AB675" s="8">
        <f t="shared" si="1035"/>
        <v>137</v>
      </c>
      <c r="AC675" s="213" t="e">
        <f t="shared" si="1078"/>
        <v>#VALUE!</v>
      </c>
      <c r="AD675" s="213">
        <f t="shared" si="1079"/>
        <v>0.10786144504494201</v>
      </c>
      <c r="AE675" s="213">
        <f t="shared" si="1080"/>
        <v>0.12351780903188155</v>
      </c>
      <c r="AF675" s="213">
        <f t="shared" si="1081"/>
        <v>0.16940841505728102</v>
      </c>
      <c r="AG675" s="167">
        <f t="shared" si="1065"/>
        <v>3.969E-4</v>
      </c>
      <c r="AH675" s="167">
        <f t="shared" si="1066"/>
        <v>1.7345999999999999</v>
      </c>
      <c r="AI675" s="167">
        <f t="shared" si="1067"/>
        <v>4</v>
      </c>
      <c r="AJ675" s="167">
        <f t="shared" si="1068"/>
        <v>5.7428799999999995E-4</v>
      </c>
      <c r="AK675" s="115">
        <f>AK493*(1-(($E675-50)*0.005))</f>
        <v>148.02500000000001</v>
      </c>
      <c r="AL675" s="7">
        <f t="shared" ref="AL675:AM675" si="1098">AL493*(1-(($E675-50)*0.005))</f>
        <v>158.875</v>
      </c>
      <c r="AM675" s="7">
        <f t="shared" si="1098"/>
        <v>187.55</v>
      </c>
      <c r="AN675">
        <v>1</v>
      </c>
      <c r="AO675">
        <v>1</v>
      </c>
      <c r="AP675">
        <v>1</v>
      </c>
      <c r="AQ675">
        <f t="shared" si="1070"/>
        <v>167</v>
      </c>
      <c r="AR675">
        <f t="shared" si="1070"/>
        <v>179</v>
      </c>
      <c r="AS675">
        <f t="shared" si="1071"/>
        <v>211</v>
      </c>
      <c r="AT675">
        <f t="shared" si="1037"/>
        <v>72</v>
      </c>
      <c r="AU675">
        <f t="shared" si="1038"/>
        <v>77</v>
      </c>
      <c r="AV675" s="8">
        <f t="shared" si="1039"/>
        <v>91</v>
      </c>
      <c r="AW675" s="213">
        <f t="shared" si="1084"/>
        <v>5.0070128333223343E-2</v>
      </c>
      <c r="AX675" s="213">
        <f t="shared" si="1085"/>
        <v>5.6843729600802424E-2</v>
      </c>
      <c r="AY675" s="213">
        <f t="shared" si="1086"/>
        <v>7.7971384012609751E-2</v>
      </c>
      <c r="AZ675" s="119">
        <f t="shared" si="973"/>
        <v>1.3</v>
      </c>
      <c r="BA675" s="1">
        <v>4.8</v>
      </c>
      <c r="BB675">
        <v>5.4</v>
      </c>
      <c r="BC675">
        <v>6.8</v>
      </c>
      <c r="BE675" s="7">
        <v>1055</v>
      </c>
      <c r="BG675" s="123">
        <f t="shared" si="1072"/>
        <v>0.68</v>
      </c>
      <c r="BJ675">
        <v>0</v>
      </c>
      <c r="BK675">
        <f t="shared" ref="BK675:BM721" si="1099">BK585</f>
        <v>13.6</v>
      </c>
      <c r="BL675">
        <f t="shared" si="1099"/>
        <v>15.6</v>
      </c>
      <c r="BM675">
        <f t="shared" si="1099"/>
        <v>21.85</v>
      </c>
      <c r="BO675">
        <f t="shared" si="1090"/>
        <v>1</v>
      </c>
      <c r="BP675">
        <f t="shared" si="1090"/>
        <v>1</v>
      </c>
      <c r="BQ675">
        <f t="shared" si="1090"/>
        <v>1</v>
      </c>
      <c r="BR675">
        <f t="shared" si="1073"/>
        <v>167</v>
      </c>
      <c r="BS675">
        <f t="shared" si="1087"/>
        <v>179</v>
      </c>
      <c r="BT675">
        <f t="shared" si="1088"/>
        <v>211</v>
      </c>
      <c r="BV675">
        <f t="shared" si="1074"/>
        <v>0</v>
      </c>
      <c r="BW675">
        <f t="shared" si="1075"/>
        <v>0</v>
      </c>
      <c r="BX675">
        <f t="shared" si="1076"/>
        <v>0</v>
      </c>
      <c r="BY675">
        <f t="shared" si="1029"/>
        <v>1</v>
      </c>
    </row>
    <row r="676" spans="1:77" x14ac:dyDescent="0.25">
      <c r="A676" t="str">
        <f t="shared" si="1077"/>
        <v>29515</v>
      </c>
      <c r="D676">
        <v>2</v>
      </c>
      <c r="E676">
        <v>95</v>
      </c>
      <c r="F676">
        <v>40.5</v>
      </c>
      <c r="G676">
        <v>15</v>
      </c>
      <c r="H676">
        <v>16.5</v>
      </c>
      <c r="I676">
        <v>0</v>
      </c>
      <c r="J676">
        <v>26</v>
      </c>
      <c r="K676">
        <v>30</v>
      </c>
      <c r="L676">
        <v>41.1</v>
      </c>
      <c r="M676" s="115">
        <f t="shared" si="1060"/>
        <v>862.19258357509659</v>
      </c>
      <c r="N676" s="7">
        <v>957.19258357509659</v>
      </c>
      <c r="O676" s="7">
        <v>1027.5250511543745</v>
      </c>
      <c r="P676" s="7">
        <v>1359.96</v>
      </c>
      <c r="Q676" s="121" t="s">
        <v>392</v>
      </c>
      <c r="R676">
        <v>1</v>
      </c>
      <c r="S676">
        <v>1</v>
      </c>
      <c r="T676">
        <v>1</v>
      </c>
      <c r="U676" t="e">
        <f t="shared" si="1061"/>
        <v>#VALUE!</v>
      </c>
      <c r="V676">
        <f t="shared" si="1062"/>
        <v>527</v>
      </c>
      <c r="W676">
        <f t="shared" si="1063"/>
        <v>565</v>
      </c>
      <c r="X676">
        <f t="shared" si="1064"/>
        <v>748</v>
      </c>
      <c r="Y676" t="e">
        <f t="shared" si="1032"/>
        <v>#VALUE!</v>
      </c>
      <c r="Z676">
        <f t="shared" si="1033"/>
        <v>91</v>
      </c>
      <c r="AA676">
        <f t="shared" si="1034"/>
        <v>97</v>
      </c>
      <c r="AB676" s="8">
        <f t="shared" si="1035"/>
        <v>129</v>
      </c>
      <c r="AC676" s="213" t="e">
        <f t="shared" si="1078"/>
        <v>#VALUE!</v>
      </c>
      <c r="AD676" s="213">
        <f t="shared" si="1079"/>
        <v>4.5325529506877904E-2</v>
      </c>
      <c r="AE676" s="213">
        <f t="shared" si="1080"/>
        <v>5.1343830762075104E-2</v>
      </c>
      <c r="AF676" s="213">
        <f t="shared" si="1081"/>
        <v>8.9635707622632066E-2</v>
      </c>
      <c r="AG676" s="167">
        <f t="shared" si="1065"/>
        <v>2.0829999999999999E-4</v>
      </c>
      <c r="AH676" s="167">
        <f t="shared" si="1066"/>
        <v>1.724</v>
      </c>
      <c r="AI676" s="167">
        <f t="shared" si="1067"/>
        <v>2</v>
      </c>
      <c r="AJ676" s="167">
        <f t="shared" si="1068"/>
        <v>4.6182900000000003E-4</v>
      </c>
      <c r="AK676" s="115">
        <f>AK494</f>
        <v>423.65815696218516</v>
      </c>
      <c r="AL676" s="7">
        <f t="shared" ref="AL676:AM676" si="1100">AL494</f>
        <v>140.26129481477255</v>
      </c>
      <c r="AM676" s="7">
        <f t="shared" si="1100"/>
        <v>185.64</v>
      </c>
      <c r="AN676">
        <v>1</v>
      </c>
      <c r="AO676">
        <v>1</v>
      </c>
      <c r="AP676">
        <v>1</v>
      </c>
      <c r="AQ676">
        <f t="shared" si="1070"/>
        <v>477</v>
      </c>
      <c r="AR676">
        <f t="shared" si="1070"/>
        <v>158</v>
      </c>
      <c r="AS676">
        <f t="shared" si="1071"/>
        <v>209</v>
      </c>
      <c r="AT676">
        <f t="shared" si="1037"/>
        <v>205</v>
      </c>
      <c r="AU676">
        <f t="shared" si="1038"/>
        <v>68</v>
      </c>
      <c r="AV676" s="8">
        <f t="shared" si="1039"/>
        <v>90</v>
      </c>
      <c r="AW676" s="213">
        <f t="shared" si="1084"/>
        <v>0.22202517852512815</v>
      </c>
      <c r="AX676" s="213">
        <f t="shared" si="1085"/>
        <v>2.5676037912831511E-2</v>
      </c>
      <c r="AY676" s="213">
        <f t="shared" si="1086"/>
        <v>4.4358279603080496E-2</v>
      </c>
      <c r="AZ676" s="119">
        <f t="shared" si="973"/>
        <v>1</v>
      </c>
      <c r="BA676" s="1">
        <v>4.8</v>
      </c>
      <c r="BB676">
        <v>5.5</v>
      </c>
      <c r="BC676">
        <v>7.2</v>
      </c>
      <c r="BE676" s="7">
        <v>1210</v>
      </c>
      <c r="BG676" s="123">
        <f t="shared" si="1072"/>
        <v>0.8</v>
      </c>
      <c r="BJ676">
        <v>0</v>
      </c>
      <c r="BK676">
        <f t="shared" si="1099"/>
        <v>12.3</v>
      </c>
      <c r="BL676">
        <f t="shared" si="1099"/>
        <v>14.4</v>
      </c>
      <c r="BM676">
        <f t="shared" si="1099"/>
        <v>21.85</v>
      </c>
      <c r="BO676">
        <f t="shared" si="1090"/>
        <v>1</v>
      </c>
      <c r="BP676">
        <f t="shared" si="1090"/>
        <v>1</v>
      </c>
      <c r="BQ676">
        <f t="shared" si="1090"/>
        <v>1</v>
      </c>
      <c r="BR676">
        <f t="shared" si="1073"/>
        <v>477</v>
      </c>
      <c r="BS676">
        <f t="shared" si="1087"/>
        <v>158</v>
      </c>
      <c r="BT676">
        <f t="shared" si="1088"/>
        <v>209</v>
      </c>
      <c r="BV676">
        <f t="shared" si="1074"/>
        <v>0</v>
      </c>
      <c r="BW676">
        <f t="shared" si="1075"/>
        <v>0</v>
      </c>
      <c r="BX676">
        <f t="shared" si="1076"/>
        <v>0</v>
      </c>
      <c r="BY676">
        <f t="shared" si="1029"/>
        <v>1</v>
      </c>
    </row>
    <row r="677" spans="1:77" x14ac:dyDescent="0.25">
      <c r="A677" t="str">
        <f t="shared" si="1077"/>
        <v>29516</v>
      </c>
      <c r="D677">
        <v>2</v>
      </c>
      <c r="E677">
        <v>95</v>
      </c>
      <c r="F677">
        <v>40.5</v>
      </c>
      <c r="G677">
        <v>16</v>
      </c>
      <c r="H677">
        <v>16.5</v>
      </c>
      <c r="I677">
        <v>0</v>
      </c>
      <c r="J677">
        <v>26</v>
      </c>
      <c r="K677">
        <v>30</v>
      </c>
      <c r="L677">
        <v>41.1</v>
      </c>
      <c r="M677" s="115">
        <f t="shared" si="1060"/>
        <v>1093.44</v>
      </c>
      <c r="N677" s="7">
        <v>1399.7241764138612</v>
      </c>
      <c r="O677" s="7">
        <v>1502.5729206967153</v>
      </c>
      <c r="P677" s="7">
        <v>1988.7</v>
      </c>
      <c r="Q677" s="121" t="s">
        <v>392</v>
      </c>
      <c r="R677">
        <v>1</v>
      </c>
      <c r="S677">
        <v>1</v>
      </c>
      <c r="T677">
        <v>1</v>
      </c>
      <c r="U677" t="e">
        <f t="shared" si="1061"/>
        <v>#VALUE!</v>
      </c>
      <c r="V677">
        <f t="shared" si="1062"/>
        <v>770</v>
      </c>
      <c r="W677">
        <f t="shared" si="1063"/>
        <v>827</v>
      </c>
      <c r="X677">
        <f t="shared" si="1064"/>
        <v>1094</v>
      </c>
      <c r="Y677" t="e">
        <f t="shared" si="1032"/>
        <v>#VALUE!</v>
      </c>
      <c r="Z677">
        <f t="shared" si="1033"/>
        <v>132</v>
      </c>
      <c r="AA677">
        <f t="shared" si="1034"/>
        <v>142</v>
      </c>
      <c r="AB677" s="8">
        <f t="shared" si="1035"/>
        <v>188</v>
      </c>
      <c r="AC677" s="213" t="e">
        <f t="shared" si="1078"/>
        <v>#VALUE!</v>
      </c>
      <c r="AD677" s="213">
        <f t="shared" si="1079"/>
        <v>0.26762466006923008</v>
      </c>
      <c r="AE677" s="213">
        <f t="shared" si="1080"/>
        <v>0.30902175380280023</v>
      </c>
      <c r="AF677" s="213">
        <f t="shared" si="1081"/>
        <v>0.53724688080841176</v>
      </c>
      <c r="AG677" s="167">
        <f t="shared" si="1065"/>
        <v>2.0829999999999999E-4</v>
      </c>
      <c r="AH677" s="167">
        <f t="shared" si="1066"/>
        <v>1.724</v>
      </c>
      <c r="AI677" s="167">
        <f t="shared" si="1067"/>
        <v>4</v>
      </c>
      <c r="AJ677" s="167">
        <f t="shared" si="1068"/>
        <v>1.392796E-3</v>
      </c>
      <c r="AK677" s="115">
        <f>AK495*(1-(($E677-50)*0.005))</f>
        <v>165.85</v>
      </c>
      <c r="AL677" s="7">
        <f t="shared" ref="AL677:AM677" si="1101">AL495*(1-(($E677-50)*0.005))</f>
        <v>178.25</v>
      </c>
      <c r="AM677" s="7">
        <f t="shared" si="1101"/>
        <v>236.375</v>
      </c>
      <c r="AN677">
        <v>1</v>
      </c>
      <c r="AO677">
        <v>1</v>
      </c>
      <c r="AP677">
        <v>1</v>
      </c>
      <c r="AQ677">
        <f t="shared" si="1070"/>
        <v>187</v>
      </c>
      <c r="AR677">
        <f t="shared" si="1070"/>
        <v>201</v>
      </c>
      <c r="AS677">
        <f t="shared" si="1071"/>
        <v>266</v>
      </c>
      <c r="AT677">
        <f t="shared" si="1037"/>
        <v>80</v>
      </c>
      <c r="AU677">
        <f t="shared" si="1038"/>
        <v>86</v>
      </c>
      <c r="AV677" s="8">
        <f t="shared" si="1039"/>
        <v>114</v>
      </c>
      <c r="AW677" s="213">
        <f t="shared" si="1084"/>
        <v>9.9923335883671499E-2</v>
      </c>
      <c r="AX677" s="213">
        <f t="shared" si="1085"/>
        <v>0.11518689388715295</v>
      </c>
      <c r="AY677" s="213">
        <f t="shared" si="1086"/>
        <v>0.20053032968230117</v>
      </c>
      <c r="AZ677" s="119">
        <f t="shared" si="973"/>
        <v>1.9</v>
      </c>
      <c r="BA677" s="1">
        <v>4.8</v>
      </c>
      <c r="BB677">
        <v>5.5</v>
      </c>
      <c r="BC677">
        <v>7.2</v>
      </c>
      <c r="BE677" s="7">
        <v>1608</v>
      </c>
      <c r="BG677" s="123">
        <f t="shared" si="1072"/>
        <v>0.68</v>
      </c>
      <c r="BJ677">
        <v>0</v>
      </c>
      <c r="BK677">
        <f t="shared" si="1099"/>
        <v>12.3</v>
      </c>
      <c r="BL677">
        <f t="shared" si="1099"/>
        <v>14.4</v>
      </c>
      <c r="BM677">
        <f t="shared" si="1099"/>
        <v>21.85</v>
      </c>
      <c r="BO677">
        <f t="shared" si="1090"/>
        <v>1</v>
      </c>
      <c r="BP677">
        <f t="shared" si="1090"/>
        <v>1</v>
      </c>
      <c r="BQ677">
        <f t="shared" si="1090"/>
        <v>1</v>
      </c>
      <c r="BR677">
        <f t="shared" si="1073"/>
        <v>187</v>
      </c>
      <c r="BS677">
        <f t="shared" si="1087"/>
        <v>201</v>
      </c>
      <c r="BT677">
        <f t="shared" si="1088"/>
        <v>266</v>
      </c>
      <c r="BV677">
        <f t="shared" si="1074"/>
        <v>0</v>
      </c>
      <c r="BW677">
        <f t="shared" si="1075"/>
        <v>0</v>
      </c>
      <c r="BX677">
        <f t="shared" si="1076"/>
        <v>0</v>
      </c>
      <c r="BY677">
        <f t="shared" si="1029"/>
        <v>1</v>
      </c>
    </row>
    <row r="678" spans="1:77" x14ac:dyDescent="0.25">
      <c r="A678" t="str">
        <f t="shared" si="1077"/>
        <v>29520</v>
      </c>
      <c r="D678">
        <v>2</v>
      </c>
      <c r="E678">
        <v>95</v>
      </c>
      <c r="F678">
        <v>40.5</v>
      </c>
      <c r="G678">
        <v>20</v>
      </c>
      <c r="H678">
        <v>21.5</v>
      </c>
      <c r="I678">
        <v>0</v>
      </c>
      <c r="J678">
        <v>26</v>
      </c>
      <c r="K678">
        <v>30</v>
      </c>
      <c r="L678">
        <v>41.1</v>
      </c>
      <c r="M678" s="115">
        <f t="shared" si="1060"/>
        <v>1251.575008837732</v>
      </c>
      <c r="N678" s="7">
        <v>1346.575008837732</v>
      </c>
      <c r="O678" s="7">
        <v>1442.0332127786496</v>
      </c>
      <c r="P678" s="7">
        <v>1706.04</v>
      </c>
      <c r="Q678" s="121" t="s">
        <v>392</v>
      </c>
      <c r="R678">
        <v>1</v>
      </c>
      <c r="S678">
        <v>1</v>
      </c>
      <c r="T678">
        <v>1</v>
      </c>
      <c r="U678" t="e">
        <f t="shared" si="1061"/>
        <v>#VALUE!</v>
      </c>
      <c r="V678">
        <f t="shared" si="1062"/>
        <v>741</v>
      </c>
      <c r="W678">
        <f t="shared" si="1063"/>
        <v>794</v>
      </c>
      <c r="X678">
        <f t="shared" si="1064"/>
        <v>939</v>
      </c>
      <c r="Y678" t="e">
        <f t="shared" si="1032"/>
        <v>#VALUE!</v>
      </c>
      <c r="Z678">
        <f t="shared" si="1033"/>
        <v>127</v>
      </c>
      <c r="AA678">
        <f t="shared" si="1034"/>
        <v>137</v>
      </c>
      <c r="AB678" s="8">
        <f t="shared" si="1035"/>
        <v>162</v>
      </c>
      <c r="AC678" s="213" t="e">
        <f t="shared" si="1078"/>
        <v>#VALUE!</v>
      </c>
      <c r="AD678" s="213">
        <f t="shared" si="1079"/>
        <v>6.7981143154166215E-2</v>
      </c>
      <c r="AE678" s="213">
        <f t="shared" si="1080"/>
        <v>7.8903164463610273E-2</v>
      </c>
      <c r="AF678" s="213">
        <f t="shared" si="1081"/>
        <v>0.10971407005044929</v>
      </c>
      <c r="AG678" s="167">
        <f t="shared" si="1065"/>
        <v>1.2760000000000001E-4</v>
      </c>
      <c r="AH678" s="167">
        <f t="shared" si="1066"/>
        <v>1.7219</v>
      </c>
      <c r="AI678" s="167">
        <f t="shared" si="1067"/>
        <v>2</v>
      </c>
      <c r="AJ678" s="167">
        <f t="shared" si="1068"/>
        <v>3.76611E-4</v>
      </c>
      <c r="AK678" s="115">
        <f>AK496</f>
        <v>166.41571994991173</v>
      </c>
      <c r="AL678" s="7">
        <f t="shared" ref="AL678:AM678" si="1102">AL496</f>
        <v>178.21286873827722</v>
      </c>
      <c r="AM678" s="7">
        <f t="shared" si="1102"/>
        <v>210.84</v>
      </c>
      <c r="AN678">
        <v>1</v>
      </c>
      <c r="AO678">
        <v>1</v>
      </c>
      <c r="AP678">
        <v>1</v>
      </c>
      <c r="AQ678">
        <f t="shared" si="1070"/>
        <v>187</v>
      </c>
      <c r="AR678">
        <f t="shared" si="1070"/>
        <v>201</v>
      </c>
      <c r="AS678">
        <f t="shared" si="1071"/>
        <v>237</v>
      </c>
      <c r="AT678">
        <f t="shared" si="1037"/>
        <v>80</v>
      </c>
      <c r="AU678">
        <f t="shared" si="1038"/>
        <v>86</v>
      </c>
      <c r="AV678" s="8">
        <f t="shared" si="1039"/>
        <v>102</v>
      </c>
      <c r="AW678" s="213">
        <f t="shared" si="1084"/>
        <v>2.7434969446199029E-2</v>
      </c>
      <c r="AX678" s="213">
        <f t="shared" si="1085"/>
        <v>3.1616777353921176E-2</v>
      </c>
      <c r="AY678" s="213">
        <f t="shared" si="1086"/>
        <v>4.4193916014111406E-2</v>
      </c>
      <c r="AZ678" s="119">
        <f t="shared" si="973"/>
        <v>1.3</v>
      </c>
      <c r="BA678" s="1">
        <v>4.8</v>
      </c>
      <c r="BB678">
        <v>5.5</v>
      </c>
      <c r="BC678">
        <v>7.2</v>
      </c>
      <c r="BE678" s="7">
        <v>1706</v>
      </c>
      <c r="BG678" s="123">
        <f t="shared" si="1072"/>
        <v>0.8</v>
      </c>
      <c r="BJ678">
        <v>0</v>
      </c>
      <c r="BK678">
        <f t="shared" si="1099"/>
        <v>12.3</v>
      </c>
      <c r="BL678">
        <f t="shared" si="1099"/>
        <v>14.4</v>
      </c>
      <c r="BM678">
        <f t="shared" si="1099"/>
        <v>21.85</v>
      </c>
      <c r="BO678">
        <f t="shared" si="1090"/>
        <v>1</v>
      </c>
      <c r="BP678">
        <f t="shared" si="1090"/>
        <v>1</v>
      </c>
      <c r="BQ678">
        <f t="shared" si="1090"/>
        <v>1</v>
      </c>
      <c r="BR678">
        <f t="shared" si="1073"/>
        <v>187</v>
      </c>
      <c r="BS678">
        <f t="shared" si="1087"/>
        <v>201</v>
      </c>
      <c r="BT678">
        <f t="shared" si="1088"/>
        <v>237</v>
      </c>
      <c r="BV678">
        <f t="shared" si="1074"/>
        <v>0</v>
      </c>
      <c r="BW678">
        <f t="shared" si="1075"/>
        <v>0</v>
      </c>
      <c r="BX678">
        <f t="shared" si="1076"/>
        <v>0</v>
      </c>
      <c r="BY678">
        <f t="shared" si="1029"/>
        <v>1</v>
      </c>
    </row>
    <row r="679" spans="1:77" x14ac:dyDescent="0.25">
      <c r="A679" t="str">
        <f t="shared" si="1077"/>
        <v>29521</v>
      </c>
      <c r="D679">
        <v>2</v>
      </c>
      <c r="E679">
        <v>95</v>
      </c>
      <c r="F679">
        <v>40.5</v>
      </c>
      <c r="G679">
        <v>21</v>
      </c>
      <c r="H679">
        <v>21.5</v>
      </c>
      <c r="I679">
        <v>0</v>
      </c>
      <c r="J679">
        <v>26</v>
      </c>
      <c r="K679">
        <v>30</v>
      </c>
      <c r="L679">
        <v>41.1</v>
      </c>
      <c r="M679" s="115">
        <f t="shared" si="1060"/>
        <v>1707.6437228662567</v>
      </c>
      <c r="N679" s="7">
        <v>1802.6437228662567</v>
      </c>
      <c r="O679" s="7">
        <v>1935.0981352499616</v>
      </c>
      <c r="P679" s="7">
        <v>2561.16</v>
      </c>
      <c r="Q679" s="121" t="s">
        <v>392</v>
      </c>
      <c r="R679">
        <v>1</v>
      </c>
      <c r="S679">
        <v>1</v>
      </c>
      <c r="T679">
        <v>1</v>
      </c>
      <c r="U679" t="e">
        <f t="shared" si="1061"/>
        <v>#VALUE!</v>
      </c>
      <c r="V679">
        <f t="shared" si="1062"/>
        <v>992</v>
      </c>
      <c r="W679">
        <f t="shared" si="1063"/>
        <v>1065</v>
      </c>
      <c r="X679">
        <f t="shared" si="1064"/>
        <v>1410</v>
      </c>
      <c r="Y679" t="e">
        <f t="shared" si="1032"/>
        <v>#VALUE!</v>
      </c>
      <c r="Z679">
        <f t="shared" si="1033"/>
        <v>171</v>
      </c>
      <c r="AA679">
        <f t="shared" si="1034"/>
        <v>183</v>
      </c>
      <c r="AB679" s="8">
        <f t="shared" si="1035"/>
        <v>243</v>
      </c>
      <c r="AC679" s="213" t="e">
        <f t="shared" si="1078"/>
        <v>#VALUE!</v>
      </c>
      <c r="AD679" s="213">
        <f t="shared" si="1079"/>
        <v>0.17556456705333143</v>
      </c>
      <c r="AE679" s="213">
        <f t="shared" si="1080"/>
        <v>0.20046603259093984</v>
      </c>
      <c r="AF679" s="213">
        <f t="shared" si="1081"/>
        <v>0.34922898024456522</v>
      </c>
      <c r="AG679" s="167">
        <f t="shared" si="1065"/>
        <v>1.2760000000000001E-4</v>
      </c>
      <c r="AH679" s="167">
        <f t="shared" si="1066"/>
        <v>1.7219</v>
      </c>
      <c r="AI679" s="167">
        <f t="shared" si="1067"/>
        <v>4</v>
      </c>
      <c r="AJ679" s="167">
        <f t="shared" si="1068"/>
        <v>5.1420100000000005E-4</v>
      </c>
      <c r="AK679" s="115">
        <f>AK497*(1-(($E679-50)*0.005))</f>
        <v>181.21772191047671</v>
      </c>
      <c r="AL679" s="7">
        <f t="shared" ref="AL679:AM679" si="1103">AL497*(1-(($E679-50)*0.005))</f>
        <v>194.53321324395014</v>
      </c>
      <c r="AM679" s="7">
        <f t="shared" si="1103"/>
        <v>257.47050000000002</v>
      </c>
      <c r="AN679">
        <v>1</v>
      </c>
      <c r="AO679">
        <v>1</v>
      </c>
      <c r="AP679">
        <v>1</v>
      </c>
      <c r="AQ679">
        <f t="shared" si="1070"/>
        <v>204</v>
      </c>
      <c r="AR679">
        <f t="shared" si="1070"/>
        <v>219</v>
      </c>
      <c r="AS679">
        <f t="shared" si="1071"/>
        <v>290</v>
      </c>
      <c r="AT679">
        <f t="shared" si="1037"/>
        <v>88</v>
      </c>
      <c r="AU679">
        <f t="shared" si="1038"/>
        <v>94</v>
      </c>
      <c r="AV679" s="8">
        <f t="shared" si="1039"/>
        <v>125</v>
      </c>
      <c r="AW679" s="213">
        <f t="shared" si="1084"/>
        <v>4.8011608932490103E-2</v>
      </c>
      <c r="AX679" s="213">
        <f t="shared" si="1085"/>
        <v>5.4595435748421843E-2</v>
      </c>
      <c r="AY679" s="213">
        <f t="shared" si="1086"/>
        <v>9.518609001346133E-2</v>
      </c>
      <c r="AZ679" s="119">
        <f t="shared" ref="AZ679:AZ742" si="1104">ROUND(IF(G679=10,$CO$92*E679,IF(G679=11,$CO$93*E679,IF(G679=15,$CO$94*E679,IF(G679=16,$CO$95*E679,IF(G679=20,$CO$96*E679,IF(G679=21,$CO$97*E679,)))))),1)</f>
        <v>2.5</v>
      </c>
      <c r="BA679" s="1">
        <v>4.8</v>
      </c>
      <c r="BB679">
        <v>5.5</v>
      </c>
      <c r="BC679">
        <v>7.2</v>
      </c>
      <c r="BE679" s="7">
        <v>2290</v>
      </c>
      <c r="BG679" s="123">
        <f t="shared" si="1072"/>
        <v>0.8</v>
      </c>
      <c r="BJ679">
        <v>0</v>
      </c>
      <c r="BK679">
        <f t="shared" si="1099"/>
        <v>12.3</v>
      </c>
      <c r="BL679">
        <f t="shared" si="1099"/>
        <v>14.4</v>
      </c>
      <c r="BM679">
        <f t="shared" si="1099"/>
        <v>21.85</v>
      </c>
      <c r="BO679">
        <f t="shared" si="1090"/>
        <v>1</v>
      </c>
      <c r="BP679">
        <f t="shared" si="1090"/>
        <v>1</v>
      </c>
      <c r="BQ679">
        <f t="shared" si="1090"/>
        <v>1</v>
      </c>
      <c r="BR679">
        <f t="shared" si="1073"/>
        <v>204</v>
      </c>
      <c r="BS679">
        <f t="shared" si="1087"/>
        <v>219</v>
      </c>
      <c r="BT679">
        <f t="shared" si="1088"/>
        <v>290</v>
      </c>
      <c r="BV679">
        <f t="shared" si="1074"/>
        <v>0</v>
      </c>
      <c r="BW679">
        <f t="shared" si="1075"/>
        <v>0</v>
      </c>
      <c r="BX679">
        <f t="shared" si="1076"/>
        <v>0</v>
      </c>
      <c r="BY679">
        <f t="shared" si="1029"/>
        <v>1</v>
      </c>
    </row>
    <row r="680" spans="1:77" x14ac:dyDescent="0.25">
      <c r="A680" t="str">
        <f t="shared" si="1077"/>
        <v>29510</v>
      </c>
      <c r="D680">
        <v>2</v>
      </c>
      <c r="E680">
        <v>95</v>
      </c>
      <c r="F680">
        <v>40.5</v>
      </c>
      <c r="G680">
        <v>10</v>
      </c>
      <c r="H680">
        <v>11.5</v>
      </c>
      <c r="I680">
        <v>0</v>
      </c>
      <c r="J680">
        <v>26</v>
      </c>
      <c r="K680">
        <v>30</v>
      </c>
      <c r="L680">
        <v>41</v>
      </c>
      <c r="M680" s="115">
        <f t="shared" si="1060"/>
        <v>879.30000000000007</v>
      </c>
      <c r="N680" s="7">
        <v>1029.7403904507714</v>
      </c>
      <c r="O680" s="7">
        <v>1104.2859635902939</v>
      </c>
      <c r="P680" s="7">
        <v>1320.28</v>
      </c>
      <c r="Q680" s="121" t="s">
        <v>392</v>
      </c>
      <c r="R680">
        <v>1</v>
      </c>
      <c r="S680">
        <v>1</v>
      </c>
      <c r="T680">
        <v>1</v>
      </c>
      <c r="U680" t="e">
        <f t="shared" si="1061"/>
        <v>#VALUE!</v>
      </c>
      <c r="V680">
        <f t="shared" si="1062"/>
        <v>567</v>
      </c>
      <c r="W680">
        <f t="shared" si="1063"/>
        <v>608</v>
      </c>
      <c r="X680">
        <f t="shared" si="1064"/>
        <v>727</v>
      </c>
      <c r="Y680" t="e">
        <f t="shared" si="1032"/>
        <v>#VALUE!</v>
      </c>
      <c r="Z680">
        <f t="shared" si="1033"/>
        <v>98</v>
      </c>
      <c r="AA680">
        <f t="shared" si="1034"/>
        <v>105</v>
      </c>
      <c r="AB680" s="8">
        <f t="shared" si="1035"/>
        <v>125</v>
      </c>
      <c r="AC680" s="213" t="e">
        <f t="shared" si="1078"/>
        <v>#VALUE!</v>
      </c>
      <c r="AD680" s="213">
        <f t="shared" si="1079"/>
        <v>5.2408578260369904E-2</v>
      </c>
      <c r="AE680" s="213">
        <f t="shared" si="1080"/>
        <v>5.979144662864936E-2</v>
      </c>
      <c r="AF680" s="213">
        <f t="shared" si="1081"/>
        <v>8.3450223358468259E-2</v>
      </c>
      <c r="AG680" s="167">
        <f t="shared" si="1065"/>
        <v>3.969E-4</v>
      </c>
      <c r="AH680" s="167">
        <f t="shared" si="1066"/>
        <v>1.7345999999999999</v>
      </c>
      <c r="AI680" s="167">
        <f t="shared" si="1067"/>
        <v>2</v>
      </c>
      <c r="AJ680" s="167">
        <f t="shared" si="1068"/>
        <v>3.6734700000000002E-4</v>
      </c>
      <c r="AK680" s="115">
        <f>AK498</f>
        <v>142.7603849699376</v>
      </c>
      <c r="AL680" s="7">
        <f t="shared" ref="AL680:AM680" si="1105">AL498</f>
        <v>153.09517888293954</v>
      </c>
      <c r="AM680" s="7">
        <f t="shared" si="1105"/>
        <v>183.04</v>
      </c>
      <c r="AN680">
        <v>1</v>
      </c>
      <c r="AO680">
        <v>1</v>
      </c>
      <c r="AP680">
        <v>1</v>
      </c>
      <c r="AQ680">
        <f t="shared" si="1070"/>
        <v>161</v>
      </c>
      <c r="AR680">
        <f t="shared" si="1070"/>
        <v>172</v>
      </c>
      <c r="AS680">
        <f t="shared" si="1071"/>
        <v>206</v>
      </c>
      <c r="AT680">
        <f t="shared" si="1037"/>
        <v>69</v>
      </c>
      <c r="AU680">
        <f t="shared" si="1038"/>
        <v>74</v>
      </c>
      <c r="AV680" s="8">
        <f t="shared" si="1039"/>
        <v>89</v>
      </c>
      <c r="AW680" s="213">
        <f t="shared" si="1084"/>
        <v>2.6843358346229921E-2</v>
      </c>
      <c r="AX680" s="213">
        <f t="shared" si="1085"/>
        <v>3.0669339149011501E-2</v>
      </c>
      <c r="AY680" s="213">
        <f t="shared" si="1086"/>
        <v>4.3605426778316241E-2</v>
      </c>
      <c r="AZ680" s="119">
        <f t="shared" si="1104"/>
        <v>0.6</v>
      </c>
      <c r="BA680" s="1">
        <v>5.5</v>
      </c>
      <c r="BB680">
        <v>5.9</v>
      </c>
      <c r="BC680">
        <v>7.9</v>
      </c>
      <c r="BE680" s="7">
        <v>977</v>
      </c>
      <c r="BG680" s="123">
        <f t="shared" si="1072"/>
        <v>0.9</v>
      </c>
      <c r="BJ680">
        <v>0</v>
      </c>
      <c r="BK680">
        <f t="shared" si="1099"/>
        <v>13.2</v>
      </c>
      <c r="BL680">
        <f t="shared" si="1099"/>
        <v>15.1</v>
      </c>
      <c r="BM680">
        <f t="shared" si="1099"/>
        <v>21.85</v>
      </c>
      <c r="BO680">
        <f t="shared" si="1090"/>
        <v>1</v>
      </c>
      <c r="BP680">
        <f t="shared" si="1090"/>
        <v>1</v>
      </c>
      <c r="BQ680">
        <f t="shared" si="1090"/>
        <v>1</v>
      </c>
      <c r="BR680">
        <f t="shared" si="1073"/>
        <v>161</v>
      </c>
      <c r="BS680">
        <f t="shared" si="1087"/>
        <v>172</v>
      </c>
      <c r="BT680">
        <f t="shared" si="1088"/>
        <v>206</v>
      </c>
      <c r="BV680">
        <f t="shared" si="1074"/>
        <v>0</v>
      </c>
      <c r="BW680">
        <f t="shared" si="1075"/>
        <v>0</v>
      </c>
      <c r="BX680">
        <f t="shared" si="1076"/>
        <v>0</v>
      </c>
      <c r="BY680">
        <f t="shared" si="1029"/>
        <v>1</v>
      </c>
    </row>
    <row r="681" spans="1:77" x14ac:dyDescent="0.25">
      <c r="A681" t="str">
        <f t="shared" si="1077"/>
        <v>29511</v>
      </c>
      <c r="D681">
        <v>2</v>
      </c>
      <c r="E681">
        <v>95</v>
      </c>
      <c r="F681">
        <v>40.5</v>
      </c>
      <c r="G681">
        <v>11</v>
      </c>
      <c r="H681">
        <v>11.5</v>
      </c>
      <c r="I681">
        <v>0</v>
      </c>
      <c r="J681">
        <v>26</v>
      </c>
      <c r="K681">
        <v>30</v>
      </c>
      <c r="L681">
        <v>41</v>
      </c>
      <c r="M681" s="115">
        <f t="shared" si="1060"/>
        <v>837.08</v>
      </c>
      <c r="N681" s="7">
        <v>1397.1861540381678</v>
      </c>
      <c r="O681" s="7">
        <v>1498.3320774196782</v>
      </c>
      <c r="P681" s="7">
        <v>1791.4</v>
      </c>
      <c r="Q681" s="121" t="s">
        <v>392</v>
      </c>
      <c r="R681">
        <v>1</v>
      </c>
      <c r="S681">
        <v>1</v>
      </c>
      <c r="T681">
        <v>1</v>
      </c>
      <c r="U681" t="e">
        <f t="shared" si="1061"/>
        <v>#VALUE!</v>
      </c>
      <c r="V681">
        <f t="shared" si="1062"/>
        <v>769</v>
      </c>
      <c r="W681">
        <f t="shared" si="1063"/>
        <v>825</v>
      </c>
      <c r="X681">
        <f t="shared" si="1064"/>
        <v>986</v>
      </c>
      <c r="Y681" t="e">
        <f t="shared" si="1032"/>
        <v>#VALUE!</v>
      </c>
      <c r="Z681">
        <f t="shared" si="1033"/>
        <v>132</v>
      </c>
      <c r="AA681">
        <f t="shared" si="1034"/>
        <v>142</v>
      </c>
      <c r="AB681" s="8">
        <f t="shared" si="1035"/>
        <v>170</v>
      </c>
      <c r="AC681" s="213" t="e">
        <f t="shared" si="1078"/>
        <v>#VALUE!</v>
      </c>
      <c r="AD681" s="213">
        <f t="shared" si="1079"/>
        <v>0.15785558037020006</v>
      </c>
      <c r="AE681" s="213">
        <f t="shared" si="1080"/>
        <v>0.18135089965132914</v>
      </c>
      <c r="AF681" s="213">
        <f t="shared" si="1081"/>
        <v>0.25538382892309502</v>
      </c>
      <c r="AG681" s="167">
        <f t="shared" si="1065"/>
        <v>3.969E-4</v>
      </c>
      <c r="AH681" s="167">
        <f t="shared" si="1066"/>
        <v>1.7345999999999999</v>
      </c>
      <c r="AI681" s="167">
        <f t="shared" si="1067"/>
        <v>4</v>
      </c>
      <c r="AJ681" s="167">
        <f t="shared" si="1068"/>
        <v>5.7428799999999995E-4</v>
      </c>
      <c r="AK681" s="115">
        <f>AK499*(1-(($E681-50)*0.005))</f>
        <v>181.36044076401095</v>
      </c>
      <c r="AL681" s="7">
        <f t="shared" ref="AL681:AM681" si="1106">AL499*(1-(($E681-50)*0.005))</f>
        <v>194.48959266187072</v>
      </c>
      <c r="AM681" s="7">
        <f t="shared" si="1106"/>
        <v>232.53100000000003</v>
      </c>
      <c r="AN681">
        <v>1</v>
      </c>
      <c r="AO681">
        <v>1</v>
      </c>
      <c r="AP681">
        <v>1</v>
      </c>
      <c r="AQ681">
        <f t="shared" si="1070"/>
        <v>204</v>
      </c>
      <c r="AR681">
        <f t="shared" si="1070"/>
        <v>219</v>
      </c>
      <c r="AS681">
        <f t="shared" si="1071"/>
        <v>262</v>
      </c>
      <c r="AT681">
        <f t="shared" si="1037"/>
        <v>88</v>
      </c>
      <c r="AU681">
        <f t="shared" si="1038"/>
        <v>94</v>
      </c>
      <c r="AV681" s="8">
        <f t="shared" si="1039"/>
        <v>113</v>
      </c>
      <c r="AW681" s="213">
        <f t="shared" si="1084"/>
        <v>7.3177281539777289E-2</v>
      </c>
      <c r="AX681" s="213">
        <f t="shared" si="1085"/>
        <v>8.2910229767797508E-2</v>
      </c>
      <c r="AY681" s="213">
        <f t="shared" si="1086"/>
        <v>0.11752802081187021</v>
      </c>
      <c r="AZ681" s="119">
        <f t="shared" si="1104"/>
        <v>1.3</v>
      </c>
      <c r="BA681" s="1">
        <v>5.5</v>
      </c>
      <c r="BB681">
        <v>5.9</v>
      </c>
      <c r="BC681">
        <v>7.9</v>
      </c>
      <c r="BE681" s="7">
        <v>1231</v>
      </c>
      <c r="BG681" s="123">
        <f t="shared" si="1072"/>
        <v>0.68</v>
      </c>
      <c r="BJ681">
        <v>0</v>
      </c>
      <c r="BK681">
        <f t="shared" si="1099"/>
        <v>13.2</v>
      </c>
      <c r="BL681">
        <f t="shared" si="1099"/>
        <v>15.1</v>
      </c>
      <c r="BM681">
        <f t="shared" si="1099"/>
        <v>21.85</v>
      </c>
      <c r="BO681">
        <f t="shared" si="1090"/>
        <v>1</v>
      </c>
      <c r="BP681">
        <f t="shared" si="1090"/>
        <v>1</v>
      </c>
      <c r="BQ681">
        <f t="shared" si="1090"/>
        <v>1</v>
      </c>
      <c r="BR681">
        <f t="shared" si="1073"/>
        <v>204</v>
      </c>
      <c r="BS681">
        <f t="shared" si="1087"/>
        <v>219</v>
      </c>
      <c r="BT681">
        <f t="shared" si="1088"/>
        <v>262</v>
      </c>
      <c r="BV681">
        <f t="shared" si="1074"/>
        <v>0</v>
      </c>
      <c r="BW681">
        <f t="shared" si="1075"/>
        <v>0</v>
      </c>
      <c r="BX681">
        <f t="shared" si="1076"/>
        <v>0</v>
      </c>
      <c r="BY681">
        <f t="shared" si="1029"/>
        <v>1</v>
      </c>
    </row>
    <row r="682" spans="1:77" x14ac:dyDescent="0.25">
      <c r="A682" t="str">
        <f t="shared" si="1077"/>
        <v>29515</v>
      </c>
      <c r="D682">
        <v>2</v>
      </c>
      <c r="E682">
        <v>95</v>
      </c>
      <c r="F682">
        <v>40.5</v>
      </c>
      <c r="G682">
        <v>15</v>
      </c>
      <c r="H682">
        <v>16.5</v>
      </c>
      <c r="I682">
        <v>0</v>
      </c>
      <c r="J682">
        <v>26</v>
      </c>
      <c r="K682">
        <v>30</v>
      </c>
      <c r="L682">
        <v>41.1</v>
      </c>
      <c r="M682" s="115">
        <f t="shared" si="1060"/>
        <v>975.82735416996661</v>
      </c>
      <c r="N682" s="7">
        <v>1070.8273541699666</v>
      </c>
      <c r="O682" s="7">
        <v>1149.5094620994566</v>
      </c>
      <c r="P682" s="7">
        <v>1521.41</v>
      </c>
      <c r="Q682" s="121" t="s">
        <v>392</v>
      </c>
      <c r="R682">
        <v>1</v>
      </c>
      <c r="S682">
        <v>1</v>
      </c>
      <c r="T682">
        <v>1</v>
      </c>
      <c r="U682" t="e">
        <f t="shared" si="1061"/>
        <v>#VALUE!</v>
      </c>
      <c r="V682">
        <f t="shared" si="1062"/>
        <v>589</v>
      </c>
      <c r="W682">
        <f t="shared" si="1063"/>
        <v>633</v>
      </c>
      <c r="X682">
        <f t="shared" si="1064"/>
        <v>837</v>
      </c>
      <c r="Y682" t="e">
        <f t="shared" si="1032"/>
        <v>#VALUE!</v>
      </c>
      <c r="Z682">
        <f t="shared" si="1033"/>
        <v>101</v>
      </c>
      <c r="AA682">
        <f t="shared" si="1034"/>
        <v>109</v>
      </c>
      <c r="AB682" s="8">
        <f t="shared" si="1035"/>
        <v>144</v>
      </c>
      <c r="AC682" s="213" t="e">
        <f t="shared" si="1078"/>
        <v>#VALUE!</v>
      </c>
      <c r="AD682" s="213">
        <f t="shared" si="1079"/>
        <v>5.556035477592839E-2</v>
      </c>
      <c r="AE682" s="213">
        <f t="shared" si="1080"/>
        <v>6.4482855477633272E-2</v>
      </c>
      <c r="AF682" s="213">
        <f t="shared" si="1081"/>
        <v>0.11115957423965658</v>
      </c>
      <c r="AG682" s="167">
        <f t="shared" si="1065"/>
        <v>2.0829999999999999E-4</v>
      </c>
      <c r="AH682" s="167">
        <f t="shared" si="1066"/>
        <v>1.724</v>
      </c>
      <c r="AI682" s="167">
        <f t="shared" si="1067"/>
        <v>2</v>
      </c>
      <c r="AJ682" s="167">
        <f t="shared" si="1068"/>
        <v>4.6182900000000003E-4</v>
      </c>
      <c r="AK682" s="115">
        <f>AK500</f>
        <v>135.09481491470635</v>
      </c>
      <c r="AL682" s="7">
        <f t="shared" ref="AL682:AM682" si="1107">AL500</f>
        <v>145.02129350758159</v>
      </c>
      <c r="AM682" s="7">
        <f t="shared" si="1107"/>
        <v>191.94</v>
      </c>
      <c r="AN682">
        <v>1</v>
      </c>
      <c r="AO682">
        <v>1</v>
      </c>
      <c r="AP682">
        <v>1</v>
      </c>
      <c r="AQ682">
        <f t="shared" si="1070"/>
        <v>152</v>
      </c>
      <c r="AR682">
        <f t="shared" si="1070"/>
        <v>163</v>
      </c>
      <c r="AS682">
        <f t="shared" si="1071"/>
        <v>216</v>
      </c>
      <c r="AT682">
        <f t="shared" si="1037"/>
        <v>65</v>
      </c>
      <c r="AU682">
        <f t="shared" si="1038"/>
        <v>70</v>
      </c>
      <c r="AV682" s="8">
        <f t="shared" si="1039"/>
        <v>93</v>
      </c>
      <c r="AW682" s="213">
        <f t="shared" si="1084"/>
        <v>2.3514845718924236E-2</v>
      </c>
      <c r="AX682" s="213">
        <f t="shared" si="1085"/>
        <v>2.716850937056052E-2</v>
      </c>
      <c r="AY682" s="213">
        <f t="shared" si="1086"/>
        <v>4.7290729297283049E-2</v>
      </c>
      <c r="AZ682" s="119">
        <f t="shared" si="1104"/>
        <v>1</v>
      </c>
      <c r="BA682" s="1">
        <v>5.0999999999999996</v>
      </c>
      <c r="BB682">
        <v>5.6</v>
      </c>
      <c r="BC682">
        <v>7.2</v>
      </c>
      <c r="BE682" s="7">
        <v>1411</v>
      </c>
      <c r="BG682" s="123">
        <f t="shared" si="1072"/>
        <v>0.8</v>
      </c>
      <c r="BJ682">
        <v>0</v>
      </c>
      <c r="BK682">
        <f t="shared" si="1099"/>
        <v>12.3</v>
      </c>
      <c r="BL682">
        <f t="shared" si="1099"/>
        <v>14.4</v>
      </c>
      <c r="BM682">
        <f t="shared" si="1099"/>
        <v>21.85</v>
      </c>
      <c r="BO682">
        <f t="shared" si="1090"/>
        <v>1</v>
      </c>
      <c r="BP682">
        <f t="shared" si="1090"/>
        <v>1</v>
      </c>
      <c r="BQ682">
        <f t="shared" si="1090"/>
        <v>1</v>
      </c>
      <c r="BR682">
        <f t="shared" si="1073"/>
        <v>152</v>
      </c>
      <c r="BS682">
        <f t="shared" si="1087"/>
        <v>163</v>
      </c>
      <c r="BT682">
        <f t="shared" si="1088"/>
        <v>216</v>
      </c>
      <c r="BV682">
        <f t="shared" si="1074"/>
        <v>0</v>
      </c>
      <c r="BW682">
        <f t="shared" si="1075"/>
        <v>0</v>
      </c>
      <c r="BX682">
        <f t="shared" si="1076"/>
        <v>0</v>
      </c>
      <c r="BY682">
        <f t="shared" si="1029"/>
        <v>1</v>
      </c>
    </row>
    <row r="683" spans="1:77" x14ac:dyDescent="0.25">
      <c r="A683" t="str">
        <f t="shared" si="1077"/>
        <v>29516</v>
      </c>
      <c r="D683">
        <v>2</v>
      </c>
      <c r="E683">
        <v>95</v>
      </c>
      <c r="F683">
        <v>40.5</v>
      </c>
      <c r="G683">
        <v>16</v>
      </c>
      <c r="H683">
        <v>16.5</v>
      </c>
      <c r="I683">
        <v>0</v>
      </c>
      <c r="J683">
        <v>26</v>
      </c>
      <c r="K683">
        <v>30</v>
      </c>
      <c r="L683">
        <v>41.1</v>
      </c>
      <c r="M683" s="115">
        <f t="shared" si="1060"/>
        <v>1275.68</v>
      </c>
      <c r="N683" s="7">
        <v>1627.62717250317</v>
      </c>
      <c r="O683" s="7">
        <v>1747.2217424001376</v>
      </c>
      <c r="P683" s="7">
        <v>2312.5</v>
      </c>
      <c r="Q683" s="121" t="s">
        <v>392</v>
      </c>
      <c r="R683">
        <v>1</v>
      </c>
      <c r="S683">
        <v>1</v>
      </c>
      <c r="T683">
        <v>1</v>
      </c>
      <c r="U683" t="e">
        <f t="shared" si="1061"/>
        <v>#VALUE!</v>
      </c>
      <c r="V683">
        <f t="shared" si="1062"/>
        <v>896</v>
      </c>
      <c r="W683">
        <f t="shared" si="1063"/>
        <v>962</v>
      </c>
      <c r="X683">
        <f t="shared" si="1064"/>
        <v>1273</v>
      </c>
      <c r="Y683" t="e">
        <f t="shared" si="1032"/>
        <v>#VALUE!</v>
      </c>
      <c r="Z683">
        <f t="shared" si="1033"/>
        <v>154</v>
      </c>
      <c r="AA683">
        <f t="shared" si="1034"/>
        <v>165</v>
      </c>
      <c r="AB683" s="8">
        <f t="shared" si="1035"/>
        <v>219</v>
      </c>
      <c r="AC683" s="213" t="e">
        <f t="shared" si="1078"/>
        <v>#VALUE!</v>
      </c>
      <c r="AD683" s="213">
        <f t="shared" si="1079"/>
        <v>0.36257753907783286</v>
      </c>
      <c r="AE683" s="213">
        <f t="shared" si="1080"/>
        <v>0.41538261236596147</v>
      </c>
      <c r="AF683" s="213">
        <f t="shared" si="1081"/>
        <v>0.72596296784057035</v>
      </c>
      <c r="AG683" s="167">
        <f t="shared" si="1065"/>
        <v>2.0829999999999999E-4</v>
      </c>
      <c r="AH683" s="167">
        <f t="shared" si="1066"/>
        <v>1.724</v>
      </c>
      <c r="AI683" s="167">
        <f t="shared" si="1067"/>
        <v>4</v>
      </c>
      <c r="AJ683" s="167">
        <f t="shared" si="1068"/>
        <v>1.392796E-3</v>
      </c>
      <c r="AK683" s="115">
        <f>AK501*(1-(($E683-50)*0.005))</f>
        <v>170.18821635081792</v>
      </c>
      <c r="AL683" s="7">
        <f t="shared" ref="AL683:AM683" si="1108">AL501*(1-(($E683-50)*0.005))</f>
        <v>182.69328316209871</v>
      </c>
      <c r="AM683" s="7">
        <f t="shared" si="1108"/>
        <v>241.8</v>
      </c>
      <c r="AN683">
        <v>1</v>
      </c>
      <c r="AO683">
        <v>1</v>
      </c>
      <c r="AP683">
        <v>1</v>
      </c>
      <c r="AQ683">
        <f t="shared" si="1070"/>
        <v>192</v>
      </c>
      <c r="AR683">
        <f t="shared" si="1070"/>
        <v>206</v>
      </c>
      <c r="AS683">
        <f t="shared" si="1071"/>
        <v>272</v>
      </c>
      <c r="AT683">
        <f t="shared" si="1037"/>
        <v>83</v>
      </c>
      <c r="AU683">
        <f t="shared" si="1038"/>
        <v>89</v>
      </c>
      <c r="AV683" s="8">
        <f t="shared" si="1039"/>
        <v>117</v>
      </c>
      <c r="AW683" s="213">
        <f t="shared" si="1084"/>
        <v>0.10742135210894088</v>
      </c>
      <c r="AX683" s="213">
        <f t="shared" si="1085"/>
        <v>0.12321974821381734</v>
      </c>
      <c r="AY683" s="213">
        <f t="shared" si="1086"/>
        <v>0.21104929108703993</v>
      </c>
      <c r="AZ683" s="119">
        <f t="shared" si="1104"/>
        <v>1.9</v>
      </c>
      <c r="BA683" s="1">
        <v>5.0999999999999996</v>
      </c>
      <c r="BB683">
        <v>5.6</v>
      </c>
      <c r="BC683">
        <v>7.2</v>
      </c>
      <c r="BE683" s="7">
        <v>1876</v>
      </c>
      <c r="BG683" s="123">
        <f t="shared" si="1072"/>
        <v>0.68</v>
      </c>
      <c r="BJ683">
        <v>0</v>
      </c>
      <c r="BK683">
        <f t="shared" si="1099"/>
        <v>12.3</v>
      </c>
      <c r="BL683">
        <f t="shared" si="1099"/>
        <v>14.4</v>
      </c>
      <c r="BM683">
        <f t="shared" si="1099"/>
        <v>21.85</v>
      </c>
      <c r="BO683">
        <f t="shared" si="1090"/>
        <v>1</v>
      </c>
      <c r="BP683">
        <f t="shared" si="1090"/>
        <v>1</v>
      </c>
      <c r="BQ683">
        <f t="shared" si="1090"/>
        <v>1</v>
      </c>
      <c r="BR683">
        <f t="shared" si="1073"/>
        <v>192</v>
      </c>
      <c r="BS683">
        <f t="shared" si="1087"/>
        <v>206</v>
      </c>
      <c r="BT683">
        <f t="shared" si="1088"/>
        <v>272</v>
      </c>
      <c r="BV683">
        <f t="shared" si="1074"/>
        <v>0</v>
      </c>
      <c r="BW683">
        <f t="shared" si="1075"/>
        <v>0</v>
      </c>
      <c r="BX683">
        <f t="shared" si="1076"/>
        <v>0</v>
      </c>
      <c r="BY683">
        <f t="shared" si="1029"/>
        <v>1</v>
      </c>
    </row>
    <row r="684" spans="1:77" x14ac:dyDescent="0.25">
      <c r="A684" t="str">
        <f t="shared" si="1077"/>
        <v>29520</v>
      </c>
      <c r="D684">
        <v>2</v>
      </c>
      <c r="E684">
        <v>95</v>
      </c>
      <c r="F684">
        <v>40.5</v>
      </c>
      <c r="G684">
        <v>20</v>
      </c>
      <c r="H684">
        <v>21.5</v>
      </c>
      <c r="I684">
        <v>0</v>
      </c>
      <c r="J684">
        <v>26</v>
      </c>
      <c r="K684">
        <v>30</v>
      </c>
      <c r="L684">
        <v>41.1</v>
      </c>
      <c r="M684" s="115">
        <f t="shared" si="1060"/>
        <v>1414.840819712653</v>
      </c>
      <c r="N684" s="7">
        <v>1509.840819712653</v>
      </c>
      <c r="O684" s="7">
        <v>1619.1421060355642</v>
      </c>
      <c r="P684" s="7">
        <v>1935.84</v>
      </c>
      <c r="Q684" s="121" t="s">
        <v>392</v>
      </c>
      <c r="R684">
        <v>1</v>
      </c>
      <c r="S684">
        <v>1</v>
      </c>
      <c r="T684">
        <v>1</v>
      </c>
      <c r="U684" t="e">
        <f t="shared" si="1061"/>
        <v>#VALUE!</v>
      </c>
      <c r="V684">
        <f t="shared" si="1062"/>
        <v>831</v>
      </c>
      <c r="W684">
        <f t="shared" si="1063"/>
        <v>891</v>
      </c>
      <c r="X684">
        <f t="shared" si="1064"/>
        <v>1065</v>
      </c>
      <c r="Y684" t="e">
        <f t="shared" si="1032"/>
        <v>#VALUE!</v>
      </c>
      <c r="Z684">
        <f t="shared" si="1033"/>
        <v>143</v>
      </c>
      <c r="AA684">
        <f t="shared" si="1034"/>
        <v>153</v>
      </c>
      <c r="AB684" s="8">
        <f t="shared" si="1035"/>
        <v>183</v>
      </c>
      <c r="AC684" s="213" t="e">
        <f t="shared" si="1078"/>
        <v>#VALUE!</v>
      </c>
      <c r="AD684" s="213">
        <f t="shared" si="1079"/>
        <v>8.5841395333403098E-2</v>
      </c>
      <c r="AE684" s="213">
        <f t="shared" si="1080"/>
        <v>9.8045935919203159E-2</v>
      </c>
      <c r="AF684" s="213">
        <f t="shared" si="1081"/>
        <v>0.1394554302135699</v>
      </c>
      <c r="AG684" s="167">
        <f t="shared" si="1065"/>
        <v>1.2760000000000001E-4</v>
      </c>
      <c r="AH684" s="167">
        <f t="shared" si="1066"/>
        <v>1.7219</v>
      </c>
      <c r="AI684" s="167">
        <f t="shared" si="1067"/>
        <v>2</v>
      </c>
      <c r="AJ684" s="167">
        <f t="shared" si="1068"/>
        <v>3.76611E-4</v>
      </c>
      <c r="AK684" s="115">
        <f>AK502</f>
        <v>170.52628152222005</v>
      </c>
      <c r="AL684" s="7">
        <f t="shared" ref="AL684:AM684" si="1109">AL502</f>
        <v>182.87112058001478</v>
      </c>
      <c r="AM684" s="7">
        <f t="shared" si="1109"/>
        <v>218.64000000000001</v>
      </c>
      <c r="AN684">
        <v>1</v>
      </c>
      <c r="AO684">
        <v>1</v>
      </c>
      <c r="AP684">
        <v>1</v>
      </c>
      <c r="AQ684">
        <f t="shared" si="1070"/>
        <v>192</v>
      </c>
      <c r="AR684">
        <f t="shared" si="1070"/>
        <v>206</v>
      </c>
      <c r="AS684">
        <f t="shared" si="1071"/>
        <v>246</v>
      </c>
      <c r="AT684">
        <f t="shared" si="1037"/>
        <v>83</v>
      </c>
      <c r="AU684">
        <f t="shared" si="1038"/>
        <v>89</v>
      </c>
      <c r="AV684" s="8">
        <f t="shared" si="1039"/>
        <v>106</v>
      </c>
      <c r="AW684" s="213">
        <f t="shared" si="1084"/>
        <v>2.9489356716184849E-2</v>
      </c>
      <c r="AX684" s="213">
        <f t="shared" si="1085"/>
        <v>3.3817166499649595E-2</v>
      </c>
      <c r="AY684" s="213">
        <f t="shared" si="1086"/>
        <v>4.7661477992571546E-2</v>
      </c>
      <c r="AZ684" s="119">
        <f t="shared" si="1104"/>
        <v>1.3</v>
      </c>
      <c r="BA684" s="1">
        <v>5.0999999999999996</v>
      </c>
      <c r="BB684">
        <v>5.6</v>
      </c>
      <c r="BC684">
        <v>7.2</v>
      </c>
      <c r="BE684" s="7">
        <v>1991</v>
      </c>
      <c r="BG684" s="123">
        <f t="shared" si="1072"/>
        <v>0.8</v>
      </c>
      <c r="BJ684">
        <v>0</v>
      </c>
      <c r="BK684">
        <f t="shared" si="1099"/>
        <v>12.3</v>
      </c>
      <c r="BL684">
        <f t="shared" si="1099"/>
        <v>14.4</v>
      </c>
      <c r="BM684">
        <f t="shared" si="1099"/>
        <v>21.85</v>
      </c>
      <c r="BO684">
        <f t="shared" si="1090"/>
        <v>1</v>
      </c>
      <c r="BP684">
        <f t="shared" si="1090"/>
        <v>1</v>
      </c>
      <c r="BQ684">
        <f t="shared" si="1090"/>
        <v>1</v>
      </c>
      <c r="BR684">
        <f t="shared" si="1073"/>
        <v>192</v>
      </c>
      <c r="BS684">
        <f t="shared" si="1087"/>
        <v>206</v>
      </c>
      <c r="BT684">
        <f t="shared" si="1088"/>
        <v>246</v>
      </c>
      <c r="BV684">
        <f t="shared" si="1074"/>
        <v>0</v>
      </c>
      <c r="BW684">
        <f t="shared" si="1075"/>
        <v>0</v>
      </c>
      <c r="BX684">
        <f t="shared" si="1076"/>
        <v>0</v>
      </c>
      <c r="BY684">
        <f t="shared" si="1029"/>
        <v>1</v>
      </c>
    </row>
    <row r="685" spans="1:77" x14ac:dyDescent="0.25">
      <c r="A685" t="str">
        <f t="shared" si="1077"/>
        <v>29521</v>
      </c>
      <c r="D685">
        <v>2</v>
      </c>
      <c r="E685">
        <v>95</v>
      </c>
      <c r="F685">
        <v>40.5</v>
      </c>
      <c r="G685">
        <v>21</v>
      </c>
      <c r="H685">
        <v>21.5</v>
      </c>
      <c r="I685">
        <v>0</v>
      </c>
      <c r="J685">
        <v>26</v>
      </c>
      <c r="K685">
        <v>30</v>
      </c>
      <c r="L685">
        <v>41.1</v>
      </c>
      <c r="M685" s="115">
        <f t="shared" si="1060"/>
        <v>1882.8291945358951</v>
      </c>
      <c r="N685" s="7">
        <v>1977.8291945358951</v>
      </c>
      <c r="O685" s="7">
        <v>2123.1558613833213</v>
      </c>
      <c r="P685" s="7">
        <v>2810.06</v>
      </c>
      <c r="Q685" s="121" t="s">
        <v>392</v>
      </c>
      <c r="R685">
        <v>1</v>
      </c>
      <c r="S685">
        <v>1</v>
      </c>
      <c r="T685">
        <v>1</v>
      </c>
      <c r="U685" t="e">
        <f t="shared" si="1061"/>
        <v>#VALUE!</v>
      </c>
      <c r="V685">
        <f t="shared" si="1062"/>
        <v>1088</v>
      </c>
      <c r="W685">
        <f t="shared" si="1063"/>
        <v>1168</v>
      </c>
      <c r="X685">
        <f t="shared" si="1064"/>
        <v>1546</v>
      </c>
      <c r="Y685" t="e">
        <f t="shared" si="1032"/>
        <v>#VALUE!</v>
      </c>
      <c r="Z685">
        <f t="shared" si="1033"/>
        <v>187</v>
      </c>
      <c r="AA685">
        <f t="shared" si="1034"/>
        <v>201</v>
      </c>
      <c r="AB685" s="8">
        <f t="shared" si="1035"/>
        <v>266</v>
      </c>
      <c r="AC685" s="213" t="e">
        <f t="shared" si="1078"/>
        <v>#VALUE!</v>
      </c>
      <c r="AD685" s="213">
        <f t="shared" si="1079"/>
        <v>0.20912684780277108</v>
      </c>
      <c r="AE685" s="213">
        <f t="shared" si="1080"/>
        <v>0.24085627035404916</v>
      </c>
      <c r="AF685" s="213">
        <f t="shared" si="1081"/>
        <v>0.41692904657274099</v>
      </c>
      <c r="AG685" s="167">
        <f t="shared" si="1065"/>
        <v>1.2760000000000001E-4</v>
      </c>
      <c r="AH685" s="167">
        <f t="shared" si="1066"/>
        <v>1.7219</v>
      </c>
      <c r="AI685" s="167">
        <f t="shared" si="1067"/>
        <v>4</v>
      </c>
      <c r="AJ685" s="167">
        <f t="shared" si="1068"/>
        <v>5.1420100000000005E-4</v>
      </c>
      <c r="AK685" s="115">
        <f>AK503*(1-(($E685-50)*0.005))</f>
        <v>186.23609239261623</v>
      </c>
      <c r="AL685" s="7">
        <f t="shared" ref="AL685:AM685" si="1110">AL503*(1-(($E685-50)*0.005))</f>
        <v>199.92032287565303</v>
      </c>
      <c r="AM685" s="7">
        <f t="shared" si="1110"/>
        <v>264.60050000000001</v>
      </c>
      <c r="AN685">
        <v>1</v>
      </c>
      <c r="AO685">
        <v>1</v>
      </c>
      <c r="AP685">
        <v>1</v>
      </c>
      <c r="AQ685">
        <f t="shared" si="1070"/>
        <v>210</v>
      </c>
      <c r="AR685">
        <f t="shared" si="1070"/>
        <v>225</v>
      </c>
      <c r="AS685">
        <f t="shared" si="1071"/>
        <v>298</v>
      </c>
      <c r="AT685">
        <f t="shared" si="1037"/>
        <v>90</v>
      </c>
      <c r="AU685">
        <f t="shared" si="1038"/>
        <v>97</v>
      </c>
      <c r="AV685" s="8">
        <f t="shared" si="1039"/>
        <v>128</v>
      </c>
      <c r="AW685" s="213">
        <f t="shared" si="1084"/>
        <v>5.0160180967576504E-2</v>
      </c>
      <c r="AX685" s="213">
        <f t="shared" si="1085"/>
        <v>5.8042588428378922E-2</v>
      </c>
      <c r="AY685" s="213">
        <f t="shared" si="1086"/>
        <v>9.9696462930484481E-2</v>
      </c>
      <c r="AZ685" s="119">
        <f t="shared" si="1104"/>
        <v>2.5</v>
      </c>
      <c r="BA685" s="1">
        <v>5.0999999999999996</v>
      </c>
      <c r="BB685">
        <v>5.6</v>
      </c>
      <c r="BC685">
        <v>7.2</v>
      </c>
      <c r="BE685" s="7">
        <v>2671</v>
      </c>
      <c r="BG685" s="123">
        <f t="shared" si="1072"/>
        <v>0.8</v>
      </c>
      <c r="BJ685">
        <v>0</v>
      </c>
      <c r="BK685">
        <f t="shared" si="1099"/>
        <v>12.3</v>
      </c>
      <c r="BL685">
        <f t="shared" si="1099"/>
        <v>14.4</v>
      </c>
      <c r="BM685">
        <f t="shared" si="1099"/>
        <v>21.85</v>
      </c>
      <c r="BO685">
        <f t="shared" si="1090"/>
        <v>1</v>
      </c>
      <c r="BP685">
        <f t="shared" si="1090"/>
        <v>1</v>
      </c>
      <c r="BQ685">
        <f t="shared" si="1090"/>
        <v>1</v>
      </c>
      <c r="BR685">
        <f t="shared" si="1073"/>
        <v>210</v>
      </c>
      <c r="BS685">
        <f t="shared" si="1087"/>
        <v>225</v>
      </c>
      <c r="BT685">
        <f t="shared" si="1088"/>
        <v>298</v>
      </c>
      <c r="BV685">
        <f t="shared" si="1074"/>
        <v>0</v>
      </c>
      <c r="BW685">
        <f t="shared" si="1075"/>
        <v>0</v>
      </c>
      <c r="BX685">
        <f t="shared" si="1076"/>
        <v>0</v>
      </c>
      <c r="BY685">
        <f t="shared" si="1029"/>
        <v>1</v>
      </c>
    </row>
    <row r="686" spans="1:77" x14ac:dyDescent="0.25">
      <c r="A686" t="str">
        <f t="shared" si="1077"/>
        <v>29510</v>
      </c>
      <c r="D686">
        <v>2</v>
      </c>
      <c r="E686">
        <v>95</v>
      </c>
      <c r="F686">
        <v>40.5</v>
      </c>
      <c r="G686">
        <v>10</v>
      </c>
      <c r="H686">
        <v>11.5</v>
      </c>
      <c r="I686">
        <v>0</v>
      </c>
      <c r="J686">
        <v>26</v>
      </c>
      <c r="K686">
        <v>30</v>
      </c>
      <c r="L686">
        <v>41.8</v>
      </c>
      <c r="M686" s="115">
        <f t="shared" si="1060"/>
        <v>1005.3000000000001</v>
      </c>
      <c r="N686" s="7">
        <v>1214.2269940407766</v>
      </c>
      <c r="O686" s="7">
        <v>1304.1433704057049</v>
      </c>
      <c r="P686" s="7">
        <v>1574.18</v>
      </c>
      <c r="Q686" s="121" t="s">
        <v>392</v>
      </c>
      <c r="R686">
        <v>1</v>
      </c>
      <c r="S686">
        <v>1</v>
      </c>
      <c r="T686">
        <v>1</v>
      </c>
      <c r="U686" t="e">
        <f t="shared" si="1061"/>
        <v>#VALUE!</v>
      </c>
      <c r="V686">
        <f t="shared" si="1062"/>
        <v>668</v>
      </c>
      <c r="W686">
        <f t="shared" si="1063"/>
        <v>718</v>
      </c>
      <c r="X686">
        <f t="shared" si="1064"/>
        <v>866</v>
      </c>
      <c r="Y686" t="e">
        <f t="shared" si="1032"/>
        <v>#VALUE!</v>
      </c>
      <c r="Z686">
        <f t="shared" si="1033"/>
        <v>115</v>
      </c>
      <c r="AA686">
        <f t="shared" si="1034"/>
        <v>123</v>
      </c>
      <c r="AB686" s="8">
        <f t="shared" si="1035"/>
        <v>149</v>
      </c>
      <c r="AC686" s="213" t="e">
        <f t="shared" si="1078"/>
        <v>#VALUE!</v>
      </c>
      <c r="AD686" s="213">
        <f t="shared" si="1079"/>
        <v>7.1147418668290358E-2</v>
      </c>
      <c r="AE686" s="213">
        <f t="shared" si="1080"/>
        <v>8.0914161932674575E-2</v>
      </c>
      <c r="AF686" s="213">
        <f t="shared" si="1081"/>
        <v>0.11681127391472532</v>
      </c>
      <c r="AG686" s="167">
        <f t="shared" si="1065"/>
        <v>3.969E-4</v>
      </c>
      <c r="AH686" s="167">
        <f t="shared" si="1066"/>
        <v>1.7345999999999999</v>
      </c>
      <c r="AI686" s="167">
        <f t="shared" si="1067"/>
        <v>2</v>
      </c>
      <c r="AJ686" s="167">
        <f t="shared" si="1068"/>
        <v>3.6734700000000002E-4</v>
      </c>
      <c r="AK686" s="115">
        <f>AK504</f>
        <v>168.33710197020613</v>
      </c>
      <c r="AL686" s="7">
        <f t="shared" ref="AL686:AM686" si="1111">AL504</f>
        <v>180.80286190736828</v>
      </c>
      <c r="AM686" s="7">
        <f t="shared" si="1111"/>
        <v>218.24</v>
      </c>
      <c r="AN686">
        <v>1</v>
      </c>
      <c r="AO686">
        <v>1</v>
      </c>
      <c r="AP686">
        <v>1</v>
      </c>
      <c r="AQ686">
        <f t="shared" si="1070"/>
        <v>190</v>
      </c>
      <c r="AR686">
        <f t="shared" si="1070"/>
        <v>204</v>
      </c>
      <c r="AS686">
        <f t="shared" si="1071"/>
        <v>246</v>
      </c>
      <c r="AT686">
        <f t="shared" si="1037"/>
        <v>82</v>
      </c>
      <c r="AU686">
        <f t="shared" si="1038"/>
        <v>88</v>
      </c>
      <c r="AV686" s="8">
        <f t="shared" si="1039"/>
        <v>106</v>
      </c>
      <c r="AW686" s="213">
        <f t="shared" si="1084"/>
        <v>3.729743108949711E-2</v>
      </c>
      <c r="AX686" s="213">
        <f t="shared" si="1085"/>
        <v>4.2675342683488639E-2</v>
      </c>
      <c r="AY686" s="213">
        <f t="shared" si="1086"/>
        <v>6.0884283201225513E-2</v>
      </c>
      <c r="AZ686" s="119">
        <f t="shared" si="1104"/>
        <v>0.6</v>
      </c>
      <c r="BA686" s="1">
        <v>6.3</v>
      </c>
      <c r="BB686">
        <v>6.8</v>
      </c>
      <c r="BC686">
        <v>9.1</v>
      </c>
      <c r="BE686" s="7">
        <v>1117</v>
      </c>
      <c r="BG686" s="123">
        <f t="shared" si="1072"/>
        <v>0.9</v>
      </c>
      <c r="BJ686">
        <v>0</v>
      </c>
      <c r="BK686">
        <f t="shared" si="1099"/>
        <v>12.8</v>
      </c>
      <c r="BL686">
        <f t="shared" si="1099"/>
        <v>14.7</v>
      </c>
      <c r="BM686">
        <f t="shared" si="1099"/>
        <v>21.85</v>
      </c>
      <c r="BO686">
        <f t="shared" si="1090"/>
        <v>1</v>
      </c>
      <c r="BP686">
        <f t="shared" si="1090"/>
        <v>1</v>
      </c>
      <c r="BQ686">
        <f t="shared" si="1090"/>
        <v>1</v>
      </c>
      <c r="BR686">
        <f t="shared" si="1073"/>
        <v>190</v>
      </c>
      <c r="BS686">
        <f t="shared" si="1087"/>
        <v>204</v>
      </c>
      <c r="BT686">
        <f t="shared" si="1088"/>
        <v>246</v>
      </c>
      <c r="BV686">
        <f t="shared" si="1074"/>
        <v>0</v>
      </c>
      <c r="BW686">
        <f t="shared" si="1075"/>
        <v>0</v>
      </c>
      <c r="BX686">
        <f t="shared" si="1076"/>
        <v>0</v>
      </c>
      <c r="BY686">
        <f t="shared" si="1029"/>
        <v>1</v>
      </c>
    </row>
    <row r="687" spans="1:77" x14ac:dyDescent="0.25">
      <c r="A687" t="str">
        <f t="shared" si="1077"/>
        <v>29511</v>
      </c>
      <c r="D687">
        <v>2</v>
      </c>
      <c r="E687">
        <v>95</v>
      </c>
      <c r="F687">
        <v>40.5</v>
      </c>
      <c r="G687">
        <v>11</v>
      </c>
      <c r="H687">
        <v>11.5</v>
      </c>
      <c r="I687">
        <v>0</v>
      </c>
      <c r="J687">
        <v>26</v>
      </c>
      <c r="K687">
        <v>30</v>
      </c>
      <c r="L687">
        <v>41.8</v>
      </c>
      <c r="M687" s="115">
        <f t="shared" si="1060"/>
        <v>956.08</v>
      </c>
      <c r="N687" s="7">
        <v>1647.5037394527276</v>
      </c>
      <c r="O687" s="7">
        <v>1769.505282019556</v>
      </c>
      <c r="P687" s="7">
        <v>2135.9</v>
      </c>
      <c r="Q687" s="121" t="s">
        <v>392</v>
      </c>
      <c r="R687">
        <v>1</v>
      </c>
      <c r="S687">
        <v>1</v>
      </c>
      <c r="T687">
        <v>1</v>
      </c>
      <c r="U687" t="e">
        <f t="shared" si="1061"/>
        <v>#VALUE!</v>
      </c>
      <c r="V687">
        <f t="shared" si="1062"/>
        <v>907</v>
      </c>
      <c r="W687">
        <f t="shared" si="1063"/>
        <v>974</v>
      </c>
      <c r="X687">
        <f t="shared" si="1064"/>
        <v>1175</v>
      </c>
      <c r="Y687" t="e">
        <f t="shared" si="1032"/>
        <v>#VALUE!</v>
      </c>
      <c r="Z687">
        <f t="shared" si="1033"/>
        <v>156</v>
      </c>
      <c r="AA687">
        <f t="shared" si="1034"/>
        <v>168</v>
      </c>
      <c r="AB687" s="8">
        <f t="shared" si="1035"/>
        <v>202</v>
      </c>
      <c r="AC687" s="213" t="e">
        <f t="shared" si="1078"/>
        <v>#VALUE!</v>
      </c>
      <c r="AD687" s="213">
        <f t="shared" si="1079"/>
        <v>0.21685423649454175</v>
      </c>
      <c r="AE687" s="213">
        <f t="shared" si="1080"/>
        <v>0.24969504402142531</v>
      </c>
      <c r="AF687" s="213">
        <f t="shared" si="1081"/>
        <v>0.35471915035146528</v>
      </c>
      <c r="AG687" s="167">
        <f t="shared" si="1065"/>
        <v>3.969E-4</v>
      </c>
      <c r="AH687" s="167">
        <f t="shared" si="1066"/>
        <v>1.7345999999999999</v>
      </c>
      <c r="AI687" s="167">
        <f t="shared" si="1067"/>
        <v>4</v>
      </c>
      <c r="AJ687" s="167">
        <f t="shared" si="1068"/>
        <v>5.7428799999999995E-4</v>
      </c>
      <c r="AK687" s="115">
        <f>AK505*(1-(($E687-50)*0.005))</f>
        <v>213.9</v>
      </c>
      <c r="AL687" s="7">
        <f t="shared" ref="AL687:AM687" si="1112">AL505*(1-(($E687-50)*0.005))</f>
        <v>229.4</v>
      </c>
      <c r="AM687" s="7">
        <f t="shared" si="1112"/>
        <v>277.45</v>
      </c>
      <c r="AN687">
        <v>1</v>
      </c>
      <c r="AO687">
        <v>1</v>
      </c>
      <c r="AP687">
        <v>1</v>
      </c>
      <c r="AQ687">
        <f t="shared" si="1070"/>
        <v>241</v>
      </c>
      <c r="AR687">
        <f t="shared" si="1070"/>
        <v>258</v>
      </c>
      <c r="AS687">
        <f t="shared" si="1071"/>
        <v>312</v>
      </c>
      <c r="AT687">
        <f t="shared" si="1037"/>
        <v>104</v>
      </c>
      <c r="AU687">
        <f t="shared" si="1038"/>
        <v>111</v>
      </c>
      <c r="AV687" s="8">
        <f t="shared" si="1039"/>
        <v>134</v>
      </c>
      <c r="AW687" s="213">
        <f t="shared" si="1084"/>
        <v>0.10041374395648672</v>
      </c>
      <c r="AX687" s="213">
        <f t="shared" si="1085"/>
        <v>0.11361387568647237</v>
      </c>
      <c r="AY687" s="213">
        <f t="shared" si="1086"/>
        <v>0.16242988867145094</v>
      </c>
      <c r="AZ687" s="119">
        <f t="shared" si="1104"/>
        <v>1.3</v>
      </c>
      <c r="BA687" s="1">
        <v>6.3</v>
      </c>
      <c r="BB687">
        <v>6.8</v>
      </c>
      <c r="BC687">
        <v>9.1</v>
      </c>
      <c r="BE687" s="7">
        <v>1406</v>
      </c>
      <c r="BG687" s="123">
        <f t="shared" si="1072"/>
        <v>0.68</v>
      </c>
      <c r="BJ687">
        <v>0</v>
      </c>
      <c r="BK687">
        <f t="shared" si="1099"/>
        <v>12.8</v>
      </c>
      <c r="BL687">
        <f t="shared" si="1099"/>
        <v>14.7</v>
      </c>
      <c r="BM687">
        <f t="shared" si="1099"/>
        <v>21.85</v>
      </c>
      <c r="BO687">
        <f t="shared" si="1090"/>
        <v>1</v>
      </c>
      <c r="BP687">
        <f t="shared" si="1090"/>
        <v>1</v>
      </c>
      <c r="BQ687">
        <f t="shared" si="1090"/>
        <v>1</v>
      </c>
      <c r="BR687">
        <f t="shared" si="1073"/>
        <v>241</v>
      </c>
      <c r="BS687">
        <f t="shared" si="1087"/>
        <v>258</v>
      </c>
      <c r="BT687">
        <f t="shared" si="1088"/>
        <v>312</v>
      </c>
      <c r="BV687">
        <f t="shared" si="1074"/>
        <v>0</v>
      </c>
      <c r="BW687">
        <f t="shared" si="1075"/>
        <v>0</v>
      </c>
      <c r="BX687">
        <f t="shared" si="1076"/>
        <v>0</v>
      </c>
      <c r="BY687">
        <f t="shared" si="1029"/>
        <v>1</v>
      </c>
    </row>
    <row r="688" spans="1:77" x14ac:dyDescent="0.25">
      <c r="A688" t="str">
        <f t="shared" si="1077"/>
        <v>29515</v>
      </c>
      <c r="D688">
        <v>2</v>
      </c>
      <c r="E688">
        <v>95</v>
      </c>
      <c r="F688">
        <v>40.5</v>
      </c>
      <c r="G688">
        <v>15</v>
      </c>
      <c r="H688">
        <v>16.5</v>
      </c>
      <c r="I688">
        <v>0</v>
      </c>
      <c r="J688">
        <v>26</v>
      </c>
      <c r="K688">
        <v>30</v>
      </c>
      <c r="L688">
        <v>42.4</v>
      </c>
      <c r="M688" s="115">
        <f t="shared" si="1060"/>
        <v>1290.4000000000001</v>
      </c>
      <c r="N688" s="7">
        <v>1395.33740436932</v>
      </c>
      <c r="O688" s="7">
        <v>1496.2563490716184</v>
      </c>
      <c r="P688" s="7">
        <v>2007.56</v>
      </c>
      <c r="Q688" s="121" t="s">
        <v>392</v>
      </c>
      <c r="R688">
        <v>1</v>
      </c>
      <c r="S688">
        <v>1</v>
      </c>
      <c r="T688">
        <v>1</v>
      </c>
      <c r="U688" t="e">
        <f t="shared" si="1061"/>
        <v>#VALUE!</v>
      </c>
      <c r="V688">
        <f t="shared" si="1062"/>
        <v>768</v>
      </c>
      <c r="W688">
        <f t="shared" si="1063"/>
        <v>823</v>
      </c>
      <c r="X688">
        <f t="shared" si="1064"/>
        <v>1105</v>
      </c>
      <c r="Y688" t="e">
        <f t="shared" si="1032"/>
        <v>#VALUE!</v>
      </c>
      <c r="Z688">
        <f t="shared" si="1033"/>
        <v>132</v>
      </c>
      <c r="AA688">
        <f t="shared" si="1034"/>
        <v>142</v>
      </c>
      <c r="AB688" s="8">
        <f t="shared" si="1035"/>
        <v>190</v>
      </c>
      <c r="AC688" s="213" t="e">
        <f t="shared" si="1078"/>
        <v>#VALUE!</v>
      </c>
      <c r="AD688" s="213">
        <f t="shared" si="1079"/>
        <v>9.375845352581505E-2</v>
      </c>
      <c r="AE688" s="213">
        <f t="shared" si="1080"/>
        <v>0.10815835360460015</v>
      </c>
      <c r="AF688" s="213">
        <f t="shared" si="1081"/>
        <v>0.19130176087014161</v>
      </c>
      <c r="AG688" s="167">
        <f t="shared" si="1065"/>
        <v>2.0829999999999999E-4</v>
      </c>
      <c r="AH688" s="167">
        <f t="shared" si="1066"/>
        <v>1.724</v>
      </c>
      <c r="AI688" s="167">
        <f t="shared" si="1067"/>
        <v>2</v>
      </c>
      <c r="AJ688" s="167">
        <f t="shared" si="1068"/>
        <v>4.6182900000000003E-4</v>
      </c>
      <c r="AK688" s="115">
        <f>AK506</f>
        <v>190.46915773046311</v>
      </c>
      <c r="AL688" s="7">
        <f t="shared" ref="AL688:AM688" si="1113">AL506</f>
        <v>204.24499885412456</v>
      </c>
      <c r="AM688" s="7">
        <f t="shared" si="1113"/>
        <v>274.04000000000002</v>
      </c>
      <c r="AN688">
        <v>1</v>
      </c>
      <c r="AO688">
        <v>1</v>
      </c>
      <c r="AP688">
        <v>1</v>
      </c>
      <c r="AQ688">
        <f t="shared" si="1070"/>
        <v>215</v>
      </c>
      <c r="AR688">
        <f t="shared" si="1070"/>
        <v>230</v>
      </c>
      <c r="AS688">
        <f t="shared" si="1071"/>
        <v>309</v>
      </c>
      <c r="AT688">
        <f t="shared" si="1037"/>
        <v>92</v>
      </c>
      <c r="AU688">
        <f t="shared" si="1038"/>
        <v>99</v>
      </c>
      <c r="AV688" s="8">
        <f t="shared" si="1039"/>
        <v>133</v>
      </c>
      <c r="AW688" s="213">
        <f t="shared" si="1084"/>
        <v>4.6303013925658269E-2</v>
      </c>
      <c r="AX688" s="213">
        <f t="shared" si="1085"/>
        <v>5.3431678092690935E-2</v>
      </c>
      <c r="AY688" s="213">
        <f t="shared" si="1086"/>
        <v>9.5152943415092353E-2</v>
      </c>
      <c r="AZ688" s="119">
        <f t="shared" si="1104"/>
        <v>1</v>
      </c>
      <c r="BA688" s="1">
        <v>6</v>
      </c>
      <c r="BB688">
        <v>6.7</v>
      </c>
      <c r="BC688">
        <v>9</v>
      </c>
      <c r="BE688" s="7">
        <v>1613</v>
      </c>
      <c r="BG688" s="123">
        <f t="shared" si="1072"/>
        <v>0.8</v>
      </c>
      <c r="BJ688">
        <v>0</v>
      </c>
      <c r="BK688">
        <f t="shared" si="1099"/>
        <v>11.8</v>
      </c>
      <c r="BL688">
        <f t="shared" si="1099"/>
        <v>13.7</v>
      </c>
      <c r="BM688">
        <f t="shared" si="1099"/>
        <v>21.85</v>
      </c>
      <c r="BO688">
        <f t="shared" si="1090"/>
        <v>1</v>
      </c>
      <c r="BP688">
        <f t="shared" si="1090"/>
        <v>1</v>
      </c>
      <c r="BQ688">
        <f t="shared" si="1090"/>
        <v>1</v>
      </c>
      <c r="BR688">
        <f t="shared" si="1073"/>
        <v>215</v>
      </c>
      <c r="BS688">
        <f t="shared" si="1087"/>
        <v>230</v>
      </c>
      <c r="BT688">
        <f t="shared" si="1088"/>
        <v>309</v>
      </c>
      <c r="BV688">
        <f t="shared" si="1074"/>
        <v>0</v>
      </c>
      <c r="BW688">
        <f t="shared" si="1075"/>
        <v>0</v>
      </c>
      <c r="BX688">
        <f t="shared" si="1076"/>
        <v>0</v>
      </c>
      <c r="BY688">
        <f t="shared" si="1029"/>
        <v>1</v>
      </c>
    </row>
    <row r="689" spans="1:77" x14ac:dyDescent="0.25">
      <c r="A689" t="str">
        <f t="shared" si="1077"/>
        <v>29516</v>
      </c>
      <c r="D689">
        <v>2</v>
      </c>
      <c r="E689">
        <v>95</v>
      </c>
      <c r="F689">
        <v>40.5</v>
      </c>
      <c r="G689">
        <v>16</v>
      </c>
      <c r="H689">
        <v>16.5</v>
      </c>
      <c r="I689">
        <v>0</v>
      </c>
      <c r="J689">
        <v>26</v>
      </c>
      <c r="K689">
        <v>30</v>
      </c>
      <c r="L689">
        <v>42.4</v>
      </c>
      <c r="M689" s="115">
        <f t="shared" si="1060"/>
        <v>1457.92</v>
      </c>
      <c r="N689" s="7">
        <v>2040.4331716148024</v>
      </c>
      <c r="O689" s="7">
        <v>2188.0092071816284</v>
      </c>
      <c r="P689" s="7">
        <v>2935.7</v>
      </c>
      <c r="Q689" s="121" t="s">
        <v>392</v>
      </c>
      <c r="R689">
        <v>1</v>
      </c>
      <c r="S689">
        <v>1</v>
      </c>
      <c r="T689">
        <v>1</v>
      </c>
      <c r="U689" t="e">
        <f t="shared" si="1061"/>
        <v>#VALUE!</v>
      </c>
      <c r="V689">
        <f t="shared" si="1062"/>
        <v>1123</v>
      </c>
      <c r="W689">
        <f t="shared" si="1063"/>
        <v>1204</v>
      </c>
      <c r="X689">
        <f t="shared" si="1064"/>
        <v>1616</v>
      </c>
      <c r="Y689" t="e">
        <f t="shared" si="1032"/>
        <v>#VALUE!</v>
      </c>
      <c r="Z689">
        <f t="shared" si="1033"/>
        <v>193</v>
      </c>
      <c r="AA689">
        <f t="shared" si="1034"/>
        <v>207</v>
      </c>
      <c r="AB689" s="8">
        <f t="shared" si="1035"/>
        <v>278</v>
      </c>
      <c r="AC689" s="213" t="e">
        <f t="shared" si="1078"/>
        <v>#VALUE!</v>
      </c>
      <c r="AD689" s="213">
        <f t="shared" si="1079"/>
        <v>0.56578679941847276</v>
      </c>
      <c r="AE689" s="213">
        <f t="shared" si="1080"/>
        <v>0.64958388210845774</v>
      </c>
      <c r="AF689" s="213">
        <f t="shared" si="1081"/>
        <v>1.1624880553591741</v>
      </c>
      <c r="AG689" s="167">
        <f t="shared" si="1065"/>
        <v>2.0829999999999999E-4</v>
      </c>
      <c r="AH689" s="167">
        <f t="shared" si="1066"/>
        <v>1.724</v>
      </c>
      <c r="AI689" s="167">
        <f t="shared" si="1067"/>
        <v>4</v>
      </c>
      <c r="AJ689" s="167">
        <f t="shared" si="1068"/>
        <v>1.392796E-3</v>
      </c>
      <c r="AK689" s="115">
        <f>AK507*(1-(($E689-50)*0.005))</f>
        <v>241.8</v>
      </c>
      <c r="AL689" s="7">
        <f t="shared" ref="AL689:AM689" si="1114">AL507*(1-(($E689-50)*0.005))</f>
        <v>259.625</v>
      </c>
      <c r="AM689" s="7">
        <f t="shared" si="1114"/>
        <v>348.75</v>
      </c>
      <c r="AN689">
        <v>1</v>
      </c>
      <c r="AO689">
        <v>1</v>
      </c>
      <c r="AP689">
        <v>1</v>
      </c>
      <c r="AQ689">
        <f t="shared" si="1070"/>
        <v>272</v>
      </c>
      <c r="AR689">
        <f t="shared" si="1070"/>
        <v>292</v>
      </c>
      <c r="AS689">
        <f t="shared" si="1071"/>
        <v>393</v>
      </c>
      <c r="AT689">
        <f t="shared" si="1037"/>
        <v>117</v>
      </c>
      <c r="AU689">
        <f t="shared" si="1038"/>
        <v>126</v>
      </c>
      <c r="AV689" s="8">
        <f t="shared" si="1039"/>
        <v>169</v>
      </c>
      <c r="AW689" s="213">
        <f t="shared" si="1084"/>
        <v>0.21104929108703993</v>
      </c>
      <c r="AX689" s="213">
        <f t="shared" si="1085"/>
        <v>0.24419893221788194</v>
      </c>
      <c r="AY689" s="213">
        <f t="shared" si="1086"/>
        <v>0.43546387430852262</v>
      </c>
      <c r="AZ689" s="119">
        <f t="shared" si="1104"/>
        <v>1.9</v>
      </c>
      <c r="BA689" s="1">
        <v>6</v>
      </c>
      <c r="BB689">
        <v>6.7</v>
      </c>
      <c r="BC689">
        <v>9</v>
      </c>
      <c r="BE689" s="7">
        <v>2144</v>
      </c>
      <c r="BG689" s="123">
        <f t="shared" si="1072"/>
        <v>0.68</v>
      </c>
      <c r="BJ689">
        <v>0</v>
      </c>
      <c r="BK689">
        <f t="shared" si="1099"/>
        <v>11.8</v>
      </c>
      <c r="BL689">
        <f t="shared" si="1099"/>
        <v>13.7</v>
      </c>
      <c r="BM689">
        <f t="shared" si="1099"/>
        <v>21.85</v>
      </c>
      <c r="BO689">
        <f t="shared" si="1090"/>
        <v>1</v>
      </c>
      <c r="BP689">
        <f t="shared" si="1090"/>
        <v>1</v>
      </c>
      <c r="BQ689">
        <f t="shared" si="1090"/>
        <v>1</v>
      </c>
      <c r="BR689">
        <f t="shared" si="1073"/>
        <v>272</v>
      </c>
      <c r="BS689">
        <f t="shared" si="1087"/>
        <v>292</v>
      </c>
      <c r="BT689">
        <f t="shared" si="1088"/>
        <v>393</v>
      </c>
      <c r="BV689">
        <f t="shared" si="1074"/>
        <v>0</v>
      </c>
      <c r="BW689">
        <f t="shared" si="1075"/>
        <v>0</v>
      </c>
      <c r="BX689">
        <f t="shared" si="1076"/>
        <v>0</v>
      </c>
      <c r="BY689">
        <f t="shared" si="1029"/>
        <v>1</v>
      </c>
    </row>
    <row r="690" spans="1:77" x14ac:dyDescent="0.25">
      <c r="A690" t="str">
        <f t="shared" si="1077"/>
        <v>29520</v>
      </c>
      <c r="D690">
        <v>2</v>
      </c>
      <c r="E690">
        <v>95</v>
      </c>
      <c r="F690">
        <v>40.5</v>
      </c>
      <c r="G690">
        <v>20</v>
      </c>
      <c r="H690">
        <v>21.5</v>
      </c>
      <c r="I690">
        <v>0</v>
      </c>
      <c r="J690">
        <v>26</v>
      </c>
      <c r="K690">
        <v>30</v>
      </c>
      <c r="L690">
        <v>42.4</v>
      </c>
      <c r="M690" s="115">
        <f t="shared" si="1060"/>
        <v>1820</v>
      </c>
      <c r="N690" s="7">
        <v>1942.5718983039128</v>
      </c>
      <c r="O690" s="7">
        <v>2086.4239348515057</v>
      </c>
      <c r="P690" s="7">
        <v>2518.44</v>
      </c>
      <c r="Q690" s="121" t="s">
        <v>392</v>
      </c>
      <c r="R690">
        <v>1</v>
      </c>
      <c r="S690">
        <v>1</v>
      </c>
      <c r="T690">
        <v>1</v>
      </c>
      <c r="U690" t="e">
        <f t="shared" si="1061"/>
        <v>#VALUE!</v>
      </c>
      <c r="V690">
        <f t="shared" si="1062"/>
        <v>1069</v>
      </c>
      <c r="W690">
        <f t="shared" si="1063"/>
        <v>1148</v>
      </c>
      <c r="X690">
        <f t="shared" si="1064"/>
        <v>1386</v>
      </c>
      <c r="Y690" t="e">
        <f t="shared" si="1032"/>
        <v>#VALUE!</v>
      </c>
      <c r="Z690">
        <f t="shared" si="1033"/>
        <v>184</v>
      </c>
      <c r="AA690">
        <f t="shared" si="1034"/>
        <v>197</v>
      </c>
      <c r="AB690" s="8">
        <f t="shared" si="1035"/>
        <v>238</v>
      </c>
      <c r="AC690" s="213" t="e">
        <f t="shared" si="1078"/>
        <v>#VALUE!</v>
      </c>
      <c r="AD690" s="213">
        <f t="shared" si="1079"/>
        <v>0.14095942430915556</v>
      </c>
      <c r="AE690" s="213">
        <f t="shared" si="1080"/>
        <v>0.16123622627149281</v>
      </c>
      <c r="AF690" s="213">
        <f t="shared" si="1081"/>
        <v>0.23398796326314053</v>
      </c>
      <c r="AG690" s="167">
        <f t="shared" si="1065"/>
        <v>1.2760000000000001E-4</v>
      </c>
      <c r="AH690" s="167">
        <f t="shared" si="1066"/>
        <v>1.7219</v>
      </c>
      <c r="AI690" s="167">
        <f t="shared" si="1067"/>
        <v>2</v>
      </c>
      <c r="AJ690" s="167">
        <f t="shared" si="1068"/>
        <v>3.76611E-4</v>
      </c>
      <c r="AK690" s="115">
        <f>AK508</f>
        <v>240.07166246887351</v>
      </c>
      <c r="AL690" s="7">
        <f t="shared" ref="AL690:AM690" si="1115">AL508</f>
        <v>257.84953601562182</v>
      </c>
      <c r="AM690" s="7">
        <f t="shared" si="1115"/>
        <v>311.24</v>
      </c>
      <c r="AN690">
        <v>1</v>
      </c>
      <c r="AO690">
        <v>1</v>
      </c>
      <c r="AP690">
        <v>1</v>
      </c>
      <c r="AQ690">
        <f t="shared" si="1070"/>
        <v>270</v>
      </c>
      <c r="AR690">
        <f t="shared" si="1070"/>
        <v>290</v>
      </c>
      <c r="AS690">
        <f t="shared" si="1071"/>
        <v>351</v>
      </c>
      <c r="AT690">
        <f t="shared" si="1037"/>
        <v>116</v>
      </c>
      <c r="AU690">
        <f t="shared" si="1038"/>
        <v>125</v>
      </c>
      <c r="AV690" s="8">
        <f t="shared" si="1039"/>
        <v>151</v>
      </c>
      <c r="AW690" s="213">
        <f t="shared" si="1084"/>
        <v>5.6894800725331568E-2</v>
      </c>
      <c r="AX690" s="213">
        <f t="shared" si="1085"/>
        <v>6.5893090319230657E-2</v>
      </c>
      <c r="AY690" s="213">
        <f t="shared" si="1086"/>
        <v>9.5540990142235369E-2</v>
      </c>
      <c r="AZ690" s="119">
        <f t="shared" si="1104"/>
        <v>1.3</v>
      </c>
      <c r="BA690" s="1">
        <v>6</v>
      </c>
      <c r="BB690">
        <v>6.7</v>
      </c>
      <c r="BC690">
        <v>9</v>
      </c>
      <c r="BE690" s="7">
        <v>2275</v>
      </c>
      <c r="BG690" s="123">
        <f t="shared" si="1072"/>
        <v>0.8</v>
      </c>
      <c r="BJ690">
        <v>0</v>
      </c>
      <c r="BK690">
        <f t="shared" si="1099"/>
        <v>11.8</v>
      </c>
      <c r="BL690">
        <f t="shared" si="1099"/>
        <v>13.7</v>
      </c>
      <c r="BM690">
        <f t="shared" si="1099"/>
        <v>21.85</v>
      </c>
      <c r="BO690">
        <f t="shared" si="1090"/>
        <v>1</v>
      </c>
      <c r="BP690">
        <f t="shared" si="1090"/>
        <v>1</v>
      </c>
      <c r="BQ690">
        <f t="shared" si="1090"/>
        <v>1</v>
      </c>
      <c r="BR690">
        <f t="shared" si="1073"/>
        <v>270</v>
      </c>
      <c r="BS690">
        <f t="shared" si="1087"/>
        <v>290</v>
      </c>
      <c r="BT690">
        <f t="shared" si="1088"/>
        <v>351</v>
      </c>
      <c r="BV690">
        <f t="shared" si="1074"/>
        <v>0</v>
      </c>
      <c r="BW690">
        <f t="shared" si="1075"/>
        <v>0</v>
      </c>
      <c r="BX690">
        <f t="shared" si="1076"/>
        <v>0</v>
      </c>
      <c r="BY690">
        <f t="shared" si="1029"/>
        <v>1</v>
      </c>
    </row>
    <row r="691" spans="1:77" x14ac:dyDescent="0.25">
      <c r="A691" t="str">
        <f t="shared" si="1077"/>
        <v>29521</v>
      </c>
      <c r="D691">
        <v>2</v>
      </c>
      <c r="E691">
        <v>95</v>
      </c>
      <c r="F691">
        <v>40.5</v>
      </c>
      <c r="G691">
        <v>21</v>
      </c>
      <c r="H691">
        <v>21.5</v>
      </c>
      <c r="I691">
        <v>0</v>
      </c>
      <c r="J691">
        <v>26</v>
      </c>
      <c r="K691">
        <v>30</v>
      </c>
      <c r="L691">
        <v>42.4</v>
      </c>
      <c r="M691" s="115">
        <f t="shared" si="1060"/>
        <v>2442.4</v>
      </c>
      <c r="N691" s="7">
        <v>2627.7848955664344</v>
      </c>
      <c r="O691" s="7">
        <v>2817.8416357747774</v>
      </c>
      <c r="P691" s="7">
        <v>3780.76</v>
      </c>
      <c r="Q691" s="121" t="s">
        <v>392</v>
      </c>
      <c r="R691">
        <v>1</v>
      </c>
      <c r="S691">
        <v>1</v>
      </c>
      <c r="T691">
        <v>1</v>
      </c>
      <c r="U691" t="e">
        <f t="shared" si="1061"/>
        <v>#VALUE!</v>
      </c>
      <c r="V691">
        <f t="shared" si="1062"/>
        <v>1446</v>
      </c>
      <c r="W691">
        <f t="shared" si="1063"/>
        <v>1551</v>
      </c>
      <c r="X691">
        <f t="shared" si="1064"/>
        <v>2081</v>
      </c>
      <c r="Y691" t="e">
        <f t="shared" si="1032"/>
        <v>#VALUE!</v>
      </c>
      <c r="Z691">
        <f t="shared" si="1033"/>
        <v>249</v>
      </c>
      <c r="AA691">
        <f t="shared" si="1034"/>
        <v>267</v>
      </c>
      <c r="AB691" s="8">
        <f t="shared" si="1035"/>
        <v>358</v>
      </c>
      <c r="AC691" s="213" t="e">
        <f t="shared" si="1078"/>
        <v>#VALUE!</v>
      </c>
      <c r="AD691" s="213">
        <f t="shared" si="1079"/>
        <v>0.36632099270776813</v>
      </c>
      <c r="AE691" s="213">
        <f t="shared" si="1080"/>
        <v>0.42000629672930367</v>
      </c>
      <c r="AF691" s="213">
        <f t="shared" si="1081"/>
        <v>0.74653401299831113</v>
      </c>
      <c r="AG691" s="167">
        <f t="shared" si="1065"/>
        <v>1.2760000000000001E-4</v>
      </c>
      <c r="AH691" s="167">
        <f t="shared" si="1066"/>
        <v>1.7219</v>
      </c>
      <c r="AI691" s="167">
        <f t="shared" si="1067"/>
        <v>4</v>
      </c>
      <c r="AJ691" s="167">
        <f t="shared" si="1068"/>
        <v>5.1420100000000005E-4</v>
      </c>
      <c r="AK691" s="115">
        <f>AK509*(1-(($E691-50)*0.005))</f>
        <v>264.16822492696184</v>
      </c>
      <c r="AL691" s="7">
        <f t="shared" ref="AL691:AM691" si="1116">AL509*(1-(($E691-50)*0.005))</f>
        <v>283.2744127207007</v>
      </c>
      <c r="AM691" s="7">
        <f t="shared" si="1116"/>
        <v>380.07550000000003</v>
      </c>
      <c r="AN691">
        <v>1</v>
      </c>
      <c r="AO691">
        <v>1</v>
      </c>
      <c r="AP691">
        <v>1</v>
      </c>
      <c r="AQ691">
        <f t="shared" si="1070"/>
        <v>298</v>
      </c>
      <c r="AR691">
        <f t="shared" si="1070"/>
        <v>319</v>
      </c>
      <c r="AS691">
        <f t="shared" si="1071"/>
        <v>428</v>
      </c>
      <c r="AT691">
        <f t="shared" si="1037"/>
        <v>128</v>
      </c>
      <c r="AU691">
        <f t="shared" si="1038"/>
        <v>137</v>
      </c>
      <c r="AV691" s="8">
        <f t="shared" si="1039"/>
        <v>184</v>
      </c>
      <c r="AW691" s="213">
        <f t="shared" si="1084"/>
        <v>9.9696462930484481E-2</v>
      </c>
      <c r="AX691" s="213">
        <f t="shared" si="1085"/>
        <v>0.11384171446702054</v>
      </c>
      <c r="AY691" s="213">
        <f t="shared" si="1086"/>
        <v>0.20261435785351109</v>
      </c>
      <c r="AZ691" s="119">
        <f t="shared" si="1104"/>
        <v>2.5</v>
      </c>
      <c r="BA691" s="1">
        <v>6</v>
      </c>
      <c r="BB691">
        <v>6.7</v>
      </c>
      <c r="BC691">
        <v>9</v>
      </c>
      <c r="BE691" s="7">
        <v>3053</v>
      </c>
      <c r="BG691" s="123">
        <f t="shared" si="1072"/>
        <v>0.8</v>
      </c>
      <c r="BJ691">
        <v>0</v>
      </c>
      <c r="BK691">
        <f t="shared" si="1099"/>
        <v>11.8</v>
      </c>
      <c r="BL691">
        <f t="shared" si="1099"/>
        <v>13.7</v>
      </c>
      <c r="BM691">
        <f t="shared" si="1099"/>
        <v>21.85</v>
      </c>
      <c r="BO691">
        <f t="shared" si="1090"/>
        <v>1</v>
      </c>
      <c r="BP691">
        <f t="shared" si="1090"/>
        <v>1</v>
      </c>
      <c r="BQ691">
        <f t="shared" si="1090"/>
        <v>1</v>
      </c>
      <c r="BR691">
        <f t="shared" si="1073"/>
        <v>298</v>
      </c>
      <c r="BS691">
        <f t="shared" si="1087"/>
        <v>319</v>
      </c>
      <c r="BT691">
        <f t="shared" si="1088"/>
        <v>428</v>
      </c>
      <c r="BV691">
        <f t="shared" si="1074"/>
        <v>0</v>
      </c>
      <c r="BW691">
        <f t="shared" si="1075"/>
        <v>0</v>
      </c>
      <c r="BX691">
        <f t="shared" si="1076"/>
        <v>0</v>
      </c>
      <c r="BY691">
        <f t="shared" si="1029"/>
        <v>1</v>
      </c>
    </row>
    <row r="692" spans="1:77" x14ac:dyDescent="0.25">
      <c r="A692" t="str">
        <f t="shared" si="1077"/>
        <v>29510</v>
      </c>
      <c r="D692">
        <v>2</v>
      </c>
      <c r="E692">
        <v>95</v>
      </c>
      <c r="F692">
        <v>40.5</v>
      </c>
      <c r="G692">
        <v>10</v>
      </c>
      <c r="H692">
        <v>11.5</v>
      </c>
      <c r="I692">
        <v>0</v>
      </c>
      <c r="J692">
        <v>26</v>
      </c>
      <c r="K692">
        <v>30</v>
      </c>
      <c r="L692">
        <v>42.4</v>
      </c>
      <c r="M692" s="115">
        <f t="shared" si="1060"/>
        <v>1130.4000000000001</v>
      </c>
      <c r="N692" s="7">
        <v>1395.6272192501513</v>
      </c>
      <c r="O692" s="7">
        <v>1501.3000140389001</v>
      </c>
      <c r="P692" s="7">
        <v>1828.08</v>
      </c>
      <c r="Q692" s="121" t="s">
        <v>392</v>
      </c>
      <c r="R692">
        <v>1</v>
      </c>
      <c r="S692">
        <v>1</v>
      </c>
      <c r="T692">
        <v>1</v>
      </c>
      <c r="U692" t="e">
        <f t="shared" si="1061"/>
        <v>#VALUE!</v>
      </c>
      <c r="V692">
        <f t="shared" si="1062"/>
        <v>768</v>
      </c>
      <c r="W692">
        <f t="shared" si="1063"/>
        <v>826</v>
      </c>
      <c r="X692">
        <f t="shared" si="1064"/>
        <v>1006</v>
      </c>
      <c r="Y692" t="e">
        <f t="shared" si="1032"/>
        <v>#VALUE!</v>
      </c>
      <c r="Z692">
        <f t="shared" si="1033"/>
        <v>132</v>
      </c>
      <c r="AA692">
        <f t="shared" si="1034"/>
        <v>142</v>
      </c>
      <c r="AB692" s="8">
        <f t="shared" si="1035"/>
        <v>173</v>
      </c>
      <c r="AC692" s="213" t="e">
        <f t="shared" si="1078"/>
        <v>#VALUE!</v>
      </c>
      <c r="AD692" s="213">
        <f t="shared" si="1079"/>
        <v>9.2622869490700047E-2</v>
      </c>
      <c r="AE692" s="213">
        <f t="shared" si="1080"/>
        <v>0.10652414008726457</v>
      </c>
      <c r="AF692" s="213">
        <f t="shared" si="1081"/>
        <v>0.15553991502252798</v>
      </c>
      <c r="AG692" s="167">
        <f t="shared" si="1065"/>
        <v>3.969E-4</v>
      </c>
      <c r="AH692" s="167">
        <f t="shared" si="1066"/>
        <v>1.7345999999999999</v>
      </c>
      <c r="AI692" s="167">
        <f t="shared" si="1067"/>
        <v>2</v>
      </c>
      <c r="AJ692" s="167">
        <f t="shared" si="1068"/>
        <v>3.6734700000000002E-4</v>
      </c>
      <c r="AK692" s="115">
        <f>AK510</f>
        <v>193.48593193227777</v>
      </c>
      <c r="AL692" s="7">
        <f t="shared" ref="AL692:AM692" si="1117">AL510</f>
        <v>208.13611852764589</v>
      </c>
      <c r="AM692" s="7">
        <f t="shared" si="1117"/>
        <v>253.44</v>
      </c>
      <c r="AN692">
        <v>1</v>
      </c>
      <c r="AO692">
        <v>1</v>
      </c>
      <c r="AP692">
        <v>1</v>
      </c>
      <c r="AQ692">
        <f t="shared" si="1070"/>
        <v>218</v>
      </c>
      <c r="AR692">
        <f t="shared" si="1070"/>
        <v>234</v>
      </c>
      <c r="AS692">
        <f t="shared" si="1071"/>
        <v>285</v>
      </c>
      <c r="AT692">
        <f t="shared" si="1037"/>
        <v>94</v>
      </c>
      <c r="AU692">
        <f t="shared" si="1038"/>
        <v>101</v>
      </c>
      <c r="AV692" s="8">
        <f t="shared" si="1039"/>
        <v>123</v>
      </c>
      <c r="AW692" s="213">
        <f t="shared" si="1084"/>
        <v>4.8400117222298762E-2</v>
      </c>
      <c r="AX692" s="213">
        <f t="shared" si="1085"/>
        <v>5.5515392508300732E-2</v>
      </c>
      <c r="AY692" s="213">
        <f t="shared" si="1086"/>
        <v>8.0914161932674575E-2</v>
      </c>
      <c r="AZ692" s="119">
        <f t="shared" si="1104"/>
        <v>0.6</v>
      </c>
      <c r="BA692" s="1">
        <v>6.7</v>
      </c>
      <c r="BB692">
        <v>7.4</v>
      </c>
      <c r="BC692">
        <v>10.3</v>
      </c>
      <c r="BE692" s="7">
        <v>1256</v>
      </c>
      <c r="BG692" s="123">
        <f t="shared" si="1072"/>
        <v>0.9</v>
      </c>
      <c r="BJ692">
        <v>0</v>
      </c>
      <c r="BK692">
        <f t="shared" si="1099"/>
        <v>12.5</v>
      </c>
      <c r="BL692">
        <f t="shared" si="1099"/>
        <v>14.7</v>
      </c>
      <c r="BM692">
        <f t="shared" si="1099"/>
        <v>21.85</v>
      </c>
      <c r="BO692">
        <f t="shared" si="1090"/>
        <v>1</v>
      </c>
      <c r="BP692">
        <f t="shared" si="1090"/>
        <v>1</v>
      </c>
      <c r="BQ692">
        <f t="shared" si="1090"/>
        <v>1</v>
      </c>
      <c r="BR692">
        <f t="shared" si="1073"/>
        <v>218</v>
      </c>
      <c r="BS692">
        <f t="shared" si="1087"/>
        <v>234</v>
      </c>
      <c r="BT692">
        <f t="shared" si="1088"/>
        <v>285</v>
      </c>
      <c r="BV692">
        <f t="shared" si="1074"/>
        <v>0</v>
      </c>
      <c r="BW692">
        <f t="shared" si="1075"/>
        <v>0</v>
      </c>
      <c r="BX692">
        <f t="shared" si="1076"/>
        <v>0</v>
      </c>
      <c r="BY692">
        <f t="shared" si="1029"/>
        <v>1</v>
      </c>
    </row>
    <row r="693" spans="1:77" x14ac:dyDescent="0.25">
      <c r="A693" t="str">
        <f t="shared" si="1077"/>
        <v>29511</v>
      </c>
      <c r="D693">
        <v>2</v>
      </c>
      <c r="E693">
        <v>95</v>
      </c>
      <c r="F693">
        <v>40.5</v>
      </c>
      <c r="G693">
        <v>11</v>
      </c>
      <c r="H693">
        <v>11.5</v>
      </c>
      <c r="I693">
        <v>0</v>
      </c>
      <c r="J693">
        <v>26</v>
      </c>
      <c r="K693">
        <v>30</v>
      </c>
      <c r="L693">
        <v>42.4</v>
      </c>
      <c r="M693" s="115">
        <f t="shared" si="1060"/>
        <v>1075.76</v>
      </c>
      <c r="N693" s="7">
        <v>1893.6336235985709</v>
      </c>
      <c r="O693" s="7">
        <v>2037.0140009310799</v>
      </c>
      <c r="P693" s="7">
        <v>2480.4</v>
      </c>
      <c r="Q693" s="121" t="s">
        <v>392</v>
      </c>
      <c r="R693">
        <v>1</v>
      </c>
      <c r="S693">
        <v>1</v>
      </c>
      <c r="T693">
        <v>1</v>
      </c>
      <c r="U693" t="e">
        <f t="shared" si="1061"/>
        <v>#VALUE!</v>
      </c>
      <c r="V693">
        <f t="shared" si="1062"/>
        <v>1042</v>
      </c>
      <c r="W693">
        <f t="shared" si="1063"/>
        <v>1121</v>
      </c>
      <c r="X693">
        <f t="shared" si="1064"/>
        <v>1365</v>
      </c>
      <c r="Y693" t="e">
        <f t="shared" si="1032"/>
        <v>#VALUE!</v>
      </c>
      <c r="Z693">
        <f t="shared" si="1033"/>
        <v>179</v>
      </c>
      <c r="AA693">
        <f t="shared" si="1034"/>
        <v>193</v>
      </c>
      <c r="AB693" s="8">
        <f t="shared" si="1035"/>
        <v>235</v>
      </c>
      <c r="AC693" s="213" t="e">
        <f t="shared" si="1078"/>
        <v>#VALUE!</v>
      </c>
      <c r="AD693" s="213">
        <f t="shared" si="1079"/>
        <v>0.28174220424513563</v>
      </c>
      <c r="AE693" s="213">
        <f t="shared" si="1080"/>
        <v>0.32520416228801535</v>
      </c>
      <c r="AF693" s="213">
        <f t="shared" si="1081"/>
        <v>0.47342100866111658</v>
      </c>
      <c r="AG693" s="167">
        <f t="shared" si="1065"/>
        <v>3.969E-4</v>
      </c>
      <c r="AH693" s="167">
        <f t="shared" si="1066"/>
        <v>1.7345999999999999</v>
      </c>
      <c r="AI693" s="167">
        <f t="shared" si="1067"/>
        <v>4</v>
      </c>
      <c r="AJ693" s="167">
        <f t="shared" si="1068"/>
        <v>5.7428799999999995E-4</v>
      </c>
      <c r="AK693" s="115">
        <f>AK511*(1-(($E693-50)*0.005))</f>
        <v>245.80133980629637</v>
      </c>
      <c r="AL693" s="7">
        <f t="shared" ref="AL693:AM693" si="1118">AL511*(1-(($E693-50)*0.005))</f>
        <v>264.41269546193195</v>
      </c>
      <c r="AM693" s="7">
        <f t="shared" si="1118"/>
        <v>321.96600000000001</v>
      </c>
      <c r="AN693">
        <v>1</v>
      </c>
      <c r="AO693">
        <v>1</v>
      </c>
      <c r="AP693">
        <v>1</v>
      </c>
      <c r="AQ693">
        <f t="shared" si="1070"/>
        <v>277</v>
      </c>
      <c r="AR693">
        <f t="shared" si="1070"/>
        <v>298</v>
      </c>
      <c r="AS693">
        <f t="shared" si="1071"/>
        <v>363</v>
      </c>
      <c r="AT693">
        <f t="shared" si="1037"/>
        <v>119</v>
      </c>
      <c r="AU693">
        <f t="shared" si="1038"/>
        <v>128</v>
      </c>
      <c r="AV693" s="8">
        <f t="shared" si="1039"/>
        <v>156</v>
      </c>
      <c r="AW693" s="213">
        <f t="shared" si="1084"/>
        <v>0.12964962992513512</v>
      </c>
      <c r="AX693" s="213">
        <f t="shared" si="1085"/>
        <v>0.14889458036150519</v>
      </c>
      <c r="AY693" s="213">
        <f t="shared" si="1086"/>
        <v>0.21685423649454175</v>
      </c>
      <c r="AZ693" s="119">
        <f t="shared" si="1104"/>
        <v>1.3</v>
      </c>
      <c r="BA693" s="1">
        <v>6.7</v>
      </c>
      <c r="BB693">
        <v>7.4</v>
      </c>
      <c r="BC693">
        <v>10.3</v>
      </c>
      <c r="BE693" s="7">
        <v>1582</v>
      </c>
      <c r="BG693" s="123">
        <f t="shared" si="1072"/>
        <v>0.68</v>
      </c>
      <c r="BJ693">
        <v>0</v>
      </c>
      <c r="BK693">
        <f t="shared" si="1099"/>
        <v>12.5</v>
      </c>
      <c r="BL693">
        <f t="shared" si="1099"/>
        <v>14.7</v>
      </c>
      <c r="BM693">
        <f t="shared" si="1099"/>
        <v>21.85</v>
      </c>
      <c r="BO693">
        <f t="shared" si="1090"/>
        <v>1</v>
      </c>
      <c r="BP693">
        <f t="shared" si="1090"/>
        <v>1</v>
      </c>
      <c r="BQ693">
        <f t="shared" si="1090"/>
        <v>1</v>
      </c>
      <c r="BR693">
        <f t="shared" si="1073"/>
        <v>277</v>
      </c>
      <c r="BS693">
        <f t="shared" si="1087"/>
        <v>298</v>
      </c>
      <c r="BT693">
        <f t="shared" si="1088"/>
        <v>363</v>
      </c>
      <c r="BV693">
        <f t="shared" si="1074"/>
        <v>0</v>
      </c>
      <c r="BW693">
        <f t="shared" si="1075"/>
        <v>0</v>
      </c>
      <c r="BX693">
        <f t="shared" si="1076"/>
        <v>0</v>
      </c>
      <c r="BY693">
        <f t="shared" si="1029"/>
        <v>1</v>
      </c>
    </row>
    <row r="694" spans="1:77" x14ac:dyDescent="0.25">
      <c r="A694" t="str">
        <f t="shared" si="1077"/>
        <v>29515</v>
      </c>
      <c r="D694">
        <v>2</v>
      </c>
      <c r="E694">
        <v>95</v>
      </c>
      <c r="F694">
        <v>40.5</v>
      </c>
      <c r="G694">
        <v>15</v>
      </c>
      <c r="H694">
        <v>16.5</v>
      </c>
      <c r="I694">
        <v>0</v>
      </c>
      <c r="J694">
        <v>26</v>
      </c>
      <c r="K694">
        <v>30</v>
      </c>
      <c r="L694">
        <v>43.3</v>
      </c>
      <c r="M694" s="115">
        <f t="shared" si="1060"/>
        <v>1451.2</v>
      </c>
      <c r="N694" s="7">
        <v>1597.9167676946356</v>
      </c>
      <c r="O694" s="7">
        <v>1711.9130538160239</v>
      </c>
      <c r="P694" s="7">
        <v>2331.36</v>
      </c>
      <c r="Q694" s="121" t="s">
        <v>392</v>
      </c>
      <c r="R694">
        <v>1</v>
      </c>
      <c r="S694">
        <v>1</v>
      </c>
      <c r="T694">
        <v>1</v>
      </c>
      <c r="U694" t="e">
        <f t="shared" si="1061"/>
        <v>#VALUE!</v>
      </c>
      <c r="V694">
        <f t="shared" si="1062"/>
        <v>879</v>
      </c>
      <c r="W694">
        <f t="shared" si="1063"/>
        <v>942</v>
      </c>
      <c r="X694">
        <f t="shared" si="1064"/>
        <v>1283</v>
      </c>
      <c r="Y694" t="e">
        <f t="shared" si="1032"/>
        <v>#VALUE!</v>
      </c>
      <c r="Z694">
        <f t="shared" si="1033"/>
        <v>151</v>
      </c>
      <c r="AA694">
        <f t="shared" si="1034"/>
        <v>162</v>
      </c>
      <c r="AB694" s="8">
        <f t="shared" si="1035"/>
        <v>221</v>
      </c>
      <c r="AC694" s="213" t="e">
        <f t="shared" si="1078"/>
        <v>#VALUE!</v>
      </c>
      <c r="AD694" s="213">
        <f t="shared" si="1079"/>
        <v>0.12198169813622048</v>
      </c>
      <c r="AE694" s="213">
        <f t="shared" si="1080"/>
        <v>0.13998560041364957</v>
      </c>
      <c r="AF694" s="213">
        <f t="shared" si="1081"/>
        <v>0.25727601991938154</v>
      </c>
      <c r="AG694" s="167">
        <f t="shared" si="1065"/>
        <v>2.0829999999999999E-4</v>
      </c>
      <c r="AH694" s="167">
        <f t="shared" si="1066"/>
        <v>1.724</v>
      </c>
      <c r="AI694" s="167">
        <f t="shared" si="1067"/>
        <v>2</v>
      </c>
      <c r="AJ694" s="167">
        <f t="shared" si="1068"/>
        <v>4.6182900000000003E-4</v>
      </c>
      <c r="AK694" s="115">
        <f>AK512</f>
        <v>218.12205414485143</v>
      </c>
      <c r="AL694" s="7">
        <f t="shared" ref="AL694:AM694" si="1119">AL512</f>
        <v>233.68300487544244</v>
      </c>
      <c r="AM694" s="7">
        <f t="shared" si="1119"/>
        <v>318.24</v>
      </c>
      <c r="AN694">
        <v>1</v>
      </c>
      <c r="AO694">
        <v>1</v>
      </c>
      <c r="AP694">
        <v>1</v>
      </c>
      <c r="AQ694">
        <f t="shared" si="1070"/>
        <v>246</v>
      </c>
      <c r="AR694">
        <f t="shared" si="1070"/>
        <v>263</v>
      </c>
      <c r="AS694">
        <f t="shared" si="1071"/>
        <v>358</v>
      </c>
      <c r="AT694">
        <f t="shared" si="1037"/>
        <v>106</v>
      </c>
      <c r="AU694">
        <f t="shared" si="1038"/>
        <v>113</v>
      </c>
      <c r="AV694" s="8">
        <f t="shared" si="1039"/>
        <v>154</v>
      </c>
      <c r="AW694" s="213">
        <f t="shared" si="1084"/>
        <v>6.1060509468788451E-2</v>
      </c>
      <c r="AX694" s="213">
        <f t="shared" si="1085"/>
        <v>6.9188449256100223E-2</v>
      </c>
      <c r="AY694" s="213">
        <f t="shared" si="1086"/>
        <v>0.12677099317971646</v>
      </c>
      <c r="AZ694" s="119">
        <f t="shared" si="1104"/>
        <v>1</v>
      </c>
      <c r="BA694" s="1">
        <v>7</v>
      </c>
      <c r="BB694">
        <v>7.7</v>
      </c>
      <c r="BC694">
        <v>10.7</v>
      </c>
      <c r="BE694" s="7">
        <v>1814</v>
      </c>
      <c r="BG694" s="123">
        <f t="shared" si="1072"/>
        <v>0.8</v>
      </c>
      <c r="BJ694">
        <v>0</v>
      </c>
      <c r="BK694">
        <f t="shared" si="1099"/>
        <v>11.3</v>
      </c>
      <c r="BL694">
        <f t="shared" si="1099"/>
        <v>13.2</v>
      </c>
      <c r="BM694">
        <f t="shared" si="1099"/>
        <v>21.85</v>
      </c>
      <c r="BO694">
        <f t="shared" si="1090"/>
        <v>1</v>
      </c>
      <c r="BP694">
        <f t="shared" si="1090"/>
        <v>1</v>
      </c>
      <c r="BQ694">
        <f t="shared" si="1090"/>
        <v>1</v>
      </c>
      <c r="BR694">
        <f t="shared" si="1073"/>
        <v>246</v>
      </c>
      <c r="BS694">
        <f t="shared" si="1087"/>
        <v>263</v>
      </c>
      <c r="BT694">
        <f t="shared" si="1088"/>
        <v>358</v>
      </c>
      <c r="BV694">
        <f t="shared" si="1074"/>
        <v>0</v>
      </c>
      <c r="BW694">
        <f t="shared" si="1075"/>
        <v>0</v>
      </c>
      <c r="BX694">
        <f t="shared" si="1076"/>
        <v>0</v>
      </c>
      <c r="BY694">
        <f t="shared" si="1029"/>
        <v>1</v>
      </c>
    </row>
    <row r="695" spans="1:77" x14ac:dyDescent="0.25">
      <c r="A695" t="str">
        <f t="shared" si="1077"/>
        <v>29516</v>
      </c>
      <c r="D695">
        <v>2</v>
      </c>
      <c r="E695">
        <v>95</v>
      </c>
      <c r="F695">
        <v>40.5</v>
      </c>
      <c r="G695">
        <v>16</v>
      </c>
      <c r="H695">
        <v>16.5</v>
      </c>
      <c r="I695">
        <v>0</v>
      </c>
      <c r="J695">
        <v>26</v>
      </c>
      <c r="K695">
        <v>30</v>
      </c>
      <c r="L695">
        <v>43.3</v>
      </c>
      <c r="M695" s="115">
        <f t="shared" si="1060"/>
        <v>1640.16</v>
      </c>
      <c r="N695" s="7">
        <v>2336.669516687492</v>
      </c>
      <c r="O695" s="7">
        <v>2503.3688418217644</v>
      </c>
      <c r="P695" s="7">
        <v>3409.2</v>
      </c>
      <c r="Q695" s="121" t="s">
        <v>392</v>
      </c>
      <c r="R695">
        <v>1</v>
      </c>
      <c r="S695">
        <v>1</v>
      </c>
      <c r="T695">
        <v>1</v>
      </c>
      <c r="U695" t="e">
        <f t="shared" si="1061"/>
        <v>#VALUE!</v>
      </c>
      <c r="V695">
        <f t="shared" si="1062"/>
        <v>1286</v>
      </c>
      <c r="W695">
        <f t="shared" si="1063"/>
        <v>1378</v>
      </c>
      <c r="X695">
        <f t="shared" si="1064"/>
        <v>1876</v>
      </c>
      <c r="Y695" t="e">
        <f t="shared" si="1032"/>
        <v>#VALUE!</v>
      </c>
      <c r="Z695">
        <f t="shared" si="1033"/>
        <v>221</v>
      </c>
      <c r="AA695">
        <f t="shared" si="1034"/>
        <v>237</v>
      </c>
      <c r="AB695" s="8">
        <f t="shared" si="1035"/>
        <v>323</v>
      </c>
      <c r="AC695" s="213" t="e">
        <f t="shared" si="1078"/>
        <v>#VALUE!</v>
      </c>
      <c r="AD695" s="213">
        <f t="shared" si="1079"/>
        <v>0.73910109660716294</v>
      </c>
      <c r="AE695" s="213">
        <f t="shared" si="1080"/>
        <v>0.84840225792922785</v>
      </c>
      <c r="AF695" s="213">
        <f t="shared" si="1081"/>
        <v>1.5634003344660488</v>
      </c>
      <c r="AG695" s="167">
        <f t="shared" si="1065"/>
        <v>2.0829999999999999E-4</v>
      </c>
      <c r="AH695" s="167">
        <f t="shared" si="1066"/>
        <v>1.724</v>
      </c>
      <c r="AI695" s="167">
        <f t="shared" si="1067"/>
        <v>4</v>
      </c>
      <c r="AJ695" s="167">
        <f t="shared" si="1068"/>
        <v>1.392796E-3</v>
      </c>
      <c r="AK695" s="115">
        <f>AK513*(1-(($E695-50)*0.005))</f>
        <v>277.27902527746244</v>
      </c>
      <c r="AL695" s="7">
        <f t="shared" ref="AL695:AM695" si="1120">AL513*(1-(($E695-50)*0.005))</f>
        <v>297.06026779273577</v>
      </c>
      <c r="AM695" s="7">
        <f t="shared" si="1120"/>
        <v>404.55</v>
      </c>
      <c r="AN695">
        <v>1</v>
      </c>
      <c r="AO695">
        <v>1</v>
      </c>
      <c r="AP695">
        <v>1</v>
      </c>
      <c r="AQ695">
        <f t="shared" si="1070"/>
        <v>312</v>
      </c>
      <c r="AR695">
        <f t="shared" si="1070"/>
        <v>335</v>
      </c>
      <c r="AS695">
        <f t="shared" si="1071"/>
        <v>456</v>
      </c>
      <c r="AT695">
        <f t="shared" si="1037"/>
        <v>134</v>
      </c>
      <c r="AU695">
        <f t="shared" si="1038"/>
        <v>144</v>
      </c>
      <c r="AV695" s="8">
        <f t="shared" si="1039"/>
        <v>196</v>
      </c>
      <c r="AW695" s="213">
        <f t="shared" si="1084"/>
        <v>0.27566875131897833</v>
      </c>
      <c r="AX695" s="213">
        <f t="shared" si="1085"/>
        <v>0.31765399504571312</v>
      </c>
      <c r="AY695" s="213">
        <f t="shared" si="1086"/>
        <v>0.58326142355075616</v>
      </c>
      <c r="AZ695" s="119">
        <f t="shared" si="1104"/>
        <v>1.9</v>
      </c>
      <c r="BA695" s="1">
        <v>7</v>
      </c>
      <c r="BB695">
        <v>7.7</v>
      </c>
      <c r="BC695">
        <v>10.7</v>
      </c>
      <c r="BE695" s="7">
        <v>2412</v>
      </c>
      <c r="BG695" s="123">
        <f t="shared" si="1072"/>
        <v>0.68</v>
      </c>
      <c r="BJ695">
        <v>0</v>
      </c>
      <c r="BK695">
        <f t="shared" si="1099"/>
        <v>11.3</v>
      </c>
      <c r="BL695">
        <f t="shared" si="1099"/>
        <v>13.2</v>
      </c>
      <c r="BM695">
        <f t="shared" si="1099"/>
        <v>21.85</v>
      </c>
      <c r="BO695">
        <f t="shared" si="1090"/>
        <v>1</v>
      </c>
      <c r="BP695">
        <f t="shared" si="1090"/>
        <v>1</v>
      </c>
      <c r="BQ695">
        <f t="shared" si="1090"/>
        <v>1</v>
      </c>
      <c r="BR695">
        <f t="shared" si="1073"/>
        <v>312</v>
      </c>
      <c r="BS695">
        <f t="shared" si="1087"/>
        <v>335</v>
      </c>
      <c r="BT695">
        <f t="shared" si="1088"/>
        <v>456</v>
      </c>
      <c r="BV695">
        <f t="shared" si="1074"/>
        <v>0</v>
      </c>
      <c r="BW695">
        <f t="shared" si="1075"/>
        <v>0</v>
      </c>
      <c r="BX695">
        <f t="shared" si="1076"/>
        <v>0</v>
      </c>
      <c r="BY695">
        <f t="shared" si="1029"/>
        <v>1</v>
      </c>
    </row>
    <row r="696" spans="1:77" x14ac:dyDescent="0.25">
      <c r="A696" t="str">
        <f t="shared" si="1077"/>
        <v>29520</v>
      </c>
      <c r="D696">
        <v>2</v>
      </c>
      <c r="E696">
        <v>95</v>
      </c>
      <c r="F696">
        <v>40.5</v>
      </c>
      <c r="G696">
        <v>20</v>
      </c>
      <c r="H696">
        <v>21.5</v>
      </c>
      <c r="I696">
        <v>0</v>
      </c>
      <c r="J696">
        <v>26</v>
      </c>
      <c r="K696">
        <v>30</v>
      </c>
      <c r="L696">
        <v>43.3</v>
      </c>
      <c r="M696" s="115">
        <f t="shared" si="1060"/>
        <v>2048</v>
      </c>
      <c r="N696" s="7">
        <v>2232.7836804230465</v>
      </c>
      <c r="O696" s="7">
        <v>2401.8435041457315</v>
      </c>
      <c r="P696" s="7">
        <v>2924.64</v>
      </c>
      <c r="Q696" s="121" t="s">
        <v>392</v>
      </c>
      <c r="R696">
        <v>1</v>
      </c>
      <c r="S696">
        <v>1</v>
      </c>
      <c r="T696">
        <v>1</v>
      </c>
      <c r="U696" t="e">
        <f t="shared" si="1061"/>
        <v>#VALUE!</v>
      </c>
      <c r="V696">
        <f t="shared" si="1062"/>
        <v>1229</v>
      </c>
      <c r="W696">
        <f t="shared" si="1063"/>
        <v>1322</v>
      </c>
      <c r="X696">
        <f t="shared" si="1064"/>
        <v>1610</v>
      </c>
      <c r="Y696" t="e">
        <f t="shared" si="1032"/>
        <v>#VALUE!</v>
      </c>
      <c r="Z696">
        <f t="shared" si="1033"/>
        <v>211</v>
      </c>
      <c r="AA696">
        <f t="shared" si="1034"/>
        <v>227</v>
      </c>
      <c r="AB696" s="8">
        <f t="shared" si="1035"/>
        <v>277</v>
      </c>
      <c r="AC696" s="213" t="e">
        <f t="shared" si="1078"/>
        <v>#VALUE!</v>
      </c>
      <c r="AD696" s="213">
        <f t="shared" si="1079"/>
        <v>0.18457683154003238</v>
      </c>
      <c r="AE696" s="213">
        <f t="shared" si="1080"/>
        <v>0.21315904304602995</v>
      </c>
      <c r="AF696" s="213">
        <f t="shared" si="1081"/>
        <v>0.31556082996779899</v>
      </c>
      <c r="AG696" s="167">
        <f t="shared" si="1065"/>
        <v>1.2760000000000001E-4</v>
      </c>
      <c r="AH696" s="167">
        <f t="shared" si="1066"/>
        <v>1.7219</v>
      </c>
      <c r="AI696" s="167">
        <f t="shared" si="1067"/>
        <v>2</v>
      </c>
      <c r="AJ696" s="167">
        <f t="shared" si="1068"/>
        <v>3.76611E-4</v>
      </c>
      <c r="AK696" s="115">
        <f>AK514</f>
        <v>275.93732338069162</v>
      </c>
      <c r="AL696" s="7">
        <f t="shared" ref="AL696:AM696" si="1121">AL514</f>
        <v>296.83048721840407</v>
      </c>
      <c r="AM696" s="7">
        <f t="shared" si="1121"/>
        <v>361.44</v>
      </c>
      <c r="AN696">
        <v>1</v>
      </c>
      <c r="AO696">
        <v>1</v>
      </c>
      <c r="AP696">
        <v>1</v>
      </c>
      <c r="AQ696">
        <f t="shared" si="1070"/>
        <v>311</v>
      </c>
      <c r="AR696">
        <f t="shared" si="1070"/>
        <v>334</v>
      </c>
      <c r="AS696">
        <f t="shared" si="1071"/>
        <v>407</v>
      </c>
      <c r="AT696">
        <f t="shared" si="1037"/>
        <v>134</v>
      </c>
      <c r="AU696">
        <f t="shared" si="1038"/>
        <v>144</v>
      </c>
      <c r="AV696" s="8">
        <f t="shared" si="1039"/>
        <v>175</v>
      </c>
      <c r="AW696" s="213">
        <f t="shared" si="1084"/>
        <v>7.5542293882672168E-2</v>
      </c>
      <c r="AX696" s="213">
        <f t="shared" si="1085"/>
        <v>8.7025815861604919E-2</v>
      </c>
      <c r="AY696" s="213">
        <f t="shared" si="1086"/>
        <v>0.12771047602347047</v>
      </c>
      <c r="AZ696" s="119">
        <f t="shared" si="1104"/>
        <v>1.3</v>
      </c>
      <c r="BA696" s="1">
        <v>7</v>
      </c>
      <c r="BB696">
        <v>7.7</v>
      </c>
      <c r="BC696">
        <v>10.7</v>
      </c>
      <c r="BE696" s="7">
        <v>2560</v>
      </c>
      <c r="BG696" s="123">
        <f t="shared" si="1072"/>
        <v>0.8</v>
      </c>
      <c r="BJ696">
        <v>0</v>
      </c>
      <c r="BK696">
        <f t="shared" si="1099"/>
        <v>11.3</v>
      </c>
      <c r="BL696">
        <f t="shared" si="1099"/>
        <v>13.2</v>
      </c>
      <c r="BM696">
        <f t="shared" si="1099"/>
        <v>21.85</v>
      </c>
      <c r="BO696">
        <f t="shared" si="1090"/>
        <v>1</v>
      </c>
      <c r="BP696">
        <f t="shared" si="1090"/>
        <v>1</v>
      </c>
      <c r="BQ696">
        <f t="shared" si="1090"/>
        <v>1</v>
      </c>
      <c r="BR696">
        <f t="shared" si="1073"/>
        <v>311</v>
      </c>
      <c r="BS696">
        <f t="shared" si="1087"/>
        <v>334</v>
      </c>
      <c r="BT696">
        <f t="shared" si="1088"/>
        <v>407</v>
      </c>
      <c r="BV696">
        <f t="shared" si="1074"/>
        <v>0</v>
      </c>
      <c r="BW696">
        <f t="shared" si="1075"/>
        <v>0</v>
      </c>
      <c r="BX696">
        <f t="shared" si="1076"/>
        <v>0</v>
      </c>
      <c r="BY696">
        <f t="shared" si="1029"/>
        <v>1</v>
      </c>
    </row>
    <row r="697" spans="1:77" x14ac:dyDescent="0.25">
      <c r="A697" t="str">
        <f t="shared" si="1077"/>
        <v>29521</v>
      </c>
      <c r="D697">
        <v>2</v>
      </c>
      <c r="E697">
        <v>95</v>
      </c>
      <c r="F697">
        <v>40.5</v>
      </c>
      <c r="G697">
        <v>21</v>
      </c>
      <c r="H697">
        <v>21.5</v>
      </c>
      <c r="I697">
        <v>0</v>
      </c>
      <c r="J697">
        <v>26</v>
      </c>
      <c r="K697">
        <v>30</v>
      </c>
      <c r="L697">
        <v>43.3</v>
      </c>
      <c r="M697" s="115">
        <f t="shared" si="1060"/>
        <v>2747.2000000000003</v>
      </c>
      <c r="N697" s="7">
        <v>3009.2947651024979</v>
      </c>
      <c r="O697" s="7">
        <v>3223.9795559512399</v>
      </c>
      <c r="P697" s="7">
        <v>4390.5600000000004</v>
      </c>
      <c r="Q697" s="121" t="s">
        <v>392</v>
      </c>
      <c r="R697">
        <v>1</v>
      </c>
      <c r="S697">
        <v>1</v>
      </c>
      <c r="T697">
        <v>1</v>
      </c>
      <c r="U697" t="e">
        <f t="shared" si="1061"/>
        <v>#VALUE!</v>
      </c>
      <c r="V697">
        <f t="shared" si="1062"/>
        <v>1656</v>
      </c>
      <c r="W697">
        <f t="shared" si="1063"/>
        <v>1774</v>
      </c>
      <c r="X697">
        <f t="shared" si="1064"/>
        <v>2416</v>
      </c>
      <c r="Y697" t="e">
        <f t="shared" si="1032"/>
        <v>#VALUE!</v>
      </c>
      <c r="Z697">
        <f t="shared" si="1033"/>
        <v>285</v>
      </c>
      <c r="AA697">
        <f t="shared" si="1034"/>
        <v>305</v>
      </c>
      <c r="AB697" s="8">
        <f t="shared" si="1035"/>
        <v>416</v>
      </c>
      <c r="AC697" s="213" t="e">
        <f t="shared" si="1078"/>
        <v>#VALUE!</v>
      </c>
      <c r="AD697" s="213">
        <f t="shared" si="1079"/>
        <v>0.47730034104655111</v>
      </c>
      <c r="AE697" s="213">
        <f t="shared" si="1080"/>
        <v>0.54518536463480216</v>
      </c>
      <c r="AF697" s="213">
        <f t="shared" si="1081"/>
        <v>1.0024618711244022</v>
      </c>
      <c r="AG697" s="167">
        <f t="shared" si="1065"/>
        <v>1.2760000000000001E-4</v>
      </c>
      <c r="AH697" s="167">
        <f t="shared" si="1066"/>
        <v>1.7219</v>
      </c>
      <c r="AI697" s="167">
        <f t="shared" si="1067"/>
        <v>4</v>
      </c>
      <c r="AJ697" s="167">
        <f t="shared" si="1068"/>
        <v>5.1420100000000005E-4</v>
      </c>
      <c r="AK697" s="115">
        <f>AK515*(1-(($E697-50)*0.005))</f>
        <v>302.52097792341073</v>
      </c>
      <c r="AL697" s="7">
        <f t="shared" ref="AL697:AM697" si="1122">AL515*(1-(($E697-50)*0.005))</f>
        <v>324.10299561938484</v>
      </c>
      <c r="AM697" s="7">
        <f t="shared" si="1122"/>
        <v>441.37799999999999</v>
      </c>
      <c r="AN697">
        <v>1</v>
      </c>
      <c r="AO697">
        <v>1</v>
      </c>
      <c r="AP697">
        <v>1</v>
      </c>
      <c r="AQ697">
        <f t="shared" si="1070"/>
        <v>341</v>
      </c>
      <c r="AR697">
        <f t="shared" si="1070"/>
        <v>365</v>
      </c>
      <c r="AS697">
        <f t="shared" si="1071"/>
        <v>497</v>
      </c>
      <c r="AT697">
        <f t="shared" si="1037"/>
        <v>147</v>
      </c>
      <c r="AU697">
        <f t="shared" si="1038"/>
        <v>157</v>
      </c>
      <c r="AV697" s="8">
        <f t="shared" si="1039"/>
        <v>214</v>
      </c>
      <c r="AW697" s="213">
        <f t="shared" si="1084"/>
        <v>0.13063722584040824</v>
      </c>
      <c r="AX697" s="213">
        <f t="shared" si="1085"/>
        <v>0.14856567926402467</v>
      </c>
      <c r="AY697" s="213">
        <f t="shared" si="1086"/>
        <v>0.27228941448629879</v>
      </c>
      <c r="AZ697" s="119">
        <f t="shared" si="1104"/>
        <v>2.5</v>
      </c>
      <c r="BA697" s="1">
        <v>7</v>
      </c>
      <c r="BB697">
        <v>7.7</v>
      </c>
      <c r="BC697">
        <v>10.7</v>
      </c>
      <c r="BE697" s="7">
        <v>3434</v>
      </c>
      <c r="BG697" s="123">
        <f t="shared" si="1072"/>
        <v>0.8</v>
      </c>
      <c r="BJ697">
        <v>0</v>
      </c>
      <c r="BK697">
        <f t="shared" si="1099"/>
        <v>11.3</v>
      </c>
      <c r="BL697">
        <f t="shared" si="1099"/>
        <v>13.2</v>
      </c>
      <c r="BM697">
        <f t="shared" si="1099"/>
        <v>21.85</v>
      </c>
      <c r="BO697">
        <f t="shared" si="1090"/>
        <v>1</v>
      </c>
      <c r="BP697">
        <f t="shared" si="1090"/>
        <v>1</v>
      </c>
      <c r="BQ697">
        <f t="shared" si="1090"/>
        <v>1</v>
      </c>
      <c r="BR697">
        <f t="shared" si="1073"/>
        <v>341</v>
      </c>
      <c r="BS697">
        <f t="shared" si="1087"/>
        <v>365</v>
      </c>
      <c r="BT697">
        <f t="shared" si="1088"/>
        <v>497</v>
      </c>
      <c r="BV697">
        <f t="shared" si="1074"/>
        <v>0</v>
      </c>
      <c r="BW697">
        <f t="shared" si="1075"/>
        <v>0</v>
      </c>
      <c r="BX697">
        <f t="shared" si="1076"/>
        <v>0</v>
      </c>
      <c r="BY697">
        <f t="shared" si="1029"/>
        <v>1</v>
      </c>
    </row>
    <row r="698" spans="1:77" x14ac:dyDescent="0.25">
      <c r="A698" t="str">
        <f t="shared" si="1077"/>
        <v>29510</v>
      </c>
      <c r="D698">
        <v>2</v>
      </c>
      <c r="E698">
        <v>95</v>
      </c>
      <c r="F698">
        <v>40.5</v>
      </c>
      <c r="G698">
        <v>10</v>
      </c>
      <c r="H698">
        <v>11.5</v>
      </c>
      <c r="I698">
        <v>0</v>
      </c>
      <c r="J698">
        <v>26</v>
      </c>
      <c r="K698">
        <v>30</v>
      </c>
      <c r="L698">
        <v>43</v>
      </c>
      <c r="M698" s="115">
        <f t="shared" si="1060"/>
        <v>1256.4000000000001</v>
      </c>
      <c r="N698" s="7">
        <v>1574.3905475253332</v>
      </c>
      <c r="O698" s="7">
        <v>1696.1265760133244</v>
      </c>
      <c r="P698" s="7">
        <v>2081.98</v>
      </c>
      <c r="Q698" s="121" t="s">
        <v>392</v>
      </c>
      <c r="R698">
        <v>1</v>
      </c>
      <c r="S698">
        <v>1</v>
      </c>
      <c r="T698">
        <v>1</v>
      </c>
      <c r="U698" t="e">
        <f t="shared" si="1061"/>
        <v>#VALUE!</v>
      </c>
      <c r="V698">
        <f t="shared" si="1062"/>
        <v>866</v>
      </c>
      <c r="W698">
        <f t="shared" si="1063"/>
        <v>933</v>
      </c>
      <c r="X698">
        <f t="shared" si="1064"/>
        <v>1146</v>
      </c>
      <c r="Y698" t="e">
        <f t="shared" si="1032"/>
        <v>#VALUE!</v>
      </c>
      <c r="Z698">
        <f t="shared" si="1033"/>
        <v>149</v>
      </c>
      <c r="AA698">
        <f t="shared" si="1034"/>
        <v>160</v>
      </c>
      <c r="AB698" s="8">
        <f t="shared" si="1035"/>
        <v>197</v>
      </c>
      <c r="AC698" s="213" t="e">
        <f t="shared" si="1078"/>
        <v>#VALUE!</v>
      </c>
      <c r="AD698" s="213">
        <f t="shared" si="1079"/>
        <v>0.11681127391472532</v>
      </c>
      <c r="AE698" s="213">
        <f t="shared" si="1080"/>
        <v>0.13389869764237411</v>
      </c>
      <c r="AF698" s="213">
        <f t="shared" si="1081"/>
        <v>0.19958849887300792</v>
      </c>
      <c r="AG698" s="167">
        <f t="shared" si="1065"/>
        <v>3.969E-4</v>
      </c>
      <c r="AH698" s="167">
        <f t="shared" si="1066"/>
        <v>1.7345999999999999</v>
      </c>
      <c r="AI698" s="167">
        <f t="shared" si="1067"/>
        <v>2</v>
      </c>
      <c r="AJ698" s="167">
        <f t="shared" si="1068"/>
        <v>3.6734700000000002E-4</v>
      </c>
      <c r="AK698" s="115">
        <f>AK516</f>
        <v>218.26918973175157</v>
      </c>
      <c r="AL698" s="7">
        <f t="shared" ref="AL698:AM698" si="1123">AL516</f>
        <v>235.14633901405676</v>
      </c>
      <c r="AM698" s="7">
        <f t="shared" si="1123"/>
        <v>288.64</v>
      </c>
      <c r="AN698">
        <v>1</v>
      </c>
      <c r="AO698">
        <v>1</v>
      </c>
      <c r="AP698">
        <v>1</v>
      </c>
      <c r="AQ698">
        <f t="shared" si="1070"/>
        <v>246</v>
      </c>
      <c r="AR698">
        <f t="shared" si="1070"/>
        <v>265</v>
      </c>
      <c r="AS698">
        <f t="shared" si="1071"/>
        <v>325</v>
      </c>
      <c r="AT698">
        <f t="shared" si="1037"/>
        <v>106</v>
      </c>
      <c r="AU698">
        <f t="shared" si="1038"/>
        <v>114</v>
      </c>
      <c r="AV698" s="8">
        <f t="shared" si="1039"/>
        <v>140</v>
      </c>
      <c r="AW698" s="213">
        <f t="shared" si="1084"/>
        <v>6.0884283201225513E-2</v>
      </c>
      <c r="AX698" s="213">
        <f t="shared" si="1085"/>
        <v>6.9969127304731121E-2</v>
      </c>
      <c r="AY698" s="213">
        <f t="shared" si="1086"/>
        <v>0.10366899947975949</v>
      </c>
      <c r="AZ698" s="119">
        <f t="shared" si="1104"/>
        <v>0.6</v>
      </c>
      <c r="BA698" s="1">
        <v>7.8</v>
      </c>
      <c r="BB698">
        <v>8.6999999999999993</v>
      </c>
      <c r="BC698">
        <v>12.2</v>
      </c>
      <c r="BE698" s="7">
        <v>1396</v>
      </c>
      <c r="BG698" s="123">
        <f t="shared" si="1072"/>
        <v>0.9</v>
      </c>
      <c r="BJ698">
        <v>0</v>
      </c>
      <c r="BK698">
        <f t="shared" si="1099"/>
        <v>12.3</v>
      </c>
      <c r="BL698">
        <f t="shared" si="1099"/>
        <v>14.1</v>
      </c>
      <c r="BM698">
        <f t="shared" si="1099"/>
        <v>21.85</v>
      </c>
      <c r="BO698">
        <f t="shared" si="1090"/>
        <v>1</v>
      </c>
      <c r="BP698">
        <f t="shared" si="1090"/>
        <v>1</v>
      </c>
      <c r="BQ698">
        <f t="shared" si="1090"/>
        <v>1</v>
      </c>
      <c r="BR698">
        <f t="shared" si="1073"/>
        <v>246</v>
      </c>
      <c r="BS698">
        <f t="shared" si="1087"/>
        <v>265</v>
      </c>
      <c r="BT698">
        <f t="shared" si="1088"/>
        <v>325</v>
      </c>
      <c r="BV698">
        <f t="shared" si="1074"/>
        <v>0</v>
      </c>
      <c r="BW698">
        <f t="shared" si="1075"/>
        <v>0</v>
      </c>
      <c r="BX698">
        <f t="shared" si="1076"/>
        <v>0</v>
      </c>
      <c r="BY698">
        <f t="shared" si="1029"/>
        <v>1</v>
      </c>
    </row>
    <row r="699" spans="1:77" x14ac:dyDescent="0.25">
      <c r="A699" t="str">
        <f t="shared" si="1077"/>
        <v>29511</v>
      </c>
      <c r="D699">
        <v>2</v>
      </c>
      <c r="E699">
        <v>95</v>
      </c>
      <c r="F699">
        <v>40.5</v>
      </c>
      <c r="G699">
        <v>11</v>
      </c>
      <c r="H699">
        <v>11.5</v>
      </c>
      <c r="I699">
        <v>0</v>
      </c>
      <c r="J699">
        <v>26</v>
      </c>
      <c r="K699">
        <v>30</v>
      </c>
      <c r="L699">
        <v>43</v>
      </c>
      <c r="M699" s="115">
        <f t="shared" si="1060"/>
        <v>1195.44</v>
      </c>
      <c r="N699" s="7">
        <v>2136.1856779144437</v>
      </c>
      <c r="O699" s="7">
        <v>2301.3611872256411</v>
      </c>
      <c r="P699" s="7">
        <v>2824.9</v>
      </c>
      <c r="Q699" s="121" t="s">
        <v>392</v>
      </c>
      <c r="R699">
        <v>1</v>
      </c>
      <c r="S699">
        <v>1</v>
      </c>
      <c r="T699">
        <v>1</v>
      </c>
      <c r="U699" t="e">
        <f t="shared" si="1061"/>
        <v>#VALUE!</v>
      </c>
      <c r="V699">
        <f t="shared" si="1062"/>
        <v>1176</v>
      </c>
      <c r="W699">
        <f t="shared" si="1063"/>
        <v>1267</v>
      </c>
      <c r="X699">
        <f t="shared" si="1064"/>
        <v>1555</v>
      </c>
      <c r="Y699" t="e">
        <f t="shared" si="1032"/>
        <v>#VALUE!</v>
      </c>
      <c r="Z699">
        <f t="shared" si="1033"/>
        <v>202</v>
      </c>
      <c r="AA699">
        <f t="shared" si="1034"/>
        <v>218</v>
      </c>
      <c r="AB699" s="8">
        <f t="shared" si="1035"/>
        <v>267</v>
      </c>
      <c r="AC699" s="213" t="e">
        <f t="shared" si="1078"/>
        <v>#VALUE!</v>
      </c>
      <c r="AD699" s="213">
        <f t="shared" si="1079"/>
        <v>0.35471915035146528</v>
      </c>
      <c r="AE699" s="213">
        <f t="shared" si="1080"/>
        <v>0.41022031910585094</v>
      </c>
      <c r="AF699" s="213">
        <f t="shared" si="1081"/>
        <v>0.60413785881210624</v>
      </c>
      <c r="AG699" s="167">
        <f t="shared" si="1065"/>
        <v>3.969E-4</v>
      </c>
      <c r="AH699" s="167">
        <f t="shared" si="1066"/>
        <v>1.7345999999999999</v>
      </c>
      <c r="AI699" s="167">
        <f t="shared" si="1067"/>
        <v>4</v>
      </c>
      <c r="AJ699" s="167">
        <f t="shared" si="1068"/>
        <v>5.7428799999999995E-4</v>
      </c>
      <c r="AK699" s="115">
        <f>AK517*(1-(($E699-50)*0.005))</f>
        <v>277.45</v>
      </c>
      <c r="AL699" s="7">
        <f t="shared" ref="AL699:AM699" si="1124">AL517*(1-(($E699-50)*0.005))</f>
        <v>298.375</v>
      </c>
      <c r="AM699" s="7">
        <f t="shared" si="1124"/>
        <v>366.57499999999999</v>
      </c>
      <c r="AN699">
        <v>1</v>
      </c>
      <c r="AO699">
        <v>1</v>
      </c>
      <c r="AP699">
        <v>1</v>
      </c>
      <c r="AQ699">
        <f t="shared" si="1070"/>
        <v>312</v>
      </c>
      <c r="AR699">
        <f t="shared" si="1070"/>
        <v>336</v>
      </c>
      <c r="AS699">
        <f t="shared" si="1071"/>
        <v>413</v>
      </c>
      <c r="AT699">
        <f t="shared" si="1037"/>
        <v>134</v>
      </c>
      <c r="AU699">
        <f t="shared" si="1038"/>
        <v>144</v>
      </c>
      <c r="AV699" s="8">
        <f t="shared" si="1039"/>
        <v>178</v>
      </c>
      <c r="AW699" s="213">
        <f t="shared" si="1084"/>
        <v>0.16242988867145094</v>
      </c>
      <c r="AX699" s="213">
        <f t="shared" si="1085"/>
        <v>0.18623676427202723</v>
      </c>
      <c r="AY699" s="213">
        <f t="shared" si="1086"/>
        <v>0.27875225801897668</v>
      </c>
      <c r="AZ699" s="119">
        <f t="shared" si="1104"/>
        <v>1.3</v>
      </c>
      <c r="BA699" s="1">
        <v>7.8</v>
      </c>
      <c r="BB699">
        <v>8.6999999999999993</v>
      </c>
      <c r="BC699">
        <v>12.2</v>
      </c>
      <c r="BE699" s="7">
        <v>1758</v>
      </c>
      <c r="BG699" s="123">
        <f t="shared" si="1072"/>
        <v>0.68</v>
      </c>
      <c r="BJ699">
        <v>0</v>
      </c>
      <c r="BK699">
        <f t="shared" si="1099"/>
        <v>12.3</v>
      </c>
      <c r="BL699">
        <f t="shared" si="1099"/>
        <v>14.1</v>
      </c>
      <c r="BM699">
        <f t="shared" si="1099"/>
        <v>21.85</v>
      </c>
      <c r="BO699">
        <f t="shared" si="1090"/>
        <v>1</v>
      </c>
      <c r="BP699">
        <f t="shared" si="1090"/>
        <v>1</v>
      </c>
      <c r="BQ699">
        <f t="shared" si="1090"/>
        <v>1</v>
      </c>
      <c r="BR699">
        <f t="shared" si="1073"/>
        <v>312</v>
      </c>
      <c r="BS699">
        <f t="shared" si="1087"/>
        <v>336</v>
      </c>
      <c r="BT699">
        <f t="shared" si="1088"/>
        <v>413</v>
      </c>
      <c r="BV699">
        <f t="shared" si="1074"/>
        <v>0</v>
      </c>
      <c r="BW699">
        <f t="shared" si="1075"/>
        <v>0</v>
      </c>
      <c r="BX699">
        <f t="shared" si="1076"/>
        <v>0</v>
      </c>
      <c r="BY699">
        <f t="shared" si="1029"/>
        <v>1</v>
      </c>
    </row>
    <row r="700" spans="1:77" x14ac:dyDescent="0.25">
      <c r="A700" t="str">
        <f t="shared" si="1077"/>
        <v>29515</v>
      </c>
      <c r="D700">
        <v>2</v>
      </c>
      <c r="E700">
        <v>95</v>
      </c>
      <c r="F700">
        <v>40.5</v>
      </c>
      <c r="G700">
        <v>15</v>
      </c>
      <c r="H700">
        <v>16.5</v>
      </c>
      <c r="I700">
        <v>0</v>
      </c>
      <c r="J700">
        <v>26</v>
      </c>
      <c r="K700">
        <v>30</v>
      </c>
      <c r="L700">
        <v>44.1</v>
      </c>
      <c r="M700" s="115">
        <f t="shared" si="1060"/>
        <v>1612.8000000000002</v>
      </c>
      <c r="N700" s="7">
        <v>1798.7737222599399</v>
      </c>
      <c r="O700" s="7">
        <v>1926.0891717740149</v>
      </c>
      <c r="P700" s="7">
        <v>2655.16</v>
      </c>
      <c r="Q700" s="121" t="s">
        <v>392</v>
      </c>
      <c r="R700">
        <v>1</v>
      </c>
      <c r="S700">
        <v>1</v>
      </c>
      <c r="T700">
        <v>1</v>
      </c>
      <c r="U700" t="e">
        <f t="shared" si="1061"/>
        <v>#VALUE!</v>
      </c>
      <c r="V700">
        <f t="shared" si="1062"/>
        <v>990</v>
      </c>
      <c r="W700">
        <f t="shared" si="1063"/>
        <v>1060</v>
      </c>
      <c r="X700">
        <f t="shared" si="1064"/>
        <v>1461</v>
      </c>
      <c r="Y700" t="e">
        <f t="shared" si="1032"/>
        <v>#VALUE!</v>
      </c>
      <c r="Z700">
        <f t="shared" si="1033"/>
        <v>170</v>
      </c>
      <c r="AA700">
        <f t="shared" si="1034"/>
        <v>182</v>
      </c>
      <c r="AB700" s="8">
        <f t="shared" si="1035"/>
        <v>251</v>
      </c>
      <c r="AC700" s="213" t="e">
        <f t="shared" si="1078"/>
        <v>#VALUE!</v>
      </c>
      <c r="AD700" s="213">
        <f t="shared" si="1079"/>
        <v>0.15384408261823337</v>
      </c>
      <c r="AE700" s="213">
        <f t="shared" si="1080"/>
        <v>0.17583721805214683</v>
      </c>
      <c r="AF700" s="213">
        <f t="shared" si="1081"/>
        <v>0.3302524302846454</v>
      </c>
      <c r="AG700" s="167">
        <f t="shared" si="1065"/>
        <v>2.0829999999999999E-4</v>
      </c>
      <c r="AH700" s="167">
        <f t="shared" si="1066"/>
        <v>1.724</v>
      </c>
      <c r="AI700" s="167">
        <f t="shared" si="1067"/>
        <v>2</v>
      </c>
      <c r="AJ700" s="167">
        <f t="shared" si="1068"/>
        <v>4.6182900000000003E-4</v>
      </c>
      <c r="AK700" s="115">
        <f>AK518</f>
        <v>245.53983484833029</v>
      </c>
      <c r="AL700" s="7">
        <f t="shared" ref="AL700:AM700" si="1125">AL518</f>
        <v>262.91890485611941</v>
      </c>
      <c r="AM700" s="7">
        <f t="shared" si="1125"/>
        <v>362.44</v>
      </c>
      <c r="AN700">
        <v>1</v>
      </c>
      <c r="AO700">
        <v>1</v>
      </c>
      <c r="AP700">
        <v>1</v>
      </c>
      <c r="AQ700">
        <f t="shared" si="1070"/>
        <v>277</v>
      </c>
      <c r="AR700">
        <f t="shared" si="1070"/>
        <v>296</v>
      </c>
      <c r="AS700">
        <f t="shared" si="1071"/>
        <v>408</v>
      </c>
      <c r="AT700">
        <f t="shared" si="1037"/>
        <v>119</v>
      </c>
      <c r="AU700">
        <f t="shared" si="1038"/>
        <v>127</v>
      </c>
      <c r="AV700" s="8">
        <f t="shared" si="1039"/>
        <v>175</v>
      </c>
      <c r="AW700" s="213">
        <f t="shared" si="1084"/>
        <v>7.6551764719132789E-2</v>
      </c>
      <c r="AX700" s="213">
        <f t="shared" si="1085"/>
        <v>8.693783619237816E-2</v>
      </c>
      <c r="AY700" s="213">
        <f t="shared" si="1086"/>
        <v>0.16283222034317871</v>
      </c>
      <c r="AZ700" s="119">
        <f t="shared" si="1104"/>
        <v>1</v>
      </c>
      <c r="BA700" s="1">
        <v>7</v>
      </c>
      <c r="BB700">
        <v>7.7</v>
      </c>
      <c r="BC700">
        <v>10.7</v>
      </c>
      <c r="BE700" s="7">
        <v>2016</v>
      </c>
      <c r="BG700" s="123">
        <f t="shared" si="1072"/>
        <v>0.8</v>
      </c>
      <c r="BJ700">
        <v>0</v>
      </c>
      <c r="BK700">
        <f t="shared" si="1099"/>
        <v>10.9</v>
      </c>
      <c r="BL700">
        <f t="shared" si="1099"/>
        <v>12.8</v>
      </c>
      <c r="BM700">
        <f t="shared" si="1099"/>
        <v>21.85</v>
      </c>
      <c r="BO700">
        <f t="shared" si="1090"/>
        <v>1</v>
      </c>
      <c r="BP700">
        <f t="shared" si="1090"/>
        <v>1</v>
      </c>
      <c r="BQ700">
        <f t="shared" si="1090"/>
        <v>1</v>
      </c>
      <c r="BR700">
        <f t="shared" si="1073"/>
        <v>277</v>
      </c>
      <c r="BS700">
        <f t="shared" si="1087"/>
        <v>296</v>
      </c>
      <c r="BT700">
        <f t="shared" si="1088"/>
        <v>408</v>
      </c>
      <c r="BV700">
        <f t="shared" si="1074"/>
        <v>0</v>
      </c>
      <c r="BW700">
        <f t="shared" si="1075"/>
        <v>0</v>
      </c>
      <c r="BX700">
        <f t="shared" si="1076"/>
        <v>0</v>
      </c>
      <c r="BY700">
        <f t="shared" si="1029"/>
        <v>1</v>
      </c>
    </row>
    <row r="701" spans="1:77" x14ac:dyDescent="0.25">
      <c r="A701" t="str">
        <f t="shared" si="1077"/>
        <v>29516</v>
      </c>
      <c r="D701">
        <v>2</v>
      </c>
      <c r="E701">
        <v>95</v>
      </c>
      <c r="F701">
        <v>40.5</v>
      </c>
      <c r="G701">
        <v>16</v>
      </c>
      <c r="H701">
        <v>16.5</v>
      </c>
      <c r="I701">
        <v>0</v>
      </c>
      <c r="J701">
        <v>26</v>
      </c>
      <c r="K701">
        <v>30</v>
      </c>
      <c r="L701">
        <v>44.1</v>
      </c>
      <c r="M701" s="115">
        <f t="shared" si="1060"/>
        <v>1822.4</v>
      </c>
      <c r="N701" s="7">
        <v>2630.3871448118639</v>
      </c>
      <c r="O701" s="7">
        <v>2816.5633812075234</v>
      </c>
      <c r="P701" s="7">
        <v>3882.7</v>
      </c>
      <c r="Q701" s="121" t="s">
        <v>392</v>
      </c>
      <c r="R701">
        <v>1</v>
      </c>
      <c r="S701">
        <v>1</v>
      </c>
      <c r="T701">
        <v>1</v>
      </c>
      <c r="U701" t="e">
        <f t="shared" si="1061"/>
        <v>#VALUE!</v>
      </c>
      <c r="V701">
        <f t="shared" si="1062"/>
        <v>1448</v>
      </c>
      <c r="W701">
        <f t="shared" si="1063"/>
        <v>1550</v>
      </c>
      <c r="X701">
        <f t="shared" si="1064"/>
        <v>2137</v>
      </c>
      <c r="Y701" t="e">
        <f t="shared" si="1032"/>
        <v>#VALUE!</v>
      </c>
      <c r="Z701">
        <f t="shared" si="1033"/>
        <v>249</v>
      </c>
      <c r="AA701">
        <f t="shared" si="1034"/>
        <v>267</v>
      </c>
      <c r="AB701" s="8">
        <f t="shared" si="1035"/>
        <v>368</v>
      </c>
      <c r="AC701" s="213" t="e">
        <f t="shared" si="1078"/>
        <v>#VALUE!</v>
      </c>
      <c r="AD701" s="213">
        <f t="shared" si="1079"/>
        <v>0.93526995101298416</v>
      </c>
      <c r="AE701" s="213">
        <f t="shared" si="1080"/>
        <v>1.0734248767687282</v>
      </c>
      <c r="AF701" s="213">
        <f t="shared" si="1081"/>
        <v>2.0229711552035035</v>
      </c>
      <c r="AG701" s="167">
        <f t="shared" si="1065"/>
        <v>2.0829999999999999E-4</v>
      </c>
      <c r="AH701" s="167">
        <f t="shared" si="1066"/>
        <v>1.724</v>
      </c>
      <c r="AI701" s="167">
        <f t="shared" si="1067"/>
        <v>4</v>
      </c>
      <c r="AJ701" s="167">
        <f t="shared" si="1068"/>
        <v>1.392796E-3</v>
      </c>
      <c r="AK701" s="115">
        <f>AK519*(1-(($E701-50)*0.005))</f>
        <v>312.32499999999999</v>
      </c>
      <c r="AL701" s="7">
        <f t="shared" ref="AL701:AM701" si="1126">AL519*(1-(($E701-50)*0.005))</f>
        <v>334.02500000000003</v>
      </c>
      <c r="AM701" s="7">
        <f t="shared" si="1126"/>
        <v>461.125</v>
      </c>
      <c r="AN701">
        <v>1</v>
      </c>
      <c r="AO701">
        <v>1</v>
      </c>
      <c r="AP701">
        <v>1</v>
      </c>
      <c r="AQ701">
        <f t="shared" si="1070"/>
        <v>352</v>
      </c>
      <c r="AR701">
        <f t="shared" si="1070"/>
        <v>376</v>
      </c>
      <c r="AS701">
        <f t="shared" si="1071"/>
        <v>519</v>
      </c>
      <c r="AT701">
        <f t="shared" si="1037"/>
        <v>151</v>
      </c>
      <c r="AU701">
        <f t="shared" si="1038"/>
        <v>162</v>
      </c>
      <c r="AV701" s="8">
        <f t="shared" si="1039"/>
        <v>223</v>
      </c>
      <c r="AW701" s="213">
        <f t="shared" si="1084"/>
        <v>0.34879218854484095</v>
      </c>
      <c r="AX701" s="213">
        <f t="shared" si="1085"/>
        <v>0.40062936601289911</v>
      </c>
      <c r="AY701" s="213">
        <f t="shared" si="1086"/>
        <v>0.75235582677228374</v>
      </c>
      <c r="AZ701" s="119">
        <f t="shared" si="1104"/>
        <v>1.9</v>
      </c>
      <c r="BA701" s="1">
        <v>7</v>
      </c>
      <c r="BB701">
        <v>7.7</v>
      </c>
      <c r="BC701">
        <v>10.7</v>
      </c>
      <c r="BE701" s="7">
        <v>2680</v>
      </c>
      <c r="BG701" s="123">
        <f t="shared" si="1072"/>
        <v>0.68</v>
      </c>
      <c r="BJ701">
        <v>0</v>
      </c>
      <c r="BK701">
        <f t="shared" si="1099"/>
        <v>10.9</v>
      </c>
      <c r="BL701">
        <f t="shared" si="1099"/>
        <v>12.8</v>
      </c>
      <c r="BM701">
        <f t="shared" si="1099"/>
        <v>21.85</v>
      </c>
      <c r="BO701">
        <f t="shared" si="1090"/>
        <v>1</v>
      </c>
      <c r="BP701">
        <f t="shared" si="1090"/>
        <v>1</v>
      </c>
      <c r="BQ701">
        <f t="shared" si="1090"/>
        <v>1</v>
      </c>
      <c r="BR701">
        <f t="shared" si="1073"/>
        <v>352</v>
      </c>
      <c r="BS701">
        <f t="shared" si="1087"/>
        <v>376</v>
      </c>
      <c r="BT701">
        <f t="shared" si="1088"/>
        <v>519</v>
      </c>
      <c r="BV701">
        <f t="shared" si="1074"/>
        <v>0</v>
      </c>
      <c r="BW701">
        <f t="shared" si="1075"/>
        <v>0</v>
      </c>
      <c r="BX701">
        <f t="shared" si="1076"/>
        <v>0</v>
      </c>
      <c r="BY701">
        <f t="shared" si="1029"/>
        <v>1</v>
      </c>
    </row>
    <row r="702" spans="1:77" x14ac:dyDescent="0.25">
      <c r="A702" t="str">
        <f t="shared" si="1077"/>
        <v>29520</v>
      </c>
      <c r="D702">
        <v>2</v>
      </c>
      <c r="E702">
        <v>95</v>
      </c>
      <c r="F702">
        <v>40.5</v>
      </c>
      <c r="G702">
        <v>20</v>
      </c>
      <c r="H702">
        <v>21.5</v>
      </c>
      <c r="I702">
        <v>0</v>
      </c>
      <c r="J702">
        <v>26</v>
      </c>
      <c r="K702">
        <v>30</v>
      </c>
      <c r="L702">
        <v>44.1</v>
      </c>
      <c r="M702" s="115">
        <f t="shared" si="1060"/>
        <v>2275.2000000000003</v>
      </c>
      <c r="N702" s="7">
        <v>2518.7768428703835</v>
      </c>
      <c r="O702" s="7">
        <v>2713.5353098724395</v>
      </c>
      <c r="P702" s="7">
        <v>3330.84</v>
      </c>
      <c r="Q702" s="121" t="s">
        <v>392</v>
      </c>
      <c r="R702">
        <v>1</v>
      </c>
      <c r="S702">
        <v>1</v>
      </c>
      <c r="T702">
        <v>1</v>
      </c>
      <c r="U702" t="e">
        <f t="shared" si="1061"/>
        <v>#VALUE!</v>
      </c>
      <c r="V702">
        <f t="shared" si="1062"/>
        <v>1386</v>
      </c>
      <c r="W702">
        <f t="shared" si="1063"/>
        <v>1493</v>
      </c>
      <c r="X702">
        <f t="shared" si="1064"/>
        <v>1833</v>
      </c>
      <c r="Y702" t="e">
        <f t="shared" si="1032"/>
        <v>#VALUE!</v>
      </c>
      <c r="Z702">
        <f t="shared" si="1033"/>
        <v>238</v>
      </c>
      <c r="AA702">
        <f t="shared" si="1034"/>
        <v>257</v>
      </c>
      <c r="AB702" s="8">
        <f t="shared" si="1035"/>
        <v>315</v>
      </c>
      <c r="AC702" s="213" t="e">
        <f t="shared" si="1078"/>
        <v>#VALUE!</v>
      </c>
      <c r="AD702" s="213">
        <f t="shared" si="1079"/>
        <v>0.23398796326314053</v>
      </c>
      <c r="AE702" s="213">
        <f t="shared" si="1080"/>
        <v>0.27222437384613651</v>
      </c>
      <c r="AF702" s="213">
        <f t="shared" si="1081"/>
        <v>0.40660924503204493</v>
      </c>
      <c r="AG702" s="167">
        <f t="shared" si="1065"/>
        <v>1.2760000000000001E-4</v>
      </c>
      <c r="AH702" s="167">
        <f t="shared" si="1066"/>
        <v>1.7219</v>
      </c>
      <c r="AI702" s="167">
        <f t="shared" si="1067"/>
        <v>2</v>
      </c>
      <c r="AJ702" s="167">
        <f t="shared" si="1068"/>
        <v>3.76611E-4</v>
      </c>
      <c r="AK702" s="115">
        <f>AK520</f>
        <v>311.2816285378957</v>
      </c>
      <c r="AL702" s="7">
        <f t="shared" ref="AL702:AM702" si="1127">AL520</f>
        <v>335.35074484391049</v>
      </c>
      <c r="AM702" s="7">
        <f t="shared" si="1127"/>
        <v>411.64</v>
      </c>
      <c r="AN702">
        <v>1</v>
      </c>
      <c r="AO702">
        <v>1</v>
      </c>
      <c r="AP702">
        <v>1</v>
      </c>
      <c r="AQ702">
        <f t="shared" si="1070"/>
        <v>351</v>
      </c>
      <c r="AR702">
        <f t="shared" si="1070"/>
        <v>378</v>
      </c>
      <c r="AS702">
        <f t="shared" si="1071"/>
        <v>464</v>
      </c>
      <c r="AT702">
        <f t="shared" si="1037"/>
        <v>151</v>
      </c>
      <c r="AU702">
        <f t="shared" si="1038"/>
        <v>163</v>
      </c>
      <c r="AV702" s="8">
        <f t="shared" si="1039"/>
        <v>200</v>
      </c>
      <c r="AW702" s="213">
        <f t="shared" si="1084"/>
        <v>9.5540990142235369E-2</v>
      </c>
      <c r="AX702" s="213">
        <f t="shared" si="1085"/>
        <v>0.11105049536977485</v>
      </c>
      <c r="AY702" s="213">
        <f t="shared" si="1086"/>
        <v>0.16610654986145071</v>
      </c>
      <c r="AZ702" s="119">
        <f t="shared" si="1104"/>
        <v>1.3</v>
      </c>
      <c r="BA702" s="1">
        <v>7</v>
      </c>
      <c r="BB702">
        <v>7.7</v>
      </c>
      <c r="BC702">
        <v>10.7</v>
      </c>
      <c r="BE702" s="7">
        <v>2844</v>
      </c>
      <c r="BG702" s="123">
        <f t="shared" si="1072"/>
        <v>0.8</v>
      </c>
      <c r="BJ702">
        <v>0</v>
      </c>
      <c r="BK702">
        <f t="shared" si="1099"/>
        <v>10.9</v>
      </c>
      <c r="BL702">
        <f t="shared" si="1099"/>
        <v>12.8</v>
      </c>
      <c r="BM702">
        <f t="shared" si="1099"/>
        <v>21.85</v>
      </c>
      <c r="BO702">
        <f t="shared" si="1090"/>
        <v>1</v>
      </c>
      <c r="BP702">
        <f t="shared" si="1090"/>
        <v>1</v>
      </c>
      <c r="BQ702">
        <f t="shared" si="1090"/>
        <v>1</v>
      </c>
      <c r="BR702">
        <f t="shared" si="1073"/>
        <v>351</v>
      </c>
      <c r="BS702">
        <f t="shared" si="1087"/>
        <v>378</v>
      </c>
      <c r="BT702">
        <f t="shared" si="1088"/>
        <v>464</v>
      </c>
      <c r="BV702">
        <f t="shared" si="1074"/>
        <v>0</v>
      </c>
      <c r="BW702">
        <f t="shared" si="1075"/>
        <v>0</v>
      </c>
      <c r="BX702">
        <f t="shared" si="1076"/>
        <v>0</v>
      </c>
      <c r="BY702">
        <f t="shared" si="1029"/>
        <v>1</v>
      </c>
    </row>
    <row r="703" spans="1:77" x14ac:dyDescent="0.25">
      <c r="A703" t="str">
        <f t="shared" si="1077"/>
        <v>29521</v>
      </c>
      <c r="D703">
        <v>2</v>
      </c>
      <c r="E703">
        <v>95</v>
      </c>
      <c r="F703">
        <v>40.5</v>
      </c>
      <c r="G703">
        <v>21</v>
      </c>
      <c r="H703">
        <v>21.5</v>
      </c>
      <c r="I703">
        <v>0</v>
      </c>
      <c r="J703">
        <v>26</v>
      </c>
      <c r="K703">
        <v>30</v>
      </c>
      <c r="L703">
        <v>44.1</v>
      </c>
      <c r="M703" s="115">
        <f t="shared" si="1060"/>
        <v>3052.8</v>
      </c>
      <c r="N703" s="7">
        <v>3387.5608889256064</v>
      </c>
      <c r="O703" s="7">
        <v>3627.3291443724347</v>
      </c>
      <c r="P703" s="7">
        <v>5000.3599999999997</v>
      </c>
      <c r="Q703" s="121" t="s">
        <v>392</v>
      </c>
      <c r="R703">
        <v>1</v>
      </c>
      <c r="S703">
        <v>1</v>
      </c>
      <c r="T703">
        <v>1</v>
      </c>
      <c r="U703" t="e">
        <f t="shared" si="1061"/>
        <v>#VALUE!</v>
      </c>
      <c r="V703">
        <f t="shared" si="1062"/>
        <v>1864</v>
      </c>
      <c r="W703">
        <f t="shared" si="1063"/>
        <v>1996</v>
      </c>
      <c r="X703">
        <f t="shared" si="1064"/>
        <v>2752</v>
      </c>
      <c r="Y703" t="e">
        <f t="shared" si="1032"/>
        <v>#VALUE!</v>
      </c>
      <c r="Z703">
        <f t="shared" si="1033"/>
        <v>321</v>
      </c>
      <c r="AA703">
        <f t="shared" si="1034"/>
        <v>343</v>
      </c>
      <c r="AB703" s="8">
        <f t="shared" si="1035"/>
        <v>473</v>
      </c>
      <c r="AC703" s="213" t="e">
        <f t="shared" si="1078"/>
        <v>#VALUE!</v>
      </c>
      <c r="AD703" s="213">
        <f t="shared" si="1079"/>
        <v>0.60269041466935624</v>
      </c>
      <c r="AE703" s="213">
        <f t="shared" si="1080"/>
        <v>0.68639271982186356</v>
      </c>
      <c r="AF703" s="213">
        <f t="shared" si="1081"/>
        <v>1.2900813098688833</v>
      </c>
      <c r="AG703" s="167">
        <f t="shared" si="1065"/>
        <v>1.2760000000000001E-4</v>
      </c>
      <c r="AH703" s="167">
        <f t="shared" si="1066"/>
        <v>1.7219</v>
      </c>
      <c r="AI703" s="167">
        <f t="shared" si="1067"/>
        <v>4</v>
      </c>
      <c r="AJ703" s="167">
        <f t="shared" si="1068"/>
        <v>5.1420100000000005E-4</v>
      </c>
      <c r="AK703" s="115">
        <f>AK521*(1-(($E703-50)*0.005))</f>
        <v>340.54764085497214</v>
      </c>
      <c r="AL703" s="7">
        <f t="shared" ref="AL703:AM703" si="1128">AL521*(1-(($E703-50)*0.005))</f>
        <v>364.65127070005116</v>
      </c>
      <c r="AM703" s="7">
        <f t="shared" si="1128"/>
        <v>502.68049999999999</v>
      </c>
      <c r="AN703">
        <v>1</v>
      </c>
      <c r="AO703">
        <v>1</v>
      </c>
      <c r="AP703">
        <v>1</v>
      </c>
      <c r="AQ703">
        <f t="shared" si="1070"/>
        <v>384</v>
      </c>
      <c r="AR703">
        <f t="shared" si="1070"/>
        <v>411</v>
      </c>
      <c r="AS703">
        <f t="shared" si="1071"/>
        <v>566</v>
      </c>
      <c r="AT703">
        <f t="shared" si="1037"/>
        <v>165</v>
      </c>
      <c r="AU703">
        <f t="shared" si="1038"/>
        <v>177</v>
      </c>
      <c r="AV703" s="8">
        <f t="shared" si="1039"/>
        <v>243</v>
      </c>
      <c r="AW703" s="213">
        <f t="shared" si="1084"/>
        <v>0.16372262794013492</v>
      </c>
      <c r="AX703" s="213">
        <f t="shared" si="1085"/>
        <v>0.18781250601802263</v>
      </c>
      <c r="AY703" s="213">
        <f t="shared" si="1086"/>
        <v>0.34922898024456522</v>
      </c>
      <c r="AZ703" s="119">
        <f t="shared" si="1104"/>
        <v>2.5</v>
      </c>
      <c r="BA703" s="1">
        <v>7</v>
      </c>
      <c r="BB703">
        <v>7.7</v>
      </c>
      <c r="BC703">
        <v>10.7</v>
      </c>
      <c r="BE703" s="7">
        <v>3816</v>
      </c>
      <c r="BG703" s="123">
        <f t="shared" si="1072"/>
        <v>0.8</v>
      </c>
      <c r="BJ703">
        <v>0</v>
      </c>
      <c r="BK703">
        <f t="shared" si="1099"/>
        <v>10.9</v>
      </c>
      <c r="BL703">
        <f t="shared" si="1099"/>
        <v>12.8</v>
      </c>
      <c r="BM703">
        <f t="shared" si="1099"/>
        <v>21.85</v>
      </c>
      <c r="BO703">
        <f t="shared" si="1090"/>
        <v>1</v>
      </c>
      <c r="BP703">
        <f t="shared" si="1090"/>
        <v>1</v>
      </c>
      <c r="BQ703">
        <f t="shared" si="1090"/>
        <v>1</v>
      </c>
      <c r="BR703">
        <f t="shared" si="1073"/>
        <v>384</v>
      </c>
      <c r="BS703">
        <f t="shared" si="1087"/>
        <v>411</v>
      </c>
      <c r="BT703">
        <f t="shared" si="1088"/>
        <v>566</v>
      </c>
      <c r="BV703">
        <f t="shared" si="1074"/>
        <v>0</v>
      </c>
      <c r="BW703">
        <f t="shared" si="1075"/>
        <v>0</v>
      </c>
      <c r="BX703">
        <f t="shared" si="1076"/>
        <v>0</v>
      </c>
      <c r="BY703">
        <f t="shared" si="1029"/>
        <v>1</v>
      </c>
    </row>
    <row r="704" spans="1:77" x14ac:dyDescent="0.25">
      <c r="A704" t="str">
        <f t="shared" si="1077"/>
        <v>29510</v>
      </c>
      <c r="D704">
        <v>2</v>
      </c>
      <c r="E704">
        <v>95</v>
      </c>
      <c r="F704">
        <v>40.5</v>
      </c>
      <c r="G704">
        <v>10</v>
      </c>
      <c r="H704">
        <v>11.5</v>
      </c>
      <c r="I704">
        <v>0</v>
      </c>
      <c r="J704">
        <v>26</v>
      </c>
      <c r="K704">
        <v>30</v>
      </c>
      <c r="L704">
        <v>43.5</v>
      </c>
      <c r="M704" s="115">
        <f t="shared" si="1060"/>
        <v>1382.4</v>
      </c>
      <c r="N704" s="7">
        <v>1766.3893947845202</v>
      </c>
      <c r="O704" s="7">
        <v>1902.9712804051933</v>
      </c>
      <c r="P704" s="7">
        <v>2335.88</v>
      </c>
      <c r="Q704" s="121" t="s">
        <v>392</v>
      </c>
      <c r="R704">
        <v>1</v>
      </c>
      <c r="S704">
        <v>1</v>
      </c>
      <c r="T704">
        <v>1</v>
      </c>
      <c r="U704" t="e">
        <f t="shared" si="1061"/>
        <v>#VALUE!</v>
      </c>
      <c r="V704">
        <f t="shared" si="1062"/>
        <v>972</v>
      </c>
      <c r="W704">
        <f t="shared" si="1063"/>
        <v>1047</v>
      </c>
      <c r="X704">
        <f t="shared" si="1064"/>
        <v>1286</v>
      </c>
      <c r="Y704" t="e">
        <f t="shared" si="1032"/>
        <v>#VALUE!</v>
      </c>
      <c r="Z704">
        <f t="shared" si="1033"/>
        <v>167</v>
      </c>
      <c r="AA704">
        <f t="shared" si="1034"/>
        <v>180</v>
      </c>
      <c r="AB704" s="8">
        <f t="shared" si="1035"/>
        <v>221</v>
      </c>
      <c r="AC704" s="213" t="e">
        <f t="shared" si="1078"/>
        <v>#VALUE!</v>
      </c>
      <c r="AD704" s="213">
        <f t="shared" si="1079"/>
        <v>0.14535730079948542</v>
      </c>
      <c r="AE704" s="213">
        <f t="shared" si="1080"/>
        <v>0.16783977639901038</v>
      </c>
      <c r="AF704" s="213">
        <f t="shared" si="1081"/>
        <v>0.24891713924847142</v>
      </c>
      <c r="AG704" s="167">
        <f t="shared" si="1065"/>
        <v>3.969E-4</v>
      </c>
      <c r="AH704" s="167">
        <f t="shared" si="1066"/>
        <v>1.7345999999999999</v>
      </c>
      <c r="AI704" s="167">
        <f t="shared" si="1067"/>
        <v>2</v>
      </c>
      <c r="AJ704" s="167">
        <f t="shared" si="1068"/>
        <v>3.6734700000000002E-4</v>
      </c>
      <c r="AK704" s="115">
        <f>AK522</f>
        <v>244.88738360147738</v>
      </c>
      <c r="AL704" s="7">
        <f t="shared" ref="AL704:AM704" si="1129">AL522</f>
        <v>263.82272182064906</v>
      </c>
      <c r="AM704" s="7">
        <f t="shared" si="1129"/>
        <v>323.83999999999997</v>
      </c>
      <c r="AN704">
        <v>1</v>
      </c>
      <c r="AO704">
        <v>1</v>
      </c>
      <c r="AP704">
        <v>1</v>
      </c>
      <c r="AQ704">
        <f t="shared" si="1070"/>
        <v>276</v>
      </c>
      <c r="AR704">
        <f t="shared" si="1070"/>
        <v>297</v>
      </c>
      <c r="AS704">
        <f t="shared" si="1071"/>
        <v>365</v>
      </c>
      <c r="AT704">
        <f t="shared" si="1037"/>
        <v>119</v>
      </c>
      <c r="AU704">
        <f t="shared" si="1038"/>
        <v>128</v>
      </c>
      <c r="AV704" s="8">
        <f t="shared" si="1039"/>
        <v>157</v>
      </c>
      <c r="AW704" s="213">
        <f t="shared" si="1084"/>
        <v>7.595521085596757E-2</v>
      </c>
      <c r="AX704" s="213">
        <f t="shared" si="1085"/>
        <v>8.7324940510352611E-2</v>
      </c>
      <c r="AY704" s="213">
        <f t="shared" si="1086"/>
        <v>0.12912696312645186</v>
      </c>
      <c r="AZ704" s="119">
        <f t="shared" si="1104"/>
        <v>0.6</v>
      </c>
      <c r="BA704" s="1">
        <v>8.4</v>
      </c>
      <c r="BB704">
        <v>9.3000000000000007</v>
      </c>
      <c r="BC704">
        <v>14</v>
      </c>
      <c r="BE704" s="7">
        <v>1536</v>
      </c>
      <c r="BG704" s="123">
        <f t="shared" si="1072"/>
        <v>0.9</v>
      </c>
      <c r="BJ704">
        <v>0</v>
      </c>
      <c r="BK704">
        <f t="shared" si="1099"/>
        <v>12</v>
      </c>
      <c r="BL704">
        <f t="shared" si="1099"/>
        <v>13.9</v>
      </c>
      <c r="BM704">
        <f t="shared" si="1099"/>
        <v>21.85</v>
      </c>
      <c r="BO704">
        <f t="shared" si="1090"/>
        <v>1</v>
      </c>
      <c r="BP704">
        <f t="shared" si="1090"/>
        <v>1</v>
      </c>
      <c r="BQ704">
        <f t="shared" si="1090"/>
        <v>1</v>
      </c>
      <c r="BR704">
        <f t="shared" si="1073"/>
        <v>276</v>
      </c>
      <c r="BS704">
        <f t="shared" si="1087"/>
        <v>297</v>
      </c>
      <c r="BT704">
        <f t="shared" si="1088"/>
        <v>365</v>
      </c>
      <c r="BV704">
        <f t="shared" si="1074"/>
        <v>0</v>
      </c>
      <c r="BW704">
        <f t="shared" si="1075"/>
        <v>0</v>
      </c>
      <c r="BX704">
        <f t="shared" si="1076"/>
        <v>0</v>
      </c>
      <c r="BY704">
        <f t="shared" si="1029"/>
        <v>1</v>
      </c>
    </row>
    <row r="705" spans="1:77" x14ac:dyDescent="0.25">
      <c r="A705" t="str">
        <f t="shared" si="1077"/>
        <v>29511</v>
      </c>
      <c r="D705">
        <v>2</v>
      </c>
      <c r="E705">
        <v>95</v>
      </c>
      <c r="F705">
        <v>40.5</v>
      </c>
      <c r="G705">
        <v>11</v>
      </c>
      <c r="H705">
        <v>11.5</v>
      </c>
      <c r="I705">
        <v>0</v>
      </c>
      <c r="J705">
        <v>26</v>
      </c>
      <c r="K705">
        <v>30</v>
      </c>
      <c r="L705">
        <v>43.5</v>
      </c>
      <c r="M705" s="115">
        <f t="shared" si="1060"/>
        <v>1315.1200000000001</v>
      </c>
      <c r="N705" s="7">
        <v>2396.6961264405954</v>
      </c>
      <c r="O705" s="7">
        <v>2582.0149905458411</v>
      </c>
      <c r="P705" s="7">
        <v>3169.4</v>
      </c>
      <c r="Q705" s="121" t="s">
        <v>392</v>
      </c>
      <c r="R705">
        <v>1</v>
      </c>
      <c r="S705">
        <v>1</v>
      </c>
      <c r="T705">
        <v>1</v>
      </c>
      <c r="U705" t="e">
        <f t="shared" si="1061"/>
        <v>#VALUE!</v>
      </c>
      <c r="V705">
        <f t="shared" si="1062"/>
        <v>1319</v>
      </c>
      <c r="W705">
        <f t="shared" si="1063"/>
        <v>1421</v>
      </c>
      <c r="X705">
        <f t="shared" si="1064"/>
        <v>1744</v>
      </c>
      <c r="Y705" t="e">
        <f t="shared" si="1032"/>
        <v>#VALUE!</v>
      </c>
      <c r="Z705">
        <f t="shared" si="1033"/>
        <v>227</v>
      </c>
      <c r="AA705">
        <f t="shared" si="1034"/>
        <v>244</v>
      </c>
      <c r="AB705" s="8">
        <f t="shared" si="1035"/>
        <v>300</v>
      </c>
      <c r="AC705" s="213" t="e">
        <f t="shared" si="1078"/>
        <v>#VALUE!</v>
      </c>
      <c r="AD705" s="213">
        <f t="shared" si="1079"/>
        <v>0.44313790959979288</v>
      </c>
      <c r="AE705" s="213">
        <f t="shared" si="1080"/>
        <v>0.50863751850044869</v>
      </c>
      <c r="AF705" s="213">
        <f t="shared" si="1081"/>
        <v>0.75490208086802502</v>
      </c>
      <c r="AG705" s="167">
        <f t="shared" si="1065"/>
        <v>3.969E-4</v>
      </c>
      <c r="AH705" s="167">
        <f t="shared" si="1066"/>
        <v>1.7345999999999999</v>
      </c>
      <c r="AI705" s="167">
        <f t="shared" si="1067"/>
        <v>4</v>
      </c>
      <c r="AJ705" s="167">
        <f t="shared" si="1068"/>
        <v>5.7428799999999995E-4</v>
      </c>
      <c r="AK705" s="115">
        <f>AK523*(1-(($E705-50)*0.005))</f>
        <v>311.10089705110983</v>
      </c>
      <c r="AL705" s="7">
        <f t="shared" ref="AL705:AM705" si="1130">AL523*(1-(($E705-50)*0.005))</f>
        <v>335.15603872201353</v>
      </c>
      <c r="AM705" s="7">
        <f t="shared" si="1130"/>
        <v>411.40100000000001</v>
      </c>
      <c r="AN705">
        <v>1</v>
      </c>
      <c r="AO705">
        <v>1</v>
      </c>
      <c r="AP705">
        <v>1</v>
      </c>
      <c r="AQ705">
        <f t="shared" si="1070"/>
        <v>350</v>
      </c>
      <c r="AR705">
        <f t="shared" si="1070"/>
        <v>377</v>
      </c>
      <c r="AS705">
        <f t="shared" si="1071"/>
        <v>463</v>
      </c>
      <c r="AT705">
        <f t="shared" si="1037"/>
        <v>151</v>
      </c>
      <c r="AU705">
        <f t="shared" si="1038"/>
        <v>162</v>
      </c>
      <c r="AV705" s="8">
        <f t="shared" si="1039"/>
        <v>199</v>
      </c>
      <c r="AW705" s="213">
        <f t="shared" si="1084"/>
        <v>0.20382604580009406</v>
      </c>
      <c r="AX705" s="213">
        <f t="shared" si="1085"/>
        <v>0.23299748338713477</v>
      </c>
      <c r="AY705" s="213">
        <f t="shared" si="1086"/>
        <v>0.34474417659197787</v>
      </c>
      <c r="AZ705" s="119">
        <f t="shared" si="1104"/>
        <v>1.3</v>
      </c>
      <c r="BA705" s="1">
        <v>8.4</v>
      </c>
      <c r="BB705">
        <v>9.3000000000000007</v>
      </c>
      <c r="BC705">
        <v>14</v>
      </c>
      <c r="BE705" s="7">
        <v>1934</v>
      </c>
      <c r="BG705" s="123">
        <f t="shared" si="1072"/>
        <v>0.68</v>
      </c>
      <c r="BJ705">
        <v>0</v>
      </c>
      <c r="BK705">
        <f t="shared" si="1099"/>
        <v>12</v>
      </c>
      <c r="BL705">
        <f t="shared" si="1099"/>
        <v>13.9</v>
      </c>
      <c r="BM705">
        <f t="shared" si="1099"/>
        <v>21.85</v>
      </c>
      <c r="BO705">
        <f t="shared" si="1090"/>
        <v>1</v>
      </c>
      <c r="BP705">
        <f t="shared" si="1090"/>
        <v>1</v>
      </c>
      <c r="BQ705">
        <f t="shared" si="1090"/>
        <v>1</v>
      </c>
      <c r="BR705">
        <f t="shared" si="1073"/>
        <v>350</v>
      </c>
      <c r="BS705">
        <f t="shared" si="1087"/>
        <v>377</v>
      </c>
      <c r="BT705">
        <f t="shared" si="1088"/>
        <v>463</v>
      </c>
      <c r="BV705">
        <f t="shared" si="1074"/>
        <v>0</v>
      </c>
      <c r="BW705">
        <f t="shared" si="1075"/>
        <v>0</v>
      </c>
      <c r="BX705">
        <f t="shared" si="1076"/>
        <v>0</v>
      </c>
      <c r="BY705">
        <f t="shared" si="1029"/>
        <v>1</v>
      </c>
    </row>
    <row r="706" spans="1:77" x14ac:dyDescent="0.25">
      <c r="A706" t="str">
        <f t="shared" si="1077"/>
        <v>29515</v>
      </c>
      <c r="D706">
        <v>2</v>
      </c>
      <c r="E706">
        <v>95</v>
      </c>
      <c r="F706">
        <v>40.5</v>
      </c>
      <c r="G706">
        <v>15</v>
      </c>
      <c r="H706">
        <v>16.5</v>
      </c>
      <c r="I706">
        <v>0</v>
      </c>
      <c r="J706">
        <v>26</v>
      </c>
      <c r="K706">
        <v>30</v>
      </c>
      <c r="L706">
        <v>44.1</v>
      </c>
      <c r="M706" s="115">
        <f t="shared" si="1060"/>
        <v>1774.4</v>
      </c>
      <c r="N706" s="7">
        <v>1908.1501882577959</v>
      </c>
      <c r="O706" s="7">
        <v>2043.2071973479594</v>
      </c>
      <c r="P706" s="7">
        <v>2816.6099999999997</v>
      </c>
      <c r="Q706" s="121" t="s">
        <v>392</v>
      </c>
      <c r="R706">
        <v>1</v>
      </c>
      <c r="S706">
        <v>1</v>
      </c>
      <c r="T706">
        <v>1</v>
      </c>
      <c r="U706" t="e">
        <f t="shared" si="1061"/>
        <v>#VALUE!</v>
      </c>
      <c r="V706">
        <f t="shared" si="1062"/>
        <v>1050</v>
      </c>
      <c r="W706">
        <f t="shared" si="1063"/>
        <v>1124</v>
      </c>
      <c r="X706">
        <f t="shared" si="1064"/>
        <v>1550</v>
      </c>
      <c r="Y706" t="e">
        <f t="shared" si="1032"/>
        <v>#VALUE!</v>
      </c>
      <c r="Z706">
        <f t="shared" si="1033"/>
        <v>181</v>
      </c>
      <c r="AA706">
        <f t="shared" si="1034"/>
        <v>193</v>
      </c>
      <c r="AB706" s="8">
        <f t="shared" si="1035"/>
        <v>267</v>
      </c>
      <c r="AC706" s="213" t="e">
        <f t="shared" si="1078"/>
        <v>#VALUE!</v>
      </c>
      <c r="AD706" s="213">
        <f t="shared" si="1079"/>
        <v>0.17394926348776854</v>
      </c>
      <c r="AE706" s="213">
        <f t="shared" si="1080"/>
        <v>0.19726628503543642</v>
      </c>
      <c r="AF706" s="213">
        <f t="shared" si="1081"/>
        <v>0.37283498186256414</v>
      </c>
      <c r="AG706" s="167">
        <f t="shared" si="1065"/>
        <v>2.0829999999999999E-4</v>
      </c>
      <c r="AH706" s="167">
        <f t="shared" si="1066"/>
        <v>1.724</v>
      </c>
      <c r="AI706" s="167">
        <f t="shared" si="1067"/>
        <v>2</v>
      </c>
      <c r="AJ706" s="167">
        <f t="shared" si="1068"/>
        <v>4.6182900000000003E-4</v>
      </c>
      <c r="AK706" s="115">
        <f>AK524</f>
        <v>249.80785427097814</v>
      </c>
      <c r="AL706" s="7">
        <f t="shared" ref="AL706:AM706" si="1131">AL524</f>
        <v>267.48901053042016</v>
      </c>
      <c r="AM706" s="7">
        <f t="shared" si="1131"/>
        <v>368.74</v>
      </c>
      <c r="AN706">
        <v>1</v>
      </c>
      <c r="AO706">
        <v>1</v>
      </c>
      <c r="AP706">
        <v>1</v>
      </c>
      <c r="AQ706">
        <f t="shared" si="1070"/>
        <v>281</v>
      </c>
      <c r="AR706">
        <f t="shared" si="1070"/>
        <v>301</v>
      </c>
      <c r="AS706">
        <f t="shared" si="1071"/>
        <v>415</v>
      </c>
      <c r="AT706">
        <f t="shared" si="1037"/>
        <v>121</v>
      </c>
      <c r="AU706">
        <f t="shared" si="1038"/>
        <v>129</v>
      </c>
      <c r="AV706" s="8">
        <f t="shared" si="1039"/>
        <v>178</v>
      </c>
      <c r="AW706" s="213">
        <f t="shared" si="1084"/>
        <v>7.9087431767406305E-2</v>
      </c>
      <c r="AX706" s="213">
        <f t="shared" si="1085"/>
        <v>8.9635707622632066E-2</v>
      </c>
      <c r="AY706" s="213">
        <f t="shared" si="1086"/>
        <v>0.16834558621393286</v>
      </c>
      <c r="AZ706" s="119">
        <f t="shared" si="1104"/>
        <v>1</v>
      </c>
      <c r="BA706" s="1">
        <v>7.9</v>
      </c>
      <c r="BB706">
        <v>8.8000000000000007</v>
      </c>
      <c r="BC706">
        <v>12.5</v>
      </c>
      <c r="BE706" s="7">
        <v>2218</v>
      </c>
      <c r="BG706" s="123">
        <f t="shared" si="1072"/>
        <v>0.8</v>
      </c>
      <c r="BJ706">
        <v>0</v>
      </c>
      <c r="BK706">
        <f t="shared" si="1099"/>
        <v>10.9</v>
      </c>
      <c r="BL706">
        <f t="shared" si="1099"/>
        <v>12.8</v>
      </c>
      <c r="BM706">
        <f t="shared" si="1099"/>
        <v>21.85</v>
      </c>
      <c r="BO706">
        <f t="shared" si="1090"/>
        <v>1</v>
      </c>
      <c r="BP706">
        <f t="shared" si="1090"/>
        <v>1</v>
      </c>
      <c r="BQ706">
        <f t="shared" si="1090"/>
        <v>1</v>
      </c>
      <c r="BR706">
        <f t="shared" si="1073"/>
        <v>281</v>
      </c>
      <c r="BS706">
        <f t="shared" si="1087"/>
        <v>301</v>
      </c>
      <c r="BT706">
        <f t="shared" si="1088"/>
        <v>415</v>
      </c>
      <c r="BV706">
        <f t="shared" si="1074"/>
        <v>0</v>
      </c>
      <c r="BW706">
        <f t="shared" si="1075"/>
        <v>0</v>
      </c>
      <c r="BX706">
        <f t="shared" si="1076"/>
        <v>0</v>
      </c>
      <c r="BY706">
        <f t="shared" si="1029"/>
        <v>1</v>
      </c>
    </row>
    <row r="707" spans="1:77" x14ac:dyDescent="0.25">
      <c r="A707" t="str">
        <f t="shared" si="1077"/>
        <v>29516</v>
      </c>
      <c r="D707">
        <v>2</v>
      </c>
      <c r="E707">
        <v>95</v>
      </c>
      <c r="F707">
        <v>40.5</v>
      </c>
      <c r="G707">
        <v>16</v>
      </c>
      <c r="H707">
        <v>16.5</v>
      </c>
      <c r="I707">
        <v>0</v>
      </c>
      <c r="J707">
        <v>26</v>
      </c>
      <c r="K707">
        <v>30</v>
      </c>
      <c r="L707">
        <v>44.1</v>
      </c>
      <c r="M707" s="115">
        <f t="shared" si="1060"/>
        <v>2004.64</v>
      </c>
      <c r="N707" s="7">
        <v>2849.7497938679544</v>
      </c>
      <c r="O707" s="7">
        <v>3051.4523045945984</v>
      </c>
      <c r="P707" s="7">
        <v>4206.5</v>
      </c>
      <c r="Q707" s="121" t="s">
        <v>392</v>
      </c>
      <c r="R707">
        <v>1</v>
      </c>
      <c r="S707">
        <v>1</v>
      </c>
      <c r="T707">
        <v>1</v>
      </c>
      <c r="U707" t="e">
        <f t="shared" si="1061"/>
        <v>#VALUE!</v>
      </c>
      <c r="V707">
        <f t="shared" si="1062"/>
        <v>1568</v>
      </c>
      <c r="W707">
        <f t="shared" si="1063"/>
        <v>1679</v>
      </c>
      <c r="X707">
        <f t="shared" si="1064"/>
        <v>2315</v>
      </c>
      <c r="Y707" t="e">
        <f t="shared" si="1032"/>
        <v>#VALUE!</v>
      </c>
      <c r="Z707">
        <f t="shared" si="1033"/>
        <v>270</v>
      </c>
      <c r="AA707">
        <f t="shared" si="1034"/>
        <v>289</v>
      </c>
      <c r="AB707" s="8">
        <f t="shared" si="1035"/>
        <v>398</v>
      </c>
      <c r="AC707" s="213" t="e">
        <f t="shared" si="1078"/>
        <v>#VALUE!</v>
      </c>
      <c r="AD707" s="213">
        <f t="shared" si="1079"/>
        <v>1.0973662605635184</v>
      </c>
      <c r="AE707" s="213">
        <f t="shared" si="1080"/>
        <v>1.2550646869593445</v>
      </c>
      <c r="AF707" s="213">
        <f t="shared" si="1081"/>
        <v>2.3618798065288971</v>
      </c>
      <c r="AG707" s="167">
        <f t="shared" si="1065"/>
        <v>2.0829999999999999E-4</v>
      </c>
      <c r="AH707" s="167">
        <f t="shared" si="1066"/>
        <v>1.724</v>
      </c>
      <c r="AI707" s="167">
        <f t="shared" si="1067"/>
        <v>4</v>
      </c>
      <c r="AJ707" s="167">
        <f t="shared" si="1068"/>
        <v>1.392796E-3</v>
      </c>
      <c r="AK707" s="115">
        <f>AK525*(1-(($E707-50)*0.005))</f>
        <v>316.07054946608685</v>
      </c>
      <c r="AL707" s="7">
        <f t="shared" ref="AL707:AM707" si="1132">AL525*(1-(($E707-50)*0.005))</f>
        <v>338.44171465793653</v>
      </c>
      <c r="AM707" s="7">
        <f t="shared" si="1132"/>
        <v>466.55</v>
      </c>
      <c r="AN707">
        <v>1</v>
      </c>
      <c r="AO707">
        <v>1</v>
      </c>
      <c r="AP707">
        <v>1</v>
      </c>
      <c r="AQ707">
        <f t="shared" si="1070"/>
        <v>356</v>
      </c>
      <c r="AR707">
        <f t="shared" si="1070"/>
        <v>381</v>
      </c>
      <c r="AS707">
        <f t="shared" si="1071"/>
        <v>525</v>
      </c>
      <c r="AT707">
        <f t="shared" si="1037"/>
        <v>153</v>
      </c>
      <c r="AU707">
        <f t="shared" si="1038"/>
        <v>164</v>
      </c>
      <c r="AV707" s="8">
        <f t="shared" si="1039"/>
        <v>226</v>
      </c>
      <c r="AW707" s="213">
        <f t="shared" si="1084"/>
        <v>0.3579530728643634</v>
      </c>
      <c r="AX707" s="213">
        <f t="shared" si="1085"/>
        <v>0.41043555321398084</v>
      </c>
      <c r="AY707" s="213">
        <f t="shared" si="1086"/>
        <v>0.77245650946494626</v>
      </c>
      <c r="AZ707" s="119">
        <f t="shared" si="1104"/>
        <v>1.9</v>
      </c>
      <c r="BA707" s="1">
        <v>7.9</v>
      </c>
      <c r="BB707">
        <v>8.8000000000000007</v>
      </c>
      <c r="BC707">
        <v>12.5</v>
      </c>
      <c r="BE707" s="7">
        <v>2948</v>
      </c>
      <c r="BG707" s="123">
        <f t="shared" si="1072"/>
        <v>0.68</v>
      </c>
      <c r="BJ707">
        <v>0</v>
      </c>
      <c r="BK707">
        <f t="shared" si="1099"/>
        <v>10.9</v>
      </c>
      <c r="BL707">
        <f t="shared" si="1099"/>
        <v>12.8</v>
      </c>
      <c r="BM707">
        <f t="shared" si="1099"/>
        <v>21.85</v>
      </c>
      <c r="BO707">
        <f t="shared" si="1090"/>
        <v>1</v>
      </c>
      <c r="BP707">
        <f t="shared" si="1090"/>
        <v>1</v>
      </c>
      <c r="BQ707">
        <f t="shared" si="1090"/>
        <v>1</v>
      </c>
      <c r="BR707">
        <f t="shared" si="1073"/>
        <v>356</v>
      </c>
      <c r="BS707">
        <f t="shared" si="1087"/>
        <v>381</v>
      </c>
      <c r="BT707">
        <f t="shared" si="1088"/>
        <v>525</v>
      </c>
      <c r="BV707">
        <f t="shared" si="1074"/>
        <v>0</v>
      </c>
      <c r="BW707">
        <f t="shared" si="1075"/>
        <v>0</v>
      </c>
      <c r="BX707">
        <f t="shared" si="1076"/>
        <v>0</v>
      </c>
      <c r="BY707">
        <f t="shared" si="1029"/>
        <v>1</v>
      </c>
    </row>
    <row r="708" spans="1:77" x14ac:dyDescent="0.25">
      <c r="A708" t="str">
        <f t="shared" si="1077"/>
        <v>29520</v>
      </c>
      <c r="D708">
        <v>2</v>
      </c>
      <c r="E708">
        <v>95</v>
      </c>
      <c r="F708">
        <v>40.5</v>
      </c>
      <c r="G708">
        <v>20</v>
      </c>
      <c r="H708">
        <v>21.5</v>
      </c>
      <c r="I708">
        <v>0</v>
      </c>
      <c r="J708">
        <v>26</v>
      </c>
      <c r="K708">
        <v>30</v>
      </c>
      <c r="L708">
        <v>44.1</v>
      </c>
      <c r="M708" s="115">
        <f t="shared" si="1060"/>
        <v>2502.4</v>
      </c>
      <c r="N708" s="7">
        <v>2692.551301713082</v>
      </c>
      <c r="O708" s="7">
        <v>2900.746468081386</v>
      </c>
      <c r="P708" s="7">
        <v>3560.6400000000003</v>
      </c>
      <c r="Q708" s="121" t="s">
        <v>392</v>
      </c>
      <c r="R708">
        <v>1</v>
      </c>
      <c r="S708">
        <v>1</v>
      </c>
      <c r="T708">
        <v>1</v>
      </c>
      <c r="U708" t="e">
        <f t="shared" si="1061"/>
        <v>#VALUE!</v>
      </c>
      <c r="V708">
        <f t="shared" si="1062"/>
        <v>1482</v>
      </c>
      <c r="W708">
        <f t="shared" si="1063"/>
        <v>1596</v>
      </c>
      <c r="X708">
        <f t="shared" si="1064"/>
        <v>1960</v>
      </c>
      <c r="Y708" t="e">
        <f t="shared" si="1032"/>
        <v>#VALUE!</v>
      </c>
      <c r="Z708">
        <f t="shared" si="1033"/>
        <v>255</v>
      </c>
      <c r="AA708">
        <f t="shared" si="1034"/>
        <v>275</v>
      </c>
      <c r="AB708" s="8">
        <f t="shared" si="1035"/>
        <v>337</v>
      </c>
      <c r="AC708" s="213" t="e">
        <f t="shared" si="1078"/>
        <v>#VALUE!</v>
      </c>
      <c r="AD708" s="213">
        <f t="shared" si="1079"/>
        <v>0.26806482831886519</v>
      </c>
      <c r="AE708" s="213">
        <f t="shared" si="1080"/>
        <v>0.31108480539700012</v>
      </c>
      <c r="AF708" s="213">
        <f t="shared" si="1081"/>
        <v>0.46452896835689012</v>
      </c>
      <c r="AG708" s="167">
        <f t="shared" si="1065"/>
        <v>1.2760000000000001E-4</v>
      </c>
      <c r="AH708" s="167">
        <f t="shared" si="1066"/>
        <v>1.7219</v>
      </c>
      <c r="AI708" s="167">
        <f t="shared" si="1067"/>
        <v>2</v>
      </c>
      <c r="AJ708" s="167">
        <f t="shared" si="1068"/>
        <v>3.76611E-4</v>
      </c>
      <c r="AK708" s="115">
        <f>AK526</f>
        <v>317.17997831584631</v>
      </c>
      <c r="AL708" s="7">
        <f t="shared" ref="AL708:AM708" si="1133">AL526</f>
        <v>341.70517057946222</v>
      </c>
      <c r="AM708" s="7">
        <f t="shared" si="1133"/>
        <v>419.44</v>
      </c>
      <c r="AN708">
        <v>1</v>
      </c>
      <c r="AO708">
        <v>1</v>
      </c>
      <c r="AP708">
        <v>1</v>
      </c>
      <c r="AQ708">
        <f t="shared" si="1070"/>
        <v>357</v>
      </c>
      <c r="AR708">
        <f t="shared" si="1070"/>
        <v>385</v>
      </c>
      <c r="AS708">
        <f t="shared" si="1071"/>
        <v>472</v>
      </c>
      <c r="AT708">
        <f t="shared" si="1037"/>
        <v>154</v>
      </c>
      <c r="AU708">
        <f t="shared" si="1038"/>
        <v>166</v>
      </c>
      <c r="AV708" s="8">
        <f t="shared" si="1039"/>
        <v>203</v>
      </c>
      <c r="AW708" s="213">
        <f t="shared" si="1084"/>
        <v>9.9310409538814981E-2</v>
      </c>
      <c r="AX708" s="213">
        <f t="shared" si="1085"/>
        <v>0.11510770309835582</v>
      </c>
      <c r="AY708" s="213">
        <f t="shared" si="1086"/>
        <v>0.17104847483711527</v>
      </c>
      <c r="AZ708" s="119">
        <f t="shared" si="1104"/>
        <v>1.3</v>
      </c>
      <c r="BA708" s="1">
        <v>7.9</v>
      </c>
      <c r="BB708">
        <v>8.8000000000000007</v>
      </c>
      <c r="BC708">
        <v>12.5</v>
      </c>
      <c r="BE708" s="7">
        <v>3128</v>
      </c>
      <c r="BG708" s="123">
        <f t="shared" si="1072"/>
        <v>0.8</v>
      </c>
      <c r="BJ708">
        <v>0</v>
      </c>
      <c r="BK708">
        <f t="shared" si="1099"/>
        <v>10.9</v>
      </c>
      <c r="BL708">
        <f t="shared" si="1099"/>
        <v>12.8</v>
      </c>
      <c r="BM708">
        <f t="shared" si="1099"/>
        <v>21.85</v>
      </c>
      <c r="BO708">
        <f t="shared" si="1090"/>
        <v>1</v>
      </c>
      <c r="BP708">
        <f t="shared" si="1090"/>
        <v>1</v>
      </c>
      <c r="BQ708">
        <f t="shared" si="1090"/>
        <v>1</v>
      </c>
      <c r="BR708">
        <f t="shared" si="1073"/>
        <v>357</v>
      </c>
      <c r="BS708">
        <f t="shared" si="1087"/>
        <v>385</v>
      </c>
      <c r="BT708">
        <f t="shared" si="1088"/>
        <v>472</v>
      </c>
      <c r="BV708">
        <f t="shared" si="1074"/>
        <v>0</v>
      </c>
      <c r="BW708">
        <f t="shared" si="1075"/>
        <v>0</v>
      </c>
      <c r="BX708">
        <f t="shared" si="1076"/>
        <v>0</v>
      </c>
      <c r="BY708">
        <f t="shared" si="1029"/>
        <v>1</v>
      </c>
    </row>
    <row r="709" spans="1:77" x14ac:dyDescent="0.25">
      <c r="A709" t="str">
        <f t="shared" si="1077"/>
        <v>29521</v>
      </c>
      <c r="D709">
        <v>2</v>
      </c>
      <c r="E709">
        <v>95</v>
      </c>
      <c r="F709">
        <v>40.5</v>
      </c>
      <c r="G709">
        <v>21</v>
      </c>
      <c r="H709">
        <v>21.5</v>
      </c>
      <c r="I709">
        <v>0</v>
      </c>
      <c r="J709">
        <v>26</v>
      </c>
      <c r="K709">
        <v>30</v>
      </c>
      <c r="L709">
        <v>44.1</v>
      </c>
      <c r="M709" s="115">
        <f t="shared" si="1060"/>
        <v>3356.8</v>
      </c>
      <c r="N709" s="7">
        <v>3556.1815292902165</v>
      </c>
      <c r="O709" s="7">
        <v>3807.8845891872675</v>
      </c>
      <c r="P709" s="7">
        <v>5249.2599999999993</v>
      </c>
      <c r="Q709" s="121" t="s">
        <v>392</v>
      </c>
      <c r="R709">
        <v>1</v>
      </c>
      <c r="S709">
        <v>1</v>
      </c>
      <c r="T709">
        <v>1</v>
      </c>
      <c r="U709" t="e">
        <f t="shared" si="1061"/>
        <v>#VALUE!</v>
      </c>
      <c r="V709">
        <f t="shared" si="1062"/>
        <v>1957</v>
      </c>
      <c r="W709">
        <f t="shared" si="1063"/>
        <v>2096</v>
      </c>
      <c r="X709">
        <f t="shared" si="1064"/>
        <v>2889</v>
      </c>
      <c r="Y709" t="e">
        <f t="shared" si="1032"/>
        <v>#VALUE!</v>
      </c>
      <c r="Z709">
        <f t="shared" si="1033"/>
        <v>337</v>
      </c>
      <c r="AA709">
        <f t="shared" si="1034"/>
        <v>361</v>
      </c>
      <c r="AB709" s="8">
        <f t="shared" si="1035"/>
        <v>497</v>
      </c>
      <c r="AC709" s="213" t="e">
        <f t="shared" si="1078"/>
        <v>#VALUE!</v>
      </c>
      <c r="AD709" s="213">
        <f t="shared" si="1079"/>
        <v>0.66303325241358024</v>
      </c>
      <c r="AE709" s="213">
        <f t="shared" si="1080"/>
        <v>0.75886083842413288</v>
      </c>
      <c r="AF709" s="213">
        <f t="shared" si="1081"/>
        <v>1.4218648649618675</v>
      </c>
      <c r="AG709" s="167">
        <f t="shared" si="1065"/>
        <v>1.2760000000000001E-4</v>
      </c>
      <c r="AH709" s="167">
        <f t="shared" si="1066"/>
        <v>1.7219</v>
      </c>
      <c r="AI709" s="167">
        <f t="shared" si="1067"/>
        <v>4</v>
      </c>
      <c r="AJ709" s="167">
        <f t="shared" si="1068"/>
        <v>5.1420100000000005E-4</v>
      </c>
      <c r="AK709" s="115">
        <f>AK527*(1-(($E709-50)*0.005))</f>
        <v>345.37795489996881</v>
      </c>
      <c r="AL709" s="7">
        <f t="shared" ref="AL709:AM709" si="1134">AL527*(1-(($E709-50)*0.005))</f>
        <v>369.823469661601</v>
      </c>
      <c r="AM709" s="7">
        <f t="shared" si="1134"/>
        <v>509.81050000000005</v>
      </c>
      <c r="AN709">
        <v>1</v>
      </c>
      <c r="AO709">
        <v>1</v>
      </c>
      <c r="AP709">
        <v>1</v>
      </c>
      <c r="AQ709">
        <f t="shared" si="1070"/>
        <v>389</v>
      </c>
      <c r="AR709">
        <f t="shared" si="1070"/>
        <v>416</v>
      </c>
      <c r="AS709">
        <f t="shared" si="1071"/>
        <v>574</v>
      </c>
      <c r="AT709">
        <f t="shared" si="1037"/>
        <v>167</v>
      </c>
      <c r="AU709">
        <f t="shared" si="1038"/>
        <v>179</v>
      </c>
      <c r="AV709" s="8">
        <f t="shared" si="1039"/>
        <v>247</v>
      </c>
      <c r="AW709" s="213">
        <f t="shared" si="1084"/>
        <v>0.16762480367421279</v>
      </c>
      <c r="AX709" s="213">
        <f t="shared" si="1085"/>
        <v>0.19198530276009981</v>
      </c>
      <c r="AY709" s="213">
        <f t="shared" si="1086"/>
        <v>0.36057900739039062</v>
      </c>
      <c r="AZ709" s="119">
        <f t="shared" si="1104"/>
        <v>2.5</v>
      </c>
      <c r="BA709" s="1">
        <v>7.9</v>
      </c>
      <c r="BB709">
        <v>8.8000000000000007</v>
      </c>
      <c r="BC709">
        <v>12.5</v>
      </c>
      <c r="BE709" s="7">
        <v>4196</v>
      </c>
      <c r="BG709" s="123">
        <f t="shared" si="1072"/>
        <v>0.8</v>
      </c>
      <c r="BJ709">
        <v>0</v>
      </c>
      <c r="BK709">
        <f t="shared" si="1099"/>
        <v>10.9</v>
      </c>
      <c r="BL709">
        <f t="shared" si="1099"/>
        <v>12.8</v>
      </c>
      <c r="BM709">
        <f t="shared" si="1099"/>
        <v>21.85</v>
      </c>
      <c r="BO709">
        <f t="shared" si="1090"/>
        <v>1</v>
      </c>
      <c r="BP709">
        <f t="shared" si="1090"/>
        <v>1</v>
      </c>
      <c r="BQ709">
        <f t="shared" si="1090"/>
        <v>1</v>
      </c>
      <c r="BR709">
        <f t="shared" si="1073"/>
        <v>389</v>
      </c>
      <c r="BS709">
        <f t="shared" si="1087"/>
        <v>416</v>
      </c>
      <c r="BT709">
        <f t="shared" si="1088"/>
        <v>574</v>
      </c>
      <c r="BV709">
        <f t="shared" si="1074"/>
        <v>0</v>
      </c>
      <c r="BW709">
        <f t="shared" si="1075"/>
        <v>0</v>
      </c>
      <c r="BX709">
        <f t="shared" si="1076"/>
        <v>0</v>
      </c>
      <c r="BY709">
        <f t="shared" si="1029"/>
        <v>1</v>
      </c>
    </row>
    <row r="710" spans="1:77" x14ac:dyDescent="0.25">
      <c r="A710" t="str">
        <f t="shared" si="1077"/>
        <v>29510</v>
      </c>
      <c r="D710">
        <v>2</v>
      </c>
      <c r="E710">
        <v>95</v>
      </c>
      <c r="F710">
        <v>40.5</v>
      </c>
      <c r="G710">
        <v>10</v>
      </c>
      <c r="H710">
        <v>11.5</v>
      </c>
      <c r="I710">
        <v>0</v>
      </c>
      <c r="J710">
        <v>26</v>
      </c>
      <c r="K710">
        <v>30</v>
      </c>
      <c r="L710">
        <v>44</v>
      </c>
      <c r="M710" s="115">
        <f t="shared" si="1060"/>
        <v>1507.5</v>
      </c>
      <c r="N710" s="7">
        <v>1924.9914127028867</v>
      </c>
      <c r="O710" s="7">
        <v>2079.6202422788024</v>
      </c>
      <c r="P710" s="7">
        <v>2589.7800000000002</v>
      </c>
      <c r="Q710" s="121" t="s">
        <v>392</v>
      </c>
      <c r="R710">
        <v>1</v>
      </c>
      <c r="S710">
        <v>1</v>
      </c>
      <c r="T710">
        <v>1</v>
      </c>
      <c r="U710" t="e">
        <f t="shared" si="1061"/>
        <v>#VALUE!</v>
      </c>
      <c r="V710">
        <f t="shared" si="1062"/>
        <v>1059</v>
      </c>
      <c r="W710">
        <f t="shared" si="1063"/>
        <v>1144</v>
      </c>
      <c r="X710">
        <f t="shared" si="1064"/>
        <v>1425</v>
      </c>
      <c r="Y710" t="e">
        <f t="shared" si="1032"/>
        <v>#VALUE!</v>
      </c>
      <c r="Z710">
        <f t="shared" si="1033"/>
        <v>182</v>
      </c>
      <c r="AA710">
        <f t="shared" si="1034"/>
        <v>197</v>
      </c>
      <c r="AB710" s="8">
        <f t="shared" si="1035"/>
        <v>245</v>
      </c>
      <c r="AC710" s="213" t="e">
        <f t="shared" si="1078"/>
        <v>#VALUE!</v>
      </c>
      <c r="AD710" s="213">
        <f t="shared" si="1079"/>
        <v>0.17143699007068547</v>
      </c>
      <c r="AE710" s="213">
        <f t="shared" si="1080"/>
        <v>0.19958849887300792</v>
      </c>
      <c r="AF710" s="213">
        <f t="shared" si="1081"/>
        <v>0.3034917002085718</v>
      </c>
      <c r="AG710" s="167">
        <f t="shared" si="1065"/>
        <v>3.969E-4</v>
      </c>
      <c r="AH710" s="167">
        <f t="shared" si="1066"/>
        <v>1.7345999999999999</v>
      </c>
      <c r="AI710" s="167">
        <f t="shared" si="1067"/>
        <v>2</v>
      </c>
      <c r="AJ710" s="167">
        <f t="shared" si="1068"/>
        <v>3.6734700000000002E-4</v>
      </c>
      <c r="AK710" s="115">
        <f>AK528</f>
        <v>266.87553260000635</v>
      </c>
      <c r="AL710" s="7">
        <f t="shared" ref="AL710:AM710" si="1135">AL528</f>
        <v>288.31284965818764</v>
      </c>
      <c r="AM710" s="7">
        <f t="shared" si="1135"/>
        <v>359.04</v>
      </c>
      <c r="AN710">
        <v>1</v>
      </c>
      <c r="AO710">
        <v>1</v>
      </c>
      <c r="AP710">
        <v>1</v>
      </c>
      <c r="AQ710">
        <f t="shared" si="1070"/>
        <v>301</v>
      </c>
      <c r="AR710">
        <f t="shared" si="1070"/>
        <v>325</v>
      </c>
      <c r="AS710">
        <f t="shared" si="1071"/>
        <v>404</v>
      </c>
      <c r="AT710">
        <f t="shared" si="1037"/>
        <v>129</v>
      </c>
      <c r="AU710">
        <f t="shared" si="1038"/>
        <v>140</v>
      </c>
      <c r="AV710" s="8">
        <f t="shared" si="1039"/>
        <v>174</v>
      </c>
      <c r="AW710" s="213">
        <f t="shared" si="1084"/>
        <v>8.8635327626165591E-2</v>
      </c>
      <c r="AX710" s="213">
        <f t="shared" si="1085"/>
        <v>0.10366899947975949</v>
      </c>
      <c r="AY710" s="213">
        <f t="shared" si="1086"/>
        <v>0.15726935799957881</v>
      </c>
      <c r="AZ710" s="119">
        <f t="shared" si="1104"/>
        <v>0.6</v>
      </c>
      <c r="BA710" s="1">
        <v>8.9</v>
      </c>
      <c r="BB710">
        <v>9.9</v>
      </c>
      <c r="BC710">
        <v>14.8</v>
      </c>
      <c r="BE710" s="7">
        <v>1675</v>
      </c>
      <c r="BG710" s="123">
        <f t="shared" si="1072"/>
        <v>0.9</v>
      </c>
      <c r="BJ710">
        <v>0</v>
      </c>
      <c r="BK710">
        <f t="shared" si="1099"/>
        <v>11.8</v>
      </c>
      <c r="BL710">
        <f t="shared" si="1099"/>
        <v>13.7</v>
      </c>
      <c r="BM710">
        <f t="shared" si="1099"/>
        <v>21.85</v>
      </c>
      <c r="BO710">
        <f t="shared" si="1090"/>
        <v>1</v>
      </c>
      <c r="BP710">
        <f t="shared" si="1090"/>
        <v>1</v>
      </c>
      <c r="BQ710">
        <f t="shared" si="1090"/>
        <v>1</v>
      </c>
      <c r="BR710">
        <f t="shared" si="1073"/>
        <v>301</v>
      </c>
      <c r="BS710">
        <f t="shared" si="1087"/>
        <v>325</v>
      </c>
      <c r="BT710">
        <f t="shared" si="1088"/>
        <v>404</v>
      </c>
      <c r="BV710">
        <f t="shared" si="1074"/>
        <v>0</v>
      </c>
      <c r="BW710">
        <f t="shared" si="1075"/>
        <v>0</v>
      </c>
      <c r="BX710">
        <f t="shared" si="1076"/>
        <v>0</v>
      </c>
      <c r="BY710">
        <f t="shared" si="1029"/>
        <v>1</v>
      </c>
    </row>
    <row r="711" spans="1:77" x14ac:dyDescent="0.25">
      <c r="A711" t="str">
        <f t="shared" si="1077"/>
        <v>29511</v>
      </c>
      <c r="D711">
        <v>2</v>
      </c>
      <c r="E711">
        <v>95</v>
      </c>
      <c r="F711">
        <v>40.5</v>
      </c>
      <c r="G711">
        <v>11</v>
      </c>
      <c r="H711">
        <v>11.5</v>
      </c>
      <c r="I711">
        <v>0</v>
      </c>
      <c r="J711">
        <v>26</v>
      </c>
      <c r="K711">
        <v>30</v>
      </c>
      <c r="L711">
        <v>44</v>
      </c>
      <c r="M711" s="115">
        <f t="shared" si="1060"/>
        <v>1434.8000000000002</v>
      </c>
      <c r="N711" s="7">
        <v>2611.8926414972211</v>
      </c>
      <c r="O711" s="7">
        <v>2821.6982019103875</v>
      </c>
      <c r="P711" s="7">
        <v>3513.9</v>
      </c>
      <c r="Q711" s="121" t="s">
        <v>392</v>
      </c>
      <c r="R711">
        <v>1</v>
      </c>
      <c r="S711">
        <v>1</v>
      </c>
      <c r="T711">
        <v>1</v>
      </c>
      <c r="U711" t="e">
        <f t="shared" si="1061"/>
        <v>#VALUE!</v>
      </c>
      <c r="V711">
        <f t="shared" si="1062"/>
        <v>1437</v>
      </c>
      <c r="W711">
        <f t="shared" si="1063"/>
        <v>1553</v>
      </c>
      <c r="X711">
        <f t="shared" si="1064"/>
        <v>1934</v>
      </c>
      <c r="Y711" t="e">
        <f t="shared" si="1032"/>
        <v>#VALUE!</v>
      </c>
      <c r="Z711">
        <f t="shared" si="1033"/>
        <v>247</v>
      </c>
      <c r="AA711">
        <f t="shared" si="1034"/>
        <v>267</v>
      </c>
      <c r="AB711" s="8">
        <f t="shared" si="1035"/>
        <v>333</v>
      </c>
      <c r="AC711" s="213" t="e">
        <f t="shared" si="1078"/>
        <v>#VALUE!</v>
      </c>
      <c r="AD711" s="213">
        <f t="shared" si="1079"/>
        <v>0.52064597837700688</v>
      </c>
      <c r="AE711" s="213">
        <f t="shared" si="1080"/>
        <v>0.60413785881210624</v>
      </c>
      <c r="AF711" s="213">
        <f t="shared" si="1081"/>
        <v>0.92175502724822334</v>
      </c>
      <c r="AG711" s="167">
        <f t="shared" si="1065"/>
        <v>3.969E-4</v>
      </c>
      <c r="AH711" s="167">
        <f t="shared" si="1066"/>
        <v>1.7345999999999999</v>
      </c>
      <c r="AI711" s="167">
        <f t="shared" si="1067"/>
        <v>4</v>
      </c>
      <c r="AJ711" s="167">
        <f t="shared" si="1068"/>
        <v>5.7428799999999995E-4</v>
      </c>
      <c r="AK711" s="115">
        <f>AK529*(1-(($E711-50)*0.005))</f>
        <v>338.67500000000001</v>
      </c>
      <c r="AL711" s="7">
        <f t="shared" ref="AL711:AM711" si="1136">AL529*(1-(($E711-50)*0.005))</f>
        <v>366.57499999999999</v>
      </c>
      <c r="AM711" s="7">
        <f t="shared" si="1136"/>
        <v>456.47500000000002</v>
      </c>
      <c r="AN711">
        <v>1</v>
      </c>
      <c r="AO711">
        <v>1</v>
      </c>
      <c r="AP711">
        <v>1</v>
      </c>
      <c r="AQ711">
        <f t="shared" si="1070"/>
        <v>381</v>
      </c>
      <c r="AR711">
        <f t="shared" si="1070"/>
        <v>413</v>
      </c>
      <c r="AS711">
        <f t="shared" si="1071"/>
        <v>514</v>
      </c>
      <c r="AT711">
        <f t="shared" si="1037"/>
        <v>164</v>
      </c>
      <c r="AU711">
        <f t="shared" si="1038"/>
        <v>178</v>
      </c>
      <c r="AV711" s="8">
        <f t="shared" si="1039"/>
        <v>221</v>
      </c>
      <c r="AW711" s="213">
        <f t="shared" si="1084"/>
        <v>0.23850181861975878</v>
      </c>
      <c r="AX711" s="213">
        <f t="shared" si="1085"/>
        <v>0.27875225801897668</v>
      </c>
      <c r="AY711" s="213">
        <f t="shared" si="1086"/>
        <v>0.42105726192614279</v>
      </c>
      <c r="AZ711" s="119">
        <f t="shared" si="1104"/>
        <v>1.3</v>
      </c>
      <c r="BA711" s="1">
        <v>8.9</v>
      </c>
      <c r="BB711">
        <v>9.9</v>
      </c>
      <c r="BC711">
        <v>14.8</v>
      </c>
      <c r="BE711" s="7">
        <v>2110</v>
      </c>
      <c r="BG711" s="123">
        <f t="shared" si="1072"/>
        <v>0.68</v>
      </c>
      <c r="BJ711">
        <v>0</v>
      </c>
      <c r="BK711">
        <f t="shared" si="1099"/>
        <v>11.8</v>
      </c>
      <c r="BL711">
        <f t="shared" si="1099"/>
        <v>13.7</v>
      </c>
      <c r="BM711">
        <f t="shared" si="1099"/>
        <v>21.85</v>
      </c>
      <c r="BO711">
        <f t="shared" si="1090"/>
        <v>1</v>
      </c>
      <c r="BP711">
        <f t="shared" si="1090"/>
        <v>1</v>
      </c>
      <c r="BQ711">
        <f t="shared" si="1090"/>
        <v>1</v>
      </c>
      <c r="BR711">
        <f t="shared" si="1073"/>
        <v>381</v>
      </c>
      <c r="BS711">
        <f t="shared" si="1087"/>
        <v>413</v>
      </c>
      <c r="BT711">
        <f t="shared" si="1088"/>
        <v>514</v>
      </c>
      <c r="BV711">
        <f t="shared" si="1074"/>
        <v>0</v>
      </c>
      <c r="BW711">
        <f t="shared" si="1075"/>
        <v>0</v>
      </c>
      <c r="BX711">
        <f t="shared" si="1076"/>
        <v>0</v>
      </c>
      <c r="BY711">
        <f t="shared" si="1029"/>
        <v>1</v>
      </c>
    </row>
    <row r="712" spans="1:77" x14ac:dyDescent="0.25">
      <c r="A712" t="str">
        <f t="shared" si="1077"/>
        <v>29515</v>
      </c>
      <c r="D712">
        <v>2</v>
      </c>
      <c r="E712">
        <v>95</v>
      </c>
      <c r="F712">
        <v>40.5</v>
      </c>
      <c r="G712">
        <v>15</v>
      </c>
      <c r="H712">
        <v>16.5</v>
      </c>
      <c r="I712">
        <v>0</v>
      </c>
      <c r="J712">
        <v>26</v>
      </c>
      <c r="K712">
        <v>30</v>
      </c>
      <c r="L712">
        <v>44.8</v>
      </c>
      <c r="M712" s="115">
        <f t="shared" si="1060"/>
        <v>1935.2</v>
      </c>
      <c r="N712" s="7">
        <v>2216.9073865755149</v>
      </c>
      <c r="O712" s="7">
        <v>2373.9948983307781</v>
      </c>
      <c r="P712" s="7">
        <v>3302.76</v>
      </c>
      <c r="Q712" s="121" t="s">
        <v>392</v>
      </c>
      <c r="R712">
        <v>1</v>
      </c>
      <c r="S712">
        <v>1</v>
      </c>
      <c r="T712">
        <v>1</v>
      </c>
      <c r="U712" t="e">
        <f t="shared" si="1061"/>
        <v>#VALUE!</v>
      </c>
      <c r="V712">
        <f t="shared" si="1062"/>
        <v>1220</v>
      </c>
      <c r="W712">
        <f t="shared" si="1063"/>
        <v>1307</v>
      </c>
      <c r="X712">
        <f t="shared" si="1064"/>
        <v>1818</v>
      </c>
      <c r="Y712" t="e">
        <f t="shared" si="1032"/>
        <v>#VALUE!</v>
      </c>
      <c r="Z712">
        <f t="shared" si="1033"/>
        <v>210</v>
      </c>
      <c r="AA712">
        <f t="shared" si="1034"/>
        <v>225</v>
      </c>
      <c r="AB712" s="8">
        <f t="shared" si="1035"/>
        <v>313</v>
      </c>
      <c r="AC712" s="213" t="e">
        <f t="shared" si="1078"/>
        <v>#VALUE!</v>
      </c>
      <c r="AD712" s="213">
        <f t="shared" si="1079"/>
        <v>0.2327663869591855</v>
      </c>
      <c r="AE712" s="213">
        <f t="shared" si="1080"/>
        <v>0.26648802484648515</v>
      </c>
      <c r="AF712" s="213">
        <f t="shared" si="1081"/>
        <v>0.50940860945975797</v>
      </c>
      <c r="AG712" s="167">
        <f t="shared" si="1065"/>
        <v>2.0829999999999999E-4</v>
      </c>
      <c r="AH712" s="167">
        <f t="shared" si="1066"/>
        <v>1.724</v>
      </c>
      <c r="AI712" s="167">
        <f t="shared" si="1067"/>
        <v>2</v>
      </c>
      <c r="AJ712" s="167">
        <f t="shared" si="1068"/>
        <v>4.6182900000000003E-4</v>
      </c>
      <c r="AK712" s="115">
        <f>AK530</f>
        <v>302.61675876046246</v>
      </c>
      <c r="AL712" s="7">
        <f t="shared" ref="AL712:AM712" si="1137">AL530</f>
        <v>324.05983479376272</v>
      </c>
      <c r="AM712" s="7">
        <f t="shared" si="1137"/>
        <v>450.84</v>
      </c>
      <c r="AN712">
        <v>1</v>
      </c>
      <c r="AO712">
        <v>1</v>
      </c>
      <c r="AP712">
        <v>1</v>
      </c>
      <c r="AQ712">
        <f t="shared" si="1070"/>
        <v>341</v>
      </c>
      <c r="AR712">
        <f t="shared" si="1070"/>
        <v>365</v>
      </c>
      <c r="AS712">
        <f t="shared" si="1071"/>
        <v>508</v>
      </c>
      <c r="AT712">
        <f t="shared" si="1037"/>
        <v>147</v>
      </c>
      <c r="AU712">
        <f t="shared" si="1038"/>
        <v>157</v>
      </c>
      <c r="AV712" s="8">
        <f t="shared" si="1039"/>
        <v>218</v>
      </c>
      <c r="AW712" s="213">
        <f t="shared" si="1084"/>
        <v>0.1157371037876273</v>
      </c>
      <c r="AX712" s="213">
        <f t="shared" si="1085"/>
        <v>0.13165096036848303</v>
      </c>
      <c r="AY712" s="213">
        <f t="shared" si="1086"/>
        <v>0.25047177726510861</v>
      </c>
      <c r="AZ712" s="119">
        <f t="shared" si="1104"/>
        <v>1</v>
      </c>
      <c r="BA712" s="1">
        <v>8.6999999999999993</v>
      </c>
      <c r="BB712">
        <v>9.8000000000000007</v>
      </c>
      <c r="BC712">
        <v>14.3</v>
      </c>
      <c r="BE712" s="7">
        <v>2419</v>
      </c>
      <c r="BG712" s="123">
        <f t="shared" si="1072"/>
        <v>0.8</v>
      </c>
      <c r="BJ712">
        <v>0</v>
      </c>
      <c r="BK712">
        <f t="shared" si="1099"/>
        <v>10.6</v>
      </c>
      <c r="BL712">
        <f t="shared" si="1099"/>
        <v>12.5</v>
      </c>
      <c r="BM712">
        <f t="shared" si="1099"/>
        <v>21.85</v>
      </c>
      <c r="BO712">
        <f t="shared" si="1090"/>
        <v>1</v>
      </c>
      <c r="BP712">
        <f t="shared" si="1090"/>
        <v>1</v>
      </c>
      <c r="BQ712">
        <f t="shared" si="1090"/>
        <v>1</v>
      </c>
      <c r="BR712">
        <f t="shared" si="1073"/>
        <v>341</v>
      </c>
      <c r="BS712">
        <f t="shared" si="1087"/>
        <v>365</v>
      </c>
      <c r="BT712">
        <f t="shared" si="1088"/>
        <v>508</v>
      </c>
      <c r="BV712">
        <f t="shared" si="1074"/>
        <v>0</v>
      </c>
      <c r="BW712">
        <f t="shared" si="1075"/>
        <v>0</v>
      </c>
      <c r="BX712">
        <f t="shared" si="1076"/>
        <v>0</v>
      </c>
      <c r="BY712">
        <f t="shared" si="1029"/>
        <v>1</v>
      </c>
    </row>
    <row r="713" spans="1:77" x14ac:dyDescent="0.25">
      <c r="A713" t="str">
        <f t="shared" si="1077"/>
        <v>29516</v>
      </c>
      <c r="D713">
        <v>2</v>
      </c>
      <c r="E713">
        <v>95</v>
      </c>
      <c r="F713">
        <v>40.5</v>
      </c>
      <c r="G713">
        <v>16</v>
      </c>
      <c r="H713">
        <v>16.5</v>
      </c>
      <c r="I713">
        <v>0</v>
      </c>
      <c r="J713">
        <v>26</v>
      </c>
      <c r="K713">
        <v>30</v>
      </c>
      <c r="L713">
        <v>44.8</v>
      </c>
      <c r="M713" s="115">
        <f t="shared" si="1060"/>
        <v>2186.88</v>
      </c>
      <c r="N713" s="7">
        <v>3241.8333772189817</v>
      </c>
      <c r="O713" s="7">
        <v>3471.5459677567114</v>
      </c>
      <c r="P713" s="7">
        <v>4829.7</v>
      </c>
      <c r="Q713" s="121" t="s">
        <v>392</v>
      </c>
      <c r="R713">
        <v>1</v>
      </c>
      <c r="S713">
        <v>1</v>
      </c>
      <c r="T713">
        <v>1</v>
      </c>
      <c r="U713" t="e">
        <f t="shared" si="1061"/>
        <v>#VALUE!</v>
      </c>
      <c r="V713">
        <f t="shared" si="1062"/>
        <v>1784</v>
      </c>
      <c r="W713">
        <f t="shared" si="1063"/>
        <v>1911</v>
      </c>
      <c r="X713">
        <f t="shared" si="1064"/>
        <v>2658</v>
      </c>
      <c r="Y713" t="e">
        <f t="shared" si="1032"/>
        <v>#VALUE!</v>
      </c>
      <c r="Z713">
        <f t="shared" si="1033"/>
        <v>307</v>
      </c>
      <c r="AA713">
        <f t="shared" si="1034"/>
        <v>329</v>
      </c>
      <c r="AB713" s="8">
        <f t="shared" si="1035"/>
        <v>457</v>
      </c>
      <c r="AC713" s="213" t="e">
        <f t="shared" si="1078"/>
        <v>#VALUE!</v>
      </c>
      <c r="AD713" s="213">
        <f t="shared" si="1079"/>
        <v>1.4141265108249321</v>
      </c>
      <c r="AE713" s="213">
        <f t="shared" si="1080"/>
        <v>1.6212901089414167</v>
      </c>
      <c r="AF713" s="213">
        <f t="shared" si="1081"/>
        <v>3.1041800192796782</v>
      </c>
      <c r="AG713" s="167">
        <f t="shared" si="1065"/>
        <v>2.0829999999999999E-4</v>
      </c>
      <c r="AH713" s="167">
        <f t="shared" si="1066"/>
        <v>1.724</v>
      </c>
      <c r="AI713" s="167">
        <f t="shared" si="1067"/>
        <v>4</v>
      </c>
      <c r="AJ713" s="167">
        <f t="shared" si="1068"/>
        <v>1.392796E-3</v>
      </c>
      <c r="AK713" s="115">
        <f>AK531*(1-(($E713-50)*0.005))</f>
        <v>384.40000000000003</v>
      </c>
      <c r="AL713" s="7">
        <f t="shared" ref="AL713:AM713" si="1138">AL531*(1-(($E713-50)*0.005))</f>
        <v>412.3</v>
      </c>
      <c r="AM713" s="7">
        <f t="shared" si="1138"/>
        <v>573.5</v>
      </c>
      <c r="AN713">
        <v>1</v>
      </c>
      <c r="AO713">
        <v>1</v>
      </c>
      <c r="AP713">
        <v>1</v>
      </c>
      <c r="AQ713">
        <f t="shared" si="1070"/>
        <v>433</v>
      </c>
      <c r="AR713">
        <f t="shared" si="1070"/>
        <v>464</v>
      </c>
      <c r="AS713">
        <f t="shared" si="1071"/>
        <v>646</v>
      </c>
      <c r="AT713">
        <f t="shared" si="1037"/>
        <v>186</v>
      </c>
      <c r="AU713">
        <f t="shared" si="1038"/>
        <v>200</v>
      </c>
      <c r="AV713" s="8">
        <f t="shared" si="1039"/>
        <v>278</v>
      </c>
      <c r="AW713" s="213">
        <f t="shared" si="1084"/>
        <v>0.52603553770559164</v>
      </c>
      <c r="AX713" s="213">
        <f t="shared" si="1085"/>
        <v>0.60696988816854247</v>
      </c>
      <c r="AY713" s="213">
        <f t="shared" si="1086"/>
        <v>1.1624880553591741</v>
      </c>
      <c r="AZ713" s="119">
        <f t="shared" si="1104"/>
        <v>1.9</v>
      </c>
      <c r="BA713" s="1">
        <v>8.6999999999999993</v>
      </c>
      <c r="BB713">
        <v>9.8000000000000007</v>
      </c>
      <c r="BC713">
        <v>14.3</v>
      </c>
      <c r="BE713" s="7">
        <v>3216</v>
      </c>
      <c r="BG713" s="123">
        <f t="shared" si="1072"/>
        <v>0.68</v>
      </c>
      <c r="BJ713">
        <v>0</v>
      </c>
      <c r="BK713">
        <f t="shared" si="1099"/>
        <v>10.6</v>
      </c>
      <c r="BL713">
        <f t="shared" si="1099"/>
        <v>12.5</v>
      </c>
      <c r="BM713">
        <f t="shared" si="1099"/>
        <v>21.85</v>
      </c>
      <c r="BO713">
        <f t="shared" si="1090"/>
        <v>1</v>
      </c>
      <c r="BP713">
        <f t="shared" si="1090"/>
        <v>1</v>
      </c>
      <c r="BQ713">
        <f t="shared" si="1090"/>
        <v>1</v>
      </c>
      <c r="BR713">
        <f t="shared" si="1073"/>
        <v>433</v>
      </c>
      <c r="BS713">
        <f t="shared" si="1087"/>
        <v>464</v>
      </c>
      <c r="BT713">
        <f t="shared" si="1088"/>
        <v>646</v>
      </c>
      <c r="BV713">
        <f t="shared" si="1074"/>
        <v>0</v>
      </c>
      <c r="BW713">
        <f t="shared" si="1075"/>
        <v>0</v>
      </c>
      <c r="BX713">
        <f t="shared" si="1076"/>
        <v>0</v>
      </c>
      <c r="BY713">
        <f t="shared" si="1029"/>
        <v>1</v>
      </c>
    </row>
    <row r="714" spans="1:77" x14ac:dyDescent="0.25">
      <c r="A714" t="str">
        <f t="shared" si="1077"/>
        <v>29520</v>
      </c>
      <c r="D714">
        <v>2</v>
      </c>
      <c r="E714">
        <v>95</v>
      </c>
      <c r="F714">
        <v>40.5</v>
      </c>
      <c r="G714">
        <v>20</v>
      </c>
      <c r="H714">
        <v>21.5</v>
      </c>
      <c r="I714">
        <v>0</v>
      </c>
      <c r="J714">
        <v>26</v>
      </c>
      <c r="K714">
        <v>30</v>
      </c>
      <c r="L714">
        <v>44.8</v>
      </c>
      <c r="M714" s="115">
        <f t="shared" si="1060"/>
        <v>2730.4</v>
      </c>
      <c r="N714" s="7">
        <v>3079.6829926739365</v>
      </c>
      <c r="O714" s="7">
        <v>3327.0647594078355</v>
      </c>
      <c r="P714" s="7">
        <v>4143.24</v>
      </c>
      <c r="Q714" s="121" t="s">
        <v>392</v>
      </c>
      <c r="R714">
        <v>1</v>
      </c>
      <c r="S714">
        <v>1</v>
      </c>
      <c r="T714">
        <v>1</v>
      </c>
      <c r="U714" t="e">
        <f t="shared" si="1061"/>
        <v>#VALUE!</v>
      </c>
      <c r="V714">
        <f t="shared" si="1062"/>
        <v>1695</v>
      </c>
      <c r="W714">
        <f t="shared" si="1063"/>
        <v>1831</v>
      </c>
      <c r="X714">
        <f t="shared" si="1064"/>
        <v>2280</v>
      </c>
      <c r="Y714" t="e">
        <f t="shared" si="1032"/>
        <v>#VALUE!</v>
      </c>
      <c r="Z714">
        <f t="shared" si="1033"/>
        <v>292</v>
      </c>
      <c r="AA714">
        <f t="shared" si="1034"/>
        <v>315</v>
      </c>
      <c r="AB714" s="8">
        <f t="shared" si="1035"/>
        <v>392</v>
      </c>
      <c r="AC714" s="213" t="e">
        <f t="shared" si="1078"/>
        <v>#VALUE!</v>
      </c>
      <c r="AD714" s="213">
        <f t="shared" si="1079"/>
        <v>0.35013874187151256</v>
      </c>
      <c r="AE714" s="213">
        <f t="shared" si="1080"/>
        <v>0.40660924503204493</v>
      </c>
      <c r="AF714" s="213">
        <f t="shared" si="1081"/>
        <v>0.62600132608704251</v>
      </c>
      <c r="AG714" s="167">
        <f t="shared" si="1065"/>
        <v>1.2760000000000001E-4</v>
      </c>
      <c r="AH714" s="167">
        <f t="shared" si="1066"/>
        <v>1.7219</v>
      </c>
      <c r="AI714" s="167">
        <f t="shared" si="1067"/>
        <v>2</v>
      </c>
      <c r="AJ714" s="167">
        <f t="shared" si="1068"/>
        <v>3.76611E-4</v>
      </c>
      <c r="AK714" s="115">
        <f>AK532</f>
        <v>380.60090160569081</v>
      </c>
      <c r="AL714" s="7">
        <f t="shared" ref="AL714:AM714" si="1139">AL532</f>
        <v>411.17343900116532</v>
      </c>
      <c r="AM714" s="7">
        <f t="shared" si="1139"/>
        <v>512.04</v>
      </c>
      <c r="AN714">
        <v>1</v>
      </c>
      <c r="AO714">
        <v>1</v>
      </c>
      <c r="AP714">
        <v>1</v>
      </c>
      <c r="AQ714">
        <f t="shared" si="1070"/>
        <v>429</v>
      </c>
      <c r="AR714">
        <f t="shared" si="1070"/>
        <v>463</v>
      </c>
      <c r="AS714">
        <f t="shared" si="1071"/>
        <v>577</v>
      </c>
      <c r="AT714">
        <f t="shared" si="1037"/>
        <v>184</v>
      </c>
      <c r="AU714">
        <f t="shared" si="1038"/>
        <v>199</v>
      </c>
      <c r="AV714" s="8">
        <f t="shared" si="1039"/>
        <v>248</v>
      </c>
      <c r="AW714" s="213">
        <f t="shared" si="1084"/>
        <v>0.14095942430915556</v>
      </c>
      <c r="AX714" s="213">
        <f t="shared" si="1085"/>
        <v>0.16447515188909853</v>
      </c>
      <c r="AY714" s="213">
        <f t="shared" si="1086"/>
        <v>0.25375587320543036</v>
      </c>
      <c r="AZ714" s="119">
        <f t="shared" si="1104"/>
        <v>1.3</v>
      </c>
      <c r="BA714" s="1">
        <v>8.6999999999999993</v>
      </c>
      <c r="BB714">
        <v>9.8000000000000007</v>
      </c>
      <c r="BC714">
        <v>14.3</v>
      </c>
      <c r="BE714" s="7">
        <v>3413</v>
      </c>
      <c r="BG714" s="123">
        <f t="shared" si="1072"/>
        <v>0.8</v>
      </c>
      <c r="BJ714">
        <v>0</v>
      </c>
      <c r="BK714">
        <f t="shared" si="1099"/>
        <v>10.6</v>
      </c>
      <c r="BL714">
        <f t="shared" si="1099"/>
        <v>12.5</v>
      </c>
      <c r="BM714">
        <f t="shared" si="1099"/>
        <v>21.85</v>
      </c>
      <c r="BO714">
        <f t="shared" si="1090"/>
        <v>1</v>
      </c>
      <c r="BP714">
        <f t="shared" si="1090"/>
        <v>1</v>
      </c>
      <c r="BQ714">
        <f t="shared" si="1090"/>
        <v>1</v>
      </c>
      <c r="BR714">
        <f t="shared" si="1073"/>
        <v>429</v>
      </c>
      <c r="BS714">
        <f t="shared" si="1087"/>
        <v>463</v>
      </c>
      <c r="BT714">
        <f t="shared" si="1088"/>
        <v>577</v>
      </c>
      <c r="BV714">
        <f t="shared" si="1074"/>
        <v>0</v>
      </c>
      <c r="BW714">
        <f t="shared" si="1075"/>
        <v>0</v>
      </c>
      <c r="BX714">
        <f t="shared" si="1076"/>
        <v>0</v>
      </c>
      <c r="BY714">
        <f t="shared" ref="BY714:BY735" si="1140">IF(SUM(BV714:BX714)=0,1,0)</f>
        <v>1</v>
      </c>
    </row>
    <row r="715" spans="1:77" x14ac:dyDescent="0.25">
      <c r="A715" t="str">
        <f t="shared" si="1077"/>
        <v>29521</v>
      </c>
      <c r="D715">
        <v>2</v>
      </c>
      <c r="E715">
        <v>95</v>
      </c>
      <c r="F715">
        <v>40.5</v>
      </c>
      <c r="G715">
        <v>21</v>
      </c>
      <c r="H715">
        <v>21.5</v>
      </c>
      <c r="I715">
        <v>0</v>
      </c>
      <c r="J715">
        <v>26</v>
      </c>
      <c r="K715">
        <v>30</v>
      </c>
      <c r="L715">
        <v>44.8</v>
      </c>
      <c r="M715" s="115">
        <f t="shared" si="1060"/>
        <v>3663.2000000000003</v>
      </c>
      <c r="N715" s="7">
        <v>4175.015825613802</v>
      </c>
      <c r="O715" s="7">
        <v>4470.8526528786542</v>
      </c>
      <c r="P715" s="7">
        <v>6219.96</v>
      </c>
      <c r="Q715" s="121" t="s">
        <v>392</v>
      </c>
      <c r="R715">
        <v>1</v>
      </c>
      <c r="S715">
        <v>1</v>
      </c>
      <c r="T715">
        <v>1</v>
      </c>
      <c r="U715" t="e">
        <f t="shared" si="1061"/>
        <v>#VALUE!</v>
      </c>
      <c r="V715">
        <f t="shared" si="1062"/>
        <v>2298</v>
      </c>
      <c r="W715">
        <f t="shared" si="1063"/>
        <v>2460</v>
      </c>
      <c r="X715">
        <f t="shared" si="1064"/>
        <v>3423</v>
      </c>
      <c r="Y715" t="e">
        <f t="shared" si="1032"/>
        <v>#VALUE!</v>
      </c>
      <c r="Z715">
        <f t="shared" si="1033"/>
        <v>395</v>
      </c>
      <c r="AA715">
        <f t="shared" si="1034"/>
        <v>423</v>
      </c>
      <c r="AB715" s="8">
        <f t="shared" si="1035"/>
        <v>589</v>
      </c>
      <c r="AC715" s="213" t="e">
        <f t="shared" si="1078"/>
        <v>#VALUE!</v>
      </c>
      <c r="AD715" s="213">
        <f t="shared" si="1079"/>
        <v>0.90551226366538595</v>
      </c>
      <c r="AE715" s="213">
        <f t="shared" si="1080"/>
        <v>1.0358581698254805</v>
      </c>
      <c r="AF715" s="213">
        <f t="shared" si="1081"/>
        <v>1.9855132631463224</v>
      </c>
      <c r="AG715" s="167">
        <f t="shared" si="1065"/>
        <v>1.2760000000000001E-4</v>
      </c>
      <c r="AH715" s="167">
        <f t="shared" si="1066"/>
        <v>1.7219</v>
      </c>
      <c r="AI715" s="167">
        <f t="shared" si="1067"/>
        <v>4</v>
      </c>
      <c r="AJ715" s="167">
        <f t="shared" si="1068"/>
        <v>5.1420100000000005E-4</v>
      </c>
      <c r="AK715" s="115">
        <f>AK533*(1-(($E715-50)*0.005))</f>
        <v>419.709589455051</v>
      </c>
      <c r="AL715" s="7">
        <f t="shared" ref="AL715:AM715" si="1141">AL533*(1-(($E715-50)*0.005))</f>
        <v>449.44972901458465</v>
      </c>
      <c r="AM715" s="7">
        <f t="shared" si="1141"/>
        <v>625.28550000000007</v>
      </c>
      <c r="AN715">
        <v>1</v>
      </c>
      <c r="AO715">
        <v>1</v>
      </c>
      <c r="AP715">
        <v>1</v>
      </c>
      <c r="AQ715">
        <f t="shared" si="1070"/>
        <v>473</v>
      </c>
      <c r="AR715">
        <f t="shared" si="1070"/>
        <v>506</v>
      </c>
      <c r="AS715">
        <f t="shared" si="1071"/>
        <v>704</v>
      </c>
      <c r="AT715">
        <f t="shared" si="1037"/>
        <v>203</v>
      </c>
      <c r="AU715">
        <f t="shared" si="1038"/>
        <v>218</v>
      </c>
      <c r="AV715" s="8">
        <f t="shared" si="1039"/>
        <v>303</v>
      </c>
      <c r="AW715" s="213">
        <f t="shared" si="1084"/>
        <v>0.24556874906203058</v>
      </c>
      <c r="AX715" s="213">
        <f t="shared" si="1085"/>
        <v>0.28234228056980154</v>
      </c>
      <c r="AY715" s="213">
        <f t="shared" si="1086"/>
        <v>0.53819694658674766</v>
      </c>
      <c r="AZ715" s="119">
        <f t="shared" si="1104"/>
        <v>2.5</v>
      </c>
      <c r="BA715" s="1">
        <v>8.6999999999999993</v>
      </c>
      <c r="BB715">
        <v>9.8000000000000007</v>
      </c>
      <c r="BC715">
        <v>14.3</v>
      </c>
      <c r="BE715" s="7">
        <v>4579</v>
      </c>
      <c r="BG715" s="123">
        <f t="shared" si="1072"/>
        <v>0.8</v>
      </c>
      <c r="BJ715">
        <v>0</v>
      </c>
      <c r="BK715">
        <f t="shared" si="1099"/>
        <v>10.6</v>
      </c>
      <c r="BL715">
        <f t="shared" si="1099"/>
        <v>12.5</v>
      </c>
      <c r="BM715">
        <f t="shared" si="1099"/>
        <v>21.85</v>
      </c>
      <c r="BO715">
        <f t="shared" si="1090"/>
        <v>1</v>
      </c>
      <c r="BP715">
        <f t="shared" si="1090"/>
        <v>1</v>
      </c>
      <c r="BQ715">
        <f t="shared" si="1090"/>
        <v>1</v>
      </c>
      <c r="BR715">
        <f t="shared" si="1073"/>
        <v>473</v>
      </c>
      <c r="BS715">
        <f t="shared" si="1087"/>
        <v>506</v>
      </c>
      <c r="BT715">
        <f t="shared" si="1088"/>
        <v>704</v>
      </c>
      <c r="BV715">
        <f t="shared" si="1074"/>
        <v>0</v>
      </c>
      <c r="BW715">
        <f t="shared" si="1075"/>
        <v>0</v>
      </c>
      <c r="BX715">
        <f t="shared" si="1076"/>
        <v>0</v>
      </c>
      <c r="BY715">
        <f t="shared" si="1140"/>
        <v>1</v>
      </c>
    </row>
    <row r="716" spans="1:77" x14ac:dyDescent="0.25">
      <c r="A716" t="str">
        <f t="shared" si="1077"/>
        <v>29510</v>
      </c>
      <c r="D716">
        <v>2</v>
      </c>
      <c r="E716">
        <v>95</v>
      </c>
      <c r="F716">
        <v>40.5</v>
      </c>
      <c r="G716">
        <v>10</v>
      </c>
      <c r="H716">
        <v>11.5</v>
      </c>
      <c r="I716">
        <v>0</v>
      </c>
      <c r="J716">
        <v>26</v>
      </c>
      <c r="K716">
        <v>30</v>
      </c>
      <c r="L716">
        <v>44.8</v>
      </c>
      <c r="M716" s="115">
        <f t="shared" si="1060"/>
        <v>1758.6000000000001</v>
      </c>
      <c r="N716" s="7">
        <v>2267.7915432376717</v>
      </c>
      <c r="O716" s="7">
        <v>2456.1428225151312</v>
      </c>
      <c r="P716" s="7">
        <v>3097.58</v>
      </c>
      <c r="Q716" s="121" t="s">
        <v>392</v>
      </c>
      <c r="R716">
        <v>1</v>
      </c>
      <c r="S716">
        <v>1</v>
      </c>
      <c r="T716">
        <v>1</v>
      </c>
      <c r="U716" t="e">
        <f t="shared" si="1061"/>
        <v>#VALUE!</v>
      </c>
      <c r="V716">
        <f t="shared" si="1062"/>
        <v>1248</v>
      </c>
      <c r="W716">
        <f t="shared" si="1063"/>
        <v>1352</v>
      </c>
      <c r="X716">
        <f t="shared" si="1064"/>
        <v>1705</v>
      </c>
      <c r="Y716" t="e">
        <f t="shared" si="1032"/>
        <v>#VALUE!</v>
      </c>
      <c r="Z716">
        <f t="shared" si="1033"/>
        <v>215</v>
      </c>
      <c r="AA716">
        <f t="shared" si="1034"/>
        <v>233</v>
      </c>
      <c r="AB716" s="8">
        <f t="shared" si="1035"/>
        <v>293</v>
      </c>
      <c r="AC716" s="213" t="e">
        <f t="shared" si="1078"/>
        <v>#VALUE!</v>
      </c>
      <c r="AD716" s="213">
        <f t="shared" si="1079"/>
        <v>0.23609192463379625</v>
      </c>
      <c r="AE716" s="213">
        <f t="shared" si="1080"/>
        <v>0.27555062827545923</v>
      </c>
      <c r="AF716" s="213">
        <f t="shared" si="1081"/>
        <v>0.42826318465856894</v>
      </c>
      <c r="AG716" s="167">
        <f t="shared" si="1065"/>
        <v>3.969E-4</v>
      </c>
      <c r="AH716" s="167">
        <f t="shared" si="1066"/>
        <v>1.7345999999999999</v>
      </c>
      <c r="AI716" s="167">
        <f t="shared" si="1067"/>
        <v>2</v>
      </c>
      <c r="AJ716" s="167">
        <f t="shared" si="1068"/>
        <v>3.6734700000000002E-4</v>
      </c>
      <c r="AK716" s="115">
        <f>AK534</f>
        <v>314.40040300104783</v>
      </c>
      <c r="AL716" s="7">
        <f t="shared" ref="AL716:AM716" si="1142">AL534</f>
        <v>340.51290804463417</v>
      </c>
      <c r="AM716" s="7">
        <f t="shared" si="1142"/>
        <v>429.44</v>
      </c>
      <c r="AN716">
        <v>1</v>
      </c>
      <c r="AO716">
        <v>1</v>
      </c>
      <c r="AP716">
        <v>1</v>
      </c>
      <c r="AQ716">
        <f t="shared" si="1070"/>
        <v>354</v>
      </c>
      <c r="AR716">
        <f t="shared" si="1070"/>
        <v>383</v>
      </c>
      <c r="AS716">
        <f t="shared" si="1071"/>
        <v>484</v>
      </c>
      <c r="AT716">
        <f t="shared" si="1037"/>
        <v>152</v>
      </c>
      <c r="AU716">
        <f t="shared" si="1038"/>
        <v>165</v>
      </c>
      <c r="AV716" s="8">
        <f t="shared" si="1039"/>
        <v>208</v>
      </c>
      <c r="AW716" s="213">
        <f t="shared" si="1084"/>
        <v>0.1213598802837709</v>
      </c>
      <c r="AX716" s="213">
        <f t="shared" si="1085"/>
        <v>0.14203709419811997</v>
      </c>
      <c r="AY716" s="213">
        <f t="shared" si="1086"/>
        <v>0.22154421119873388</v>
      </c>
      <c r="AZ716" s="119">
        <f t="shared" si="1104"/>
        <v>0.6</v>
      </c>
      <c r="BA716" s="1">
        <v>10.1</v>
      </c>
      <c r="BB716">
        <v>11.2</v>
      </c>
      <c r="BC716">
        <v>17.5</v>
      </c>
      <c r="BE716" s="7">
        <v>1954</v>
      </c>
      <c r="BG716" s="123">
        <f t="shared" si="1072"/>
        <v>0.9</v>
      </c>
      <c r="BJ716">
        <v>0</v>
      </c>
      <c r="BK716">
        <f t="shared" si="1099"/>
        <v>11.5</v>
      </c>
      <c r="BL716">
        <f t="shared" si="1099"/>
        <v>13.3</v>
      </c>
      <c r="BM716">
        <f t="shared" si="1099"/>
        <v>21.85</v>
      </c>
      <c r="BO716">
        <f t="shared" si="1090"/>
        <v>1</v>
      </c>
      <c r="BP716">
        <f t="shared" si="1090"/>
        <v>1</v>
      </c>
      <c r="BQ716">
        <f t="shared" si="1090"/>
        <v>1</v>
      </c>
      <c r="BR716">
        <f t="shared" si="1073"/>
        <v>354</v>
      </c>
      <c r="BS716">
        <f t="shared" si="1087"/>
        <v>383</v>
      </c>
      <c r="BT716">
        <f t="shared" si="1088"/>
        <v>484</v>
      </c>
      <c r="BV716">
        <f t="shared" si="1074"/>
        <v>0</v>
      </c>
      <c r="BW716">
        <f t="shared" si="1075"/>
        <v>0</v>
      </c>
      <c r="BX716">
        <f t="shared" si="1076"/>
        <v>0</v>
      </c>
      <c r="BY716">
        <f t="shared" si="1140"/>
        <v>1</v>
      </c>
    </row>
    <row r="717" spans="1:77" x14ac:dyDescent="0.25">
      <c r="A717" t="str">
        <f t="shared" si="1077"/>
        <v>29511</v>
      </c>
      <c r="D717">
        <v>2</v>
      </c>
      <c r="E717">
        <v>95</v>
      </c>
      <c r="F717">
        <v>40.5</v>
      </c>
      <c r="G717">
        <v>11</v>
      </c>
      <c r="H717">
        <v>11.5</v>
      </c>
      <c r="I717">
        <v>0</v>
      </c>
      <c r="J717">
        <v>26</v>
      </c>
      <c r="K717">
        <v>30</v>
      </c>
      <c r="L717">
        <v>44.8</v>
      </c>
      <c r="M717" s="115">
        <f t="shared" si="1060"/>
        <v>1673.48</v>
      </c>
      <c r="N717" s="7">
        <v>3077.015307780141</v>
      </c>
      <c r="O717" s="7">
        <v>3332.5766142436496</v>
      </c>
      <c r="P717" s="7">
        <v>4202.8999999999996</v>
      </c>
      <c r="Q717" s="121" t="s">
        <v>392</v>
      </c>
      <c r="R717">
        <v>1</v>
      </c>
      <c r="S717">
        <v>1</v>
      </c>
      <c r="T717">
        <v>1</v>
      </c>
      <c r="U717" t="e">
        <f t="shared" si="1061"/>
        <v>#VALUE!</v>
      </c>
      <c r="V717">
        <f t="shared" si="1062"/>
        <v>1693</v>
      </c>
      <c r="W717">
        <f t="shared" si="1063"/>
        <v>1834</v>
      </c>
      <c r="X717">
        <f t="shared" si="1064"/>
        <v>2313</v>
      </c>
      <c r="Y717" t="e">
        <f t="shared" si="1032"/>
        <v>#VALUE!</v>
      </c>
      <c r="Z717">
        <f t="shared" si="1033"/>
        <v>291</v>
      </c>
      <c r="AA717">
        <f t="shared" si="1034"/>
        <v>315</v>
      </c>
      <c r="AB717" s="8">
        <f t="shared" si="1035"/>
        <v>398</v>
      </c>
      <c r="AC717" s="213" t="e">
        <f t="shared" si="1078"/>
        <v>#VALUE!</v>
      </c>
      <c r="AD717" s="213">
        <f t="shared" si="1079"/>
        <v>0.71218423233262385</v>
      </c>
      <c r="AE717" s="213">
        <f t="shared" si="1080"/>
        <v>0.82875648653479816</v>
      </c>
      <c r="AF717" s="213">
        <f t="shared" si="1081"/>
        <v>1.2970652479085656</v>
      </c>
      <c r="AG717" s="167">
        <f t="shared" si="1065"/>
        <v>3.969E-4</v>
      </c>
      <c r="AH717" s="167">
        <f t="shared" si="1066"/>
        <v>1.7345999999999999</v>
      </c>
      <c r="AI717" s="167">
        <f t="shared" si="1067"/>
        <v>4</v>
      </c>
      <c r="AJ717" s="167">
        <f t="shared" si="1068"/>
        <v>5.7428799999999995E-4</v>
      </c>
      <c r="AK717" s="115">
        <f>AK535*(1-(($E717-50)*0.005))</f>
        <v>399.125</v>
      </c>
      <c r="AL717" s="7">
        <f t="shared" ref="AL717:AM717" si="1143">AL535*(1-(($E717-50)*0.005))</f>
        <v>432.45</v>
      </c>
      <c r="AM717" s="7">
        <f t="shared" si="1143"/>
        <v>545.6</v>
      </c>
      <c r="AN717">
        <v>1</v>
      </c>
      <c r="AO717">
        <v>1</v>
      </c>
      <c r="AP717">
        <v>1</v>
      </c>
      <c r="AQ717">
        <f t="shared" si="1070"/>
        <v>449</v>
      </c>
      <c r="AR717">
        <f t="shared" si="1070"/>
        <v>487</v>
      </c>
      <c r="AS717">
        <f t="shared" si="1071"/>
        <v>614</v>
      </c>
      <c r="AT717">
        <f t="shared" si="1037"/>
        <v>193</v>
      </c>
      <c r="AU717">
        <f t="shared" si="1038"/>
        <v>209</v>
      </c>
      <c r="AV717" s="8">
        <f t="shared" si="1039"/>
        <v>264</v>
      </c>
      <c r="AW717" s="213">
        <f t="shared" si="1084"/>
        <v>0.32520416228801535</v>
      </c>
      <c r="AX717" s="213">
        <f t="shared" si="1085"/>
        <v>0.37852451833188294</v>
      </c>
      <c r="AY717" s="213">
        <f t="shared" si="1086"/>
        <v>0.59123383474681901</v>
      </c>
      <c r="AZ717" s="119">
        <f t="shared" si="1104"/>
        <v>1.3</v>
      </c>
      <c r="BA717" s="1">
        <v>10.1</v>
      </c>
      <c r="BB717">
        <v>11.2</v>
      </c>
      <c r="BC717">
        <v>17.5</v>
      </c>
      <c r="BE717" s="7">
        <v>2461</v>
      </c>
      <c r="BG717" s="123">
        <f t="shared" si="1072"/>
        <v>0.68</v>
      </c>
      <c r="BJ717">
        <v>0</v>
      </c>
      <c r="BK717">
        <f t="shared" si="1099"/>
        <v>11.5</v>
      </c>
      <c r="BL717">
        <f t="shared" si="1099"/>
        <v>13.3</v>
      </c>
      <c r="BM717">
        <f t="shared" si="1099"/>
        <v>21.85</v>
      </c>
      <c r="BO717">
        <f t="shared" si="1090"/>
        <v>1</v>
      </c>
      <c r="BP717">
        <f t="shared" si="1090"/>
        <v>1</v>
      </c>
      <c r="BQ717">
        <f t="shared" si="1090"/>
        <v>1</v>
      </c>
      <c r="BR717">
        <f t="shared" si="1073"/>
        <v>449</v>
      </c>
      <c r="BS717">
        <f t="shared" si="1087"/>
        <v>487</v>
      </c>
      <c r="BT717">
        <f t="shared" si="1088"/>
        <v>614</v>
      </c>
      <c r="BV717">
        <f t="shared" si="1074"/>
        <v>0</v>
      </c>
      <c r="BW717">
        <f t="shared" si="1075"/>
        <v>0</v>
      </c>
      <c r="BX717">
        <f t="shared" si="1076"/>
        <v>0</v>
      </c>
      <c r="BY717">
        <f t="shared" si="1140"/>
        <v>1</v>
      </c>
    </row>
    <row r="718" spans="1:77" x14ac:dyDescent="0.25">
      <c r="A718" t="str">
        <f t="shared" si="1077"/>
        <v>29515</v>
      </c>
      <c r="D718">
        <v>2</v>
      </c>
      <c r="E718">
        <v>95</v>
      </c>
      <c r="F718">
        <v>40.5</v>
      </c>
      <c r="G718">
        <v>15</v>
      </c>
      <c r="H718">
        <v>16.5</v>
      </c>
      <c r="I718">
        <v>0</v>
      </c>
      <c r="J718">
        <v>26</v>
      </c>
      <c r="K718">
        <v>30</v>
      </c>
      <c r="L718">
        <v>45.4</v>
      </c>
      <c r="M718" s="115">
        <f t="shared" si="1060"/>
        <v>2257.6</v>
      </c>
      <c r="N718" s="7">
        <v>2628.9846104428207</v>
      </c>
      <c r="O718" s="7">
        <v>2815.4584574952669</v>
      </c>
      <c r="P718" s="7">
        <v>3950.36</v>
      </c>
      <c r="Q718" s="121" t="s">
        <v>392</v>
      </c>
      <c r="R718">
        <v>1</v>
      </c>
      <c r="S718">
        <v>1</v>
      </c>
      <c r="T718">
        <v>1</v>
      </c>
      <c r="U718" t="e">
        <f t="shared" si="1061"/>
        <v>#VALUE!</v>
      </c>
      <c r="V718">
        <f t="shared" si="1062"/>
        <v>1447</v>
      </c>
      <c r="W718">
        <f t="shared" si="1063"/>
        <v>1549</v>
      </c>
      <c r="X718">
        <f t="shared" si="1064"/>
        <v>2174</v>
      </c>
      <c r="Y718" t="e">
        <f t="shared" ref="Y718:Y781" si="1144">ROUND(U718*3600/(4186*ABS($O$1-$O$2)),0)</f>
        <v>#VALUE!</v>
      </c>
      <c r="Z718">
        <f t="shared" ref="Z718:Z781" si="1145">ROUND(V718*3600/(4186*ABS($O$1-$O$2)),0)</f>
        <v>249</v>
      </c>
      <c r="AA718">
        <f t="shared" ref="AA718:AA781" si="1146">ROUND(W718*3600/(4186*ABS($O$1-$O$2)),0)</f>
        <v>266</v>
      </c>
      <c r="AB718" s="8">
        <f t="shared" ref="AB718:AB781" si="1147">ROUND(X718*3600/(4186*ABS($O$1-$O$2)),0)</f>
        <v>374</v>
      </c>
      <c r="AC718" s="213" t="e">
        <f t="shared" si="1078"/>
        <v>#VALUE!</v>
      </c>
      <c r="AD718" s="213">
        <f t="shared" si="1079"/>
        <v>0.32510855233029212</v>
      </c>
      <c r="AE718" s="213">
        <f t="shared" si="1080"/>
        <v>0.37009905393408521</v>
      </c>
      <c r="AF718" s="213">
        <f t="shared" si="1081"/>
        <v>0.72279266894626437</v>
      </c>
      <c r="AG718" s="167">
        <f t="shared" si="1065"/>
        <v>2.0829999999999999E-4</v>
      </c>
      <c r="AH718" s="167">
        <f t="shared" si="1066"/>
        <v>1.724</v>
      </c>
      <c r="AI718" s="167">
        <f t="shared" si="1067"/>
        <v>2</v>
      </c>
      <c r="AJ718" s="167">
        <f t="shared" si="1068"/>
        <v>4.6182900000000003E-4</v>
      </c>
      <c r="AK718" s="115">
        <f>AK536</f>
        <v>358.86695423586366</v>
      </c>
      <c r="AL718" s="7">
        <f t="shared" ref="AL718:AM718" si="1148">AL536</f>
        <v>384.32138301819265</v>
      </c>
      <c r="AM718" s="7">
        <f t="shared" si="1148"/>
        <v>539.24</v>
      </c>
      <c r="AN718">
        <v>1</v>
      </c>
      <c r="AO718">
        <v>1</v>
      </c>
      <c r="AP718">
        <v>1</v>
      </c>
      <c r="AQ718">
        <f t="shared" si="1070"/>
        <v>404</v>
      </c>
      <c r="AR718">
        <f t="shared" si="1070"/>
        <v>433</v>
      </c>
      <c r="AS718">
        <f t="shared" si="1071"/>
        <v>607</v>
      </c>
      <c r="AT718">
        <f t="shared" ref="AT718:AT781" si="1149">ROUND(AQ718*3600/(4186*ABS($AM$1-$AM$2)),0)</f>
        <v>174</v>
      </c>
      <c r="AU718">
        <f t="shared" ref="AU718:AU781" si="1150">ROUND(AR718*3600/(4186*ABS($AM$1-$AM$2)),0)</f>
        <v>186</v>
      </c>
      <c r="AV718" s="8">
        <f t="shared" ref="AV718:AV781" si="1151">ROUND(AS718*3600/(4186*ABS($AM$1-$AM$2)),0)</f>
        <v>261</v>
      </c>
      <c r="AW718" s="213">
        <f t="shared" si="1084"/>
        <v>0.16101450808316947</v>
      </c>
      <c r="AX718" s="213">
        <f t="shared" si="1085"/>
        <v>0.18348930743759587</v>
      </c>
      <c r="AY718" s="213">
        <f t="shared" si="1086"/>
        <v>0.35656840449825022</v>
      </c>
      <c r="AZ718" s="119">
        <f t="shared" si="1104"/>
        <v>1</v>
      </c>
      <c r="BA718" s="1">
        <v>9.6</v>
      </c>
      <c r="BB718">
        <v>10.5</v>
      </c>
      <c r="BC718">
        <v>16.100000000000001</v>
      </c>
      <c r="BE718" s="7">
        <v>2822</v>
      </c>
      <c r="BG718" s="123">
        <f t="shared" si="1072"/>
        <v>0.8</v>
      </c>
      <c r="BJ718">
        <v>0</v>
      </c>
      <c r="BK718">
        <f t="shared" si="1099"/>
        <v>10.4</v>
      </c>
      <c r="BL718">
        <f t="shared" si="1099"/>
        <v>12.2</v>
      </c>
      <c r="BM718">
        <f t="shared" si="1099"/>
        <v>21.85</v>
      </c>
      <c r="BO718">
        <f t="shared" si="1090"/>
        <v>1</v>
      </c>
      <c r="BP718">
        <f t="shared" si="1090"/>
        <v>1</v>
      </c>
      <c r="BQ718">
        <f t="shared" si="1090"/>
        <v>1</v>
      </c>
      <c r="BR718">
        <f t="shared" si="1073"/>
        <v>404</v>
      </c>
      <c r="BS718">
        <f t="shared" si="1087"/>
        <v>433</v>
      </c>
      <c r="BT718">
        <f t="shared" si="1088"/>
        <v>607</v>
      </c>
      <c r="BV718">
        <f t="shared" si="1074"/>
        <v>0</v>
      </c>
      <c r="BW718">
        <f t="shared" si="1075"/>
        <v>0</v>
      </c>
      <c r="BX718">
        <f t="shared" si="1076"/>
        <v>0</v>
      </c>
      <c r="BY718">
        <f t="shared" si="1140"/>
        <v>1</v>
      </c>
    </row>
    <row r="719" spans="1:77" x14ac:dyDescent="0.25">
      <c r="A719" t="str">
        <f t="shared" si="1077"/>
        <v>29516</v>
      </c>
      <c r="D719">
        <v>2</v>
      </c>
      <c r="E719">
        <v>95</v>
      </c>
      <c r="F719">
        <v>40.5</v>
      </c>
      <c r="G719">
        <v>16</v>
      </c>
      <c r="H719">
        <v>16.5</v>
      </c>
      <c r="I719">
        <v>0</v>
      </c>
      <c r="J719">
        <v>26</v>
      </c>
      <c r="K719">
        <v>30</v>
      </c>
      <c r="L719">
        <v>45.4</v>
      </c>
      <c r="M719" s="115">
        <f t="shared" si="1060"/>
        <v>2551.36</v>
      </c>
      <c r="N719" s="7">
        <v>3844.4231409656436</v>
      </c>
      <c r="O719" s="7">
        <v>4117.1080284867467</v>
      </c>
      <c r="P719" s="7">
        <v>5776.7</v>
      </c>
      <c r="Q719" s="121" t="s">
        <v>392</v>
      </c>
      <c r="R719">
        <v>1</v>
      </c>
      <c r="S719">
        <v>1</v>
      </c>
      <c r="T719">
        <v>1</v>
      </c>
      <c r="U719" t="e">
        <f t="shared" si="1061"/>
        <v>#VALUE!</v>
      </c>
      <c r="V719">
        <f t="shared" si="1062"/>
        <v>2116</v>
      </c>
      <c r="W719">
        <f t="shared" si="1063"/>
        <v>2266</v>
      </c>
      <c r="X719">
        <f t="shared" si="1064"/>
        <v>3179</v>
      </c>
      <c r="Y719" t="e">
        <f t="shared" si="1144"/>
        <v>#VALUE!</v>
      </c>
      <c r="Z719">
        <f t="shared" si="1145"/>
        <v>364</v>
      </c>
      <c r="AA719">
        <f t="shared" si="1146"/>
        <v>390</v>
      </c>
      <c r="AB719" s="8">
        <f t="shared" si="1147"/>
        <v>547</v>
      </c>
      <c r="AC719" s="213" t="e">
        <f t="shared" si="1078"/>
        <v>#VALUE!</v>
      </c>
      <c r="AD719" s="213">
        <f t="shared" si="1079"/>
        <v>1.9797483365614827</v>
      </c>
      <c r="AE719" s="213">
        <f t="shared" si="1080"/>
        <v>2.2689621065117898</v>
      </c>
      <c r="AF719" s="213">
        <f t="shared" si="1081"/>
        <v>4.4296448878233239</v>
      </c>
      <c r="AG719" s="167">
        <f t="shared" si="1065"/>
        <v>2.0829999999999999E-4</v>
      </c>
      <c r="AH719" s="167">
        <f t="shared" si="1066"/>
        <v>1.724</v>
      </c>
      <c r="AI719" s="167">
        <f t="shared" si="1067"/>
        <v>4</v>
      </c>
      <c r="AJ719" s="167">
        <f t="shared" si="1068"/>
        <v>1.392796E-3</v>
      </c>
      <c r="AK719" s="115">
        <f>AK537*(1-(($E719-50)*0.005))</f>
        <v>456.47500000000002</v>
      </c>
      <c r="AL719" s="7">
        <f t="shared" ref="AL719:AM719" si="1152">AL537*(1-(($E719-50)*0.005))</f>
        <v>488.25</v>
      </c>
      <c r="AM719" s="7">
        <f t="shared" si="1152"/>
        <v>685.875</v>
      </c>
      <c r="AN719">
        <v>1</v>
      </c>
      <c r="AO719">
        <v>1</v>
      </c>
      <c r="AP719">
        <v>1</v>
      </c>
      <c r="AQ719">
        <f t="shared" si="1070"/>
        <v>514</v>
      </c>
      <c r="AR719">
        <f t="shared" si="1070"/>
        <v>550</v>
      </c>
      <c r="AS719">
        <f t="shared" si="1071"/>
        <v>772</v>
      </c>
      <c r="AT719">
        <f t="shared" si="1149"/>
        <v>221</v>
      </c>
      <c r="AU719">
        <f t="shared" si="1150"/>
        <v>237</v>
      </c>
      <c r="AV719" s="8">
        <f t="shared" si="1151"/>
        <v>332</v>
      </c>
      <c r="AW719" s="213">
        <f t="shared" si="1084"/>
        <v>0.73910109660716294</v>
      </c>
      <c r="AX719" s="213">
        <f t="shared" si="1085"/>
        <v>0.84840225792922785</v>
      </c>
      <c r="AY719" s="213">
        <f t="shared" si="1086"/>
        <v>1.6506259451319099</v>
      </c>
      <c r="AZ719" s="119">
        <f t="shared" si="1104"/>
        <v>1.9</v>
      </c>
      <c r="BA719" s="1">
        <v>9.6</v>
      </c>
      <c r="BB719">
        <v>10.5</v>
      </c>
      <c r="BC719">
        <v>16.100000000000001</v>
      </c>
      <c r="BE719" s="7">
        <v>3752</v>
      </c>
      <c r="BG719" s="123">
        <f t="shared" si="1072"/>
        <v>0.68</v>
      </c>
      <c r="BJ719">
        <v>0</v>
      </c>
      <c r="BK719">
        <f t="shared" si="1099"/>
        <v>10.4</v>
      </c>
      <c r="BL719">
        <f t="shared" si="1099"/>
        <v>12.2</v>
      </c>
      <c r="BM719">
        <f t="shared" si="1099"/>
        <v>21.85</v>
      </c>
      <c r="BO719">
        <f t="shared" si="1090"/>
        <v>1</v>
      </c>
      <c r="BP719">
        <f t="shared" si="1090"/>
        <v>1</v>
      </c>
      <c r="BQ719">
        <f t="shared" si="1090"/>
        <v>1</v>
      </c>
      <c r="BR719">
        <f t="shared" si="1073"/>
        <v>514</v>
      </c>
      <c r="BS719">
        <f t="shared" si="1087"/>
        <v>550</v>
      </c>
      <c r="BT719">
        <f t="shared" si="1088"/>
        <v>772</v>
      </c>
      <c r="BV719">
        <f t="shared" si="1074"/>
        <v>0</v>
      </c>
      <c r="BW719">
        <f t="shared" si="1075"/>
        <v>0</v>
      </c>
      <c r="BX719">
        <f t="shared" si="1076"/>
        <v>0</v>
      </c>
      <c r="BY719">
        <f t="shared" si="1140"/>
        <v>1</v>
      </c>
    </row>
    <row r="720" spans="1:77" x14ac:dyDescent="0.25">
      <c r="A720" t="str">
        <f t="shared" si="1077"/>
        <v>29520</v>
      </c>
      <c r="D720">
        <v>2</v>
      </c>
      <c r="E720">
        <v>95</v>
      </c>
      <c r="F720">
        <v>40.5</v>
      </c>
      <c r="G720">
        <v>20</v>
      </c>
      <c r="H720">
        <v>21.5</v>
      </c>
      <c r="I720">
        <v>0</v>
      </c>
      <c r="J720">
        <v>26</v>
      </c>
      <c r="K720">
        <v>30</v>
      </c>
      <c r="L720">
        <v>45.4</v>
      </c>
      <c r="M720" s="115">
        <f t="shared" si="1060"/>
        <v>3185.6000000000004</v>
      </c>
      <c r="N720" s="7">
        <v>3628.1091959950468</v>
      </c>
      <c r="O720" s="7">
        <v>3929.4415695377957</v>
      </c>
      <c r="P720" s="7">
        <v>4955.6400000000003</v>
      </c>
      <c r="Q720" s="121" t="s">
        <v>392</v>
      </c>
      <c r="R720">
        <v>1</v>
      </c>
      <c r="S720">
        <v>1</v>
      </c>
      <c r="T720">
        <v>1</v>
      </c>
      <c r="U720" t="e">
        <f t="shared" si="1061"/>
        <v>#VALUE!</v>
      </c>
      <c r="V720">
        <f t="shared" si="1062"/>
        <v>1997</v>
      </c>
      <c r="W720">
        <f t="shared" si="1063"/>
        <v>2163</v>
      </c>
      <c r="X720">
        <f t="shared" si="1064"/>
        <v>2727</v>
      </c>
      <c r="Y720" t="e">
        <f t="shared" si="1144"/>
        <v>#VALUE!</v>
      </c>
      <c r="Z720">
        <f t="shared" si="1145"/>
        <v>343</v>
      </c>
      <c r="AA720">
        <f t="shared" si="1146"/>
        <v>372</v>
      </c>
      <c r="AB720" s="8">
        <f t="shared" si="1147"/>
        <v>469</v>
      </c>
      <c r="AC720" s="213" t="e">
        <f t="shared" si="1078"/>
        <v>#VALUE!</v>
      </c>
      <c r="AD720" s="213">
        <f t="shared" si="1079"/>
        <v>0.48098720989303179</v>
      </c>
      <c r="AE720" s="213">
        <f t="shared" si="1080"/>
        <v>0.56453079349153512</v>
      </c>
      <c r="AF720" s="213">
        <f t="shared" si="1081"/>
        <v>0.89198505575884024</v>
      </c>
      <c r="AG720" s="167">
        <f t="shared" si="1065"/>
        <v>1.2760000000000001E-4</v>
      </c>
      <c r="AH720" s="167">
        <f t="shared" si="1066"/>
        <v>1.7219</v>
      </c>
      <c r="AI720" s="167">
        <f t="shared" si="1067"/>
        <v>2</v>
      </c>
      <c r="AJ720" s="167">
        <f t="shared" si="1068"/>
        <v>3.76611E-4</v>
      </c>
      <c r="AK720" s="115">
        <f>AK538</f>
        <v>448.37784746172167</v>
      </c>
      <c r="AL720" s="7">
        <f t="shared" ref="AL720:AM720" si="1153">AL538</f>
        <v>485.61784045001809</v>
      </c>
      <c r="AM720" s="7">
        <f t="shared" si="1153"/>
        <v>612.44000000000005</v>
      </c>
      <c r="AN720">
        <v>1</v>
      </c>
      <c r="AO720">
        <v>1</v>
      </c>
      <c r="AP720">
        <v>1</v>
      </c>
      <c r="AQ720">
        <f t="shared" si="1070"/>
        <v>505</v>
      </c>
      <c r="AR720">
        <f t="shared" si="1070"/>
        <v>547</v>
      </c>
      <c r="AS720">
        <f t="shared" si="1071"/>
        <v>690</v>
      </c>
      <c r="AT720">
        <f t="shared" si="1149"/>
        <v>217</v>
      </c>
      <c r="AU720">
        <f t="shared" si="1150"/>
        <v>235</v>
      </c>
      <c r="AV720" s="8">
        <f t="shared" si="1151"/>
        <v>297</v>
      </c>
      <c r="AW720" s="213">
        <f t="shared" si="1084"/>
        <v>0.19505690402801229</v>
      </c>
      <c r="AX720" s="213">
        <f t="shared" si="1085"/>
        <v>0.22821216918310408</v>
      </c>
      <c r="AY720" s="213">
        <f t="shared" si="1086"/>
        <v>0.36205971380875207</v>
      </c>
      <c r="AZ720" s="119">
        <f t="shared" si="1104"/>
        <v>1.3</v>
      </c>
      <c r="BA720" s="1">
        <v>9.6</v>
      </c>
      <c r="BB720">
        <v>10.5</v>
      </c>
      <c r="BC720">
        <v>16.100000000000001</v>
      </c>
      <c r="BE720" s="7">
        <v>3982</v>
      </c>
      <c r="BG720" s="123">
        <f t="shared" si="1072"/>
        <v>0.8</v>
      </c>
      <c r="BJ720">
        <v>0</v>
      </c>
      <c r="BK720">
        <f t="shared" si="1099"/>
        <v>10.4</v>
      </c>
      <c r="BL720">
        <f t="shared" si="1099"/>
        <v>12.2</v>
      </c>
      <c r="BM720">
        <f t="shared" si="1099"/>
        <v>21.85</v>
      </c>
      <c r="BO720">
        <f t="shared" si="1090"/>
        <v>1</v>
      </c>
      <c r="BP720">
        <f t="shared" si="1090"/>
        <v>1</v>
      </c>
      <c r="BQ720">
        <f t="shared" si="1090"/>
        <v>1</v>
      </c>
      <c r="BR720">
        <f t="shared" si="1073"/>
        <v>505</v>
      </c>
      <c r="BS720">
        <f t="shared" si="1087"/>
        <v>547</v>
      </c>
      <c r="BT720">
        <f t="shared" si="1088"/>
        <v>690</v>
      </c>
      <c r="BV720">
        <f t="shared" si="1074"/>
        <v>0</v>
      </c>
      <c r="BW720">
        <f t="shared" si="1075"/>
        <v>0</v>
      </c>
      <c r="BX720">
        <f t="shared" si="1076"/>
        <v>0</v>
      </c>
      <c r="BY720">
        <f t="shared" si="1140"/>
        <v>1</v>
      </c>
    </row>
    <row r="721" spans="1:77" x14ac:dyDescent="0.25">
      <c r="A721" t="str">
        <f t="shared" si="1077"/>
        <v>29521</v>
      </c>
      <c r="D721">
        <v>2</v>
      </c>
      <c r="E721">
        <v>95</v>
      </c>
      <c r="F721">
        <v>40.5</v>
      </c>
      <c r="G721">
        <v>21</v>
      </c>
      <c r="H721">
        <v>21.5</v>
      </c>
      <c r="I721">
        <v>0</v>
      </c>
      <c r="J721">
        <v>26</v>
      </c>
      <c r="K721">
        <v>30</v>
      </c>
      <c r="L721">
        <v>45.4</v>
      </c>
      <c r="M721" s="115">
        <f t="shared" si="1060"/>
        <v>4273.6000000000004</v>
      </c>
      <c r="N721" s="7">
        <v>4951.0649025572329</v>
      </c>
      <c r="O721" s="7">
        <v>5302.2438770247491</v>
      </c>
      <c r="P721" s="7">
        <v>7439.56</v>
      </c>
      <c r="Q721" s="121" t="s">
        <v>392</v>
      </c>
      <c r="R721">
        <v>1</v>
      </c>
      <c r="S721">
        <v>1</v>
      </c>
      <c r="T721">
        <v>1</v>
      </c>
      <c r="U721" t="e">
        <f t="shared" si="1061"/>
        <v>#VALUE!</v>
      </c>
      <c r="V721">
        <f t="shared" si="1062"/>
        <v>2725</v>
      </c>
      <c r="W721">
        <f t="shared" si="1063"/>
        <v>2918</v>
      </c>
      <c r="X721">
        <f t="shared" si="1064"/>
        <v>4094</v>
      </c>
      <c r="Y721" t="e">
        <f t="shared" si="1144"/>
        <v>#VALUE!</v>
      </c>
      <c r="Z721">
        <f t="shared" si="1145"/>
        <v>469</v>
      </c>
      <c r="AA721">
        <f t="shared" si="1146"/>
        <v>502</v>
      </c>
      <c r="AB721" s="8">
        <f t="shared" si="1147"/>
        <v>704</v>
      </c>
      <c r="AC721" s="213" t="e">
        <f t="shared" si="1078"/>
        <v>#VALUE!</v>
      </c>
      <c r="AD721" s="213">
        <f t="shared" si="1079"/>
        <v>1.2687321893438805</v>
      </c>
      <c r="AE721" s="213">
        <f t="shared" si="1080"/>
        <v>1.4501153153258926</v>
      </c>
      <c r="AF721" s="213">
        <f t="shared" si="1081"/>
        <v>2.8201249601799474</v>
      </c>
      <c r="AG721" s="167">
        <f t="shared" si="1065"/>
        <v>1.2760000000000001E-4</v>
      </c>
      <c r="AH721" s="167">
        <f t="shared" si="1066"/>
        <v>1.7219</v>
      </c>
      <c r="AI721" s="167">
        <f t="shared" si="1067"/>
        <v>4</v>
      </c>
      <c r="AJ721" s="167">
        <f t="shared" si="1068"/>
        <v>5.1420100000000005E-4</v>
      </c>
      <c r="AK721" s="115">
        <f>AK539*(1-(($E721-50)*0.005))</f>
        <v>497.72491995574734</v>
      </c>
      <c r="AL721" s="7">
        <f t="shared" ref="AL721:AM721" si="1154">AL539*(1-(($E721-50)*0.005))</f>
        <v>533.02854258988134</v>
      </c>
      <c r="AM721" s="7">
        <f t="shared" si="1154"/>
        <v>747.89049999999997</v>
      </c>
      <c r="AN721">
        <v>1</v>
      </c>
      <c r="AO721">
        <v>1</v>
      </c>
      <c r="AP721">
        <v>1</v>
      </c>
      <c r="AQ721">
        <f t="shared" si="1070"/>
        <v>561</v>
      </c>
      <c r="AR721">
        <f t="shared" si="1070"/>
        <v>600</v>
      </c>
      <c r="AS721">
        <f t="shared" si="1071"/>
        <v>842</v>
      </c>
      <c r="AT721">
        <f t="shared" si="1149"/>
        <v>241</v>
      </c>
      <c r="AU721">
        <f t="shared" si="1150"/>
        <v>258</v>
      </c>
      <c r="AV721" s="8">
        <f t="shared" si="1151"/>
        <v>362</v>
      </c>
      <c r="AW721" s="213">
        <f t="shared" si="1084"/>
        <v>0.34362095812697963</v>
      </c>
      <c r="AX721" s="213">
        <f t="shared" si="1085"/>
        <v>0.39271214522681797</v>
      </c>
      <c r="AY721" s="213">
        <f t="shared" si="1086"/>
        <v>0.76299188661140205</v>
      </c>
      <c r="AZ721" s="119">
        <f t="shared" si="1104"/>
        <v>2.5</v>
      </c>
      <c r="BA721" s="1">
        <v>9.6</v>
      </c>
      <c r="BB721">
        <v>10.5</v>
      </c>
      <c r="BC721">
        <v>16.100000000000001</v>
      </c>
      <c r="BE721" s="7">
        <v>5342</v>
      </c>
      <c r="BG721" s="123">
        <f t="shared" si="1072"/>
        <v>0.8</v>
      </c>
      <c r="BJ721">
        <v>0</v>
      </c>
      <c r="BK721">
        <f t="shared" si="1099"/>
        <v>10.4</v>
      </c>
      <c r="BL721">
        <f t="shared" si="1099"/>
        <v>12.2</v>
      </c>
      <c r="BM721">
        <f t="shared" si="1099"/>
        <v>21.85</v>
      </c>
      <c r="BO721">
        <f t="shared" si="1090"/>
        <v>1</v>
      </c>
      <c r="BP721">
        <f t="shared" si="1090"/>
        <v>1</v>
      </c>
      <c r="BQ721">
        <f t="shared" si="1090"/>
        <v>1</v>
      </c>
      <c r="BR721">
        <f t="shared" si="1073"/>
        <v>561</v>
      </c>
      <c r="BS721">
        <f t="shared" si="1087"/>
        <v>600</v>
      </c>
      <c r="BT721">
        <f t="shared" si="1088"/>
        <v>842</v>
      </c>
      <c r="BV721">
        <f t="shared" si="1074"/>
        <v>0</v>
      </c>
      <c r="BW721">
        <f t="shared" si="1075"/>
        <v>0</v>
      </c>
      <c r="BX721">
        <f t="shared" si="1076"/>
        <v>0</v>
      </c>
      <c r="BY721">
        <f t="shared" si="1140"/>
        <v>1</v>
      </c>
    </row>
    <row r="722" spans="1:77" x14ac:dyDescent="0.25">
      <c r="A722" t="str">
        <f t="shared" si="1077"/>
        <v>32010</v>
      </c>
      <c r="D722">
        <v>3</v>
      </c>
      <c r="E722">
        <v>20</v>
      </c>
      <c r="F722">
        <v>40.5</v>
      </c>
      <c r="G722">
        <v>10</v>
      </c>
      <c r="H722">
        <v>11.5</v>
      </c>
      <c r="I722">
        <v>0</v>
      </c>
      <c r="J722">
        <v>26</v>
      </c>
      <c r="K722">
        <v>30</v>
      </c>
      <c r="L722">
        <v>38.799999999999997</v>
      </c>
      <c r="M722" s="115">
        <f t="shared" si="1060"/>
        <v>295.2</v>
      </c>
      <c r="N722">
        <v>649</v>
      </c>
      <c r="O722">
        <v>695</v>
      </c>
      <c r="P722">
        <v>812</v>
      </c>
      <c r="Q722" s="121" t="s">
        <v>392</v>
      </c>
      <c r="R722">
        <v>1</v>
      </c>
      <c r="S722">
        <v>1</v>
      </c>
      <c r="T722">
        <v>1</v>
      </c>
      <c r="U722" t="e">
        <f t="shared" si="1061"/>
        <v>#VALUE!</v>
      </c>
      <c r="V722">
        <f t="shared" si="1062"/>
        <v>357</v>
      </c>
      <c r="W722">
        <f t="shared" si="1063"/>
        <v>382</v>
      </c>
      <c r="X722">
        <f t="shared" si="1064"/>
        <v>447</v>
      </c>
      <c r="Y722" t="e">
        <f t="shared" si="1144"/>
        <v>#VALUE!</v>
      </c>
      <c r="Z722">
        <f t="shared" si="1145"/>
        <v>61</v>
      </c>
      <c r="AA722">
        <f t="shared" si="1146"/>
        <v>66</v>
      </c>
      <c r="AB722" s="8">
        <f t="shared" si="1147"/>
        <v>77</v>
      </c>
      <c r="AC722" s="213" t="e">
        <f t="shared" si="1078"/>
        <v>#VALUE!</v>
      </c>
      <c r="AD722" s="213">
        <f t="shared" si="1079"/>
        <v>1.3940052642461747E-2</v>
      </c>
      <c r="AE722" s="213">
        <f t="shared" si="1080"/>
        <v>1.6305777236939472E-2</v>
      </c>
      <c r="AF722" s="213">
        <f t="shared" si="1081"/>
        <v>2.2159918661809021E-2</v>
      </c>
      <c r="AG722" s="167">
        <f t="shared" si="1065"/>
        <v>3.969E-4</v>
      </c>
      <c r="AH722" s="167">
        <f t="shared" si="1066"/>
        <v>1.7345999999999999</v>
      </c>
      <c r="AI722" s="167">
        <f t="shared" si="1067"/>
        <v>2</v>
      </c>
      <c r="AJ722" s="167">
        <f t="shared" si="1068"/>
        <v>3.6734700000000002E-4</v>
      </c>
      <c r="AK722" s="115">
        <v>90.020119234756137</v>
      </c>
      <c r="AL722" s="7">
        <v>96.328259324977694</v>
      </c>
      <c r="AM722" s="7">
        <v>112.64</v>
      </c>
      <c r="AN722">
        <v>1</v>
      </c>
      <c r="AO722">
        <v>1</v>
      </c>
      <c r="AP722">
        <v>1</v>
      </c>
      <c r="AQ722">
        <f t="shared" si="1070"/>
        <v>101</v>
      </c>
      <c r="AR722">
        <f t="shared" si="1070"/>
        <v>108</v>
      </c>
      <c r="AS722">
        <f t="shared" si="1071"/>
        <v>127</v>
      </c>
      <c r="AT722">
        <f t="shared" si="1149"/>
        <v>43</v>
      </c>
      <c r="AU722">
        <f t="shared" si="1150"/>
        <v>46</v>
      </c>
      <c r="AV722" s="8">
        <f t="shared" si="1151"/>
        <v>55</v>
      </c>
      <c r="AW722" s="213">
        <f t="shared" si="1084"/>
        <v>6.9532528367044454E-3</v>
      </c>
      <c r="AX722" s="213">
        <f t="shared" si="1085"/>
        <v>7.9512926066565657E-3</v>
      </c>
      <c r="AY722" s="213">
        <f t="shared" si="1086"/>
        <v>1.1344946209640126E-2</v>
      </c>
      <c r="AZ722" s="119">
        <f t="shared" si="1104"/>
        <v>0.1</v>
      </c>
      <c r="BA722">
        <v>3.6</v>
      </c>
      <c r="BB722">
        <v>4.0999999999999996</v>
      </c>
      <c r="BC722">
        <v>5.0999999999999996</v>
      </c>
      <c r="BE722" s="7">
        <v>328</v>
      </c>
      <c r="BG722" s="123">
        <f t="shared" si="1072"/>
        <v>0.9</v>
      </c>
      <c r="BJ722">
        <v>0</v>
      </c>
      <c r="BK722">
        <v>14.2</v>
      </c>
      <c r="BL722">
        <v>16.2</v>
      </c>
      <c r="BM722">
        <v>21.85</v>
      </c>
      <c r="BO722">
        <f t="shared" si="1090"/>
        <v>1</v>
      </c>
      <c r="BP722">
        <f t="shared" si="1090"/>
        <v>1</v>
      </c>
      <c r="BQ722">
        <f t="shared" si="1090"/>
        <v>1</v>
      </c>
      <c r="BR722">
        <f t="shared" si="1073"/>
        <v>101</v>
      </c>
      <c r="BS722">
        <f t="shared" si="1087"/>
        <v>108</v>
      </c>
      <c r="BT722">
        <f t="shared" si="1088"/>
        <v>127</v>
      </c>
      <c r="BV722">
        <f t="shared" si="1074"/>
        <v>0</v>
      </c>
      <c r="BW722">
        <f t="shared" si="1075"/>
        <v>0</v>
      </c>
      <c r="BX722">
        <f t="shared" si="1076"/>
        <v>0</v>
      </c>
      <c r="BY722">
        <f t="shared" si="1140"/>
        <v>1</v>
      </c>
    </row>
    <row r="723" spans="1:77" x14ac:dyDescent="0.25">
      <c r="A723" t="str">
        <f t="shared" si="1077"/>
        <v>32010</v>
      </c>
      <c r="D723">
        <v>3</v>
      </c>
      <c r="E723">
        <v>20</v>
      </c>
      <c r="F723">
        <v>40.5</v>
      </c>
      <c r="G723">
        <v>10</v>
      </c>
      <c r="H723">
        <v>11.5</v>
      </c>
      <c r="I723">
        <v>0</v>
      </c>
      <c r="J723">
        <v>26</v>
      </c>
      <c r="K723">
        <v>30</v>
      </c>
      <c r="L723">
        <v>40</v>
      </c>
      <c r="M723" s="115">
        <f t="shared" si="1060"/>
        <v>353.7</v>
      </c>
      <c r="N723" s="7">
        <v>841.69225687813923</v>
      </c>
      <c r="O723" s="7">
        <v>901.35950941531064</v>
      </c>
      <c r="P723" s="7">
        <v>1066.3800000000001</v>
      </c>
      <c r="Q723" s="121" t="s">
        <v>392</v>
      </c>
      <c r="R723">
        <v>1</v>
      </c>
      <c r="S723">
        <v>1</v>
      </c>
      <c r="T723">
        <v>1</v>
      </c>
      <c r="U723" t="e">
        <f t="shared" si="1061"/>
        <v>#VALUE!</v>
      </c>
      <c r="V723">
        <f t="shared" si="1062"/>
        <v>463</v>
      </c>
      <c r="W723">
        <f t="shared" si="1063"/>
        <v>496</v>
      </c>
      <c r="X723">
        <f t="shared" si="1064"/>
        <v>587</v>
      </c>
      <c r="Y723" t="e">
        <f t="shared" si="1144"/>
        <v>#VALUE!</v>
      </c>
      <c r="Z723">
        <f t="shared" si="1145"/>
        <v>80</v>
      </c>
      <c r="AA723">
        <f t="shared" si="1146"/>
        <v>85</v>
      </c>
      <c r="AB723" s="8">
        <f t="shared" si="1147"/>
        <v>101</v>
      </c>
      <c r="AC723" s="213" t="e">
        <f t="shared" si="1078"/>
        <v>#VALUE!</v>
      </c>
      <c r="AD723" s="213">
        <f t="shared" si="1079"/>
        <v>2.391141895510291E-2</v>
      </c>
      <c r="AE723" s="213">
        <f t="shared" si="1080"/>
        <v>2.6978048710132096E-2</v>
      </c>
      <c r="AF723" s="213">
        <f t="shared" si="1081"/>
        <v>3.8029238921730574E-2</v>
      </c>
      <c r="AG723" s="167">
        <f t="shared" si="1065"/>
        <v>3.969E-4</v>
      </c>
      <c r="AH723" s="167">
        <f t="shared" si="1066"/>
        <v>1.7345999999999999</v>
      </c>
      <c r="AI723" s="167">
        <f t="shared" si="1067"/>
        <v>2</v>
      </c>
      <c r="AJ723" s="167">
        <f t="shared" si="1068"/>
        <v>3.6734700000000002E-4</v>
      </c>
      <c r="AK723" s="115">
        <v>116.68990721587436</v>
      </c>
      <c r="AL723" s="7">
        <v>124.96201154556491</v>
      </c>
      <c r="AM723" s="7">
        <v>147.84</v>
      </c>
      <c r="AN723">
        <v>1</v>
      </c>
      <c r="AO723">
        <v>1</v>
      </c>
      <c r="AP723">
        <v>1</v>
      </c>
      <c r="AQ723">
        <f t="shared" si="1070"/>
        <v>131</v>
      </c>
      <c r="AR723">
        <f t="shared" si="1070"/>
        <v>141</v>
      </c>
      <c r="AS723">
        <f t="shared" si="1071"/>
        <v>166</v>
      </c>
      <c r="AT723">
        <f t="shared" si="1149"/>
        <v>56</v>
      </c>
      <c r="AU723">
        <f t="shared" si="1150"/>
        <v>61</v>
      </c>
      <c r="AV723" s="8">
        <f t="shared" si="1151"/>
        <v>71</v>
      </c>
      <c r="AW723" s="213">
        <f t="shared" si="1084"/>
        <v>1.175899006137841E-2</v>
      </c>
      <c r="AX723" s="213">
        <f t="shared" si="1085"/>
        <v>1.3940052642461747E-2</v>
      </c>
      <c r="AY723" s="213">
        <f t="shared" si="1086"/>
        <v>1.8856067256442188E-2</v>
      </c>
      <c r="AZ723" s="119">
        <f t="shared" si="1104"/>
        <v>0.1</v>
      </c>
      <c r="BA723">
        <v>4.8</v>
      </c>
      <c r="BB723">
        <v>5.4</v>
      </c>
      <c r="BC723">
        <v>6.8</v>
      </c>
      <c r="BE723" s="7">
        <v>393</v>
      </c>
      <c r="BG723" s="123">
        <f t="shared" si="1072"/>
        <v>0.9</v>
      </c>
      <c r="BJ723">
        <v>0</v>
      </c>
      <c r="BK723">
        <v>13.6</v>
      </c>
      <c r="BL723">
        <v>15.6</v>
      </c>
      <c r="BM723">
        <v>21.85</v>
      </c>
      <c r="BO723">
        <f t="shared" si="1090"/>
        <v>1</v>
      </c>
      <c r="BP723">
        <f t="shared" si="1090"/>
        <v>1</v>
      </c>
      <c r="BQ723">
        <f t="shared" si="1090"/>
        <v>1</v>
      </c>
      <c r="BR723">
        <f t="shared" si="1073"/>
        <v>131</v>
      </c>
      <c r="BS723">
        <f t="shared" si="1087"/>
        <v>141</v>
      </c>
      <c r="BT723">
        <f t="shared" si="1088"/>
        <v>166</v>
      </c>
      <c r="BV723">
        <f t="shared" si="1074"/>
        <v>0</v>
      </c>
      <c r="BW723">
        <f t="shared" si="1075"/>
        <v>0</v>
      </c>
      <c r="BX723">
        <f t="shared" si="1076"/>
        <v>0</v>
      </c>
      <c r="BY723">
        <f t="shared" si="1140"/>
        <v>1</v>
      </c>
    </row>
    <row r="724" spans="1:77" x14ac:dyDescent="0.25">
      <c r="A724" t="str">
        <f t="shared" si="1077"/>
        <v>32015</v>
      </c>
      <c r="D724">
        <v>3</v>
      </c>
      <c r="E724">
        <v>20</v>
      </c>
      <c r="F724">
        <v>40.5</v>
      </c>
      <c r="G724">
        <v>15</v>
      </c>
      <c r="H724">
        <v>16.5</v>
      </c>
      <c r="I724">
        <v>0</v>
      </c>
      <c r="J724">
        <v>26</v>
      </c>
      <c r="K724">
        <v>30</v>
      </c>
      <c r="L724">
        <v>41.1</v>
      </c>
      <c r="M724" s="115">
        <f t="shared" si="1060"/>
        <v>523.20000000000005</v>
      </c>
      <c r="N724" s="7">
        <v>957.19258357509659</v>
      </c>
      <c r="O724" s="7">
        <v>1027.5250511543745</v>
      </c>
      <c r="P724" s="7">
        <v>1359.96</v>
      </c>
      <c r="Q724" s="121" t="s">
        <v>392</v>
      </c>
      <c r="R724">
        <v>1</v>
      </c>
      <c r="S724">
        <v>1</v>
      </c>
      <c r="T724">
        <v>1</v>
      </c>
      <c r="U724" t="e">
        <f t="shared" si="1061"/>
        <v>#VALUE!</v>
      </c>
      <c r="V724">
        <f t="shared" si="1062"/>
        <v>527</v>
      </c>
      <c r="W724">
        <f t="shared" si="1063"/>
        <v>565</v>
      </c>
      <c r="X724">
        <f t="shared" si="1064"/>
        <v>748</v>
      </c>
      <c r="Y724" t="e">
        <f t="shared" si="1144"/>
        <v>#VALUE!</v>
      </c>
      <c r="Z724">
        <f t="shared" si="1145"/>
        <v>91</v>
      </c>
      <c r="AA724">
        <f t="shared" si="1146"/>
        <v>97</v>
      </c>
      <c r="AB724" s="8">
        <f t="shared" si="1147"/>
        <v>129</v>
      </c>
      <c r="AC724" s="213" t="e">
        <f t="shared" si="1078"/>
        <v>#VALUE!</v>
      </c>
      <c r="AD724" s="213">
        <f t="shared" si="1079"/>
        <v>3.802433421530417E-2</v>
      </c>
      <c r="AE724" s="213">
        <f t="shared" si="1080"/>
        <v>4.3193015038494049E-2</v>
      </c>
      <c r="AF724" s="213">
        <f t="shared" si="1081"/>
        <v>7.631082889084044E-2</v>
      </c>
      <c r="AG724" s="167">
        <f t="shared" si="1065"/>
        <v>2.0829999999999999E-4</v>
      </c>
      <c r="AH724" s="167">
        <f t="shared" si="1066"/>
        <v>1.724</v>
      </c>
      <c r="AI724" s="167">
        <f t="shared" si="1067"/>
        <v>2</v>
      </c>
      <c r="AJ724" s="167">
        <f t="shared" si="1068"/>
        <v>4.6182900000000003E-4</v>
      </c>
      <c r="AK724" s="115">
        <f>AK42</f>
        <v>423.65815696218516</v>
      </c>
      <c r="AL724" s="7">
        <v>140.26129481477255</v>
      </c>
      <c r="AM724" s="7">
        <v>185.64</v>
      </c>
      <c r="AN724">
        <v>1</v>
      </c>
      <c r="AO724">
        <v>1</v>
      </c>
      <c r="AP724">
        <v>1</v>
      </c>
      <c r="AQ724">
        <f t="shared" si="1070"/>
        <v>477</v>
      </c>
      <c r="AR724">
        <f t="shared" si="1070"/>
        <v>158</v>
      </c>
      <c r="AS724">
        <f t="shared" si="1071"/>
        <v>209</v>
      </c>
      <c r="AT724">
        <f t="shared" si="1149"/>
        <v>205</v>
      </c>
      <c r="AU724">
        <f t="shared" si="1150"/>
        <v>68</v>
      </c>
      <c r="AV724" s="8">
        <f t="shared" si="1151"/>
        <v>90</v>
      </c>
      <c r="AW724" s="213">
        <f t="shared" si="1084"/>
        <v>0.19241300667017019</v>
      </c>
      <c r="AX724" s="213">
        <f t="shared" si="1085"/>
        <v>2.1257770780047845E-2</v>
      </c>
      <c r="AY724" s="213">
        <f t="shared" si="1086"/>
        <v>3.7194855053067626E-2</v>
      </c>
      <c r="AZ724" s="119">
        <f t="shared" si="1104"/>
        <v>0.2</v>
      </c>
      <c r="BA724">
        <v>4.8</v>
      </c>
      <c r="BB724">
        <v>5.5</v>
      </c>
      <c r="BC724">
        <v>7.2</v>
      </c>
      <c r="BE724" s="7">
        <v>654</v>
      </c>
      <c r="BG724" s="123">
        <f t="shared" si="1072"/>
        <v>0.8</v>
      </c>
      <c r="BJ724">
        <v>0</v>
      </c>
      <c r="BK724">
        <v>12.3</v>
      </c>
      <c r="BL724">
        <v>14.4</v>
      </c>
      <c r="BM724">
        <v>21.85</v>
      </c>
      <c r="BO724">
        <f t="shared" si="1090"/>
        <v>1</v>
      </c>
      <c r="BP724">
        <f t="shared" si="1090"/>
        <v>1</v>
      </c>
      <c r="BQ724">
        <f t="shared" si="1090"/>
        <v>1</v>
      </c>
      <c r="BR724">
        <f t="shared" si="1073"/>
        <v>477</v>
      </c>
      <c r="BS724">
        <f t="shared" si="1087"/>
        <v>158</v>
      </c>
      <c r="BT724">
        <f t="shared" si="1088"/>
        <v>209</v>
      </c>
      <c r="BV724">
        <f t="shared" si="1074"/>
        <v>0</v>
      </c>
      <c r="BW724">
        <f t="shared" si="1075"/>
        <v>0</v>
      </c>
      <c r="BX724">
        <f t="shared" si="1076"/>
        <v>0</v>
      </c>
      <c r="BY724">
        <f t="shared" si="1140"/>
        <v>1</v>
      </c>
    </row>
    <row r="725" spans="1:77" x14ac:dyDescent="0.25">
      <c r="A725" t="str">
        <f t="shared" si="1077"/>
        <v>32020</v>
      </c>
      <c r="D725">
        <v>3</v>
      </c>
      <c r="E725">
        <v>20</v>
      </c>
      <c r="F725">
        <v>40.5</v>
      </c>
      <c r="G725">
        <v>20</v>
      </c>
      <c r="H725">
        <v>21.5</v>
      </c>
      <c r="I725">
        <v>0</v>
      </c>
      <c r="J725">
        <v>26</v>
      </c>
      <c r="K725">
        <v>30</v>
      </c>
      <c r="L725">
        <v>41.1</v>
      </c>
      <c r="M725" s="115">
        <f t="shared" si="1060"/>
        <v>735.2</v>
      </c>
      <c r="N725" s="7">
        <v>1346.575008837732</v>
      </c>
      <c r="O725" s="7">
        <v>1442.0332127786496</v>
      </c>
      <c r="P725" s="7">
        <v>1706.04</v>
      </c>
      <c r="Q725" s="121" t="s">
        <v>392</v>
      </c>
      <c r="R725">
        <v>1</v>
      </c>
      <c r="S725">
        <v>1</v>
      </c>
      <c r="T725">
        <v>1</v>
      </c>
      <c r="U725" t="e">
        <f t="shared" si="1061"/>
        <v>#VALUE!</v>
      </c>
      <c r="V725">
        <f t="shared" si="1062"/>
        <v>741</v>
      </c>
      <c r="W725">
        <f t="shared" si="1063"/>
        <v>794</v>
      </c>
      <c r="X725">
        <f t="shared" si="1064"/>
        <v>939</v>
      </c>
      <c r="Y725" t="e">
        <f t="shared" si="1144"/>
        <v>#VALUE!</v>
      </c>
      <c r="Z725">
        <f t="shared" si="1145"/>
        <v>127</v>
      </c>
      <c r="AA725">
        <f t="shared" si="1146"/>
        <v>137</v>
      </c>
      <c r="AB725" s="8">
        <f t="shared" si="1147"/>
        <v>162</v>
      </c>
      <c r="AC725" s="213" t="e">
        <f t="shared" si="1078"/>
        <v>#VALUE!</v>
      </c>
      <c r="AD725" s="213">
        <f t="shared" si="1079"/>
        <v>6.0115981806803116E-2</v>
      </c>
      <c r="AE725" s="213">
        <f t="shared" si="1080"/>
        <v>6.9941531480908412E-2</v>
      </c>
      <c r="AF725" s="213">
        <f t="shared" si="1081"/>
        <v>9.7754049863802928E-2</v>
      </c>
      <c r="AG725" s="167">
        <f t="shared" si="1065"/>
        <v>1.2760000000000001E-4</v>
      </c>
      <c r="AH725" s="167">
        <f t="shared" si="1066"/>
        <v>1.7219</v>
      </c>
      <c r="AI725" s="167">
        <f t="shared" si="1067"/>
        <v>2</v>
      </c>
      <c r="AJ725" s="167">
        <f t="shared" si="1068"/>
        <v>3.76611E-4</v>
      </c>
      <c r="AK725" s="115">
        <v>166.41571994991173</v>
      </c>
      <c r="AL725" s="7">
        <v>178.21286873827722</v>
      </c>
      <c r="AM725" s="7">
        <v>210.84</v>
      </c>
      <c r="AN725">
        <v>1</v>
      </c>
      <c r="AO725">
        <v>1</v>
      </c>
      <c r="AP725">
        <v>1</v>
      </c>
      <c r="AQ725">
        <f t="shared" si="1070"/>
        <v>187</v>
      </c>
      <c r="AR725">
        <f t="shared" si="1070"/>
        <v>201</v>
      </c>
      <c r="AS725">
        <f t="shared" si="1071"/>
        <v>237</v>
      </c>
      <c r="AT725">
        <f t="shared" si="1149"/>
        <v>80</v>
      </c>
      <c r="AU725">
        <f t="shared" si="1150"/>
        <v>86</v>
      </c>
      <c r="AV725" s="8">
        <f t="shared" si="1151"/>
        <v>102</v>
      </c>
      <c r="AW725" s="213">
        <f t="shared" si="1084"/>
        <v>2.3886029440430702E-2</v>
      </c>
      <c r="AX725" s="213">
        <f t="shared" si="1085"/>
        <v>2.7597195357840672E-2</v>
      </c>
      <c r="AY725" s="213">
        <f t="shared" si="1086"/>
        <v>3.8801583747134293E-2</v>
      </c>
      <c r="AZ725" s="119">
        <f t="shared" si="1104"/>
        <v>0.3</v>
      </c>
      <c r="BA725">
        <v>4.8</v>
      </c>
      <c r="BB725">
        <v>5.5</v>
      </c>
      <c r="BC725">
        <v>7.2</v>
      </c>
      <c r="BE725" s="7">
        <v>919</v>
      </c>
      <c r="BG725" s="123">
        <f t="shared" si="1072"/>
        <v>0.8</v>
      </c>
      <c r="BJ725">
        <v>0</v>
      </c>
      <c r="BK725">
        <v>12.3</v>
      </c>
      <c r="BL725">
        <v>14.4</v>
      </c>
      <c r="BM725">
        <v>21.85</v>
      </c>
      <c r="BO725">
        <f t="shared" si="1090"/>
        <v>1</v>
      </c>
      <c r="BP725">
        <f t="shared" si="1090"/>
        <v>1</v>
      </c>
      <c r="BQ725">
        <f t="shared" si="1090"/>
        <v>1</v>
      </c>
      <c r="BR725">
        <f t="shared" si="1073"/>
        <v>187</v>
      </c>
      <c r="BS725">
        <f t="shared" si="1087"/>
        <v>201</v>
      </c>
      <c r="BT725">
        <f t="shared" si="1088"/>
        <v>237</v>
      </c>
      <c r="BV725">
        <f t="shared" si="1074"/>
        <v>0</v>
      </c>
      <c r="BW725">
        <f t="shared" si="1075"/>
        <v>0</v>
      </c>
      <c r="BX725">
        <f t="shared" si="1076"/>
        <v>0</v>
      </c>
      <c r="BY725">
        <f t="shared" si="1140"/>
        <v>1</v>
      </c>
    </row>
    <row r="726" spans="1:77" x14ac:dyDescent="0.25">
      <c r="A726" t="str">
        <f t="shared" si="1077"/>
        <v>32010</v>
      </c>
      <c r="D726">
        <v>3</v>
      </c>
      <c r="E726">
        <v>20</v>
      </c>
      <c r="F726">
        <v>40.5</v>
      </c>
      <c r="G726">
        <v>10</v>
      </c>
      <c r="H726">
        <v>11.5</v>
      </c>
      <c r="I726">
        <v>0</v>
      </c>
      <c r="J726">
        <v>26</v>
      </c>
      <c r="K726">
        <v>30</v>
      </c>
      <c r="L726">
        <v>41</v>
      </c>
      <c r="M726" s="115">
        <f t="shared" si="1060"/>
        <v>413.1</v>
      </c>
      <c r="N726" s="7">
        <v>1029.7403904507714</v>
      </c>
      <c r="O726" s="7">
        <v>1104.2859635902939</v>
      </c>
      <c r="P726" s="7">
        <v>1320.28</v>
      </c>
      <c r="Q726" s="121" t="s">
        <v>392</v>
      </c>
      <c r="R726">
        <v>1</v>
      </c>
      <c r="S726">
        <v>1</v>
      </c>
      <c r="T726">
        <v>1</v>
      </c>
      <c r="U726" t="e">
        <f t="shared" si="1061"/>
        <v>#VALUE!</v>
      </c>
      <c r="V726">
        <f t="shared" si="1062"/>
        <v>567</v>
      </c>
      <c r="W726">
        <f t="shared" si="1063"/>
        <v>608</v>
      </c>
      <c r="X726">
        <f t="shared" si="1064"/>
        <v>727</v>
      </c>
      <c r="Y726" t="e">
        <f t="shared" si="1144"/>
        <v>#VALUE!</v>
      </c>
      <c r="Z726">
        <f t="shared" si="1145"/>
        <v>98</v>
      </c>
      <c r="AA726">
        <f t="shared" si="1146"/>
        <v>105</v>
      </c>
      <c r="AB726" s="8">
        <f t="shared" si="1147"/>
        <v>125</v>
      </c>
      <c r="AC726" s="213" t="e">
        <f t="shared" si="1078"/>
        <v>#VALUE!</v>
      </c>
      <c r="AD726" s="213">
        <f t="shared" si="1079"/>
        <v>3.5813504596005852E-2</v>
      </c>
      <c r="AE726" s="213">
        <f t="shared" si="1080"/>
        <v>4.1086632720166709E-2</v>
      </c>
      <c r="AF726" s="213">
        <f t="shared" si="1081"/>
        <v>5.8139850545067283E-2</v>
      </c>
      <c r="AG726" s="167">
        <f t="shared" si="1065"/>
        <v>3.969E-4</v>
      </c>
      <c r="AH726" s="167">
        <f t="shared" si="1066"/>
        <v>1.7345999999999999</v>
      </c>
      <c r="AI726" s="167">
        <f t="shared" si="1067"/>
        <v>2</v>
      </c>
      <c r="AJ726" s="167">
        <f t="shared" si="1068"/>
        <v>3.6734700000000002E-4</v>
      </c>
      <c r="AK726" s="115">
        <v>142.7603849699376</v>
      </c>
      <c r="AL726" s="7">
        <v>153.09517888293954</v>
      </c>
      <c r="AM726" s="7">
        <v>183.04</v>
      </c>
      <c r="AN726">
        <v>1</v>
      </c>
      <c r="AO726">
        <v>1</v>
      </c>
      <c r="AP726">
        <v>1</v>
      </c>
      <c r="AQ726">
        <f t="shared" si="1070"/>
        <v>161</v>
      </c>
      <c r="AR726">
        <f t="shared" si="1070"/>
        <v>172</v>
      </c>
      <c r="AS726">
        <f t="shared" si="1071"/>
        <v>206</v>
      </c>
      <c r="AT726">
        <f t="shared" si="1149"/>
        <v>69</v>
      </c>
      <c r="AU726">
        <f t="shared" si="1150"/>
        <v>74</v>
      </c>
      <c r="AV726" s="8">
        <f t="shared" si="1151"/>
        <v>89</v>
      </c>
      <c r="AW726" s="213">
        <f t="shared" si="1084"/>
        <v>1.7813809193348479E-2</v>
      </c>
      <c r="AX726" s="213">
        <f t="shared" si="1085"/>
        <v>2.0474795851792363E-2</v>
      </c>
      <c r="AY726" s="213">
        <f t="shared" si="1086"/>
        <v>2.9564029111706837E-2</v>
      </c>
      <c r="AZ726" s="119">
        <f t="shared" si="1104"/>
        <v>0.1</v>
      </c>
      <c r="BA726">
        <v>5.5</v>
      </c>
      <c r="BB726">
        <v>5.9</v>
      </c>
      <c r="BC726">
        <v>7.9</v>
      </c>
      <c r="BE726" s="7">
        <v>459</v>
      </c>
      <c r="BG726" s="123">
        <f t="shared" si="1072"/>
        <v>0.9</v>
      </c>
      <c r="BJ726">
        <v>0</v>
      </c>
      <c r="BK726">
        <v>13.2</v>
      </c>
      <c r="BL726">
        <v>15.1</v>
      </c>
      <c r="BM726">
        <v>21.85</v>
      </c>
      <c r="BO726">
        <f t="shared" si="1090"/>
        <v>1</v>
      </c>
      <c r="BP726">
        <f t="shared" si="1090"/>
        <v>1</v>
      </c>
      <c r="BQ726">
        <f t="shared" si="1090"/>
        <v>1</v>
      </c>
      <c r="BR726">
        <f t="shared" si="1073"/>
        <v>161</v>
      </c>
      <c r="BS726">
        <f t="shared" si="1087"/>
        <v>172</v>
      </c>
      <c r="BT726">
        <f t="shared" si="1088"/>
        <v>206</v>
      </c>
      <c r="BV726">
        <f t="shared" si="1074"/>
        <v>0</v>
      </c>
      <c r="BW726">
        <f t="shared" si="1075"/>
        <v>0</v>
      </c>
      <c r="BX726">
        <f t="shared" si="1076"/>
        <v>0</v>
      </c>
      <c r="BY726">
        <f t="shared" si="1140"/>
        <v>1</v>
      </c>
    </row>
    <row r="727" spans="1:77" x14ac:dyDescent="0.25">
      <c r="A727" t="str">
        <f t="shared" si="1077"/>
        <v>32015</v>
      </c>
      <c r="D727">
        <v>3</v>
      </c>
      <c r="E727">
        <v>20</v>
      </c>
      <c r="F727">
        <v>40.5</v>
      </c>
      <c r="G727">
        <v>15</v>
      </c>
      <c r="H727">
        <v>16.5</v>
      </c>
      <c r="I727">
        <v>0</v>
      </c>
      <c r="J727">
        <v>26</v>
      </c>
      <c r="K727">
        <v>30</v>
      </c>
      <c r="L727">
        <v>41.1</v>
      </c>
      <c r="M727" s="115">
        <f t="shared" si="1060"/>
        <v>610.4</v>
      </c>
      <c r="N727" s="7">
        <v>1070.8273541699666</v>
      </c>
      <c r="O727" s="7">
        <v>1149.5094620994566</v>
      </c>
      <c r="P727" s="7">
        <v>1521.41</v>
      </c>
      <c r="Q727" s="121" t="s">
        <v>392</v>
      </c>
      <c r="R727">
        <v>1</v>
      </c>
      <c r="S727">
        <v>1</v>
      </c>
      <c r="T727">
        <v>1</v>
      </c>
      <c r="U727" t="e">
        <f t="shared" si="1061"/>
        <v>#VALUE!</v>
      </c>
      <c r="V727">
        <f t="shared" si="1062"/>
        <v>589</v>
      </c>
      <c r="W727">
        <f t="shared" si="1063"/>
        <v>633</v>
      </c>
      <c r="X727">
        <f t="shared" si="1064"/>
        <v>837</v>
      </c>
      <c r="Y727" t="e">
        <f t="shared" si="1144"/>
        <v>#VALUE!</v>
      </c>
      <c r="Z727">
        <f t="shared" si="1145"/>
        <v>101</v>
      </c>
      <c r="AA727">
        <f t="shared" si="1146"/>
        <v>109</v>
      </c>
      <c r="AB727" s="8">
        <f t="shared" si="1147"/>
        <v>144</v>
      </c>
      <c r="AC727" s="213" t="e">
        <f t="shared" si="1078"/>
        <v>#VALUE!</v>
      </c>
      <c r="AD727" s="213">
        <f t="shared" si="1079"/>
        <v>4.6821457122334979E-2</v>
      </c>
      <c r="AE727" s="213">
        <f t="shared" si="1080"/>
        <v>5.4516648848508015E-2</v>
      </c>
      <c r="AF727" s="213">
        <f t="shared" si="1081"/>
        <v>9.5052244808710634E-2</v>
      </c>
      <c r="AG727" s="167">
        <f t="shared" si="1065"/>
        <v>2.0829999999999999E-4</v>
      </c>
      <c r="AH727" s="167">
        <f t="shared" si="1066"/>
        <v>1.724</v>
      </c>
      <c r="AI727" s="167">
        <f t="shared" si="1067"/>
        <v>2</v>
      </c>
      <c r="AJ727" s="167">
        <f t="shared" si="1068"/>
        <v>4.6182900000000003E-4</v>
      </c>
      <c r="AK727" s="115">
        <v>135.09481491470635</v>
      </c>
      <c r="AL727" s="7">
        <v>145.02129350758159</v>
      </c>
      <c r="AM727" s="7">
        <v>191.94</v>
      </c>
      <c r="AN727">
        <v>1</v>
      </c>
      <c r="AO727">
        <v>1</v>
      </c>
      <c r="AP727">
        <v>1</v>
      </c>
      <c r="AQ727">
        <f t="shared" si="1070"/>
        <v>152</v>
      </c>
      <c r="AR727">
        <f t="shared" si="1070"/>
        <v>163</v>
      </c>
      <c r="AS727">
        <f t="shared" si="1071"/>
        <v>216</v>
      </c>
      <c r="AT727">
        <f t="shared" si="1149"/>
        <v>65</v>
      </c>
      <c r="AU727">
        <f t="shared" si="1150"/>
        <v>70</v>
      </c>
      <c r="AV727" s="8">
        <f t="shared" si="1151"/>
        <v>93</v>
      </c>
      <c r="AW727" s="213">
        <f t="shared" si="1084"/>
        <v>1.9427237802741637E-2</v>
      </c>
      <c r="AX727" s="213">
        <f t="shared" si="1085"/>
        <v>2.2523831215572443E-2</v>
      </c>
      <c r="AY727" s="213">
        <f t="shared" si="1086"/>
        <v>3.9710694348632572E-2</v>
      </c>
      <c r="AZ727" s="119">
        <f t="shared" si="1104"/>
        <v>0.2</v>
      </c>
      <c r="BA727">
        <v>5.0999999999999996</v>
      </c>
      <c r="BB727">
        <v>5.6</v>
      </c>
      <c r="BC727">
        <v>7.2</v>
      </c>
      <c r="BE727" s="7">
        <v>763</v>
      </c>
      <c r="BG727" s="123">
        <f t="shared" si="1072"/>
        <v>0.8</v>
      </c>
      <c r="BJ727">
        <v>0</v>
      </c>
      <c r="BK727">
        <v>12.3</v>
      </c>
      <c r="BL727">
        <v>14.4</v>
      </c>
      <c r="BM727">
        <v>21.85</v>
      </c>
      <c r="BO727">
        <f t="shared" si="1090"/>
        <v>1</v>
      </c>
      <c r="BP727">
        <f t="shared" si="1090"/>
        <v>1</v>
      </c>
      <c r="BQ727">
        <f t="shared" si="1090"/>
        <v>1</v>
      </c>
      <c r="BR727">
        <f t="shared" si="1073"/>
        <v>152</v>
      </c>
      <c r="BS727">
        <f t="shared" si="1087"/>
        <v>163</v>
      </c>
      <c r="BT727">
        <f t="shared" si="1088"/>
        <v>216</v>
      </c>
      <c r="BV727">
        <f t="shared" si="1074"/>
        <v>0</v>
      </c>
      <c r="BW727">
        <f t="shared" si="1075"/>
        <v>0</v>
      </c>
      <c r="BX727">
        <f t="shared" si="1076"/>
        <v>0</v>
      </c>
      <c r="BY727">
        <f t="shared" si="1140"/>
        <v>1</v>
      </c>
    </row>
    <row r="728" spans="1:77" x14ac:dyDescent="0.25">
      <c r="A728" t="str">
        <f t="shared" si="1077"/>
        <v>32020</v>
      </c>
      <c r="D728">
        <v>3</v>
      </c>
      <c r="E728">
        <v>20</v>
      </c>
      <c r="F728">
        <v>40.5</v>
      </c>
      <c r="G728">
        <v>20</v>
      </c>
      <c r="H728">
        <v>21.5</v>
      </c>
      <c r="I728">
        <v>0</v>
      </c>
      <c r="J728">
        <v>26</v>
      </c>
      <c r="K728">
        <v>30</v>
      </c>
      <c r="L728">
        <v>41.1</v>
      </c>
      <c r="M728" s="115">
        <f t="shared" si="1060"/>
        <v>857.6</v>
      </c>
      <c r="N728" s="7">
        <v>1509.840819712653</v>
      </c>
      <c r="O728" s="7">
        <v>1619.1421060355642</v>
      </c>
      <c r="P728" s="7">
        <v>1935.84</v>
      </c>
      <c r="Q728" s="121" t="s">
        <v>392</v>
      </c>
      <c r="R728">
        <v>1</v>
      </c>
      <c r="S728">
        <v>1</v>
      </c>
      <c r="T728">
        <v>1</v>
      </c>
      <c r="U728" t="e">
        <f t="shared" si="1061"/>
        <v>#VALUE!</v>
      </c>
      <c r="V728">
        <f t="shared" si="1062"/>
        <v>831</v>
      </c>
      <c r="W728">
        <f t="shared" si="1063"/>
        <v>891</v>
      </c>
      <c r="X728">
        <f t="shared" si="1064"/>
        <v>1065</v>
      </c>
      <c r="Y728" t="e">
        <f t="shared" si="1144"/>
        <v>#VALUE!</v>
      </c>
      <c r="Z728">
        <f t="shared" si="1145"/>
        <v>143</v>
      </c>
      <c r="AA728">
        <f t="shared" si="1146"/>
        <v>153</v>
      </c>
      <c r="AB728" s="8">
        <f t="shared" si="1147"/>
        <v>183</v>
      </c>
      <c r="AC728" s="213" t="e">
        <f t="shared" si="1078"/>
        <v>#VALUE!</v>
      </c>
      <c r="AD728" s="213">
        <f t="shared" si="1079"/>
        <v>7.6193310087246363E-2</v>
      </c>
      <c r="AE728" s="213">
        <f t="shared" si="1080"/>
        <v>8.7206961686259771E-2</v>
      </c>
      <c r="AF728" s="213">
        <f t="shared" si="1081"/>
        <v>0.12470235554294035</v>
      </c>
      <c r="AG728" s="167">
        <f t="shared" si="1065"/>
        <v>1.2760000000000001E-4</v>
      </c>
      <c r="AH728" s="167">
        <f t="shared" si="1066"/>
        <v>1.7219</v>
      </c>
      <c r="AI728" s="167">
        <f t="shared" si="1067"/>
        <v>2</v>
      </c>
      <c r="AJ728" s="167">
        <f t="shared" si="1068"/>
        <v>3.76611E-4</v>
      </c>
      <c r="AK728" s="115">
        <v>170.52628152222005</v>
      </c>
      <c r="AL728" s="7">
        <v>182.87112058001478</v>
      </c>
      <c r="AM728" s="7">
        <v>218.64000000000001</v>
      </c>
      <c r="AN728">
        <v>1</v>
      </c>
      <c r="AO728">
        <v>1</v>
      </c>
      <c r="AP728">
        <v>1</v>
      </c>
      <c r="AQ728">
        <f t="shared" si="1070"/>
        <v>192</v>
      </c>
      <c r="AR728">
        <f t="shared" si="1070"/>
        <v>206</v>
      </c>
      <c r="AS728">
        <f t="shared" si="1071"/>
        <v>246</v>
      </c>
      <c r="AT728">
        <f t="shared" si="1149"/>
        <v>83</v>
      </c>
      <c r="AU728">
        <f t="shared" si="1150"/>
        <v>89</v>
      </c>
      <c r="AV728" s="8">
        <f t="shared" si="1151"/>
        <v>106</v>
      </c>
      <c r="AW728" s="213">
        <f t="shared" si="1084"/>
        <v>2.5708166056769666E-2</v>
      </c>
      <c r="AX728" s="213">
        <f t="shared" si="1085"/>
        <v>2.9553112837258533E-2</v>
      </c>
      <c r="AY728" s="213">
        <f t="shared" si="1086"/>
        <v>4.1899890270699756E-2</v>
      </c>
      <c r="AZ728" s="119">
        <f t="shared" si="1104"/>
        <v>0.3</v>
      </c>
      <c r="BA728">
        <v>5.0999999999999996</v>
      </c>
      <c r="BB728">
        <v>5.6</v>
      </c>
      <c r="BC728">
        <v>7.2</v>
      </c>
      <c r="BE728" s="7">
        <v>1072</v>
      </c>
      <c r="BG728" s="123">
        <f t="shared" si="1072"/>
        <v>0.8</v>
      </c>
      <c r="BJ728">
        <v>0</v>
      </c>
      <c r="BK728">
        <v>12.3</v>
      </c>
      <c r="BL728">
        <v>14.4</v>
      </c>
      <c r="BM728">
        <v>21.85</v>
      </c>
      <c r="BO728">
        <f t="shared" si="1090"/>
        <v>1</v>
      </c>
      <c r="BP728">
        <f t="shared" si="1090"/>
        <v>1</v>
      </c>
      <c r="BQ728">
        <f t="shared" si="1090"/>
        <v>1</v>
      </c>
      <c r="BR728">
        <f t="shared" si="1073"/>
        <v>192</v>
      </c>
      <c r="BS728">
        <f t="shared" si="1087"/>
        <v>206</v>
      </c>
      <c r="BT728">
        <f t="shared" si="1088"/>
        <v>246</v>
      </c>
      <c r="BV728">
        <f t="shared" si="1074"/>
        <v>0</v>
      </c>
      <c r="BW728">
        <f t="shared" si="1075"/>
        <v>0</v>
      </c>
      <c r="BX728">
        <f t="shared" si="1076"/>
        <v>0</v>
      </c>
      <c r="BY728">
        <f t="shared" si="1140"/>
        <v>1</v>
      </c>
    </row>
    <row r="729" spans="1:77" x14ac:dyDescent="0.25">
      <c r="A729" t="str">
        <f t="shared" si="1077"/>
        <v>32010</v>
      </c>
      <c r="D729">
        <v>3</v>
      </c>
      <c r="E729">
        <v>20</v>
      </c>
      <c r="F729">
        <v>40.5</v>
      </c>
      <c r="G729">
        <v>10</v>
      </c>
      <c r="H729">
        <v>11.5</v>
      </c>
      <c r="I729">
        <v>0</v>
      </c>
      <c r="J729">
        <v>26</v>
      </c>
      <c r="K729">
        <v>30</v>
      </c>
      <c r="L729">
        <v>41.8</v>
      </c>
      <c r="M729" s="115">
        <f t="shared" si="1060"/>
        <v>471.6</v>
      </c>
      <c r="N729" s="7">
        <v>1214.2269940407766</v>
      </c>
      <c r="O729" s="7">
        <v>1304.1433704057049</v>
      </c>
      <c r="P729" s="7">
        <v>1574.18</v>
      </c>
      <c r="Q729" s="121" t="s">
        <v>392</v>
      </c>
      <c r="R729">
        <v>1</v>
      </c>
      <c r="S729">
        <v>1</v>
      </c>
      <c r="T729">
        <v>1</v>
      </c>
      <c r="U729" t="e">
        <f t="shared" si="1061"/>
        <v>#VALUE!</v>
      </c>
      <c r="V729">
        <f t="shared" si="1062"/>
        <v>668</v>
      </c>
      <c r="W729">
        <f t="shared" si="1063"/>
        <v>718</v>
      </c>
      <c r="X729">
        <f t="shared" si="1064"/>
        <v>866</v>
      </c>
      <c r="Y729" t="e">
        <f t="shared" si="1144"/>
        <v>#VALUE!</v>
      </c>
      <c r="Z729">
        <f t="shared" si="1145"/>
        <v>115</v>
      </c>
      <c r="AA729">
        <f t="shared" si="1146"/>
        <v>123</v>
      </c>
      <c r="AB729" s="8">
        <f t="shared" si="1147"/>
        <v>149</v>
      </c>
      <c r="AC729" s="213" t="e">
        <f t="shared" si="1078"/>
        <v>#VALUE!</v>
      </c>
      <c r="AD729" s="213">
        <f t="shared" si="1079"/>
        <v>4.9245361534335307E-2</v>
      </c>
      <c r="AE729" s="213">
        <f t="shared" si="1080"/>
        <v>5.6302109027642405E-2</v>
      </c>
      <c r="AF729" s="213">
        <f t="shared" si="1081"/>
        <v>8.2486527704310933E-2</v>
      </c>
      <c r="AG729" s="167">
        <f t="shared" si="1065"/>
        <v>3.969E-4</v>
      </c>
      <c r="AH729" s="167">
        <f t="shared" si="1066"/>
        <v>1.7345999999999999</v>
      </c>
      <c r="AI729" s="167">
        <f t="shared" si="1067"/>
        <v>2</v>
      </c>
      <c r="AJ729" s="167">
        <f t="shared" si="1068"/>
        <v>3.6734700000000002E-4</v>
      </c>
      <c r="AK729" s="115">
        <v>168.33710197020613</v>
      </c>
      <c r="AL729" s="7">
        <v>180.80286190736828</v>
      </c>
      <c r="AM729" s="7">
        <v>218.24</v>
      </c>
      <c r="AN729">
        <v>1</v>
      </c>
      <c r="AO729">
        <v>1</v>
      </c>
      <c r="AP729">
        <v>1</v>
      </c>
      <c r="AQ729">
        <f t="shared" si="1070"/>
        <v>190</v>
      </c>
      <c r="AR729">
        <f t="shared" si="1070"/>
        <v>204</v>
      </c>
      <c r="AS729">
        <f t="shared" si="1071"/>
        <v>246</v>
      </c>
      <c r="AT729">
        <f t="shared" si="1149"/>
        <v>82</v>
      </c>
      <c r="AU729">
        <f t="shared" si="1150"/>
        <v>88</v>
      </c>
      <c r="AV729" s="8">
        <f t="shared" si="1151"/>
        <v>106</v>
      </c>
      <c r="AW729" s="213">
        <f t="shared" si="1084"/>
        <v>2.5115954301255381E-2</v>
      </c>
      <c r="AX729" s="213">
        <f t="shared" si="1085"/>
        <v>2.8906479745751071E-2</v>
      </c>
      <c r="AY729" s="213">
        <f t="shared" si="1086"/>
        <v>4.1869385751201776E-2</v>
      </c>
      <c r="AZ729" s="119">
        <f t="shared" si="1104"/>
        <v>0.1</v>
      </c>
      <c r="BA729">
        <v>6.3</v>
      </c>
      <c r="BB729">
        <v>6.8</v>
      </c>
      <c r="BC729">
        <v>9.1</v>
      </c>
      <c r="BE729" s="7">
        <v>524</v>
      </c>
      <c r="BG729" s="123">
        <f t="shared" si="1072"/>
        <v>0.9</v>
      </c>
      <c r="BJ729">
        <v>0</v>
      </c>
      <c r="BK729">
        <v>12.8</v>
      </c>
      <c r="BL729">
        <v>14.7</v>
      </c>
      <c r="BM729">
        <v>21.85</v>
      </c>
      <c r="BO729">
        <f t="shared" si="1090"/>
        <v>1</v>
      </c>
      <c r="BP729">
        <f t="shared" si="1090"/>
        <v>1</v>
      </c>
      <c r="BQ729">
        <f t="shared" si="1090"/>
        <v>1</v>
      </c>
      <c r="BR729">
        <f t="shared" si="1073"/>
        <v>190</v>
      </c>
      <c r="BS729">
        <f t="shared" si="1087"/>
        <v>204</v>
      </c>
      <c r="BT729">
        <f t="shared" si="1088"/>
        <v>246</v>
      </c>
      <c r="BV729">
        <f t="shared" si="1074"/>
        <v>0</v>
      </c>
      <c r="BW729">
        <f t="shared" si="1075"/>
        <v>0</v>
      </c>
      <c r="BX729">
        <f t="shared" si="1076"/>
        <v>0</v>
      </c>
      <c r="BY729">
        <f t="shared" si="1140"/>
        <v>1</v>
      </c>
    </row>
    <row r="730" spans="1:77" x14ac:dyDescent="0.25">
      <c r="A730" t="str">
        <f t="shared" si="1077"/>
        <v>32015</v>
      </c>
      <c r="D730">
        <v>3</v>
      </c>
      <c r="E730">
        <v>20</v>
      </c>
      <c r="F730">
        <v>40.5</v>
      </c>
      <c r="G730">
        <v>15</v>
      </c>
      <c r="H730">
        <v>16.5</v>
      </c>
      <c r="I730">
        <v>0</v>
      </c>
      <c r="J730">
        <v>26</v>
      </c>
      <c r="K730">
        <v>30</v>
      </c>
      <c r="L730">
        <v>42.4</v>
      </c>
      <c r="M730" s="115">
        <f t="shared" si="1060"/>
        <v>697.6</v>
      </c>
      <c r="N730" s="7">
        <v>1395.33740436932</v>
      </c>
      <c r="O730" s="7">
        <v>1496.2563490716184</v>
      </c>
      <c r="P730" s="7">
        <v>2007.56</v>
      </c>
      <c r="Q730" s="121" t="s">
        <v>392</v>
      </c>
      <c r="R730">
        <v>1</v>
      </c>
      <c r="S730">
        <v>1</v>
      </c>
      <c r="T730">
        <v>1</v>
      </c>
      <c r="U730" t="e">
        <f t="shared" si="1061"/>
        <v>#VALUE!</v>
      </c>
      <c r="V730">
        <f t="shared" si="1062"/>
        <v>768</v>
      </c>
      <c r="W730">
        <f t="shared" si="1063"/>
        <v>823</v>
      </c>
      <c r="X730">
        <f t="shared" si="1064"/>
        <v>1105</v>
      </c>
      <c r="Y730" t="e">
        <f t="shared" si="1144"/>
        <v>#VALUE!</v>
      </c>
      <c r="Z730">
        <f t="shared" si="1145"/>
        <v>132</v>
      </c>
      <c r="AA730">
        <f t="shared" si="1146"/>
        <v>142</v>
      </c>
      <c r="AB730" s="8">
        <f t="shared" si="1147"/>
        <v>190</v>
      </c>
      <c r="AC730" s="213" t="e">
        <f t="shared" si="1078"/>
        <v>#VALUE!</v>
      </c>
      <c r="AD730" s="213">
        <f t="shared" si="1079"/>
        <v>7.989485216258764E-2</v>
      </c>
      <c r="AE730" s="213">
        <f t="shared" si="1080"/>
        <v>9.2434763620915156E-2</v>
      </c>
      <c r="AF730" s="213">
        <f t="shared" si="1081"/>
        <v>0.16532542968204461</v>
      </c>
      <c r="AG730" s="167">
        <f t="shared" si="1065"/>
        <v>2.0829999999999999E-4</v>
      </c>
      <c r="AH730" s="167">
        <f t="shared" si="1066"/>
        <v>1.724</v>
      </c>
      <c r="AI730" s="167">
        <f t="shared" si="1067"/>
        <v>2</v>
      </c>
      <c r="AJ730" s="167">
        <f t="shared" si="1068"/>
        <v>4.6182900000000003E-4</v>
      </c>
      <c r="AK730" s="115">
        <v>190.46915773046311</v>
      </c>
      <c r="AL730" s="7">
        <v>204.24499885412456</v>
      </c>
      <c r="AM730" s="7">
        <v>274.04000000000002</v>
      </c>
      <c r="AN730">
        <v>1</v>
      </c>
      <c r="AO730">
        <v>1</v>
      </c>
      <c r="AP730">
        <v>1</v>
      </c>
      <c r="AQ730">
        <f t="shared" si="1070"/>
        <v>215</v>
      </c>
      <c r="AR730">
        <f t="shared" si="1070"/>
        <v>230</v>
      </c>
      <c r="AS730">
        <f t="shared" si="1071"/>
        <v>309</v>
      </c>
      <c r="AT730">
        <f t="shared" si="1149"/>
        <v>92</v>
      </c>
      <c r="AU730">
        <f t="shared" si="1150"/>
        <v>99</v>
      </c>
      <c r="AV730" s="8">
        <f t="shared" si="1151"/>
        <v>133</v>
      </c>
      <c r="AW730" s="213">
        <f t="shared" si="1084"/>
        <v>3.8862947396323656E-2</v>
      </c>
      <c r="AX730" s="213">
        <f t="shared" si="1085"/>
        <v>4.4988971819281257E-2</v>
      </c>
      <c r="AY730" s="213">
        <f t="shared" si="1086"/>
        <v>8.1107778798505184E-2</v>
      </c>
      <c r="AZ730" s="119">
        <f t="shared" si="1104"/>
        <v>0.2</v>
      </c>
      <c r="BA730">
        <v>6</v>
      </c>
      <c r="BB730">
        <v>6.7</v>
      </c>
      <c r="BC730">
        <v>9</v>
      </c>
      <c r="BE730" s="7">
        <v>872</v>
      </c>
      <c r="BG730" s="123">
        <f t="shared" si="1072"/>
        <v>0.8</v>
      </c>
      <c r="BJ730">
        <v>0</v>
      </c>
      <c r="BK730">
        <v>11.8</v>
      </c>
      <c r="BL730">
        <v>13.7</v>
      </c>
      <c r="BM730">
        <v>21.85</v>
      </c>
      <c r="BO730">
        <f t="shared" si="1090"/>
        <v>1</v>
      </c>
      <c r="BP730">
        <f t="shared" si="1090"/>
        <v>1</v>
      </c>
      <c r="BQ730">
        <f t="shared" si="1090"/>
        <v>1</v>
      </c>
      <c r="BR730">
        <f t="shared" si="1073"/>
        <v>215</v>
      </c>
      <c r="BS730">
        <f t="shared" si="1087"/>
        <v>230</v>
      </c>
      <c r="BT730">
        <f t="shared" si="1088"/>
        <v>309</v>
      </c>
      <c r="BV730">
        <f t="shared" si="1074"/>
        <v>0</v>
      </c>
      <c r="BW730">
        <f t="shared" si="1075"/>
        <v>0</v>
      </c>
      <c r="BX730">
        <f t="shared" si="1076"/>
        <v>0</v>
      </c>
      <c r="BY730">
        <f t="shared" si="1140"/>
        <v>1</v>
      </c>
    </row>
    <row r="731" spans="1:77" x14ac:dyDescent="0.25">
      <c r="A731" t="str">
        <f t="shared" si="1077"/>
        <v>32020</v>
      </c>
      <c r="D731">
        <v>3</v>
      </c>
      <c r="E731">
        <v>20</v>
      </c>
      <c r="F731">
        <v>40.5</v>
      </c>
      <c r="G731">
        <v>20</v>
      </c>
      <c r="H731">
        <v>21.5</v>
      </c>
      <c r="I731">
        <v>0</v>
      </c>
      <c r="J731">
        <v>26</v>
      </c>
      <c r="K731">
        <v>30</v>
      </c>
      <c r="L731">
        <v>42.4</v>
      </c>
      <c r="M731" s="115">
        <f t="shared" si="1060"/>
        <v>980.80000000000007</v>
      </c>
      <c r="N731" s="7">
        <v>1942.5718983039128</v>
      </c>
      <c r="O731" s="7">
        <v>2086.4239348515057</v>
      </c>
      <c r="P731" s="7">
        <v>2518.44</v>
      </c>
      <c r="Q731" s="121" t="s">
        <v>392</v>
      </c>
      <c r="R731">
        <v>1</v>
      </c>
      <c r="S731">
        <v>1</v>
      </c>
      <c r="T731">
        <v>1</v>
      </c>
      <c r="U731" t="e">
        <f t="shared" si="1061"/>
        <v>#VALUE!</v>
      </c>
      <c r="V731">
        <f t="shared" si="1062"/>
        <v>1069</v>
      </c>
      <c r="W731">
        <f t="shared" si="1063"/>
        <v>1148</v>
      </c>
      <c r="X731">
        <f t="shared" si="1064"/>
        <v>1386</v>
      </c>
      <c r="Y731" t="e">
        <f t="shared" si="1144"/>
        <v>#VALUE!</v>
      </c>
      <c r="Z731">
        <f t="shared" si="1145"/>
        <v>184</v>
      </c>
      <c r="AA731">
        <f t="shared" si="1146"/>
        <v>197</v>
      </c>
      <c r="AB731" s="8">
        <f t="shared" si="1147"/>
        <v>238</v>
      </c>
      <c r="AC731" s="213" t="e">
        <f t="shared" si="1078"/>
        <v>#VALUE!</v>
      </c>
      <c r="AD731" s="213">
        <f t="shared" si="1079"/>
        <v>0.12606726002346491</v>
      </c>
      <c r="AE731" s="213">
        <f t="shared" si="1080"/>
        <v>0.14448643482488038</v>
      </c>
      <c r="AF731" s="213">
        <f t="shared" si="1081"/>
        <v>0.21079288343689315</v>
      </c>
      <c r="AG731" s="167">
        <f t="shared" si="1065"/>
        <v>1.2760000000000001E-4</v>
      </c>
      <c r="AH731" s="167">
        <f t="shared" si="1066"/>
        <v>1.7219</v>
      </c>
      <c r="AI731" s="167">
        <f t="shared" si="1067"/>
        <v>2</v>
      </c>
      <c r="AJ731" s="167">
        <f t="shared" si="1068"/>
        <v>3.76611E-4</v>
      </c>
      <c r="AK731" s="115">
        <v>240.07166246887351</v>
      </c>
      <c r="AL731" s="7">
        <v>257.84953601562182</v>
      </c>
      <c r="AM731" s="7">
        <v>311.24</v>
      </c>
      <c r="AN731">
        <v>1</v>
      </c>
      <c r="AO731">
        <v>1</v>
      </c>
      <c r="AP731">
        <v>1</v>
      </c>
      <c r="AQ731">
        <f t="shared" si="1070"/>
        <v>270</v>
      </c>
      <c r="AR731">
        <f t="shared" si="1070"/>
        <v>290</v>
      </c>
      <c r="AS731">
        <f t="shared" si="1071"/>
        <v>351</v>
      </c>
      <c r="AT731">
        <f t="shared" si="1149"/>
        <v>116</v>
      </c>
      <c r="AU731">
        <f t="shared" si="1150"/>
        <v>125</v>
      </c>
      <c r="AV731" s="8">
        <f t="shared" si="1151"/>
        <v>151</v>
      </c>
      <c r="AW731" s="213">
        <f t="shared" si="1084"/>
        <v>5.0165681536251325E-2</v>
      </c>
      <c r="AX731" s="213">
        <f t="shared" si="1085"/>
        <v>5.8239990805368382E-2</v>
      </c>
      <c r="AY731" s="213">
        <f t="shared" si="1086"/>
        <v>8.4944832405477885E-2</v>
      </c>
      <c r="AZ731" s="119">
        <f t="shared" si="1104"/>
        <v>0.3</v>
      </c>
      <c r="BA731">
        <v>6</v>
      </c>
      <c r="BB731">
        <v>6.7</v>
      </c>
      <c r="BC731">
        <v>9</v>
      </c>
      <c r="BE731" s="7">
        <v>1226</v>
      </c>
      <c r="BG731" s="123">
        <f t="shared" si="1072"/>
        <v>0.8</v>
      </c>
      <c r="BJ731">
        <v>0</v>
      </c>
      <c r="BK731">
        <v>11.8</v>
      </c>
      <c r="BL731">
        <v>13.7</v>
      </c>
      <c r="BM731">
        <v>21.85</v>
      </c>
      <c r="BO731">
        <f t="shared" si="1090"/>
        <v>1</v>
      </c>
      <c r="BP731">
        <f t="shared" si="1090"/>
        <v>1</v>
      </c>
      <c r="BQ731">
        <f t="shared" si="1090"/>
        <v>1</v>
      </c>
      <c r="BR731">
        <f t="shared" si="1073"/>
        <v>270</v>
      </c>
      <c r="BS731">
        <f t="shared" si="1087"/>
        <v>290</v>
      </c>
      <c r="BT731">
        <f t="shared" si="1088"/>
        <v>351</v>
      </c>
      <c r="BV731">
        <f t="shared" si="1074"/>
        <v>0</v>
      </c>
      <c r="BW731">
        <f t="shared" si="1075"/>
        <v>0</v>
      </c>
      <c r="BX731">
        <f t="shared" si="1076"/>
        <v>0</v>
      </c>
      <c r="BY731">
        <f t="shared" si="1140"/>
        <v>1</v>
      </c>
    </row>
    <row r="732" spans="1:77" x14ac:dyDescent="0.25">
      <c r="A732" t="str">
        <f t="shared" si="1077"/>
        <v>32010</v>
      </c>
      <c r="D732">
        <v>3</v>
      </c>
      <c r="E732">
        <v>20</v>
      </c>
      <c r="F732">
        <v>40.5</v>
      </c>
      <c r="G732">
        <v>10</v>
      </c>
      <c r="H732">
        <v>11.5</v>
      </c>
      <c r="I732">
        <v>0</v>
      </c>
      <c r="J732">
        <v>26</v>
      </c>
      <c r="K732">
        <v>30</v>
      </c>
      <c r="L732">
        <v>42.4</v>
      </c>
      <c r="M732" s="115">
        <f t="shared" ref="M732:M795" si="1155">IF($N732-($BE732*$BG732)&gt;100,$BE732*$BG732,$N732-95)</f>
        <v>531</v>
      </c>
      <c r="N732" s="7">
        <v>1395.6272192501513</v>
      </c>
      <c r="O732" s="7">
        <v>1501.3000140389001</v>
      </c>
      <c r="P732" s="7">
        <v>1828.08</v>
      </c>
      <c r="Q732" s="121" t="s">
        <v>392</v>
      </c>
      <c r="R732">
        <v>1</v>
      </c>
      <c r="S732">
        <v>1</v>
      </c>
      <c r="T732">
        <v>1</v>
      </c>
      <c r="U732" t="e">
        <f t="shared" ref="U732:U795" si="1156">ROUND(M732*POWER(CF_heat,Q732),0)</f>
        <v>#VALUE!</v>
      </c>
      <c r="V732">
        <f t="shared" ref="V732:V795" si="1157">ROUND(N732*POWER(CF_heat,R732),0)</f>
        <v>768</v>
      </c>
      <c r="W732">
        <f t="shared" ref="W732:W795" si="1158">ROUND(O732*POWER(CF_heat,S732),0)</f>
        <v>826</v>
      </c>
      <c r="X732">
        <f t="shared" ref="X732:X795" si="1159">ROUND(P732*POWER(CF_heat,T732),0)</f>
        <v>1006</v>
      </c>
      <c r="Y732" t="e">
        <f t="shared" si="1144"/>
        <v>#VALUE!</v>
      </c>
      <c r="Z732">
        <f t="shared" si="1145"/>
        <v>132</v>
      </c>
      <c r="AA732">
        <f t="shared" si="1146"/>
        <v>142</v>
      </c>
      <c r="AB732" s="8">
        <f t="shared" si="1147"/>
        <v>173</v>
      </c>
      <c r="AC732" s="213" t="e">
        <f t="shared" si="1078"/>
        <v>#VALUE!</v>
      </c>
      <c r="AD732" s="213">
        <f t="shared" si="1079"/>
        <v>6.4803583786946894E-2</v>
      </c>
      <c r="AE732" s="213">
        <f t="shared" si="1080"/>
        <v>7.4948090469834763E-2</v>
      </c>
      <c r="AF732" s="213">
        <f t="shared" si="1081"/>
        <v>0.11106519690981584</v>
      </c>
      <c r="AG732" s="167">
        <f t="shared" ref="AG732:AG795" si="1160">IF($G732=$CO$103,CP$103,IF($G732=$CO$104,CP$104,IF($G732=$CO$105,CP$105,IF($G732=$CO$107,CP$107,IF($G732=$CO$108,CP$108,IF($G732=$CO$109,CP$109,IF($G732=$CO$111,CP$111,IF($G732=$CO$112,CP$112,IF($G732=$CO$113,CP$113,IF($G732=$CO$115,CP$115,IF($G732=$CO$116,CP$116,IF($G732=$CO$117,CP$117,IF($G732=$CO$119,CP$119,IF($G732=$CO$120,CP$120,))))))))))))))</f>
        <v>3.969E-4</v>
      </c>
      <c r="AH732" s="167">
        <f t="shared" ref="AH732:AH795" si="1161">IF($G732=$CO$103,CQ$103,IF($G732=$CO$104,CQ$104,IF($G732=$CO$105,CQ$105,IF($G732=$CO$107,CQ$107,IF($G732=$CO$108,CQ$108,IF($G732=$CO$109,CQ$109,IF($G732=$CO$111,CQ$111,IF($G732=$CO$112,CQ$112,IF($G732=$CO$113,CQ$113,IF($G732=$CO$115,CQ$115,IF($G732=$CO$116,CQ$116,IF($G732=$CO$117,CQ$117,IF($G732=$CO$119,CQ$119,IF($G732=$CO$120,CQ$120,))))))))))))))</f>
        <v>1.7345999999999999</v>
      </c>
      <c r="AI732" s="167">
        <f t="shared" ref="AI732:AI795" si="1162">IF($G732=$CO$103,CR$103,IF($G732=$CO$104,CR$104,IF($G732=$CO$105,CR$105,IF($G732=$CO$107,CR$107,IF($G732=$CO$108,CR$108,IF($G732=$CO$109,CR$109,IF($G732=$CO$111,CR$111,IF($G732=$CO$112,CR$112,IF($G732=$CO$113,CR$113,IF($G732=$CO$115,CR$115,IF($G732=$CO$116,CR$116,IF($G732=$CO$117,CR$117,IF($G732=$CO$119,CR$119,IF($G732=$CO$120,CR$120,))))))))))))))</f>
        <v>2</v>
      </c>
      <c r="AJ732" s="167">
        <f t="shared" ref="AJ732:AJ795" si="1163">IF($G732=$CO$103,CS$103,IF($G732=$CO$104,CS$104,IF($G732=$CO$105,CS$105,IF($G732=$CO$107,CS$107,IF($G732=$CO$108,CS$108,IF($G732=$CO$109,CS$109,IF($G732=$CO$111,CS$111,IF($G732=$CO$112,CS$112,IF($G732=$CO$113,CS$113,IF($G732=$CO$115,CS$115,IF($G732=$CO$116,CS$116,IF($G732=$CO$117,CS$117,IF($G732=$CO$119,CS$119,IF($G732=$CO$120,CS$120,))))))))))))))</f>
        <v>3.6734700000000002E-4</v>
      </c>
      <c r="AK732" s="115">
        <v>193.48593193227777</v>
      </c>
      <c r="AL732" s="7">
        <v>208.13611852764589</v>
      </c>
      <c r="AM732" s="7">
        <v>253.44</v>
      </c>
      <c r="AN732">
        <v>1</v>
      </c>
      <c r="AO732">
        <v>1</v>
      </c>
      <c r="AP732">
        <v>1</v>
      </c>
      <c r="AQ732">
        <f t="shared" ref="AQ732:AR795" si="1164">ROUND(AK732*POWER(CF_cool,AN732),0)</f>
        <v>218</v>
      </c>
      <c r="AR732">
        <f t="shared" si="1164"/>
        <v>234</v>
      </c>
      <c r="AS732">
        <f t="shared" ref="AS732:AS767" si="1165">ROUND(AM732*POWER(CF_cool,AP732),0)</f>
        <v>285</v>
      </c>
      <c r="AT732">
        <f t="shared" si="1149"/>
        <v>94</v>
      </c>
      <c r="AU732">
        <f t="shared" si="1150"/>
        <v>101</v>
      </c>
      <c r="AV732" s="8">
        <f t="shared" si="1151"/>
        <v>123</v>
      </c>
      <c r="AW732" s="213">
        <f t="shared" si="1084"/>
        <v>3.2962295956139864E-2</v>
      </c>
      <c r="AX732" s="213">
        <f t="shared" si="1085"/>
        <v>3.8029238921730574E-2</v>
      </c>
      <c r="AY732" s="213">
        <f t="shared" si="1086"/>
        <v>5.6302109027642405E-2</v>
      </c>
      <c r="AZ732" s="119">
        <f t="shared" si="1104"/>
        <v>0.1</v>
      </c>
      <c r="BA732">
        <v>6.7</v>
      </c>
      <c r="BB732">
        <v>7.4</v>
      </c>
      <c r="BC732">
        <v>10.3</v>
      </c>
      <c r="BE732" s="7">
        <v>590</v>
      </c>
      <c r="BG732" s="123">
        <f t="shared" ref="BG732:BG795" si="1166">IF(G732=10,0.9,IF(G732=11,0.68,IF(G732=15,0.8,IF(G732=16,0.68,IF(G732=20,0.8,IF(G732=21,0.8))))))</f>
        <v>0.9</v>
      </c>
      <c r="BJ732">
        <v>0</v>
      </c>
      <c r="BK732">
        <v>12.5</v>
      </c>
      <c r="BL732">
        <v>14.7</v>
      </c>
      <c r="BM732">
        <v>21.85</v>
      </c>
      <c r="BO732">
        <f t="shared" si="1090"/>
        <v>1</v>
      </c>
      <c r="BP732">
        <f t="shared" si="1090"/>
        <v>1</v>
      </c>
      <c r="BQ732">
        <f t="shared" si="1090"/>
        <v>1</v>
      </c>
      <c r="BR732">
        <f t="shared" ref="BR732:BR795" si="1167">AQ732/BO732</f>
        <v>218</v>
      </c>
      <c r="BS732">
        <f t="shared" si="1087"/>
        <v>234</v>
      </c>
      <c r="BT732">
        <f t="shared" si="1088"/>
        <v>285</v>
      </c>
      <c r="BV732">
        <f t="shared" ref="BV732:BV795" si="1168">BR732-AQ732</f>
        <v>0</v>
      </c>
      <c r="BW732">
        <f t="shared" ref="BW732:BW795" si="1169">BS732-AR732</f>
        <v>0</v>
      </c>
      <c r="BX732">
        <f t="shared" ref="BX732:BX795" si="1170">BT732-AS732</f>
        <v>0</v>
      </c>
      <c r="BY732">
        <f t="shared" si="1140"/>
        <v>1</v>
      </c>
    </row>
    <row r="733" spans="1:77" x14ac:dyDescent="0.25">
      <c r="A733" t="str">
        <f t="shared" ref="A733:A796" si="1171">CONCATENATE(D733,E733,G733)</f>
        <v>32015</v>
      </c>
      <c r="D733">
        <v>3</v>
      </c>
      <c r="E733">
        <v>20</v>
      </c>
      <c r="F733">
        <v>40.5</v>
      </c>
      <c r="G733">
        <v>15</v>
      </c>
      <c r="H733">
        <v>16.5</v>
      </c>
      <c r="I733">
        <v>0</v>
      </c>
      <c r="J733">
        <v>26</v>
      </c>
      <c r="K733">
        <v>30</v>
      </c>
      <c r="L733">
        <v>43.3</v>
      </c>
      <c r="M733" s="115">
        <f t="shared" si="1155"/>
        <v>784.80000000000007</v>
      </c>
      <c r="N733" s="7">
        <v>1597.9167676946356</v>
      </c>
      <c r="O733" s="7">
        <v>1711.9130538160239</v>
      </c>
      <c r="P733" s="7">
        <v>2331.36</v>
      </c>
      <c r="Q733" s="121" t="s">
        <v>392</v>
      </c>
      <c r="R733">
        <v>1</v>
      </c>
      <c r="S733">
        <v>1</v>
      </c>
      <c r="T733">
        <v>1</v>
      </c>
      <c r="U733" t="e">
        <f t="shared" si="1156"/>
        <v>#VALUE!</v>
      </c>
      <c r="V733">
        <f t="shared" si="1157"/>
        <v>879</v>
      </c>
      <c r="W733">
        <f t="shared" si="1158"/>
        <v>942</v>
      </c>
      <c r="X733">
        <f t="shared" si="1159"/>
        <v>1283</v>
      </c>
      <c r="Y733" t="e">
        <f t="shared" si="1144"/>
        <v>#VALUE!</v>
      </c>
      <c r="Z733">
        <f t="shared" si="1145"/>
        <v>151</v>
      </c>
      <c r="AA733">
        <f t="shared" si="1146"/>
        <v>162</v>
      </c>
      <c r="AB733" s="8">
        <f t="shared" si="1147"/>
        <v>221</v>
      </c>
      <c r="AC733" s="213" t="e">
        <f t="shared" ref="AC733:AC796" si="1172">(($AG733*(Y733^$AH733)*((($F733-14.4)*$AI733)/100))+($AJ733*(Y733^2)))*0.0098</f>
        <v>#VALUE!</v>
      </c>
      <c r="AD733" s="213">
        <f t="shared" ref="AD733:AD796" si="1173">(($AG733*(Z733^$AH733)*((($E733-14.4)*$AI733)/100))+($AJ733*(Z733^2)))*0.0098</f>
        <v>0.10450083543272748</v>
      </c>
      <c r="AE733" s="213">
        <f t="shared" ref="AE733:AE796" si="1174">(($AG733*(AA733^$AH733)*((($E733-14.4)*$AI733)/100))+($AJ733*(AA733^2)))*0.0098</f>
        <v>0.12025181098233793</v>
      </c>
      <c r="AF733" s="213">
        <f t="shared" ref="AF733:AF796" si="1175">(($AG733*(AB733^$AH733)*((($E733-14.4)*$AI733)/100))+($AJ733*(AB733^2)))*0.0098</f>
        <v>0.22356756204049055</v>
      </c>
      <c r="AG733" s="167">
        <f t="shared" si="1160"/>
        <v>2.0829999999999999E-4</v>
      </c>
      <c r="AH733" s="167">
        <f t="shared" si="1161"/>
        <v>1.724</v>
      </c>
      <c r="AI733" s="167">
        <f t="shared" si="1162"/>
        <v>2</v>
      </c>
      <c r="AJ733" s="167">
        <f t="shared" si="1163"/>
        <v>4.6182900000000003E-4</v>
      </c>
      <c r="AK733" s="115">
        <v>218.12205414485143</v>
      </c>
      <c r="AL733" s="7">
        <v>233.68300487544244</v>
      </c>
      <c r="AM733" s="7">
        <v>318.24</v>
      </c>
      <c r="AN733">
        <v>1</v>
      </c>
      <c r="AO733">
        <v>1</v>
      </c>
      <c r="AP733">
        <v>1</v>
      </c>
      <c r="AQ733">
        <f t="shared" si="1164"/>
        <v>246</v>
      </c>
      <c r="AR733">
        <f t="shared" si="1164"/>
        <v>263</v>
      </c>
      <c r="AS733">
        <f t="shared" si="1165"/>
        <v>358</v>
      </c>
      <c r="AT733">
        <f t="shared" si="1149"/>
        <v>106</v>
      </c>
      <c r="AU733">
        <f t="shared" si="1150"/>
        <v>113</v>
      </c>
      <c r="AV733" s="8">
        <f t="shared" si="1151"/>
        <v>154</v>
      </c>
      <c r="AW733" s="213">
        <f t="shared" ref="AW733:AW796" si="1176">(($AG733*(AT733^$AH733)*((($E733-14.4)*$AI733)/100))+($AJ733*(AT733^2)))*0.0098</f>
        <v>5.1562471170784309E-2</v>
      </c>
      <c r="AX733" s="213">
        <f t="shared" ref="AX733:AX796" si="1177">(($AG733*(AU733^$AH733)*((($E733-14.4)*$AI733)/100))+($AJ733*(AU733^2)))*0.0098</f>
        <v>5.8583371886714163E-2</v>
      </c>
      <c r="AY733" s="213">
        <f t="shared" ref="AY733:AY796" si="1178">(($AG733*(AV733^$AH733)*((($E733-14.4)*$AI733)/100))+($AJ733*(AV733^2)))*0.0098</f>
        <v>0.10868708357749891</v>
      </c>
      <c r="AZ733" s="119">
        <f t="shared" si="1104"/>
        <v>0.2</v>
      </c>
      <c r="BA733">
        <v>7</v>
      </c>
      <c r="BB733">
        <v>7.7</v>
      </c>
      <c r="BC733">
        <v>10.7</v>
      </c>
      <c r="BE733" s="7">
        <v>981</v>
      </c>
      <c r="BG733" s="123">
        <f t="shared" si="1166"/>
        <v>0.8</v>
      </c>
      <c r="BJ733">
        <v>0</v>
      </c>
      <c r="BK733">
        <v>11.3</v>
      </c>
      <c r="BL733">
        <v>13.2</v>
      </c>
      <c r="BM733">
        <v>21.85</v>
      </c>
      <c r="BO733">
        <f t="shared" si="1090"/>
        <v>1</v>
      </c>
      <c r="BP733">
        <f t="shared" si="1090"/>
        <v>1</v>
      </c>
      <c r="BQ733">
        <f t="shared" si="1090"/>
        <v>1</v>
      </c>
      <c r="BR733">
        <f t="shared" si="1167"/>
        <v>246</v>
      </c>
      <c r="BS733">
        <f t="shared" ref="BS733:BS796" si="1179">AR733/BP733</f>
        <v>263</v>
      </c>
      <c r="BT733">
        <f t="shared" ref="BT733:BT796" si="1180">AS733/BQ733</f>
        <v>358</v>
      </c>
      <c r="BV733">
        <f t="shared" si="1168"/>
        <v>0</v>
      </c>
      <c r="BW733">
        <f t="shared" si="1169"/>
        <v>0</v>
      </c>
      <c r="BX733">
        <f t="shared" si="1170"/>
        <v>0</v>
      </c>
      <c r="BY733">
        <f t="shared" si="1140"/>
        <v>1</v>
      </c>
    </row>
    <row r="734" spans="1:77" x14ac:dyDescent="0.25">
      <c r="A734" t="str">
        <f t="shared" si="1171"/>
        <v>32020</v>
      </c>
      <c r="D734">
        <v>3</v>
      </c>
      <c r="E734">
        <v>20</v>
      </c>
      <c r="F734">
        <v>40.5</v>
      </c>
      <c r="G734">
        <v>20</v>
      </c>
      <c r="H734">
        <v>21.5</v>
      </c>
      <c r="I734">
        <v>0</v>
      </c>
      <c r="J734">
        <v>26</v>
      </c>
      <c r="K734">
        <v>30</v>
      </c>
      <c r="L734">
        <v>43.3</v>
      </c>
      <c r="M734" s="115">
        <f t="shared" si="1155"/>
        <v>1103.2</v>
      </c>
      <c r="N734" s="7">
        <v>2232.7836804230465</v>
      </c>
      <c r="O734" s="7">
        <v>2401.8435041457315</v>
      </c>
      <c r="P734" s="7">
        <v>2924.64</v>
      </c>
      <c r="Q734" s="121" t="s">
        <v>392</v>
      </c>
      <c r="R734">
        <v>1</v>
      </c>
      <c r="S734">
        <v>1</v>
      </c>
      <c r="T734">
        <v>1</v>
      </c>
      <c r="U734" t="e">
        <f t="shared" si="1156"/>
        <v>#VALUE!</v>
      </c>
      <c r="V734">
        <f t="shared" si="1157"/>
        <v>1229</v>
      </c>
      <c r="W734">
        <f t="shared" si="1158"/>
        <v>1322</v>
      </c>
      <c r="X734">
        <f t="shared" si="1159"/>
        <v>1610</v>
      </c>
      <c r="Y734" t="e">
        <f t="shared" si="1144"/>
        <v>#VALUE!</v>
      </c>
      <c r="Z734">
        <f t="shared" si="1145"/>
        <v>211</v>
      </c>
      <c r="AA734">
        <f t="shared" si="1146"/>
        <v>227</v>
      </c>
      <c r="AB734" s="8">
        <f t="shared" si="1147"/>
        <v>277</v>
      </c>
      <c r="AC734" s="213" t="e">
        <f t="shared" si="1172"/>
        <v>#VALUE!</v>
      </c>
      <c r="AD734" s="213">
        <f t="shared" si="1173"/>
        <v>0.16572515545793029</v>
      </c>
      <c r="AE734" s="213">
        <f t="shared" si="1174"/>
        <v>0.19177898240723035</v>
      </c>
      <c r="AF734" s="213">
        <f t="shared" si="1175"/>
        <v>0.28543951527028133</v>
      </c>
      <c r="AG734" s="167">
        <f t="shared" si="1160"/>
        <v>1.2760000000000001E-4</v>
      </c>
      <c r="AH734" s="167">
        <f t="shared" si="1161"/>
        <v>1.7219</v>
      </c>
      <c r="AI734" s="167">
        <f t="shared" si="1162"/>
        <v>2</v>
      </c>
      <c r="AJ734" s="167">
        <f t="shared" si="1163"/>
        <v>3.76611E-4</v>
      </c>
      <c r="AK734" s="115">
        <v>275.93732338069162</v>
      </c>
      <c r="AL734" s="7">
        <v>296.83048721840407</v>
      </c>
      <c r="AM734" s="7">
        <v>361.44</v>
      </c>
      <c r="AN734">
        <v>1</v>
      </c>
      <c r="AO734">
        <v>1</v>
      </c>
      <c r="AP734">
        <v>1</v>
      </c>
      <c r="AQ734">
        <f t="shared" si="1164"/>
        <v>311</v>
      </c>
      <c r="AR734">
        <f t="shared" si="1164"/>
        <v>334</v>
      </c>
      <c r="AS734">
        <f t="shared" si="1165"/>
        <v>407</v>
      </c>
      <c r="AT734">
        <f t="shared" si="1149"/>
        <v>134</v>
      </c>
      <c r="AU734">
        <f t="shared" si="1150"/>
        <v>144</v>
      </c>
      <c r="AV734" s="8">
        <f t="shared" si="1151"/>
        <v>175</v>
      </c>
      <c r="AW734" s="213">
        <f t="shared" si="1176"/>
        <v>6.691589052112859E-2</v>
      </c>
      <c r="AX734" s="213">
        <f t="shared" si="1177"/>
        <v>7.7261262473759154E-2</v>
      </c>
      <c r="AY734" s="213">
        <f t="shared" si="1178"/>
        <v>0.11405033367067537</v>
      </c>
      <c r="AZ734" s="119">
        <f t="shared" si="1104"/>
        <v>0.3</v>
      </c>
      <c r="BA734">
        <v>7</v>
      </c>
      <c r="BB734">
        <v>7.7</v>
      </c>
      <c r="BC734">
        <v>10.7</v>
      </c>
      <c r="BE734" s="7">
        <v>1379</v>
      </c>
      <c r="BG734" s="123">
        <f t="shared" si="1166"/>
        <v>0.8</v>
      </c>
      <c r="BJ734">
        <v>0</v>
      </c>
      <c r="BK734">
        <v>11.3</v>
      </c>
      <c r="BL734">
        <v>13.2</v>
      </c>
      <c r="BM734">
        <v>21.85</v>
      </c>
      <c r="BO734">
        <f t="shared" ref="BO734:BQ797" si="1181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734">
        <f t="shared" si="1181"/>
        <v>1</v>
      </c>
      <c r="BQ734">
        <f t="shared" si="1181"/>
        <v>1</v>
      </c>
      <c r="BR734">
        <f t="shared" si="1167"/>
        <v>311</v>
      </c>
      <c r="BS734">
        <f t="shared" si="1179"/>
        <v>334</v>
      </c>
      <c r="BT734">
        <f t="shared" si="1180"/>
        <v>407</v>
      </c>
      <c r="BV734">
        <f t="shared" si="1168"/>
        <v>0</v>
      </c>
      <c r="BW734">
        <f t="shared" si="1169"/>
        <v>0</v>
      </c>
      <c r="BX734">
        <f t="shared" si="1170"/>
        <v>0</v>
      </c>
      <c r="BY734">
        <f t="shared" si="1140"/>
        <v>1</v>
      </c>
    </row>
    <row r="735" spans="1:77" x14ac:dyDescent="0.25">
      <c r="A735" t="str">
        <f t="shared" si="1171"/>
        <v>32010</v>
      </c>
      <c r="D735">
        <v>3</v>
      </c>
      <c r="E735">
        <v>20</v>
      </c>
      <c r="F735">
        <v>40.5</v>
      </c>
      <c r="G735">
        <v>10</v>
      </c>
      <c r="H735">
        <v>11.5</v>
      </c>
      <c r="I735">
        <v>0</v>
      </c>
      <c r="J735">
        <v>26</v>
      </c>
      <c r="K735">
        <v>30</v>
      </c>
      <c r="L735">
        <v>43</v>
      </c>
      <c r="M735" s="115">
        <f t="shared" si="1155"/>
        <v>589.5</v>
      </c>
      <c r="N735" s="7">
        <v>1574.3905475253332</v>
      </c>
      <c r="O735" s="7">
        <v>1696.1265760133244</v>
      </c>
      <c r="P735" s="7">
        <v>2081.98</v>
      </c>
      <c r="Q735" s="121" t="s">
        <v>392</v>
      </c>
      <c r="R735">
        <v>1</v>
      </c>
      <c r="S735">
        <v>1</v>
      </c>
      <c r="T735">
        <v>1</v>
      </c>
      <c r="U735" t="e">
        <f t="shared" si="1156"/>
        <v>#VALUE!</v>
      </c>
      <c r="V735">
        <f t="shared" si="1157"/>
        <v>866</v>
      </c>
      <c r="W735">
        <f t="shared" si="1158"/>
        <v>933</v>
      </c>
      <c r="X735">
        <f t="shared" si="1159"/>
        <v>1146</v>
      </c>
      <c r="Y735" t="e">
        <f t="shared" si="1144"/>
        <v>#VALUE!</v>
      </c>
      <c r="Z735">
        <f t="shared" si="1145"/>
        <v>149</v>
      </c>
      <c r="AA735">
        <f t="shared" si="1146"/>
        <v>160</v>
      </c>
      <c r="AB735" s="8">
        <f t="shared" si="1147"/>
        <v>197</v>
      </c>
      <c r="AC735" s="213" t="e">
        <f t="shared" si="1172"/>
        <v>#VALUE!</v>
      </c>
      <c r="AD735" s="213">
        <f t="shared" si="1173"/>
        <v>8.2486527704310933E-2</v>
      </c>
      <c r="AE735" s="213">
        <f t="shared" si="1174"/>
        <v>9.5059973434209619E-2</v>
      </c>
      <c r="AF735" s="213">
        <f t="shared" si="1175"/>
        <v>0.14387254764384422</v>
      </c>
      <c r="AG735" s="167">
        <f t="shared" si="1160"/>
        <v>3.969E-4</v>
      </c>
      <c r="AH735" s="167">
        <f t="shared" si="1161"/>
        <v>1.7345999999999999</v>
      </c>
      <c r="AI735" s="167">
        <f t="shared" si="1162"/>
        <v>2</v>
      </c>
      <c r="AJ735" s="167">
        <f t="shared" si="1163"/>
        <v>3.6734700000000002E-4</v>
      </c>
      <c r="AK735" s="115">
        <v>218.26918973175157</v>
      </c>
      <c r="AL735" s="7">
        <v>235.14633901405676</v>
      </c>
      <c r="AM735" s="7">
        <v>288.64</v>
      </c>
      <c r="AN735">
        <v>1</v>
      </c>
      <c r="AO735">
        <v>1</v>
      </c>
      <c r="AP735">
        <v>1</v>
      </c>
      <c r="AQ735">
        <f t="shared" si="1164"/>
        <v>246</v>
      </c>
      <c r="AR735">
        <f t="shared" si="1164"/>
        <v>265</v>
      </c>
      <c r="AS735">
        <f t="shared" si="1165"/>
        <v>325</v>
      </c>
      <c r="AT735">
        <f t="shared" si="1149"/>
        <v>106</v>
      </c>
      <c r="AU735">
        <f t="shared" si="1150"/>
        <v>114</v>
      </c>
      <c r="AV735" s="8">
        <f t="shared" si="1151"/>
        <v>140</v>
      </c>
      <c r="AW735" s="213">
        <f t="shared" si="1176"/>
        <v>4.1869385751201776E-2</v>
      </c>
      <c r="AX735" s="213">
        <f t="shared" si="1177"/>
        <v>4.8396373420924246E-2</v>
      </c>
      <c r="AY735" s="213">
        <f t="shared" si="1178"/>
        <v>7.2860388077998176E-2</v>
      </c>
      <c r="AZ735" s="119">
        <f t="shared" si="1104"/>
        <v>0.1</v>
      </c>
      <c r="BA735">
        <v>7.8</v>
      </c>
      <c r="BB735">
        <v>8.6999999999999993</v>
      </c>
      <c r="BC735">
        <v>12.2</v>
      </c>
      <c r="BE735" s="7">
        <v>655</v>
      </c>
      <c r="BG735" s="123">
        <f t="shared" si="1166"/>
        <v>0.9</v>
      </c>
      <c r="BJ735">
        <v>0</v>
      </c>
      <c r="BK735">
        <v>12.3</v>
      </c>
      <c r="BL735">
        <v>14.1</v>
      </c>
      <c r="BM735">
        <v>21.85</v>
      </c>
      <c r="BO735">
        <f t="shared" si="1181"/>
        <v>1</v>
      </c>
      <c r="BP735">
        <f t="shared" si="1181"/>
        <v>1</v>
      </c>
      <c r="BQ735">
        <f t="shared" si="1181"/>
        <v>1</v>
      </c>
      <c r="BR735">
        <f t="shared" si="1167"/>
        <v>246</v>
      </c>
      <c r="BS735">
        <f t="shared" si="1179"/>
        <v>265</v>
      </c>
      <c r="BT735">
        <f t="shared" si="1180"/>
        <v>325</v>
      </c>
      <c r="BV735">
        <f t="shared" si="1168"/>
        <v>0</v>
      </c>
      <c r="BW735">
        <f t="shared" si="1169"/>
        <v>0</v>
      </c>
      <c r="BX735">
        <f t="shared" si="1170"/>
        <v>0</v>
      </c>
      <c r="BY735">
        <f t="shared" si="1140"/>
        <v>1</v>
      </c>
    </row>
    <row r="736" spans="1:77" x14ac:dyDescent="0.25">
      <c r="A736" t="str">
        <f t="shared" si="1171"/>
        <v>32015</v>
      </c>
      <c r="D736">
        <v>3</v>
      </c>
      <c r="E736">
        <v>20</v>
      </c>
      <c r="F736">
        <v>40.5</v>
      </c>
      <c r="G736">
        <v>15</v>
      </c>
      <c r="H736">
        <v>16.5</v>
      </c>
      <c r="I736">
        <v>0</v>
      </c>
      <c r="J736">
        <v>26</v>
      </c>
      <c r="K736">
        <v>30</v>
      </c>
      <c r="L736">
        <v>44.1</v>
      </c>
      <c r="M736" s="115">
        <f t="shared" si="1155"/>
        <v>872</v>
      </c>
      <c r="N736" s="7">
        <v>1798.7737222599399</v>
      </c>
      <c r="O736" s="7">
        <v>1926.0891717740149</v>
      </c>
      <c r="P736" s="7">
        <v>2655.16</v>
      </c>
      <c r="Q736" s="121" t="s">
        <v>392</v>
      </c>
      <c r="R736">
        <v>1</v>
      </c>
      <c r="S736">
        <v>1</v>
      </c>
      <c r="T736">
        <v>1</v>
      </c>
      <c r="U736" t="e">
        <f t="shared" si="1156"/>
        <v>#VALUE!</v>
      </c>
      <c r="V736">
        <f t="shared" si="1157"/>
        <v>990</v>
      </c>
      <c r="W736">
        <f t="shared" si="1158"/>
        <v>1060</v>
      </c>
      <c r="X736">
        <f t="shared" si="1159"/>
        <v>1461</v>
      </c>
      <c r="Y736" t="e">
        <f t="shared" si="1144"/>
        <v>#VALUE!</v>
      </c>
      <c r="Z736">
        <f t="shared" si="1145"/>
        <v>170</v>
      </c>
      <c r="AA736">
        <f t="shared" si="1146"/>
        <v>182</v>
      </c>
      <c r="AB736" s="8">
        <f t="shared" si="1147"/>
        <v>251</v>
      </c>
      <c r="AC736" s="213" t="e">
        <f t="shared" si="1172"/>
        <v>#VALUE!</v>
      </c>
      <c r="AD736" s="213">
        <f t="shared" si="1173"/>
        <v>0.13240034201193682</v>
      </c>
      <c r="AE736" s="213">
        <f t="shared" si="1174"/>
        <v>0.15171764157756853</v>
      </c>
      <c r="AF736" s="213">
        <f t="shared" si="1175"/>
        <v>0.28827226921723342</v>
      </c>
      <c r="AG736" s="167">
        <f t="shared" si="1160"/>
        <v>2.0829999999999999E-4</v>
      </c>
      <c r="AH736" s="167">
        <f t="shared" si="1161"/>
        <v>1.724</v>
      </c>
      <c r="AI736" s="167">
        <f t="shared" si="1162"/>
        <v>2</v>
      </c>
      <c r="AJ736" s="167">
        <f t="shared" si="1163"/>
        <v>4.6182900000000003E-4</v>
      </c>
      <c r="AK736" s="115">
        <v>245.53983484833029</v>
      </c>
      <c r="AL736" s="7">
        <v>262.91890485611941</v>
      </c>
      <c r="AM736" s="7">
        <v>362.44</v>
      </c>
      <c r="AN736">
        <v>1</v>
      </c>
      <c r="AO736">
        <v>1</v>
      </c>
      <c r="AP736">
        <v>1</v>
      </c>
      <c r="AQ736">
        <f t="shared" si="1164"/>
        <v>277</v>
      </c>
      <c r="AR736">
        <f t="shared" si="1164"/>
        <v>296</v>
      </c>
      <c r="AS736">
        <f t="shared" si="1165"/>
        <v>408</v>
      </c>
      <c r="AT736">
        <f t="shared" si="1149"/>
        <v>119</v>
      </c>
      <c r="AU736">
        <f t="shared" si="1150"/>
        <v>127</v>
      </c>
      <c r="AV736" s="8">
        <f t="shared" si="1151"/>
        <v>175</v>
      </c>
      <c r="AW736" s="213">
        <f t="shared" si="1176"/>
        <v>6.4957330361565049E-2</v>
      </c>
      <c r="AX736" s="213">
        <f t="shared" si="1177"/>
        <v>7.396711215027689E-2</v>
      </c>
      <c r="AY736" s="213">
        <f t="shared" si="1178"/>
        <v>0.14028961018358313</v>
      </c>
      <c r="AZ736" s="119">
        <f t="shared" si="1104"/>
        <v>0.2</v>
      </c>
      <c r="BA736">
        <v>7</v>
      </c>
      <c r="BB736">
        <v>7.7</v>
      </c>
      <c r="BC736">
        <v>10.7</v>
      </c>
      <c r="BE736" s="7">
        <v>1090</v>
      </c>
      <c r="BG736" s="123">
        <f t="shared" si="1166"/>
        <v>0.8</v>
      </c>
      <c r="BJ736">
        <v>0</v>
      </c>
      <c r="BK736">
        <v>10.9</v>
      </c>
      <c r="BL736">
        <v>12.8</v>
      </c>
      <c r="BM736">
        <v>21.85</v>
      </c>
      <c r="BO736">
        <f t="shared" si="1181"/>
        <v>1</v>
      </c>
      <c r="BP736">
        <f t="shared" si="1181"/>
        <v>1</v>
      </c>
      <c r="BQ736">
        <f t="shared" si="1181"/>
        <v>1</v>
      </c>
      <c r="BR736">
        <f t="shared" si="1167"/>
        <v>277</v>
      </c>
      <c r="BS736">
        <f t="shared" si="1179"/>
        <v>296</v>
      </c>
      <c r="BT736">
        <f t="shared" si="1180"/>
        <v>408</v>
      </c>
      <c r="BV736">
        <f t="shared" si="1168"/>
        <v>0</v>
      </c>
      <c r="BW736">
        <f t="shared" si="1169"/>
        <v>0</v>
      </c>
      <c r="BX736">
        <f t="shared" si="1170"/>
        <v>0</v>
      </c>
      <c r="BY736">
        <f t="shared" ref="BY736:BY767" si="1182">IF(SUM(BV736:BX736)=0,1,0)</f>
        <v>1</v>
      </c>
    </row>
    <row r="737" spans="1:77" x14ac:dyDescent="0.25">
      <c r="A737" t="str">
        <f t="shared" si="1171"/>
        <v>32020</v>
      </c>
      <c r="D737">
        <v>3</v>
      </c>
      <c r="E737">
        <v>20</v>
      </c>
      <c r="F737">
        <v>40.5</v>
      </c>
      <c r="G737">
        <v>20</v>
      </c>
      <c r="H737">
        <v>21.5</v>
      </c>
      <c r="I737">
        <v>0</v>
      </c>
      <c r="J737">
        <v>26</v>
      </c>
      <c r="K737">
        <v>30</v>
      </c>
      <c r="L737">
        <v>44.1</v>
      </c>
      <c r="M737" s="115">
        <f t="shared" si="1155"/>
        <v>1225.6000000000001</v>
      </c>
      <c r="N737" s="7">
        <v>2518.7768428703835</v>
      </c>
      <c r="O737" s="7">
        <v>2713.5353098724395</v>
      </c>
      <c r="P737" s="7">
        <v>3330.84</v>
      </c>
      <c r="Q737" s="121" t="s">
        <v>392</v>
      </c>
      <c r="R737">
        <v>1</v>
      </c>
      <c r="S737">
        <v>1</v>
      </c>
      <c r="T737">
        <v>1</v>
      </c>
      <c r="U737" t="e">
        <f t="shared" si="1156"/>
        <v>#VALUE!</v>
      </c>
      <c r="V737">
        <f t="shared" si="1157"/>
        <v>1386</v>
      </c>
      <c r="W737">
        <f t="shared" si="1158"/>
        <v>1493</v>
      </c>
      <c r="X737">
        <f t="shared" si="1159"/>
        <v>1833</v>
      </c>
      <c r="Y737" t="e">
        <f t="shared" si="1144"/>
        <v>#VALUE!</v>
      </c>
      <c r="Z737">
        <f t="shared" si="1145"/>
        <v>238</v>
      </c>
      <c r="AA737">
        <f t="shared" si="1146"/>
        <v>257</v>
      </c>
      <c r="AB737" s="8">
        <f t="shared" si="1147"/>
        <v>315</v>
      </c>
      <c r="AC737" s="213" t="e">
        <f t="shared" si="1172"/>
        <v>#VALUE!</v>
      </c>
      <c r="AD737" s="213">
        <f t="shared" si="1173"/>
        <v>0.21079288343689315</v>
      </c>
      <c r="AE737" s="213">
        <f t="shared" si="1174"/>
        <v>0.24574962467373901</v>
      </c>
      <c r="AF737" s="213">
        <f t="shared" si="1175"/>
        <v>0.36902472991692864</v>
      </c>
      <c r="AG737" s="167">
        <f t="shared" si="1160"/>
        <v>1.2760000000000001E-4</v>
      </c>
      <c r="AH737" s="167">
        <f t="shared" si="1161"/>
        <v>1.7219</v>
      </c>
      <c r="AI737" s="167">
        <f t="shared" si="1162"/>
        <v>2</v>
      </c>
      <c r="AJ737" s="167">
        <f t="shared" si="1163"/>
        <v>3.76611E-4</v>
      </c>
      <c r="AK737" s="115">
        <v>311.2816285378957</v>
      </c>
      <c r="AL737" s="7">
        <v>335.35074484391049</v>
      </c>
      <c r="AM737" s="7">
        <v>411.64</v>
      </c>
      <c r="AN737">
        <v>1</v>
      </c>
      <c r="AO737">
        <v>1</v>
      </c>
      <c r="AP737">
        <v>1</v>
      </c>
      <c r="AQ737">
        <f t="shared" si="1164"/>
        <v>351</v>
      </c>
      <c r="AR737">
        <f t="shared" si="1164"/>
        <v>378</v>
      </c>
      <c r="AS737">
        <f t="shared" si="1165"/>
        <v>464</v>
      </c>
      <c r="AT737">
        <f t="shared" si="1149"/>
        <v>151</v>
      </c>
      <c r="AU737">
        <f t="shared" si="1150"/>
        <v>163</v>
      </c>
      <c r="AV737" s="8">
        <f t="shared" si="1151"/>
        <v>200</v>
      </c>
      <c r="AW737" s="213">
        <f t="shared" si="1176"/>
        <v>8.4944832405477885E-2</v>
      </c>
      <c r="AX737" s="213">
        <f t="shared" si="1177"/>
        <v>9.8963068901187834E-2</v>
      </c>
      <c r="AY737" s="213">
        <f t="shared" si="1178"/>
        <v>0.14891513745935636</v>
      </c>
      <c r="AZ737" s="119">
        <f t="shared" si="1104"/>
        <v>0.3</v>
      </c>
      <c r="BA737">
        <v>7</v>
      </c>
      <c r="BB737">
        <v>7.7</v>
      </c>
      <c r="BC737">
        <v>10.7</v>
      </c>
      <c r="BE737" s="7">
        <v>1532</v>
      </c>
      <c r="BG737" s="123">
        <f t="shared" si="1166"/>
        <v>0.8</v>
      </c>
      <c r="BJ737">
        <v>0</v>
      </c>
      <c r="BK737">
        <v>10.9</v>
      </c>
      <c r="BL737">
        <v>12.8</v>
      </c>
      <c r="BM737">
        <v>21.85</v>
      </c>
      <c r="BO737">
        <f t="shared" si="1181"/>
        <v>1</v>
      </c>
      <c r="BP737">
        <f t="shared" si="1181"/>
        <v>1</v>
      </c>
      <c r="BQ737">
        <f t="shared" si="1181"/>
        <v>1</v>
      </c>
      <c r="BR737">
        <f t="shared" si="1167"/>
        <v>351</v>
      </c>
      <c r="BS737">
        <f t="shared" si="1179"/>
        <v>378</v>
      </c>
      <c r="BT737">
        <f t="shared" si="1180"/>
        <v>464</v>
      </c>
      <c r="BV737">
        <f t="shared" si="1168"/>
        <v>0</v>
      </c>
      <c r="BW737">
        <f t="shared" si="1169"/>
        <v>0</v>
      </c>
      <c r="BX737">
        <f t="shared" si="1170"/>
        <v>0</v>
      </c>
      <c r="BY737">
        <f t="shared" si="1182"/>
        <v>1</v>
      </c>
    </row>
    <row r="738" spans="1:77" x14ac:dyDescent="0.25">
      <c r="A738" t="str">
        <f t="shared" si="1171"/>
        <v>32010</v>
      </c>
      <c r="D738">
        <v>3</v>
      </c>
      <c r="E738">
        <v>20</v>
      </c>
      <c r="F738">
        <v>40.5</v>
      </c>
      <c r="G738">
        <v>10</v>
      </c>
      <c r="H738">
        <v>11.5</v>
      </c>
      <c r="I738">
        <v>0</v>
      </c>
      <c r="J738">
        <v>26</v>
      </c>
      <c r="K738">
        <v>30</v>
      </c>
      <c r="L738">
        <v>43.5</v>
      </c>
      <c r="M738" s="115">
        <f t="shared" si="1155"/>
        <v>648.9</v>
      </c>
      <c r="N738" s="7">
        <v>1766.3893947845202</v>
      </c>
      <c r="O738" s="7">
        <v>1902.9712804051933</v>
      </c>
      <c r="P738" s="7">
        <v>2335.88</v>
      </c>
      <c r="Q738" s="121" t="s">
        <v>392</v>
      </c>
      <c r="R738">
        <v>1</v>
      </c>
      <c r="S738">
        <v>1</v>
      </c>
      <c r="T738">
        <v>1</v>
      </c>
      <c r="U738" t="e">
        <f t="shared" si="1156"/>
        <v>#VALUE!</v>
      </c>
      <c r="V738">
        <f t="shared" si="1157"/>
        <v>972</v>
      </c>
      <c r="W738">
        <f t="shared" si="1158"/>
        <v>1047</v>
      </c>
      <c r="X738">
        <f t="shared" si="1159"/>
        <v>1286</v>
      </c>
      <c r="Y738" t="e">
        <f t="shared" si="1144"/>
        <v>#VALUE!</v>
      </c>
      <c r="Z738">
        <f t="shared" si="1145"/>
        <v>167</v>
      </c>
      <c r="AA738">
        <f t="shared" si="1146"/>
        <v>180</v>
      </c>
      <c r="AB738" s="8">
        <f t="shared" si="1147"/>
        <v>221</v>
      </c>
      <c r="AC738" s="213" t="e">
        <f t="shared" si="1172"/>
        <v>#VALUE!</v>
      </c>
      <c r="AD738" s="213">
        <f t="shared" si="1173"/>
        <v>0.10352397195387243</v>
      </c>
      <c r="AE738" s="213">
        <f t="shared" si="1174"/>
        <v>0.12019732265303297</v>
      </c>
      <c r="AF738" s="213">
        <f t="shared" si="1175"/>
        <v>0.18090580865553893</v>
      </c>
      <c r="AG738" s="167">
        <f t="shared" si="1160"/>
        <v>3.969E-4</v>
      </c>
      <c r="AH738" s="167">
        <f t="shared" si="1161"/>
        <v>1.7345999999999999</v>
      </c>
      <c r="AI738" s="167">
        <f t="shared" si="1162"/>
        <v>2</v>
      </c>
      <c r="AJ738" s="167">
        <f t="shared" si="1163"/>
        <v>3.6734700000000002E-4</v>
      </c>
      <c r="AK738" s="115">
        <v>244.88738360147738</v>
      </c>
      <c r="AL738" s="7">
        <v>263.82272182064906</v>
      </c>
      <c r="AM738" s="7">
        <v>323.83999999999997</v>
      </c>
      <c r="AN738">
        <v>1</v>
      </c>
      <c r="AO738">
        <v>1</v>
      </c>
      <c r="AP738">
        <v>1</v>
      </c>
      <c r="AQ738">
        <f t="shared" si="1164"/>
        <v>276</v>
      </c>
      <c r="AR738">
        <f t="shared" si="1164"/>
        <v>297</v>
      </c>
      <c r="AS738">
        <f t="shared" si="1165"/>
        <v>365</v>
      </c>
      <c r="AT738">
        <f t="shared" si="1149"/>
        <v>119</v>
      </c>
      <c r="AU738">
        <f t="shared" si="1150"/>
        <v>128</v>
      </c>
      <c r="AV738" s="8">
        <f t="shared" si="1151"/>
        <v>157</v>
      </c>
      <c r="AW738" s="213">
        <f t="shared" si="1176"/>
        <v>5.2714886079881125E-2</v>
      </c>
      <c r="AX738" s="213">
        <f t="shared" si="1177"/>
        <v>6.0951617917344596E-2</v>
      </c>
      <c r="AY738" s="213">
        <f t="shared" si="1178"/>
        <v>9.154270598899665E-2</v>
      </c>
      <c r="AZ738" s="119">
        <f t="shared" si="1104"/>
        <v>0.1</v>
      </c>
      <c r="BA738">
        <v>8.4</v>
      </c>
      <c r="BB738">
        <v>9.3000000000000007</v>
      </c>
      <c r="BC738">
        <v>14</v>
      </c>
      <c r="BE738" s="7">
        <v>721</v>
      </c>
      <c r="BG738" s="123">
        <f t="shared" si="1166"/>
        <v>0.9</v>
      </c>
      <c r="BJ738">
        <v>0</v>
      </c>
      <c r="BK738">
        <v>12</v>
      </c>
      <c r="BL738">
        <v>13.9</v>
      </c>
      <c r="BM738">
        <v>21.85</v>
      </c>
      <c r="BO738">
        <f t="shared" si="1181"/>
        <v>1</v>
      </c>
      <c r="BP738">
        <f t="shared" si="1181"/>
        <v>1</v>
      </c>
      <c r="BQ738">
        <f t="shared" si="1181"/>
        <v>1</v>
      </c>
      <c r="BR738">
        <f t="shared" si="1167"/>
        <v>276</v>
      </c>
      <c r="BS738">
        <f t="shared" si="1179"/>
        <v>297</v>
      </c>
      <c r="BT738">
        <f t="shared" si="1180"/>
        <v>365</v>
      </c>
      <c r="BV738">
        <f t="shared" si="1168"/>
        <v>0</v>
      </c>
      <c r="BW738">
        <f t="shared" si="1169"/>
        <v>0</v>
      </c>
      <c r="BX738">
        <f t="shared" si="1170"/>
        <v>0</v>
      </c>
      <c r="BY738">
        <f t="shared" si="1182"/>
        <v>1</v>
      </c>
    </row>
    <row r="739" spans="1:77" x14ac:dyDescent="0.25">
      <c r="A739" t="str">
        <f t="shared" si="1171"/>
        <v>32015</v>
      </c>
      <c r="D739">
        <v>3</v>
      </c>
      <c r="E739">
        <v>20</v>
      </c>
      <c r="F739">
        <v>40.5</v>
      </c>
      <c r="G739">
        <v>15</v>
      </c>
      <c r="H739">
        <v>16.5</v>
      </c>
      <c r="I739">
        <v>0</v>
      </c>
      <c r="J739">
        <v>26</v>
      </c>
      <c r="K739">
        <v>30</v>
      </c>
      <c r="L739">
        <v>44.1</v>
      </c>
      <c r="M739" s="115">
        <f t="shared" si="1155"/>
        <v>959.2</v>
      </c>
      <c r="N739" s="7">
        <v>1908.1501882577959</v>
      </c>
      <c r="O739" s="7">
        <v>2043.2071973479594</v>
      </c>
      <c r="P739" s="7">
        <v>2816.6099999999997</v>
      </c>
      <c r="Q739" s="121" t="s">
        <v>392</v>
      </c>
      <c r="R739">
        <v>1</v>
      </c>
      <c r="S739">
        <v>1</v>
      </c>
      <c r="T739">
        <v>1</v>
      </c>
      <c r="U739" t="e">
        <f t="shared" si="1156"/>
        <v>#VALUE!</v>
      </c>
      <c r="V739">
        <f t="shared" si="1157"/>
        <v>1050</v>
      </c>
      <c r="W739">
        <f t="shared" si="1158"/>
        <v>1124</v>
      </c>
      <c r="X739">
        <f t="shared" si="1159"/>
        <v>1550</v>
      </c>
      <c r="Y739" t="e">
        <f t="shared" si="1144"/>
        <v>#VALUE!</v>
      </c>
      <c r="Z739">
        <f t="shared" si="1145"/>
        <v>181</v>
      </c>
      <c r="AA739">
        <f t="shared" si="1146"/>
        <v>193</v>
      </c>
      <c r="AB739" s="8">
        <f t="shared" si="1147"/>
        <v>267</v>
      </c>
      <c r="AC739" s="213" t="e">
        <f t="shared" si="1172"/>
        <v>#VALUE!</v>
      </c>
      <c r="AD739" s="213">
        <f t="shared" si="1173"/>
        <v>0.15005770569784746</v>
      </c>
      <c r="AE739" s="213">
        <f t="shared" si="1174"/>
        <v>0.17057881495823132</v>
      </c>
      <c r="AF739" s="213">
        <f t="shared" si="1175"/>
        <v>0.32613550459634444</v>
      </c>
      <c r="AG739" s="167">
        <f t="shared" si="1160"/>
        <v>2.0829999999999999E-4</v>
      </c>
      <c r="AH739" s="167">
        <f t="shared" si="1161"/>
        <v>1.724</v>
      </c>
      <c r="AI739" s="167">
        <f t="shared" si="1162"/>
        <v>2</v>
      </c>
      <c r="AJ739" s="167">
        <f t="shared" si="1163"/>
        <v>4.6182900000000003E-4</v>
      </c>
      <c r="AK739" s="115">
        <v>249.80785427097814</v>
      </c>
      <c r="AL739" s="7">
        <v>267.48901053042016</v>
      </c>
      <c r="AM739" s="7">
        <v>368.74</v>
      </c>
      <c r="AN739">
        <v>1</v>
      </c>
      <c r="AO739">
        <v>1</v>
      </c>
      <c r="AP739">
        <v>1</v>
      </c>
      <c r="AQ739">
        <f t="shared" si="1164"/>
        <v>281</v>
      </c>
      <c r="AR739">
        <f t="shared" si="1164"/>
        <v>301</v>
      </c>
      <c r="AS739">
        <f t="shared" si="1165"/>
        <v>415</v>
      </c>
      <c r="AT739">
        <f t="shared" si="1149"/>
        <v>121</v>
      </c>
      <c r="AU739">
        <f t="shared" si="1150"/>
        <v>129</v>
      </c>
      <c r="AV739" s="8">
        <f t="shared" si="1151"/>
        <v>178</v>
      </c>
      <c r="AW739" s="213">
        <f t="shared" si="1176"/>
        <v>6.7155010345067934E-2</v>
      </c>
      <c r="AX739" s="213">
        <f t="shared" si="1177"/>
        <v>7.631082889084044E-2</v>
      </c>
      <c r="AY739" s="213">
        <f t="shared" si="1178"/>
        <v>0.14513261736052138</v>
      </c>
      <c r="AZ739" s="119">
        <f t="shared" si="1104"/>
        <v>0.2</v>
      </c>
      <c r="BA739">
        <v>7.9</v>
      </c>
      <c r="BB739">
        <v>8.8000000000000007</v>
      </c>
      <c r="BC739">
        <v>12.5</v>
      </c>
      <c r="BE739" s="7">
        <v>1199</v>
      </c>
      <c r="BG739" s="123">
        <f t="shared" si="1166"/>
        <v>0.8</v>
      </c>
      <c r="BJ739">
        <v>0</v>
      </c>
      <c r="BK739">
        <v>10.9</v>
      </c>
      <c r="BL739">
        <v>12.8</v>
      </c>
      <c r="BM739">
        <v>21.85</v>
      </c>
      <c r="BO739">
        <f t="shared" si="1181"/>
        <v>1</v>
      </c>
      <c r="BP739">
        <f t="shared" si="1181"/>
        <v>1</v>
      </c>
      <c r="BQ739">
        <f t="shared" si="1181"/>
        <v>1</v>
      </c>
      <c r="BR739">
        <f t="shared" si="1167"/>
        <v>281</v>
      </c>
      <c r="BS739">
        <f t="shared" si="1179"/>
        <v>301</v>
      </c>
      <c r="BT739">
        <f t="shared" si="1180"/>
        <v>415</v>
      </c>
      <c r="BV739">
        <f t="shared" si="1168"/>
        <v>0</v>
      </c>
      <c r="BW739">
        <f t="shared" si="1169"/>
        <v>0</v>
      </c>
      <c r="BX739">
        <f t="shared" si="1170"/>
        <v>0</v>
      </c>
      <c r="BY739">
        <f t="shared" si="1182"/>
        <v>1</v>
      </c>
    </row>
    <row r="740" spans="1:77" x14ac:dyDescent="0.25">
      <c r="A740" t="str">
        <f t="shared" si="1171"/>
        <v>32020</v>
      </c>
      <c r="D740">
        <v>3</v>
      </c>
      <c r="E740">
        <v>20</v>
      </c>
      <c r="F740">
        <v>40.5</v>
      </c>
      <c r="G740">
        <v>20</v>
      </c>
      <c r="H740">
        <v>21.5</v>
      </c>
      <c r="I740">
        <v>0</v>
      </c>
      <c r="J740">
        <v>26</v>
      </c>
      <c r="K740">
        <v>30</v>
      </c>
      <c r="L740">
        <v>44.1</v>
      </c>
      <c r="M740" s="115">
        <f t="shared" si="1155"/>
        <v>1348</v>
      </c>
      <c r="N740" s="7">
        <v>2692.551301713082</v>
      </c>
      <c r="O740" s="7">
        <v>2900.746468081386</v>
      </c>
      <c r="P740" s="7">
        <v>3560.6400000000003</v>
      </c>
      <c r="Q740" s="121" t="s">
        <v>392</v>
      </c>
      <c r="R740">
        <v>1</v>
      </c>
      <c r="S740">
        <v>1</v>
      </c>
      <c r="T740">
        <v>1</v>
      </c>
      <c r="U740" t="e">
        <f t="shared" si="1156"/>
        <v>#VALUE!</v>
      </c>
      <c r="V740">
        <f t="shared" si="1157"/>
        <v>1482</v>
      </c>
      <c r="W740">
        <f t="shared" si="1158"/>
        <v>1596</v>
      </c>
      <c r="X740">
        <f t="shared" si="1159"/>
        <v>1960</v>
      </c>
      <c r="Y740" t="e">
        <f t="shared" si="1144"/>
        <v>#VALUE!</v>
      </c>
      <c r="Z740">
        <f t="shared" si="1145"/>
        <v>255</v>
      </c>
      <c r="AA740">
        <f t="shared" si="1146"/>
        <v>275</v>
      </c>
      <c r="AB740" s="8">
        <f t="shared" si="1147"/>
        <v>337</v>
      </c>
      <c r="AC740" s="213" t="e">
        <f t="shared" si="1172"/>
        <v>#VALUE!</v>
      </c>
      <c r="AD740" s="213">
        <f t="shared" si="1173"/>
        <v>0.24194384355720402</v>
      </c>
      <c r="AE740" s="213">
        <f t="shared" si="1174"/>
        <v>0.28133699706387344</v>
      </c>
      <c r="AF740" s="213">
        <f t="shared" si="1175"/>
        <v>0.42231132998962256</v>
      </c>
      <c r="AG740" s="167">
        <f t="shared" si="1160"/>
        <v>1.2760000000000001E-4</v>
      </c>
      <c r="AH740" s="167">
        <f t="shared" si="1161"/>
        <v>1.7219</v>
      </c>
      <c r="AI740" s="167">
        <f t="shared" si="1162"/>
        <v>2</v>
      </c>
      <c r="AJ740" s="167">
        <f t="shared" si="1163"/>
        <v>3.76611E-4</v>
      </c>
      <c r="AK740" s="115">
        <v>317.17997831584631</v>
      </c>
      <c r="AL740" s="7">
        <v>341.70517057946222</v>
      </c>
      <c r="AM740" s="7">
        <v>419.44</v>
      </c>
      <c r="AN740">
        <v>1</v>
      </c>
      <c r="AO740">
        <v>1</v>
      </c>
      <c r="AP740">
        <v>1</v>
      </c>
      <c r="AQ740">
        <f t="shared" si="1164"/>
        <v>357</v>
      </c>
      <c r="AR740">
        <f t="shared" si="1164"/>
        <v>385</v>
      </c>
      <c r="AS740">
        <f t="shared" si="1165"/>
        <v>472</v>
      </c>
      <c r="AT740">
        <f t="shared" si="1149"/>
        <v>154</v>
      </c>
      <c r="AU740">
        <f t="shared" si="1150"/>
        <v>166</v>
      </c>
      <c r="AV740" s="8">
        <f t="shared" si="1151"/>
        <v>203</v>
      </c>
      <c r="AW740" s="213">
        <f t="shared" si="1176"/>
        <v>8.8349163192026847E-2</v>
      </c>
      <c r="AX740" s="213">
        <f t="shared" si="1177"/>
        <v>0.10263466853115126</v>
      </c>
      <c r="AY740" s="213">
        <f t="shared" si="1178"/>
        <v>0.15341063328601545</v>
      </c>
      <c r="AZ740" s="119">
        <f t="shared" si="1104"/>
        <v>0.3</v>
      </c>
      <c r="BA740">
        <v>7.9</v>
      </c>
      <c r="BB740">
        <v>8.8000000000000007</v>
      </c>
      <c r="BC740">
        <v>12.5</v>
      </c>
      <c r="BE740" s="7">
        <v>1685</v>
      </c>
      <c r="BG740" s="123">
        <f t="shared" si="1166"/>
        <v>0.8</v>
      </c>
      <c r="BJ740">
        <v>0</v>
      </c>
      <c r="BK740">
        <v>10.9</v>
      </c>
      <c r="BL740">
        <v>12.8</v>
      </c>
      <c r="BM740">
        <v>21.85</v>
      </c>
      <c r="BO740">
        <f t="shared" si="1181"/>
        <v>1</v>
      </c>
      <c r="BP740">
        <f t="shared" si="1181"/>
        <v>1</v>
      </c>
      <c r="BQ740">
        <f t="shared" si="1181"/>
        <v>1</v>
      </c>
      <c r="BR740">
        <f t="shared" si="1167"/>
        <v>357</v>
      </c>
      <c r="BS740">
        <f t="shared" si="1179"/>
        <v>385</v>
      </c>
      <c r="BT740">
        <f t="shared" si="1180"/>
        <v>472</v>
      </c>
      <c r="BV740">
        <f t="shared" si="1168"/>
        <v>0</v>
      </c>
      <c r="BW740">
        <f t="shared" si="1169"/>
        <v>0</v>
      </c>
      <c r="BX740">
        <f t="shared" si="1170"/>
        <v>0</v>
      </c>
      <c r="BY740">
        <f t="shared" si="1182"/>
        <v>1</v>
      </c>
    </row>
    <row r="741" spans="1:77" x14ac:dyDescent="0.25">
      <c r="A741" t="str">
        <f t="shared" si="1171"/>
        <v>32010</v>
      </c>
      <c r="D741">
        <v>3</v>
      </c>
      <c r="E741">
        <v>20</v>
      </c>
      <c r="F741">
        <v>40.5</v>
      </c>
      <c r="G741">
        <v>10</v>
      </c>
      <c r="H741">
        <v>11.5</v>
      </c>
      <c r="I741">
        <v>0</v>
      </c>
      <c r="J741">
        <v>26</v>
      </c>
      <c r="K741">
        <v>30</v>
      </c>
      <c r="L741">
        <v>44</v>
      </c>
      <c r="M741" s="115">
        <f t="shared" si="1155"/>
        <v>707.4</v>
      </c>
      <c r="N741" s="7">
        <v>1924.9914127028867</v>
      </c>
      <c r="O741" s="7">
        <v>2079.6202422788024</v>
      </c>
      <c r="P741" s="7">
        <v>2589.7800000000002</v>
      </c>
      <c r="Q741" s="121" t="s">
        <v>392</v>
      </c>
      <c r="R741">
        <v>1</v>
      </c>
      <c r="S741">
        <v>1</v>
      </c>
      <c r="T741">
        <v>1</v>
      </c>
      <c r="U741" t="e">
        <f t="shared" si="1156"/>
        <v>#VALUE!</v>
      </c>
      <c r="V741">
        <f t="shared" si="1157"/>
        <v>1059</v>
      </c>
      <c r="W741">
        <f t="shared" si="1158"/>
        <v>1144</v>
      </c>
      <c r="X741">
        <f t="shared" si="1159"/>
        <v>1425</v>
      </c>
      <c r="Y741" t="e">
        <f t="shared" si="1144"/>
        <v>#VALUE!</v>
      </c>
      <c r="Z741">
        <f t="shared" si="1145"/>
        <v>182</v>
      </c>
      <c r="AA741">
        <f t="shared" si="1146"/>
        <v>197</v>
      </c>
      <c r="AB741" s="8">
        <f t="shared" si="1147"/>
        <v>245</v>
      </c>
      <c r="AC741" s="213" t="e">
        <f t="shared" si="1172"/>
        <v>#VALUE!</v>
      </c>
      <c r="AD741" s="213">
        <f t="shared" si="1173"/>
        <v>0.12287256370937766</v>
      </c>
      <c r="AE741" s="213">
        <f t="shared" si="1174"/>
        <v>0.14387254764384422</v>
      </c>
      <c r="AF741" s="213">
        <f t="shared" si="1175"/>
        <v>0.22216260821703476</v>
      </c>
      <c r="AG741" s="167">
        <f t="shared" si="1160"/>
        <v>3.969E-4</v>
      </c>
      <c r="AH741" s="167">
        <f t="shared" si="1161"/>
        <v>1.7345999999999999</v>
      </c>
      <c r="AI741" s="167">
        <f t="shared" si="1162"/>
        <v>2</v>
      </c>
      <c r="AJ741" s="167">
        <f t="shared" si="1163"/>
        <v>3.6734700000000002E-4</v>
      </c>
      <c r="AK741" s="115">
        <v>266.87553260000635</v>
      </c>
      <c r="AL741" s="7">
        <v>288.31284965818764</v>
      </c>
      <c r="AM741" s="7">
        <v>359.04</v>
      </c>
      <c r="AN741">
        <v>1</v>
      </c>
      <c r="AO741">
        <v>1</v>
      </c>
      <c r="AP741">
        <v>1</v>
      </c>
      <c r="AQ741">
        <f t="shared" si="1164"/>
        <v>301</v>
      </c>
      <c r="AR741">
        <f t="shared" si="1164"/>
        <v>325</v>
      </c>
      <c r="AS741">
        <f t="shared" si="1165"/>
        <v>404</v>
      </c>
      <c r="AT741">
        <f t="shared" si="1149"/>
        <v>129</v>
      </c>
      <c r="AU741">
        <f t="shared" si="1150"/>
        <v>140</v>
      </c>
      <c r="AV741" s="8">
        <f t="shared" si="1151"/>
        <v>174</v>
      </c>
      <c r="AW741" s="213">
        <f t="shared" si="1176"/>
        <v>6.1903580441085952E-2</v>
      </c>
      <c r="AX741" s="213">
        <f t="shared" si="1177"/>
        <v>7.2860388077998176E-2</v>
      </c>
      <c r="AY741" s="213">
        <f t="shared" si="1178"/>
        <v>0.11234776386126105</v>
      </c>
      <c r="AZ741" s="119">
        <f t="shared" si="1104"/>
        <v>0.1</v>
      </c>
      <c r="BA741">
        <v>8.9</v>
      </c>
      <c r="BB741">
        <v>9.9</v>
      </c>
      <c r="BC741">
        <v>14.8</v>
      </c>
      <c r="BE741" s="7">
        <v>786</v>
      </c>
      <c r="BG741" s="123">
        <f t="shared" si="1166"/>
        <v>0.9</v>
      </c>
      <c r="BJ741">
        <v>0</v>
      </c>
      <c r="BK741">
        <v>11.8</v>
      </c>
      <c r="BL741">
        <v>13.7</v>
      </c>
      <c r="BM741">
        <v>21.85</v>
      </c>
      <c r="BO741">
        <f t="shared" si="1181"/>
        <v>1</v>
      </c>
      <c r="BP741">
        <f t="shared" si="1181"/>
        <v>1</v>
      </c>
      <c r="BQ741">
        <f t="shared" si="1181"/>
        <v>1</v>
      </c>
      <c r="BR741">
        <f t="shared" si="1167"/>
        <v>301</v>
      </c>
      <c r="BS741">
        <f t="shared" si="1179"/>
        <v>325</v>
      </c>
      <c r="BT741">
        <f t="shared" si="1180"/>
        <v>404</v>
      </c>
      <c r="BV741">
        <f t="shared" si="1168"/>
        <v>0</v>
      </c>
      <c r="BW741">
        <f t="shared" si="1169"/>
        <v>0</v>
      </c>
      <c r="BX741">
        <f t="shared" si="1170"/>
        <v>0</v>
      </c>
      <c r="BY741">
        <f t="shared" si="1182"/>
        <v>1</v>
      </c>
    </row>
    <row r="742" spans="1:77" x14ac:dyDescent="0.25">
      <c r="A742" t="str">
        <f t="shared" si="1171"/>
        <v>32015</v>
      </c>
      <c r="D742">
        <v>3</v>
      </c>
      <c r="E742">
        <v>20</v>
      </c>
      <c r="F742">
        <v>40.5</v>
      </c>
      <c r="G742">
        <v>15</v>
      </c>
      <c r="H742">
        <v>16.5</v>
      </c>
      <c r="I742">
        <v>0</v>
      </c>
      <c r="J742">
        <v>26</v>
      </c>
      <c r="K742">
        <v>30</v>
      </c>
      <c r="L742">
        <v>44.8</v>
      </c>
      <c r="M742" s="115">
        <f t="shared" si="1155"/>
        <v>1046.4000000000001</v>
      </c>
      <c r="N742" s="7">
        <v>2216.9073865755149</v>
      </c>
      <c r="O742" s="7">
        <v>2373.9948983307781</v>
      </c>
      <c r="P742" s="7">
        <v>3302.76</v>
      </c>
      <c r="Q742" s="121" t="s">
        <v>392</v>
      </c>
      <c r="R742">
        <v>1</v>
      </c>
      <c r="S742">
        <v>1</v>
      </c>
      <c r="T742">
        <v>1</v>
      </c>
      <c r="U742" t="e">
        <f t="shared" si="1156"/>
        <v>#VALUE!</v>
      </c>
      <c r="V742">
        <f t="shared" si="1157"/>
        <v>1220</v>
      </c>
      <c r="W742">
        <f t="shared" si="1158"/>
        <v>1307</v>
      </c>
      <c r="X742">
        <f t="shared" si="1159"/>
        <v>1818</v>
      </c>
      <c r="Y742" t="e">
        <f t="shared" si="1144"/>
        <v>#VALUE!</v>
      </c>
      <c r="Z742">
        <f t="shared" si="1145"/>
        <v>210</v>
      </c>
      <c r="AA742">
        <f t="shared" si="1146"/>
        <v>225</v>
      </c>
      <c r="AB742" s="8">
        <f t="shared" si="1147"/>
        <v>313</v>
      </c>
      <c r="AC742" s="213" t="e">
        <f t="shared" si="1172"/>
        <v>#VALUE!</v>
      </c>
      <c r="AD742" s="213">
        <f t="shared" si="1173"/>
        <v>0.2018980900554769</v>
      </c>
      <c r="AE742" s="213">
        <f t="shared" si="1174"/>
        <v>0.23172086086867641</v>
      </c>
      <c r="AF742" s="213">
        <f t="shared" si="1175"/>
        <v>0.44798645544925114</v>
      </c>
      <c r="AG742" s="167">
        <f t="shared" si="1160"/>
        <v>2.0829999999999999E-4</v>
      </c>
      <c r="AH742" s="167">
        <f t="shared" si="1161"/>
        <v>1.724</v>
      </c>
      <c r="AI742" s="167">
        <f t="shared" si="1162"/>
        <v>2</v>
      </c>
      <c r="AJ742" s="167">
        <f t="shared" si="1163"/>
        <v>4.6182900000000003E-4</v>
      </c>
      <c r="AK742" s="115">
        <v>302.61675876046246</v>
      </c>
      <c r="AL742" s="7">
        <v>324.05983479376272</v>
      </c>
      <c r="AM742" s="7">
        <v>450.84</v>
      </c>
      <c r="AN742">
        <v>1</v>
      </c>
      <c r="AO742">
        <v>1</v>
      </c>
      <c r="AP742">
        <v>1</v>
      </c>
      <c r="AQ742">
        <f t="shared" si="1164"/>
        <v>341</v>
      </c>
      <c r="AR742">
        <f t="shared" si="1164"/>
        <v>365</v>
      </c>
      <c r="AS742">
        <f t="shared" si="1165"/>
        <v>508</v>
      </c>
      <c r="AT742">
        <f t="shared" si="1149"/>
        <v>147</v>
      </c>
      <c r="AU742">
        <f t="shared" si="1150"/>
        <v>157</v>
      </c>
      <c r="AV742" s="8">
        <f t="shared" si="1151"/>
        <v>218</v>
      </c>
      <c r="AW742" s="213">
        <f t="shared" si="1176"/>
        <v>9.9046898065083294E-2</v>
      </c>
      <c r="AX742" s="213">
        <f t="shared" si="1177"/>
        <v>0.11295543794663157</v>
      </c>
      <c r="AY742" s="213">
        <f t="shared" si="1178"/>
        <v>0.21754830742859316</v>
      </c>
      <c r="AZ742" s="119">
        <f t="shared" si="1104"/>
        <v>0.2</v>
      </c>
      <c r="BA742">
        <v>8.6999999999999993</v>
      </c>
      <c r="BB742">
        <v>9.8000000000000007</v>
      </c>
      <c r="BC742">
        <v>14.3</v>
      </c>
      <c r="BE742" s="7">
        <v>1308</v>
      </c>
      <c r="BG742" s="123">
        <f t="shared" si="1166"/>
        <v>0.8</v>
      </c>
      <c r="BJ742">
        <v>0</v>
      </c>
      <c r="BK742">
        <v>10.6</v>
      </c>
      <c r="BL742">
        <v>12.5</v>
      </c>
      <c r="BM742">
        <v>21.85</v>
      </c>
      <c r="BO742">
        <f t="shared" si="1181"/>
        <v>1</v>
      </c>
      <c r="BP742">
        <f t="shared" si="1181"/>
        <v>1</v>
      </c>
      <c r="BQ742">
        <f t="shared" si="1181"/>
        <v>1</v>
      </c>
      <c r="BR742">
        <f t="shared" si="1167"/>
        <v>341</v>
      </c>
      <c r="BS742">
        <f t="shared" si="1179"/>
        <v>365</v>
      </c>
      <c r="BT742">
        <f t="shared" si="1180"/>
        <v>508</v>
      </c>
      <c r="BV742">
        <f t="shared" si="1168"/>
        <v>0</v>
      </c>
      <c r="BW742">
        <f t="shared" si="1169"/>
        <v>0</v>
      </c>
      <c r="BX742">
        <f t="shared" si="1170"/>
        <v>0</v>
      </c>
      <c r="BY742">
        <f t="shared" si="1182"/>
        <v>1</v>
      </c>
    </row>
    <row r="743" spans="1:77" x14ac:dyDescent="0.25">
      <c r="A743" t="str">
        <f t="shared" si="1171"/>
        <v>32020</v>
      </c>
      <c r="D743">
        <v>3</v>
      </c>
      <c r="E743">
        <v>20</v>
      </c>
      <c r="F743">
        <v>40.5</v>
      </c>
      <c r="G743">
        <v>20</v>
      </c>
      <c r="H743">
        <v>21.5</v>
      </c>
      <c r="I743">
        <v>0</v>
      </c>
      <c r="J743">
        <v>26</v>
      </c>
      <c r="K743">
        <v>30</v>
      </c>
      <c r="L743">
        <v>44.8</v>
      </c>
      <c r="M743" s="115">
        <f t="shared" si="1155"/>
        <v>1470.4</v>
      </c>
      <c r="N743" s="7">
        <v>3079.6829926739365</v>
      </c>
      <c r="O743" s="7">
        <v>3327.0647594078355</v>
      </c>
      <c r="P743" s="7">
        <v>4143.24</v>
      </c>
      <c r="Q743" s="121" t="s">
        <v>392</v>
      </c>
      <c r="R743">
        <v>1</v>
      </c>
      <c r="S743">
        <v>1</v>
      </c>
      <c r="T743">
        <v>1</v>
      </c>
      <c r="U743" t="e">
        <f t="shared" si="1156"/>
        <v>#VALUE!</v>
      </c>
      <c r="V743">
        <f t="shared" si="1157"/>
        <v>1695</v>
      </c>
      <c r="W743">
        <f t="shared" si="1158"/>
        <v>1831</v>
      </c>
      <c r="X743">
        <f t="shared" si="1159"/>
        <v>2280</v>
      </c>
      <c r="Y743" t="e">
        <f t="shared" si="1144"/>
        <v>#VALUE!</v>
      </c>
      <c r="Z743">
        <f t="shared" si="1145"/>
        <v>292</v>
      </c>
      <c r="AA743">
        <f t="shared" si="1146"/>
        <v>315</v>
      </c>
      <c r="AB743" s="8">
        <f t="shared" si="1147"/>
        <v>392</v>
      </c>
      <c r="AC743" s="213" t="e">
        <f t="shared" si="1172"/>
        <v>#VALUE!</v>
      </c>
      <c r="AD743" s="213">
        <f t="shared" si="1173"/>
        <v>0.3171541783861101</v>
      </c>
      <c r="AE743" s="213">
        <f t="shared" si="1174"/>
        <v>0.36902472991692864</v>
      </c>
      <c r="AF743" s="213">
        <f t="shared" si="1175"/>
        <v>0.57123075264922385</v>
      </c>
      <c r="AG743" s="167">
        <f t="shared" si="1160"/>
        <v>1.2760000000000001E-4</v>
      </c>
      <c r="AH743" s="167">
        <f t="shared" si="1161"/>
        <v>1.7219</v>
      </c>
      <c r="AI743" s="167">
        <f t="shared" si="1162"/>
        <v>2</v>
      </c>
      <c r="AJ743" s="167">
        <f t="shared" si="1163"/>
        <v>3.76611E-4</v>
      </c>
      <c r="AK743" s="115">
        <v>380.60090160569081</v>
      </c>
      <c r="AL743" s="7">
        <v>411.17343900116532</v>
      </c>
      <c r="AM743" s="7">
        <v>512.04</v>
      </c>
      <c r="AN743">
        <v>1</v>
      </c>
      <c r="AO743">
        <v>1</v>
      </c>
      <c r="AP743">
        <v>1</v>
      </c>
      <c r="AQ743">
        <f t="shared" si="1164"/>
        <v>429</v>
      </c>
      <c r="AR743">
        <f t="shared" si="1164"/>
        <v>463</v>
      </c>
      <c r="AS743">
        <f t="shared" si="1165"/>
        <v>577</v>
      </c>
      <c r="AT743">
        <f t="shared" si="1149"/>
        <v>184</v>
      </c>
      <c r="AU743">
        <f t="shared" si="1150"/>
        <v>199</v>
      </c>
      <c r="AV743" s="8">
        <f t="shared" si="1151"/>
        <v>248</v>
      </c>
      <c r="AW743" s="213">
        <f t="shared" si="1176"/>
        <v>0.12606726002346491</v>
      </c>
      <c r="AX743" s="213">
        <f t="shared" si="1177"/>
        <v>0.14743148170798948</v>
      </c>
      <c r="AY743" s="213">
        <f t="shared" si="1178"/>
        <v>0.22885730587829292</v>
      </c>
      <c r="AZ743" s="119">
        <f t="shared" ref="AZ743:AZ806" si="1183">ROUND(IF(G743=10,$CO$92*E743,IF(G743=11,$CO$93*E743,IF(G743=15,$CO$94*E743,IF(G743=16,$CO$95*E743,IF(G743=20,$CO$96*E743,IF(G743=21,$CO$97*E743,)))))),1)</f>
        <v>0.3</v>
      </c>
      <c r="BA743">
        <v>8.6999999999999993</v>
      </c>
      <c r="BB743">
        <v>9.8000000000000007</v>
      </c>
      <c r="BC743">
        <v>14.3</v>
      </c>
      <c r="BE743" s="7">
        <v>1838</v>
      </c>
      <c r="BG743" s="123">
        <f t="shared" si="1166"/>
        <v>0.8</v>
      </c>
      <c r="BJ743">
        <v>0</v>
      </c>
      <c r="BK743">
        <v>10.6</v>
      </c>
      <c r="BL743">
        <v>12.5</v>
      </c>
      <c r="BM743">
        <v>21.85</v>
      </c>
      <c r="BO743">
        <f t="shared" si="1181"/>
        <v>1</v>
      </c>
      <c r="BP743">
        <f t="shared" si="1181"/>
        <v>1</v>
      </c>
      <c r="BQ743">
        <f t="shared" si="1181"/>
        <v>1</v>
      </c>
      <c r="BR743">
        <f t="shared" si="1167"/>
        <v>429</v>
      </c>
      <c r="BS743">
        <f t="shared" si="1179"/>
        <v>463</v>
      </c>
      <c r="BT743">
        <f t="shared" si="1180"/>
        <v>577</v>
      </c>
      <c r="BV743">
        <f t="shared" si="1168"/>
        <v>0</v>
      </c>
      <c r="BW743">
        <f t="shared" si="1169"/>
        <v>0</v>
      </c>
      <c r="BX743">
        <f t="shared" si="1170"/>
        <v>0</v>
      </c>
      <c r="BY743">
        <f t="shared" si="1182"/>
        <v>1</v>
      </c>
    </row>
    <row r="744" spans="1:77" x14ac:dyDescent="0.25">
      <c r="A744" t="str">
        <f t="shared" si="1171"/>
        <v>32010</v>
      </c>
      <c r="D744">
        <v>3</v>
      </c>
      <c r="E744">
        <v>20</v>
      </c>
      <c r="F744">
        <v>40.5</v>
      </c>
      <c r="G744">
        <v>10</v>
      </c>
      <c r="H744">
        <v>11.5</v>
      </c>
      <c r="I744">
        <v>0</v>
      </c>
      <c r="J744">
        <v>26</v>
      </c>
      <c r="K744">
        <v>30</v>
      </c>
      <c r="L744">
        <v>44.8</v>
      </c>
      <c r="M744" s="115">
        <f t="shared" si="1155"/>
        <v>825.30000000000007</v>
      </c>
      <c r="N744" s="7">
        <v>2267.7915432376717</v>
      </c>
      <c r="O744" s="7">
        <v>2456.1428225151312</v>
      </c>
      <c r="P744" s="7">
        <v>3097.58</v>
      </c>
      <c r="Q744" s="121" t="s">
        <v>392</v>
      </c>
      <c r="R744">
        <v>1</v>
      </c>
      <c r="S744">
        <v>1</v>
      </c>
      <c r="T744">
        <v>1</v>
      </c>
      <c r="U744" t="e">
        <f t="shared" si="1156"/>
        <v>#VALUE!</v>
      </c>
      <c r="V744">
        <f t="shared" si="1157"/>
        <v>1248</v>
      </c>
      <c r="W744">
        <f t="shared" si="1158"/>
        <v>1352</v>
      </c>
      <c r="X744">
        <f t="shared" si="1159"/>
        <v>1705</v>
      </c>
      <c r="Y744" t="e">
        <f t="shared" si="1144"/>
        <v>#VALUE!</v>
      </c>
      <c r="Z744">
        <f t="shared" si="1145"/>
        <v>215</v>
      </c>
      <c r="AA744">
        <f t="shared" si="1146"/>
        <v>233</v>
      </c>
      <c r="AB744" s="8">
        <f t="shared" si="1147"/>
        <v>293</v>
      </c>
      <c r="AC744" s="213" t="e">
        <f t="shared" si="1172"/>
        <v>#VALUE!</v>
      </c>
      <c r="AD744" s="213">
        <f t="shared" si="1173"/>
        <v>0.17125144985203794</v>
      </c>
      <c r="AE744" s="213">
        <f t="shared" si="1174"/>
        <v>0.20100640150555299</v>
      </c>
      <c r="AF744" s="213">
        <f t="shared" si="1175"/>
        <v>0.31733880517733237</v>
      </c>
      <c r="AG744" s="167">
        <f t="shared" si="1160"/>
        <v>3.969E-4</v>
      </c>
      <c r="AH744" s="167">
        <f t="shared" si="1161"/>
        <v>1.7345999999999999</v>
      </c>
      <c r="AI744" s="167">
        <f t="shared" si="1162"/>
        <v>2</v>
      </c>
      <c r="AJ744" s="167">
        <f t="shared" si="1163"/>
        <v>3.6734700000000002E-4</v>
      </c>
      <c r="AK744" s="115">
        <v>314.40040300104783</v>
      </c>
      <c r="AL744" s="7">
        <v>340.51290804463417</v>
      </c>
      <c r="AM744" s="7">
        <v>429.44</v>
      </c>
      <c r="AN744">
        <v>1</v>
      </c>
      <c r="AO744">
        <v>1</v>
      </c>
      <c r="AP744">
        <v>1</v>
      </c>
      <c r="AQ744">
        <f t="shared" si="1164"/>
        <v>354</v>
      </c>
      <c r="AR744">
        <f t="shared" si="1164"/>
        <v>383</v>
      </c>
      <c r="AS744">
        <f t="shared" si="1165"/>
        <v>484</v>
      </c>
      <c r="AT744">
        <f t="shared" si="1149"/>
        <v>152</v>
      </c>
      <c r="AU744">
        <f t="shared" si="1150"/>
        <v>165</v>
      </c>
      <c r="AV744" s="8">
        <f t="shared" si="1151"/>
        <v>208</v>
      </c>
      <c r="AW744" s="213">
        <f t="shared" si="1176"/>
        <v>8.5827498378028749E-2</v>
      </c>
      <c r="AX744" s="213">
        <f t="shared" si="1177"/>
        <v>0.10106896963566342</v>
      </c>
      <c r="AY744" s="213">
        <f t="shared" si="1178"/>
        <v>0.16032170632249268</v>
      </c>
      <c r="AZ744" s="119">
        <f t="shared" si="1183"/>
        <v>0.1</v>
      </c>
      <c r="BA744">
        <v>10.1</v>
      </c>
      <c r="BB744">
        <v>11.2</v>
      </c>
      <c r="BC744">
        <v>17.5</v>
      </c>
      <c r="BE744" s="7">
        <v>917</v>
      </c>
      <c r="BG744" s="123">
        <f t="shared" si="1166"/>
        <v>0.9</v>
      </c>
      <c r="BJ744">
        <v>0</v>
      </c>
      <c r="BK744">
        <v>11.5</v>
      </c>
      <c r="BL744">
        <v>13.3</v>
      </c>
      <c r="BM744">
        <v>21.85</v>
      </c>
      <c r="BO744">
        <f t="shared" si="1181"/>
        <v>1</v>
      </c>
      <c r="BP744">
        <f t="shared" si="1181"/>
        <v>1</v>
      </c>
      <c r="BQ744">
        <f t="shared" si="1181"/>
        <v>1</v>
      </c>
      <c r="BR744">
        <f t="shared" si="1167"/>
        <v>354</v>
      </c>
      <c r="BS744">
        <f t="shared" si="1179"/>
        <v>383</v>
      </c>
      <c r="BT744">
        <f t="shared" si="1180"/>
        <v>484</v>
      </c>
      <c r="BV744">
        <f t="shared" si="1168"/>
        <v>0</v>
      </c>
      <c r="BW744">
        <f t="shared" si="1169"/>
        <v>0</v>
      </c>
      <c r="BX744">
        <f t="shared" si="1170"/>
        <v>0</v>
      </c>
      <c r="BY744">
        <f t="shared" si="1182"/>
        <v>1</v>
      </c>
    </row>
    <row r="745" spans="1:77" x14ac:dyDescent="0.25">
      <c r="A745" t="str">
        <f t="shared" si="1171"/>
        <v>32015</v>
      </c>
      <c r="D745">
        <v>3</v>
      </c>
      <c r="E745">
        <v>20</v>
      </c>
      <c r="F745">
        <v>40.5</v>
      </c>
      <c r="G745">
        <v>15</v>
      </c>
      <c r="H745">
        <v>16.5</v>
      </c>
      <c r="I745">
        <v>0</v>
      </c>
      <c r="J745">
        <v>26</v>
      </c>
      <c r="K745">
        <v>30</v>
      </c>
      <c r="L745">
        <v>45.4</v>
      </c>
      <c r="M745" s="115">
        <f t="shared" si="1155"/>
        <v>1220.8</v>
      </c>
      <c r="N745" s="7">
        <v>2628.9846104428207</v>
      </c>
      <c r="O745" s="7">
        <v>2815.4584574952669</v>
      </c>
      <c r="P745" s="7">
        <v>3950.36</v>
      </c>
      <c r="Q745" s="121" t="s">
        <v>392</v>
      </c>
      <c r="R745">
        <v>1</v>
      </c>
      <c r="S745">
        <v>1</v>
      </c>
      <c r="T745">
        <v>1</v>
      </c>
      <c r="U745" t="e">
        <f t="shared" si="1156"/>
        <v>#VALUE!</v>
      </c>
      <c r="V745">
        <f t="shared" si="1157"/>
        <v>1447</v>
      </c>
      <c r="W745">
        <f t="shared" si="1158"/>
        <v>1549</v>
      </c>
      <c r="X745">
        <f t="shared" si="1159"/>
        <v>2174</v>
      </c>
      <c r="Y745" t="e">
        <f t="shared" si="1144"/>
        <v>#VALUE!</v>
      </c>
      <c r="Z745">
        <f t="shared" si="1145"/>
        <v>249</v>
      </c>
      <c r="AA745">
        <f t="shared" si="1146"/>
        <v>266</v>
      </c>
      <c r="AB745" s="8">
        <f t="shared" si="1147"/>
        <v>374</v>
      </c>
      <c r="AC745" s="213" t="e">
        <f t="shared" si="1172"/>
        <v>#VALUE!</v>
      </c>
      <c r="AD745" s="213">
        <f t="shared" si="1173"/>
        <v>0.28370341026506996</v>
      </c>
      <c r="AE745" s="213">
        <f t="shared" si="1174"/>
        <v>0.32370070290534592</v>
      </c>
      <c r="AF745" s="213">
        <f t="shared" si="1175"/>
        <v>0.63930213338758168</v>
      </c>
      <c r="AG745" s="167">
        <f t="shared" si="1160"/>
        <v>2.0829999999999999E-4</v>
      </c>
      <c r="AH745" s="167">
        <f t="shared" si="1161"/>
        <v>1.724</v>
      </c>
      <c r="AI745" s="167">
        <f t="shared" si="1162"/>
        <v>2</v>
      </c>
      <c r="AJ745" s="167">
        <f t="shared" si="1163"/>
        <v>4.6182900000000003E-4</v>
      </c>
      <c r="AK745" s="115">
        <v>358.86695423586366</v>
      </c>
      <c r="AL745" s="7">
        <v>384.32138301819265</v>
      </c>
      <c r="AM745" s="7">
        <v>539.24</v>
      </c>
      <c r="AN745">
        <v>1</v>
      </c>
      <c r="AO745">
        <v>1</v>
      </c>
      <c r="AP745">
        <v>1</v>
      </c>
      <c r="AQ745">
        <f t="shared" si="1164"/>
        <v>404</v>
      </c>
      <c r="AR745">
        <f t="shared" si="1164"/>
        <v>433</v>
      </c>
      <c r="AS745">
        <f t="shared" si="1165"/>
        <v>607</v>
      </c>
      <c r="AT745">
        <f t="shared" si="1149"/>
        <v>174</v>
      </c>
      <c r="AU745">
        <f t="shared" si="1150"/>
        <v>186</v>
      </c>
      <c r="AV745" s="8">
        <f t="shared" si="1151"/>
        <v>261</v>
      </c>
      <c r="AW745" s="213">
        <f t="shared" si="1176"/>
        <v>0.13869351521347084</v>
      </c>
      <c r="AX745" s="213">
        <f t="shared" si="1177"/>
        <v>0.15844858118350544</v>
      </c>
      <c r="AY745" s="213">
        <f t="shared" si="1178"/>
        <v>0.31166339016507694</v>
      </c>
      <c r="AZ745" s="119">
        <f t="shared" si="1183"/>
        <v>0.2</v>
      </c>
      <c r="BA745">
        <v>9.6</v>
      </c>
      <c r="BB745">
        <v>10.5</v>
      </c>
      <c r="BC745">
        <v>16.100000000000001</v>
      </c>
      <c r="BE745" s="7">
        <v>1526</v>
      </c>
      <c r="BG745" s="123">
        <f t="shared" si="1166"/>
        <v>0.8</v>
      </c>
      <c r="BJ745">
        <v>0</v>
      </c>
      <c r="BK745">
        <v>10.4</v>
      </c>
      <c r="BL745">
        <v>12.2</v>
      </c>
      <c r="BM745">
        <v>21.85</v>
      </c>
      <c r="BO745">
        <f t="shared" si="1181"/>
        <v>1</v>
      </c>
      <c r="BP745">
        <f t="shared" si="1181"/>
        <v>1</v>
      </c>
      <c r="BQ745">
        <f t="shared" si="1181"/>
        <v>1</v>
      </c>
      <c r="BR745">
        <f t="shared" si="1167"/>
        <v>404</v>
      </c>
      <c r="BS745">
        <f t="shared" si="1179"/>
        <v>433</v>
      </c>
      <c r="BT745">
        <f t="shared" si="1180"/>
        <v>607</v>
      </c>
      <c r="BV745">
        <f t="shared" si="1168"/>
        <v>0</v>
      </c>
      <c r="BW745">
        <f t="shared" si="1169"/>
        <v>0</v>
      </c>
      <c r="BX745">
        <f t="shared" si="1170"/>
        <v>0</v>
      </c>
      <c r="BY745">
        <f t="shared" si="1182"/>
        <v>1</v>
      </c>
    </row>
    <row r="746" spans="1:77" x14ac:dyDescent="0.25">
      <c r="A746" t="str">
        <f t="shared" si="1171"/>
        <v>32020</v>
      </c>
      <c r="D746">
        <v>3</v>
      </c>
      <c r="E746">
        <v>20</v>
      </c>
      <c r="F746">
        <v>40.5</v>
      </c>
      <c r="G746">
        <v>20</v>
      </c>
      <c r="H746">
        <v>21.5</v>
      </c>
      <c r="I746">
        <v>0</v>
      </c>
      <c r="J746">
        <v>26</v>
      </c>
      <c r="K746">
        <v>30</v>
      </c>
      <c r="L746">
        <v>45.4</v>
      </c>
      <c r="M746" s="115">
        <f t="shared" si="1155"/>
        <v>1716</v>
      </c>
      <c r="N746" s="7">
        <v>3628.1091959950468</v>
      </c>
      <c r="O746" s="7">
        <v>3929.4415695377957</v>
      </c>
      <c r="P746" s="7">
        <v>4955.6400000000003</v>
      </c>
      <c r="Q746" s="121" t="s">
        <v>392</v>
      </c>
      <c r="R746">
        <v>1</v>
      </c>
      <c r="S746">
        <v>1</v>
      </c>
      <c r="T746">
        <v>1</v>
      </c>
      <c r="U746" t="e">
        <f t="shared" si="1156"/>
        <v>#VALUE!</v>
      </c>
      <c r="V746">
        <f t="shared" si="1157"/>
        <v>1997</v>
      </c>
      <c r="W746">
        <f t="shared" si="1158"/>
        <v>2163</v>
      </c>
      <c r="X746">
        <f t="shared" si="1159"/>
        <v>2727</v>
      </c>
      <c r="Y746" t="e">
        <f t="shared" si="1144"/>
        <v>#VALUE!</v>
      </c>
      <c r="Z746">
        <f t="shared" si="1145"/>
        <v>343</v>
      </c>
      <c r="AA746">
        <f t="shared" si="1146"/>
        <v>372</v>
      </c>
      <c r="AB746" s="8">
        <f t="shared" si="1147"/>
        <v>469</v>
      </c>
      <c r="AC746" s="213" t="e">
        <f t="shared" si="1172"/>
        <v>#VALUE!</v>
      </c>
      <c r="AD746" s="213">
        <f t="shared" si="1173"/>
        <v>0.43746700268692279</v>
      </c>
      <c r="AE746" s="213">
        <f t="shared" si="1174"/>
        <v>0.51448288910908924</v>
      </c>
      <c r="AF746" s="213">
        <f t="shared" si="1175"/>
        <v>0.8173985044408747</v>
      </c>
      <c r="AG746" s="167">
        <f t="shared" si="1160"/>
        <v>1.2760000000000001E-4</v>
      </c>
      <c r="AH746" s="167">
        <f t="shared" si="1161"/>
        <v>1.7219</v>
      </c>
      <c r="AI746" s="167">
        <f t="shared" si="1162"/>
        <v>2</v>
      </c>
      <c r="AJ746" s="167">
        <f t="shared" si="1163"/>
        <v>3.76611E-4</v>
      </c>
      <c r="AK746" s="115">
        <v>448.37784746172167</v>
      </c>
      <c r="AL746" s="7">
        <v>485.61784045001809</v>
      </c>
      <c r="AM746" s="7">
        <v>612.44000000000005</v>
      </c>
      <c r="AN746">
        <v>1</v>
      </c>
      <c r="AO746">
        <v>1</v>
      </c>
      <c r="AP746">
        <v>1</v>
      </c>
      <c r="AQ746">
        <f t="shared" si="1164"/>
        <v>505</v>
      </c>
      <c r="AR746">
        <f t="shared" si="1164"/>
        <v>547</v>
      </c>
      <c r="AS746">
        <f t="shared" si="1165"/>
        <v>690</v>
      </c>
      <c r="AT746">
        <f t="shared" si="1149"/>
        <v>217</v>
      </c>
      <c r="AU746">
        <f t="shared" si="1150"/>
        <v>235</v>
      </c>
      <c r="AV746" s="8">
        <f t="shared" si="1151"/>
        <v>297</v>
      </c>
      <c r="AW746" s="213">
        <f t="shared" si="1176"/>
        <v>0.17527272538612743</v>
      </c>
      <c r="AX746" s="213">
        <f t="shared" si="1177"/>
        <v>0.20551823655769708</v>
      </c>
      <c r="AY746" s="213">
        <f t="shared" si="1178"/>
        <v>0.32809661260662543</v>
      </c>
      <c r="AZ746" s="119">
        <f t="shared" si="1183"/>
        <v>0.3</v>
      </c>
      <c r="BA746">
        <v>9.6</v>
      </c>
      <c r="BB746">
        <v>10.5</v>
      </c>
      <c r="BC746">
        <v>16.100000000000001</v>
      </c>
      <c r="BE746" s="7">
        <v>2145</v>
      </c>
      <c r="BG746" s="123">
        <f t="shared" si="1166"/>
        <v>0.8</v>
      </c>
      <c r="BJ746">
        <v>0</v>
      </c>
      <c r="BK746">
        <v>10.4</v>
      </c>
      <c r="BL746">
        <v>12.2</v>
      </c>
      <c r="BM746">
        <v>21.85</v>
      </c>
      <c r="BO746">
        <f t="shared" si="1181"/>
        <v>1</v>
      </c>
      <c r="BP746">
        <f t="shared" si="1181"/>
        <v>1</v>
      </c>
      <c r="BQ746">
        <f t="shared" si="1181"/>
        <v>1</v>
      </c>
      <c r="BR746">
        <f t="shared" si="1167"/>
        <v>505</v>
      </c>
      <c r="BS746">
        <f t="shared" si="1179"/>
        <v>547</v>
      </c>
      <c r="BT746">
        <f t="shared" si="1180"/>
        <v>690</v>
      </c>
      <c r="BV746">
        <f t="shared" si="1168"/>
        <v>0</v>
      </c>
      <c r="BW746">
        <f t="shared" si="1169"/>
        <v>0</v>
      </c>
      <c r="BX746">
        <f t="shared" si="1170"/>
        <v>0</v>
      </c>
      <c r="BY746">
        <f t="shared" si="1182"/>
        <v>1</v>
      </c>
    </row>
    <row r="747" spans="1:77" x14ac:dyDescent="0.25">
      <c r="A747" t="str">
        <f t="shared" si="1171"/>
        <v>32010</v>
      </c>
      <c r="D747">
        <v>3</v>
      </c>
      <c r="E747">
        <v>20</v>
      </c>
      <c r="F747">
        <v>40.5</v>
      </c>
      <c r="G747">
        <v>10</v>
      </c>
      <c r="H747">
        <v>11.5</v>
      </c>
      <c r="I747">
        <v>0</v>
      </c>
      <c r="J747">
        <v>26</v>
      </c>
      <c r="K747">
        <v>30</v>
      </c>
      <c r="L747">
        <v>45.5</v>
      </c>
      <c r="M747" s="115">
        <f t="shared" si="1155"/>
        <v>943.2</v>
      </c>
      <c r="N747" s="7">
        <v>2603.9362232520607</v>
      </c>
      <c r="O747" s="7">
        <v>2826.6988006529018</v>
      </c>
      <c r="P747" s="7">
        <v>3605.38</v>
      </c>
      <c r="Q747" s="121" t="s">
        <v>392</v>
      </c>
      <c r="R747">
        <v>1</v>
      </c>
      <c r="S747">
        <v>1</v>
      </c>
      <c r="T747">
        <v>1</v>
      </c>
      <c r="U747" t="e">
        <f t="shared" si="1156"/>
        <v>#VALUE!</v>
      </c>
      <c r="V747">
        <f t="shared" si="1157"/>
        <v>1433</v>
      </c>
      <c r="W747">
        <f t="shared" si="1158"/>
        <v>1556</v>
      </c>
      <c r="X747">
        <f t="shared" si="1159"/>
        <v>1984</v>
      </c>
      <c r="Y747" t="e">
        <f t="shared" si="1144"/>
        <v>#VALUE!</v>
      </c>
      <c r="Z747">
        <f t="shared" si="1145"/>
        <v>246</v>
      </c>
      <c r="AA747">
        <f t="shared" si="1146"/>
        <v>268</v>
      </c>
      <c r="AB747" s="8">
        <f t="shared" si="1147"/>
        <v>341</v>
      </c>
      <c r="AC747" s="213" t="e">
        <f t="shared" si="1172"/>
        <v>#VALUE!</v>
      </c>
      <c r="AD747" s="213">
        <f t="shared" si="1173"/>
        <v>0.22397326675520079</v>
      </c>
      <c r="AE747" s="213">
        <f t="shared" si="1174"/>
        <v>0.26566169486917329</v>
      </c>
      <c r="AF747" s="213">
        <f t="shared" si="1175"/>
        <v>0.4293872569027134</v>
      </c>
      <c r="AG747" s="167">
        <f t="shared" si="1160"/>
        <v>3.969E-4</v>
      </c>
      <c r="AH747" s="167">
        <f t="shared" si="1161"/>
        <v>1.7345999999999999</v>
      </c>
      <c r="AI747" s="167">
        <f t="shared" si="1162"/>
        <v>2</v>
      </c>
      <c r="AJ747" s="167">
        <f t="shared" si="1163"/>
        <v>3.6734700000000002E-4</v>
      </c>
      <c r="AK747" s="115">
        <v>361.00257998610687</v>
      </c>
      <c r="AL747" s="7">
        <v>391.88577307200529</v>
      </c>
      <c r="AM747" s="7">
        <v>499.84</v>
      </c>
      <c r="AN747">
        <v>1</v>
      </c>
      <c r="AO747">
        <v>1</v>
      </c>
      <c r="AP747">
        <v>1</v>
      </c>
      <c r="AQ747">
        <f t="shared" si="1164"/>
        <v>407</v>
      </c>
      <c r="AR747">
        <f t="shared" si="1164"/>
        <v>441</v>
      </c>
      <c r="AS747">
        <f t="shared" si="1165"/>
        <v>563</v>
      </c>
      <c r="AT747">
        <f t="shared" si="1149"/>
        <v>175</v>
      </c>
      <c r="AU747">
        <f t="shared" si="1150"/>
        <v>190</v>
      </c>
      <c r="AV747" s="8">
        <f t="shared" si="1151"/>
        <v>242</v>
      </c>
      <c r="AW747" s="213">
        <f t="shared" si="1176"/>
        <v>0.11363767198120171</v>
      </c>
      <c r="AX747" s="213">
        <f t="shared" si="1177"/>
        <v>0.13386709167137487</v>
      </c>
      <c r="AY747" s="213">
        <f t="shared" si="1178"/>
        <v>0.2167746066382924</v>
      </c>
      <c r="AZ747" s="119">
        <f t="shared" si="1183"/>
        <v>0.1</v>
      </c>
      <c r="BA747">
        <v>11</v>
      </c>
      <c r="BB747">
        <v>12.4</v>
      </c>
      <c r="BC747">
        <v>19.2</v>
      </c>
      <c r="BE747" s="7">
        <v>1048</v>
      </c>
      <c r="BG747" s="123">
        <f t="shared" si="1166"/>
        <v>0.9</v>
      </c>
      <c r="BJ747">
        <v>0</v>
      </c>
      <c r="BK747">
        <v>11.2</v>
      </c>
      <c r="BL747">
        <v>13</v>
      </c>
      <c r="BM747">
        <v>21.85</v>
      </c>
      <c r="BO747">
        <f t="shared" si="1181"/>
        <v>1</v>
      </c>
      <c r="BP747">
        <f t="shared" si="1181"/>
        <v>1</v>
      </c>
      <c r="BQ747">
        <f t="shared" si="1181"/>
        <v>1</v>
      </c>
      <c r="BR747">
        <f t="shared" si="1167"/>
        <v>407</v>
      </c>
      <c r="BS747">
        <f t="shared" si="1179"/>
        <v>441</v>
      </c>
      <c r="BT747">
        <f t="shared" si="1180"/>
        <v>563</v>
      </c>
      <c r="BV747">
        <f t="shared" si="1168"/>
        <v>0</v>
      </c>
      <c r="BW747">
        <f t="shared" si="1169"/>
        <v>0</v>
      </c>
      <c r="BX747">
        <f t="shared" si="1170"/>
        <v>0</v>
      </c>
      <c r="BY747">
        <f t="shared" si="1182"/>
        <v>1</v>
      </c>
    </row>
    <row r="748" spans="1:77" x14ac:dyDescent="0.25">
      <c r="A748" t="str">
        <f t="shared" si="1171"/>
        <v>32015</v>
      </c>
      <c r="D748">
        <v>3</v>
      </c>
      <c r="E748">
        <v>20</v>
      </c>
      <c r="F748">
        <v>40.5</v>
      </c>
      <c r="G748">
        <v>15</v>
      </c>
      <c r="H748">
        <v>16.5</v>
      </c>
      <c r="I748">
        <v>0</v>
      </c>
      <c r="J748">
        <v>26</v>
      </c>
      <c r="K748">
        <v>30</v>
      </c>
      <c r="L748">
        <v>46.4</v>
      </c>
      <c r="M748" s="115">
        <f t="shared" si="1155"/>
        <v>1395.2</v>
      </c>
      <c r="N748" s="7">
        <v>3021.1783832091446</v>
      </c>
      <c r="O748" s="7">
        <v>3225.6120441880121</v>
      </c>
      <c r="P748" s="7">
        <v>4597.96</v>
      </c>
      <c r="Q748" s="121" t="s">
        <v>392</v>
      </c>
      <c r="R748">
        <v>1</v>
      </c>
      <c r="S748">
        <v>1</v>
      </c>
      <c r="T748">
        <v>1</v>
      </c>
      <c r="U748" t="e">
        <f t="shared" si="1156"/>
        <v>#VALUE!</v>
      </c>
      <c r="V748">
        <f t="shared" si="1157"/>
        <v>1663</v>
      </c>
      <c r="W748">
        <f t="shared" si="1158"/>
        <v>1775</v>
      </c>
      <c r="X748">
        <f t="shared" si="1159"/>
        <v>2530</v>
      </c>
      <c r="Y748" t="e">
        <f t="shared" si="1144"/>
        <v>#VALUE!</v>
      </c>
      <c r="Z748">
        <f t="shared" si="1145"/>
        <v>286</v>
      </c>
      <c r="AA748">
        <f t="shared" si="1146"/>
        <v>305</v>
      </c>
      <c r="AB748" s="8">
        <f t="shared" si="1147"/>
        <v>435</v>
      </c>
      <c r="AC748" s="213" t="e">
        <f t="shared" si="1172"/>
        <v>#VALUE!</v>
      </c>
      <c r="AD748" s="213">
        <f t="shared" si="1173"/>
        <v>0.37412811723560641</v>
      </c>
      <c r="AE748" s="213">
        <f t="shared" si="1174"/>
        <v>0.42541007511350465</v>
      </c>
      <c r="AF748" s="213">
        <f t="shared" si="1175"/>
        <v>0.86450689521344959</v>
      </c>
      <c r="AG748" s="167">
        <f t="shared" si="1160"/>
        <v>2.0829999999999999E-4</v>
      </c>
      <c r="AH748" s="167">
        <f t="shared" si="1161"/>
        <v>1.724</v>
      </c>
      <c r="AI748" s="167">
        <f t="shared" si="1162"/>
        <v>2</v>
      </c>
      <c r="AJ748" s="167">
        <f t="shared" si="1163"/>
        <v>4.6182900000000003E-4</v>
      </c>
      <c r="AK748" s="115">
        <v>412.40297880742492</v>
      </c>
      <c r="AL748" s="7">
        <v>440.30899429620177</v>
      </c>
      <c r="AM748" s="7">
        <v>627.64</v>
      </c>
      <c r="AN748">
        <v>1</v>
      </c>
      <c r="AO748">
        <v>1</v>
      </c>
      <c r="AP748">
        <v>1</v>
      </c>
      <c r="AQ748">
        <f t="shared" si="1164"/>
        <v>464</v>
      </c>
      <c r="AR748">
        <f t="shared" si="1164"/>
        <v>496</v>
      </c>
      <c r="AS748">
        <f t="shared" si="1165"/>
        <v>707</v>
      </c>
      <c r="AT748">
        <f t="shared" si="1149"/>
        <v>200</v>
      </c>
      <c r="AU748">
        <f t="shared" si="1150"/>
        <v>213</v>
      </c>
      <c r="AV748" s="8">
        <f t="shared" si="1151"/>
        <v>304</v>
      </c>
      <c r="AW748" s="213">
        <f t="shared" si="1176"/>
        <v>0.18315586126640099</v>
      </c>
      <c r="AX748" s="213">
        <f t="shared" si="1177"/>
        <v>0.20769854577612726</v>
      </c>
      <c r="AY748" s="213">
        <f t="shared" si="1178"/>
        <v>0.42262902515742079</v>
      </c>
      <c r="AZ748" s="119">
        <f t="shared" si="1183"/>
        <v>0.2</v>
      </c>
      <c r="BA748">
        <v>11.5</v>
      </c>
      <c r="BB748">
        <v>12.8</v>
      </c>
      <c r="BC748">
        <v>19.600000000000001</v>
      </c>
      <c r="BE748" s="7">
        <v>1744</v>
      </c>
      <c r="BG748" s="123">
        <f t="shared" si="1166"/>
        <v>0.8</v>
      </c>
      <c r="BJ748">
        <v>0</v>
      </c>
      <c r="BK748">
        <v>10</v>
      </c>
      <c r="BL748">
        <v>11.8</v>
      </c>
      <c r="BM748">
        <v>21.85</v>
      </c>
      <c r="BO748">
        <f t="shared" si="1181"/>
        <v>1</v>
      </c>
      <c r="BP748">
        <f t="shared" si="1181"/>
        <v>1</v>
      </c>
      <c r="BQ748">
        <f t="shared" si="1181"/>
        <v>1</v>
      </c>
      <c r="BR748">
        <f t="shared" si="1167"/>
        <v>464</v>
      </c>
      <c r="BS748">
        <f t="shared" si="1179"/>
        <v>496</v>
      </c>
      <c r="BT748">
        <f t="shared" si="1180"/>
        <v>707</v>
      </c>
      <c r="BV748">
        <f t="shared" si="1168"/>
        <v>0</v>
      </c>
      <c r="BW748">
        <f t="shared" si="1169"/>
        <v>0</v>
      </c>
      <c r="BX748">
        <f t="shared" si="1170"/>
        <v>0</v>
      </c>
      <c r="BY748">
        <f t="shared" si="1182"/>
        <v>1</v>
      </c>
    </row>
    <row r="749" spans="1:77" x14ac:dyDescent="0.25">
      <c r="A749" t="str">
        <f t="shared" si="1171"/>
        <v>32020</v>
      </c>
      <c r="D749">
        <v>3</v>
      </c>
      <c r="E749">
        <v>20</v>
      </c>
      <c r="F749">
        <v>40.5</v>
      </c>
      <c r="G749">
        <v>20</v>
      </c>
      <c r="H749">
        <v>21.5</v>
      </c>
      <c r="I749">
        <v>0</v>
      </c>
      <c r="J749">
        <v>26</v>
      </c>
      <c r="K749">
        <v>30</v>
      </c>
      <c r="L749">
        <v>46.4</v>
      </c>
      <c r="M749" s="115">
        <f t="shared" si="1155"/>
        <v>1960.8000000000002</v>
      </c>
      <c r="N749" s="7">
        <v>4165.887726998767</v>
      </c>
      <c r="O749" s="7">
        <v>4522.2727563025155</v>
      </c>
      <c r="P749" s="7">
        <v>5768.04</v>
      </c>
      <c r="Q749" s="121" t="s">
        <v>392</v>
      </c>
      <c r="R749">
        <v>1</v>
      </c>
      <c r="S749">
        <v>1</v>
      </c>
      <c r="T749">
        <v>1</v>
      </c>
      <c r="U749" t="e">
        <f t="shared" si="1156"/>
        <v>#VALUE!</v>
      </c>
      <c r="V749">
        <f t="shared" si="1157"/>
        <v>2293</v>
      </c>
      <c r="W749">
        <f t="shared" si="1158"/>
        <v>2489</v>
      </c>
      <c r="X749">
        <f t="shared" si="1159"/>
        <v>3174</v>
      </c>
      <c r="Y749" t="e">
        <f t="shared" si="1144"/>
        <v>#VALUE!</v>
      </c>
      <c r="Z749">
        <f t="shared" si="1145"/>
        <v>394</v>
      </c>
      <c r="AA749">
        <f t="shared" si="1146"/>
        <v>428</v>
      </c>
      <c r="AB749" s="8">
        <f t="shared" si="1147"/>
        <v>546</v>
      </c>
      <c r="AC749" s="213" t="e">
        <f t="shared" si="1172"/>
        <v>#VALUE!</v>
      </c>
      <c r="AD749" s="213">
        <f t="shared" si="1173"/>
        <v>0.57706866461251716</v>
      </c>
      <c r="AE749" s="213">
        <f t="shared" si="1174"/>
        <v>0.68085076141876699</v>
      </c>
      <c r="AF749" s="213">
        <f t="shared" si="1175"/>
        <v>1.1075183664020378</v>
      </c>
      <c r="AG749" s="167">
        <f t="shared" si="1160"/>
        <v>1.2760000000000001E-4</v>
      </c>
      <c r="AH749" s="167">
        <f t="shared" si="1161"/>
        <v>1.7219</v>
      </c>
      <c r="AI749" s="167">
        <f t="shared" si="1162"/>
        <v>2</v>
      </c>
      <c r="AJ749" s="167">
        <f t="shared" si="1163"/>
        <v>3.76611E-4</v>
      </c>
      <c r="AK749" s="115">
        <v>514.83890668473202</v>
      </c>
      <c r="AL749" s="7">
        <v>558.88255136973487</v>
      </c>
      <c r="AM749" s="7">
        <v>712.84</v>
      </c>
      <c r="AN749">
        <v>1</v>
      </c>
      <c r="AO749">
        <v>1</v>
      </c>
      <c r="AP749">
        <v>1</v>
      </c>
      <c r="AQ749">
        <f t="shared" si="1164"/>
        <v>580</v>
      </c>
      <c r="AR749">
        <f t="shared" si="1164"/>
        <v>629</v>
      </c>
      <c r="AS749">
        <f t="shared" si="1165"/>
        <v>803</v>
      </c>
      <c r="AT749">
        <f t="shared" si="1149"/>
        <v>249</v>
      </c>
      <c r="AU749">
        <f t="shared" si="1150"/>
        <v>270</v>
      </c>
      <c r="AV749" s="8">
        <f t="shared" si="1151"/>
        <v>345</v>
      </c>
      <c r="AW749" s="213">
        <f t="shared" si="1176"/>
        <v>0.23070455414743166</v>
      </c>
      <c r="AX749" s="213">
        <f t="shared" si="1177"/>
        <v>0.27121051868128804</v>
      </c>
      <c r="AY749" s="213">
        <f t="shared" si="1178"/>
        <v>0.44257822115540385</v>
      </c>
      <c r="AZ749" s="119">
        <f t="shared" si="1183"/>
        <v>0.3</v>
      </c>
      <c r="BA749">
        <v>11.5</v>
      </c>
      <c r="BB749">
        <v>12.8</v>
      </c>
      <c r="BC749">
        <v>19.600000000000001</v>
      </c>
      <c r="BE749" s="7">
        <v>2451</v>
      </c>
      <c r="BG749" s="123">
        <f t="shared" si="1166"/>
        <v>0.8</v>
      </c>
      <c r="BJ749">
        <v>0</v>
      </c>
      <c r="BK749">
        <v>10</v>
      </c>
      <c r="BL749">
        <v>11.8</v>
      </c>
      <c r="BM749">
        <v>21.85</v>
      </c>
      <c r="BO749">
        <f t="shared" si="1181"/>
        <v>1</v>
      </c>
      <c r="BP749">
        <f t="shared" si="1181"/>
        <v>1</v>
      </c>
      <c r="BQ749">
        <f t="shared" si="1181"/>
        <v>1</v>
      </c>
      <c r="BR749">
        <f t="shared" si="1167"/>
        <v>580</v>
      </c>
      <c r="BS749">
        <f t="shared" si="1179"/>
        <v>629</v>
      </c>
      <c r="BT749">
        <f t="shared" si="1180"/>
        <v>803</v>
      </c>
      <c r="BV749">
        <f t="shared" si="1168"/>
        <v>0</v>
      </c>
      <c r="BW749">
        <f t="shared" si="1169"/>
        <v>0</v>
      </c>
      <c r="BX749">
        <f t="shared" si="1170"/>
        <v>0</v>
      </c>
      <c r="BY749">
        <f t="shared" si="1182"/>
        <v>1</v>
      </c>
    </row>
    <row r="750" spans="1:77" x14ac:dyDescent="0.25">
      <c r="A750" t="str">
        <f t="shared" si="1171"/>
        <v>32010</v>
      </c>
      <c r="D750">
        <v>3</v>
      </c>
      <c r="E750">
        <v>20</v>
      </c>
      <c r="F750">
        <v>40.5</v>
      </c>
      <c r="G750">
        <v>10</v>
      </c>
      <c r="H750">
        <v>11.5</v>
      </c>
      <c r="I750">
        <v>0</v>
      </c>
      <c r="J750">
        <v>26</v>
      </c>
      <c r="K750">
        <v>30</v>
      </c>
      <c r="L750">
        <v>46</v>
      </c>
      <c r="M750" s="115">
        <f t="shared" si="1155"/>
        <v>1061.1000000000001</v>
      </c>
      <c r="N750" s="7">
        <v>2970.6878039917879</v>
      </c>
      <c r="O750" s="7">
        <v>3224.8253922941558</v>
      </c>
      <c r="P750" s="7">
        <v>4113.18</v>
      </c>
      <c r="Q750" s="121" t="s">
        <v>392</v>
      </c>
      <c r="R750">
        <v>1</v>
      </c>
      <c r="S750">
        <v>1</v>
      </c>
      <c r="T750">
        <v>1</v>
      </c>
      <c r="U750" t="e">
        <f t="shared" si="1156"/>
        <v>#VALUE!</v>
      </c>
      <c r="V750">
        <f t="shared" si="1157"/>
        <v>1635</v>
      </c>
      <c r="W750">
        <f t="shared" si="1158"/>
        <v>1775</v>
      </c>
      <c r="X750">
        <f t="shared" si="1159"/>
        <v>2264</v>
      </c>
      <c r="Y750" t="e">
        <f t="shared" si="1144"/>
        <v>#VALUE!</v>
      </c>
      <c r="Z750">
        <f t="shared" si="1145"/>
        <v>281</v>
      </c>
      <c r="AA750">
        <f t="shared" si="1146"/>
        <v>305</v>
      </c>
      <c r="AB750" s="8">
        <f t="shared" si="1147"/>
        <v>389</v>
      </c>
      <c r="AC750" s="213" t="e">
        <f t="shared" si="1172"/>
        <v>#VALUE!</v>
      </c>
      <c r="AD750" s="213">
        <f t="shared" si="1173"/>
        <v>0.29196249274712649</v>
      </c>
      <c r="AE750" s="213">
        <f t="shared" si="1174"/>
        <v>0.34376962097660574</v>
      </c>
      <c r="AF750" s="213">
        <f t="shared" si="1175"/>
        <v>0.55829672314552836</v>
      </c>
      <c r="AG750" s="167">
        <f t="shared" si="1160"/>
        <v>3.969E-4</v>
      </c>
      <c r="AH750" s="167">
        <f t="shared" si="1161"/>
        <v>1.7345999999999999</v>
      </c>
      <c r="AI750" s="167">
        <f t="shared" si="1162"/>
        <v>2</v>
      </c>
      <c r="AJ750" s="167">
        <f t="shared" si="1163"/>
        <v>3.6734700000000002E-4</v>
      </c>
      <c r="AK750" s="115">
        <v>411.84801378696699</v>
      </c>
      <c r="AL750" s="7">
        <v>447.08095237792156</v>
      </c>
      <c r="AM750" s="7">
        <v>570.24</v>
      </c>
      <c r="AN750">
        <v>1</v>
      </c>
      <c r="AO750">
        <v>1</v>
      </c>
      <c r="AP750">
        <v>1</v>
      </c>
      <c r="AQ750">
        <f t="shared" si="1164"/>
        <v>464</v>
      </c>
      <c r="AR750">
        <f t="shared" si="1164"/>
        <v>503</v>
      </c>
      <c r="AS750">
        <f t="shared" si="1165"/>
        <v>642</v>
      </c>
      <c r="AT750">
        <f t="shared" si="1149"/>
        <v>200</v>
      </c>
      <c r="AU750">
        <f t="shared" si="1150"/>
        <v>216</v>
      </c>
      <c r="AV750" s="8">
        <f t="shared" si="1151"/>
        <v>276</v>
      </c>
      <c r="AW750" s="213">
        <f t="shared" si="1176"/>
        <v>0.14827065283192908</v>
      </c>
      <c r="AX750" s="213">
        <f t="shared" si="1177"/>
        <v>0.17284217695575513</v>
      </c>
      <c r="AY750" s="213">
        <f t="shared" si="1178"/>
        <v>0.28170030080860647</v>
      </c>
      <c r="AZ750" s="119">
        <f t="shared" si="1183"/>
        <v>0.1</v>
      </c>
      <c r="BA750">
        <v>12.2</v>
      </c>
      <c r="BB750">
        <v>13.7</v>
      </c>
      <c r="BC750">
        <v>22</v>
      </c>
      <c r="BE750" s="7">
        <v>1179</v>
      </c>
      <c r="BG750" s="123">
        <f t="shared" si="1166"/>
        <v>0.9</v>
      </c>
      <c r="BJ750">
        <v>0</v>
      </c>
      <c r="BK750">
        <v>10.9</v>
      </c>
      <c r="BL750">
        <v>12.7</v>
      </c>
      <c r="BM750">
        <v>21.85</v>
      </c>
      <c r="BO750">
        <f t="shared" si="1181"/>
        <v>1</v>
      </c>
      <c r="BP750">
        <f t="shared" si="1181"/>
        <v>1</v>
      </c>
      <c r="BQ750">
        <f t="shared" si="1181"/>
        <v>1</v>
      </c>
      <c r="BR750">
        <f t="shared" si="1167"/>
        <v>464</v>
      </c>
      <c r="BS750">
        <f t="shared" si="1179"/>
        <v>503</v>
      </c>
      <c r="BT750">
        <f t="shared" si="1180"/>
        <v>642</v>
      </c>
      <c r="BV750">
        <f t="shared" si="1168"/>
        <v>0</v>
      </c>
      <c r="BW750">
        <f t="shared" si="1169"/>
        <v>0</v>
      </c>
      <c r="BX750">
        <f t="shared" si="1170"/>
        <v>0</v>
      </c>
      <c r="BY750">
        <f t="shared" si="1182"/>
        <v>1</v>
      </c>
    </row>
    <row r="751" spans="1:77" x14ac:dyDescent="0.25">
      <c r="A751" t="str">
        <f t="shared" si="1171"/>
        <v>32015</v>
      </c>
      <c r="D751">
        <v>3</v>
      </c>
      <c r="E751">
        <v>20</v>
      </c>
      <c r="F751">
        <v>40.5</v>
      </c>
      <c r="G751">
        <v>15</v>
      </c>
      <c r="H751">
        <v>16.5</v>
      </c>
      <c r="I751">
        <v>0</v>
      </c>
      <c r="J751">
        <v>26</v>
      </c>
      <c r="K751">
        <v>30</v>
      </c>
      <c r="L751">
        <v>46.4</v>
      </c>
      <c r="M751" s="115">
        <f t="shared" si="1155"/>
        <v>1569.6000000000001</v>
      </c>
      <c r="N751" s="7">
        <v>3233.3460619053994</v>
      </c>
      <c r="O751" s="7">
        <v>3452.1364439366635</v>
      </c>
      <c r="P751" s="7">
        <v>4920.8599999999997</v>
      </c>
      <c r="Q751" s="121" t="s">
        <v>392</v>
      </c>
      <c r="R751">
        <v>1</v>
      </c>
      <c r="S751">
        <v>1</v>
      </c>
      <c r="T751">
        <v>1</v>
      </c>
      <c r="U751" t="e">
        <f t="shared" si="1156"/>
        <v>#VALUE!</v>
      </c>
      <c r="V751">
        <f t="shared" si="1157"/>
        <v>1779</v>
      </c>
      <c r="W751">
        <f t="shared" si="1158"/>
        <v>1900</v>
      </c>
      <c r="X751">
        <f t="shared" si="1159"/>
        <v>2708</v>
      </c>
      <c r="Y751" t="e">
        <f t="shared" si="1144"/>
        <v>#VALUE!</v>
      </c>
      <c r="Z751">
        <f t="shared" si="1145"/>
        <v>306</v>
      </c>
      <c r="AA751">
        <f t="shared" si="1146"/>
        <v>327</v>
      </c>
      <c r="AB751" s="8">
        <f t="shared" si="1147"/>
        <v>466</v>
      </c>
      <c r="AC751" s="213" t="e">
        <f t="shared" si="1172"/>
        <v>#VALUE!</v>
      </c>
      <c r="AD751" s="213">
        <f t="shared" si="1173"/>
        <v>0.42820023576746141</v>
      </c>
      <c r="AE751" s="213">
        <f t="shared" si="1174"/>
        <v>0.4888980884978914</v>
      </c>
      <c r="AF751" s="213">
        <f t="shared" si="1175"/>
        <v>0.9919397563630874</v>
      </c>
      <c r="AG751" s="167">
        <f t="shared" si="1160"/>
        <v>2.0829999999999999E-4</v>
      </c>
      <c r="AH751" s="167">
        <f t="shared" si="1161"/>
        <v>1.724</v>
      </c>
      <c r="AI751" s="167">
        <f t="shared" si="1162"/>
        <v>2</v>
      </c>
      <c r="AJ751" s="167">
        <f t="shared" si="1163"/>
        <v>4.6182900000000003E-4</v>
      </c>
      <c r="AK751" s="115">
        <v>420.6820520547858</v>
      </c>
      <c r="AL751" s="7">
        <v>449.14828645115074</v>
      </c>
      <c r="AM751" s="7">
        <v>640.24</v>
      </c>
      <c r="AN751">
        <v>1</v>
      </c>
      <c r="AO751">
        <v>1</v>
      </c>
      <c r="AP751">
        <v>1</v>
      </c>
      <c r="AQ751">
        <f t="shared" si="1164"/>
        <v>474</v>
      </c>
      <c r="AR751">
        <f t="shared" si="1164"/>
        <v>506</v>
      </c>
      <c r="AS751">
        <f t="shared" si="1165"/>
        <v>721</v>
      </c>
      <c r="AT751">
        <f t="shared" si="1149"/>
        <v>204</v>
      </c>
      <c r="AU751">
        <f t="shared" si="1150"/>
        <v>218</v>
      </c>
      <c r="AV751" s="8">
        <f t="shared" si="1151"/>
        <v>310</v>
      </c>
      <c r="AW751" s="213">
        <f t="shared" si="1176"/>
        <v>0.19054334219665572</v>
      </c>
      <c r="AX751" s="213">
        <f t="shared" si="1177"/>
        <v>0.21754830742859316</v>
      </c>
      <c r="AY751" s="213">
        <f t="shared" si="1178"/>
        <v>0.43945198430246563</v>
      </c>
      <c r="AZ751" s="119">
        <f t="shared" si="1183"/>
        <v>0.2</v>
      </c>
      <c r="BA751">
        <v>11.5</v>
      </c>
      <c r="BB751">
        <v>12.8</v>
      </c>
      <c r="BC751">
        <v>19.600000000000001</v>
      </c>
      <c r="BE751" s="7">
        <v>1962</v>
      </c>
      <c r="BG751" s="123">
        <f t="shared" si="1166"/>
        <v>0.8</v>
      </c>
      <c r="BJ751">
        <v>0</v>
      </c>
      <c r="BK751">
        <v>10</v>
      </c>
      <c r="BL751">
        <v>11.8</v>
      </c>
      <c r="BM751">
        <v>21.85</v>
      </c>
      <c r="BO751">
        <f t="shared" si="1181"/>
        <v>1</v>
      </c>
      <c r="BP751">
        <f t="shared" si="1181"/>
        <v>1</v>
      </c>
      <c r="BQ751">
        <f t="shared" si="1181"/>
        <v>1</v>
      </c>
      <c r="BR751">
        <f t="shared" si="1167"/>
        <v>474</v>
      </c>
      <c r="BS751">
        <f t="shared" si="1179"/>
        <v>506</v>
      </c>
      <c r="BT751">
        <f t="shared" si="1180"/>
        <v>721</v>
      </c>
      <c r="BV751">
        <f t="shared" si="1168"/>
        <v>0</v>
      </c>
      <c r="BW751">
        <f t="shared" si="1169"/>
        <v>0</v>
      </c>
      <c r="BX751">
        <f t="shared" si="1170"/>
        <v>0</v>
      </c>
      <c r="BY751">
        <f t="shared" si="1182"/>
        <v>1</v>
      </c>
    </row>
    <row r="752" spans="1:77" x14ac:dyDescent="0.25">
      <c r="A752" t="str">
        <f t="shared" si="1171"/>
        <v>32020</v>
      </c>
      <c r="D752">
        <v>3</v>
      </c>
      <c r="E752">
        <v>20</v>
      </c>
      <c r="F752">
        <v>40.5</v>
      </c>
      <c r="G752">
        <v>20</v>
      </c>
      <c r="H752">
        <v>21.5</v>
      </c>
      <c r="I752">
        <v>0</v>
      </c>
      <c r="J752">
        <v>26</v>
      </c>
      <c r="K752">
        <v>30</v>
      </c>
      <c r="L752">
        <v>46.4</v>
      </c>
      <c r="M752" s="115">
        <f t="shared" si="1155"/>
        <v>2206.4</v>
      </c>
      <c r="N752" s="7">
        <v>4497.8275192555193</v>
      </c>
      <c r="O752" s="7">
        <v>4882.6094666576164</v>
      </c>
      <c r="P752" s="7">
        <v>6227.64</v>
      </c>
      <c r="Q752" s="121" t="s">
        <v>392</v>
      </c>
      <c r="R752">
        <v>1</v>
      </c>
      <c r="S752">
        <v>1</v>
      </c>
      <c r="T752">
        <v>1</v>
      </c>
      <c r="U752" t="e">
        <f t="shared" si="1156"/>
        <v>#VALUE!</v>
      </c>
      <c r="V752">
        <f t="shared" si="1157"/>
        <v>2475</v>
      </c>
      <c r="W752">
        <f t="shared" si="1158"/>
        <v>2687</v>
      </c>
      <c r="X752">
        <f t="shared" si="1159"/>
        <v>3427</v>
      </c>
      <c r="Y752" t="e">
        <f t="shared" si="1144"/>
        <v>#VALUE!</v>
      </c>
      <c r="Z752">
        <f t="shared" si="1145"/>
        <v>426</v>
      </c>
      <c r="AA752">
        <f t="shared" si="1146"/>
        <v>462</v>
      </c>
      <c r="AB752" s="8">
        <f t="shared" si="1147"/>
        <v>589</v>
      </c>
      <c r="AC752" s="213" t="e">
        <f t="shared" si="1172"/>
        <v>#VALUE!</v>
      </c>
      <c r="AD752" s="213">
        <f t="shared" si="1173"/>
        <v>0.67450868044862111</v>
      </c>
      <c r="AE752" s="213">
        <f t="shared" si="1174"/>
        <v>0.79320328586865096</v>
      </c>
      <c r="AF752" s="213">
        <f t="shared" si="1175"/>
        <v>1.2886561420497737</v>
      </c>
      <c r="AG752" s="167">
        <f t="shared" si="1160"/>
        <v>1.2760000000000001E-4</v>
      </c>
      <c r="AH752" s="167">
        <f t="shared" si="1161"/>
        <v>1.7219</v>
      </c>
      <c r="AI752" s="167">
        <f t="shared" si="1162"/>
        <v>2</v>
      </c>
      <c r="AJ752" s="167">
        <f t="shared" si="1163"/>
        <v>3.76611E-4</v>
      </c>
      <c r="AK752" s="115">
        <v>526.1057925837863</v>
      </c>
      <c r="AL752" s="7">
        <v>571.11330132956857</v>
      </c>
      <c r="AM752" s="7">
        <v>728.44</v>
      </c>
      <c r="AN752">
        <v>1</v>
      </c>
      <c r="AO752">
        <v>1</v>
      </c>
      <c r="AP752">
        <v>1</v>
      </c>
      <c r="AQ752">
        <f t="shared" si="1164"/>
        <v>592</v>
      </c>
      <c r="AR752">
        <f t="shared" si="1164"/>
        <v>643</v>
      </c>
      <c r="AS752">
        <f t="shared" si="1165"/>
        <v>820</v>
      </c>
      <c r="AT752">
        <f t="shared" si="1149"/>
        <v>255</v>
      </c>
      <c r="AU752">
        <f t="shared" si="1150"/>
        <v>276</v>
      </c>
      <c r="AV752" s="8">
        <f t="shared" si="1151"/>
        <v>353</v>
      </c>
      <c r="AW752" s="213">
        <f t="shared" si="1176"/>
        <v>0.24194384355720402</v>
      </c>
      <c r="AX752" s="213">
        <f t="shared" si="1177"/>
        <v>0.28338454714312983</v>
      </c>
      <c r="AY752" s="213">
        <f t="shared" si="1178"/>
        <v>0.46331972697024287</v>
      </c>
      <c r="AZ752" s="119">
        <f t="shared" si="1183"/>
        <v>0.3</v>
      </c>
      <c r="BA752">
        <v>11.5</v>
      </c>
      <c r="BB752">
        <v>12.8</v>
      </c>
      <c r="BC752">
        <v>19.600000000000001</v>
      </c>
      <c r="BE752" s="7">
        <v>2758</v>
      </c>
      <c r="BG752" s="123">
        <f t="shared" si="1166"/>
        <v>0.8</v>
      </c>
      <c r="BJ752">
        <v>0</v>
      </c>
      <c r="BK752">
        <v>10</v>
      </c>
      <c r="BL752">
        <v>11.8</v>
      </c>
      <c r="BM752">
        <v>21.85</v>
      </c>
      <c r="BO752">
        <f t="shared" si="1181"/>
        <v>1</v>
      </c>
      <c r="BP752">
        <f t="shared" si="1181"/>
        <v>1</v>
      </c>
      <c r="BQ752">
        <f t="shared" si="1181"/>
        <v>1</v>
      </c>
      <c r="BR752">
        <f t="shared" si="1167"/>
        <v>592</v>
      </c>
      <c r="BS752">
        <f t="shared" si="1179"/>
        <v>643</v>
      </c>
      <c r="BT752">
        <f t="shared" si="1180"/>
        <v>820</v>
      </c>
      <c r="BV752">
        <f t="shared" si="1168"/>
        <v>0</v>
      </c>
      <c r="BW752">
        <f t="shared" si="1169"/>
        <v>0</v>
      </c>
      <c r="BX752">
        <f t="shared" si="1170"/>
        <v>0</v>
      </c>
      <c r="BY752">
        <f t="shared" si="1182"/>
        <v>1</v>
      </c>
    </row>
    <row r="753" spans="1:77" x14ac:dyDescent="0.25">
      <c r="A753" t="str">
        <f t="shared" si="1171"/>
        <v>32010</v>
      </c>
      <c r="D753">
        <v>3</v>
      </c>
      <c r="E753">
        <v>20</v>
      </c>
      <c r="F753">
        <v>40.5</v>
      </c>
      <c r="G753">
        <v>10</v>
      </c>
      <c r="H753">
        <v>11.5</v>
      </c>
      <c r="I753">
        <v>0</v>
      </c>
      <c r="J753">
        <v>26</v>
      </c>
      <c r="K753">
        <v>30</v>
      </c>
      <c r="L753">
        <v>46.5</v>
      </c>
      <c r="M753" s="115">
        <f t="shared" si="1155"/>
        <v>1179</v>
      </c>
      <c r="N753" s="7">
        <v>3259.5785648750903</v>
      </c>
      <c r="O753" s="7">
        <v>3552.8677924068675</v>
      </c>
      <c r="P753" s="7">
        <v>4620.9799999999996</v>
      </c>
      <c r="Q753" s="121" t="s">
        <v>392</v>
      </c>
      <c r="R753">
        <v>1</v>
      </c>
      <c r="S753">
        <v>1</v>
      </c>
      <c r="T753">
        <v>1</v>
      </c>
      <c r="U753" t="e">
        <f t="shared" si="1156"/>
        <v>#VALUE!</v>
      </c>
      <c r="V753">
        <f t="shared" si="1157"/>
        <v>1794</v>
      </c>
      <c r="W753">
        <f t="shared" si="1158"/>
        <v>1955</v>
      </c>
      <c r="X753">
        <f t="shared" si="1159"/>
        <v>2543</v>
      </c>
      <c r="Y753" t="e">
        <f t="shared" si="1144"/>
        <v>#VALUE!</v>
      </c>
      <c r="Z753">
        <f t="shared" si="1145"/>
        <v>309</v>
      </c>
      <c r="AA753">
        <f t="shared" si="1146"/>
        <v>336</v>
      </c>
      <c r="AB753" s="8">
        <f t="shared" si="1147"/>
        <v>437</v>
      </c>
      <c r="AC753" s="213" t="e">
        <f t="shared" si="1172"/>
        <v>#VALUE!</v>
      </c>
      <c r="AD753" s="213">
        <f t="shared" si="1173"/>
        <v>0.35281419428721855</v>
      </c>
      <c r="AE753" s="213">
        <f t="shared" si="1174"/>
        <v>0.41692866634328235</v>
      </c>
      <c r="AF753" s="213">
        <f t="shared" si="1175"/>
        <v>0.70405781979247939</v>
      </c>
      <c r="AG753" s="167">
        <f t="shared" si="1160"/>
        <v>3.969E-4</v>
      </c>
      <c r="AH753" s="167">
        <f t="shared" si="1161"/>
        <v>1.7345999999999999</v>
      </c>
      <c r="AI753" s="167">
        <f t="shared" si="1162"/>
        <v>2</v>
      </c>
      <c r="AJ753" s="167">
        <f t="shared" si="1163"/>
        <v>3.6734700000000002E-4</v>
      </c>
      <c r="AK753" s="115">
        <v>451.89903695786995</v>
      </c>
      <c r="AL753" s="7">
        <v>492.55985148767917</v>
      </c>
      <c r="AM753" s="7">
        <v>640.64</v>
      </c>
      <c r="AN753">
        <v>1</v>
      </c>
      <c r="AO753">
        <v>1</v>
      </c>
      <c r="AP753">
        <v>1</v>
      </c>
      <c r="AQ753">
        <f t="shared" si="1164"/>
        <v>509</v>
      </c>
      <c r="AR753">
        <f t="shared" si="1164"/>
        <v>555</v>
      </c>
      <c r="AS753">
        <f t="shared" si="1165"/>
        <v>721</v>
      </c>
      <c r="AT753">
        <f t="shared" si="1149"/>
        <v>219</v>
      </c>
      <c r="AU753">
        <f t="shared" si="1150"/>
        <v>239</v>
      </c>
      <c r="AV753" s="8">
        <f t="shared" si="1151"/>
        <v>310</v>
      </c>
      <c r="AW753" s="213">
        <f t="shared" si="1176"/>
        <v>0.1776583573878695</v>
      </c>
      <c r="AX753" s="213">
        <f t="shared" si="1177"/>
        <v>0.2114525690764133</v>
      </c>
      <c r="AY753" s="213">
        <f t="shared" si="1178"/>
        <v>0.35509364090571999</v>
      </c>
      <c r="AZ753" s="119">
        <f t="shared" si="1183"/>
        <v>0.1</v>
      </c>
      <c r="BA753">
        <v>13.4</v>
      </c>
      <c r="BB753">
        <v>14.8</v>
      </c>
      <c r="BC753">
        <v>24</v>
      </c>
      <c r="BE753" s="7">
        <v>1310</v>
      </c>
      <c r="BG753" s="123">
        <f t="shared" si="1166"/>
        <v>0.9</v>
      </c>
      <c r="BJ753">
        <v>0</v>
      </c>
      <c r="BK753">
        <v>10.7</v>
      </c>
      <c r="BL753">
        <v>12.5</v>
      </c>
      <c r="BM753">
        <v>21.85</v>
      </c>
      <c r="BO753">
        <f t="shared" si="1181"/>
        <v>1</v>
      </c>
      <c r="BP753">
        <f t="shared" si="1181"/>
        <v>1</v>
      </c>
      <c r="BQ753">
        <f t="shared" si="1181"/>
        <v>1</v>
      </c>
      <c r="BR753">
        <f t="shared" si="1167"/>
        <v>509</v>
      </c>
      <c r="BS753">
        <f t="shared" si="1179"/>
        <v>555</v>
      </c>
      <c r="BT753">
        <f t="shared" si="1180"/>
        <v>721</v>
      </c>
      <c r="BV753">
        <f t="shared" si="1168"/>
        <v>0</v>
      </c>
      <c r="BW753">
        <f t="shared" si="1169"/>
        <v>0</v>
      </c>
      <c r="BX753">
        <f t="shared" si="1170"/>
        <v>0</v>
      </c>
      <c r="BY753">
        <f t="shared" si="1182"/>
        <v>1</v>
      </c>
    </row>
    <row r="754" spans="1:77" x14ac:dyDescent="0.25">
      <c r="A754" t="str">
        <f t="shared" si="1171"/>
        <v>32015</v>
      </c>
      <c r="D754">
        <v>3</v>
      </c>
      <c r="E754">
        <v>20</v>
      </c>
      <c r="F754">
        <v>40.5</v>
      </c>
      <c r="G754">
        <v>15</v>
      </c>
      <c r="H754">
        <v>16.5</v>
      </c>
      <c r="I754">
        <v>0</v>
      </c>
      <c r="J754">
        <v>26</v>
      </c>
      <c r="K754">
        <v>30</v>
      </c>
      <c r="L754">
        <v>47.1</v>
      </c>
      <c r="M754" s="115">
        <f t="shared" si="1155"/>
        <v>1744</v>
      </c>
      <c r="N754" s="7">
        <v>3875.4624109054007</v>
      </c>
      <c r="O754" s="7">
        <v>4083.4735576056296</v>
      </c>
      <c r="P754" s="7">
        <v>5893.16</v>
      </c>
      <c r="Q754" s="121" t="s">
        <v>392</v>
      </c>
      <c r="R754">
        <v>1</v>
      </c>
      <c r="S754">
        <v>1</v>
      </c>
      <c r="T754">
        <v>1</v>
      </c>
      <c r="U754" t="e">
        <f t="shared" si="1156"/>
        <v>#VALUE!</v>
      </c>
      <c r="V754">
        <f t="shared" si="1157"/>
        <v>2133</v>
      </c>
      <c r="W754">
        <f t="shared" si="1158"/>
        <v>2247</v>
      </c>
      <c r="X754">
        <f t="shared" si="1159"/>
        <v>3243</v>
      </c>
      <c r="Y754" t="e">
        <f t="shared" si="1144"/>
        <v>#VALUE!</v>
      </c>
      <c r="Z754">
        <f t="shared" si="1145"/>
        <v>367</v>
      </c>
      <c r="AA754">
        <f t="shared" si="1146"/>
        <v>386</v>
      </c>
      <c r="AB754" s="8">
        <f t="shared" si="1147"/>
        <v>558</v>
      </c>
      <c r="AC754" s="213" t="e">
        <f t="shared" si="1172"/>
        <v>#VALUE!</v>
      </c>
      <c r="AD754" s="213">
        <f t="shared" si="1173"/>
        <v>0.61562637626527317</v>
      </c>
      <c r="AE754" s="213">
        <f t="shared" si="1174"/>
        <v>0.68092739029702742</v>
      </c>
      <c r="AF754" s="213">
        <f t="shared" si="1175"/>
        <v>1.4216358448122461</v>
      </c>
      <c r="AG754" s="167">
        <f t="shared" si="1160"/>
        <v>2.0829999999999999E-4</v>
      </c>
      <c r="AH754" s="167">
        <f t="shared" si="1161"/>
        <v>1.724</v>
      </c>
      <c r="AI754" s="167">
        <f t="shared" si="1162"/>
        <v>2</v>
      </c>
      <c r="AJ754" s="167">
        <f t="shared" si="1163"/>
        <v>4.6182900000000003E-4</v>
      </c>
      <c r="AK754" s="115">
        <v>529.01617838795164</v>
      </c>
      <c r="AL754" s="7">
        <v>557.41053504066974</v>
      </c>
      <c r="AM754" s="7">
        <v>804.44</v>
      </c>
      <c r="AN754">
        <v>1</v>
      </c>
      <c r="AO754">
        <v>1</v>
      </c>
      <c r="AP754">
        <v>1</v>
      </c>
      <c r="AQ754">
        <f t="shared" si="1164"/>
        <v>596</v>
      </c>
      <c r="AR754">
        <f t="shared" si="1164"/>
        <v>628</v>
      </c>
      <c r="AS754">
        <f t="shared" si="1165"/>
        <v>906</v>
      </c>
      <c r="AT754">
        <f t="shared" si="1149"/>
        <v>256</v>
      </c>
      <c r="AU754">
        <f t="shared" si="1150"/>
        <v>270</v>
      </c>
      <c r="AV754" s="8">
        <f t="shared" si="1151"/>
        <v>390</v>
      </c>
      <c r="AW754" s="213">
        <f t="shared" si="1176"/>
        <v>0.2998539095283087</v>
      </c>
      <c r="AX754" s="213">
        <f t="shared" si="1177"/>
        <v>0.33349458681376992</v>
      </c>
      <c r="AY754" s="213">
        <f t="shared" si="1178"/>
        <v>0.69509390314666275</v>
      </c>
      <c r="AZ754" s="119">
        <f t="shared" si="1183"/>
        <v>0.2</v>
      </c>
      <c r="BA754">
        <v>13.2</v>
      </c>
      <c r="BB754">
        <v>14.7</v>
      </c>
      <c r="BC754">
        <v>23.5</v>
      </c>
      <c r="BE754" s="7">
        <v>2180</v>
      </c>
      <c r="BG754" s="123">
        <f t="shared" si="1166"/>
        <v>0.8</v>
      </c>
      <c r="BJ754">
        <v>0</v>
      </c>
      <c r="BK754">
        <v>10</v>
      </c>
      <c r="BL754">
        <v>11.4</v>
      </c>
      <c r="BM754">
        <v>21.85</v>
      </c>
      <c r="BO754">
        <f t="shared" si="1181"/>
        <v>1</v>
      </c>
      <c r="BP754">
        <f t="shared" si="1181"/>
        <v>1</v>
      </c>
      <c r="BQ754">
        <f t="shared" si="1181"/>
        <v>1</v>
      </c>
      <c r="BR754">
        <f t="shared" si="1167"/>
        <v>596</v>
      </c>
      <c r="BS754">
        <f t="shared" si="1179"/>
        <v>628</v>
      </c>
      <c r="BT754">
        <f t="shared" si="1180"/>
        <v>906</v>
      </c>
      <c r="BV754">
        <f t="shared" si="1168"/>
        <v>0</v>
      </c>
      <c r="BW754">
        <f t="shared" si="1169"/>
        <v>0</v>
      </c>
      <c r="BX754">
        <f t="shared" si="1170"/>
        <v>0</v>
      </c>
      <c r="BY754">
        <f t="shared" si="1182"/>
        <v>1</v>
      </c>
    </row>
    <row r="755" spans="1:77" x14ac:dyDescent="0.25">
      <c r="A755" t="str">
        <f t="shared" si="1171"/>
        <v>32020</v>
      </c>
      <c r="D755">
        <v>3</v>
      </c>
      <c r="E755">
        <v>20</v>
      </c>
      <c r="F755">
        <v>40.5</v>
      </c>
      <c r="G755">
        <v>20</v>
      </c>
      <c r="H755">
        <v>21.5</v>
      </c>
      <c r="I755">
        <v>0</v>
      </c>
      <c r="J755">
        <v>26</v>
      </c>
      <c r="K755">
        <v>30</v>
      </c>
      <c r="L755">
        <v>47.1</v>
      </c>
      <c r="M755" s="115">
        <f t="shared" si="1155"/>
        <v>2451.2000000000003</v>
      </c>
      <c r="N755" s="7">
        <v>5214.8121821672385</v>
      </c>
      <c r="O755" s="7">
        <v>5684.028740747025</v>
      </c>
      <c r="P755" s="7">
        <v>7392.84</v>
      </c>
      <c r="Q755" s="121" t="s">
        <v>392</v>
      </c>
      <c r="R755">
        <v>1</v>
      </c>
      <c r="S755">
        <v>1</v>
      </c>
      <c r="T755">
        <v>1</v>
      </c>
      <c r="U755" t="e">
        <f t="shared" si="1156"/>
        <v>#VALUE!</v>
      </c>
      <c r="V755">
        <f t="shared" si="1157"/>
        <v>2870</v>
      </c>
      <c r="W755">
        <f t="shared" si="1158"/>
        <v>3128</v>
      </c>
      <c r="X755">
        <f t="shared" si="1159"/>
        <v>4069</v>
      </c>
      <c r="Y755" t="e">
        <f t="shared" si="1144"/>
        <v>#VALUE!</v>
      </c>
      <c r="Z755">
        <f t="shared" si="1145"/>
        <v>494</v>
      </c>
      <c r="AA755">
        <f t="shared" si="1146"/>
        <v>538</v>
      </c>
      <c r="AB755" s="8">
        <f t="shared" si="1147"/>
        <v>700</v>
      </c>
      <c r="AC755" s="213" t="e">
        <f t="shared" si="1172"/>
        <v>#VALUE!</v>
      </c>
      <c r="AD755" s="213">
        <f t="shared" si="1173"/>
        <v>0.90677517448438782</v>
      </c>
      <c r="AE755" s="213">
        <f t="shared" si="1174"/>
        <v>1.0753302754502359</v>
      </c>
      <c r="AF755" s="213">
        <f t="shared" si="1175"/>
        <v>1.8195846447034252</v>
      </c>
      <c r="AG755" s="167">
        <f t="shared" si="1160"/>
        <v>1.2760000000000001E-4</v>
      </c>
      <c r="AH755" s="167">
        <f t="shared" si="1161"/>
        <v>1.7219</v>
      </c>
      <c r="AI755" s="167">
        <f t="shared" si="1162"/>
        <v>2</v>
      </c>
      <c r="AJ755" s="167">
        <f t="shared" si="1163"/>
        <v>3.76611E-4</v>
      </c>
      <c r="AK755" s="115">
        <v>644.46964929787134</v>
      </c>
      <c r="AL755" s="7">
        <v>702.45751547390614</v>
      </c>
      <c r="AM755" s="7">
        <v>913.64</v>
      </c>
      <c r="AN755">
        <v>1</v>
      </c>
      <c r="AO755">
        <v>1</v>
      </c>
      <c r="AP755">
        <v>1</v>
      </c>
      <c r="AQ755">
        <f t="shared" si="1164"/>
        <v>726</v>
      </c>
      <c r="AR755">
        <f t="shared" si="1164"/>
        <v>791</v>
      </c>
      <c r="AS755">
        <f t="shared" si="1165"/>
        <v>1029</v>
      </c>
      <c r="AT755">
        <f t="shared" si="1149"/>
        <v>312</v>
      </c>
      <c r="AU755">
        <f t="shared" si="1150"/>
        <v>340</v>
      </c>
      <c r="AV755" s="8">
        <f t="shared" si="1151"/>
        <v>442</v>
      </c>
      <c r="AW755" s="213">
        <f t="shared" si="1176"/>
        <v>0.36203649558837003</v>
      </c>
      <c r="AX755" s="213">
        <f t="shared" si="1177"/>
        <v>0.42985579437034477</v>
      </c>
      <c r="AY755" s="213">
        <f t="shared" si="1178"/>
        <v>0.72607567108579452</v>
      </c>
      <c r="AZ755" s="119">
        <f t="shared" si="1183"/>
        <v>0.3</v>
      </c>
      <c r="BA755">
        <v>13.2</v>
      </c>
      <c r="BB755">
        <v>14.7</v>
      </c>
      <c r="BC755">
        <v>23.5</v>
      </c>
      <c r="BE755" s="7">
        <v>3064</v>
      </c>
      <c r="BG755" s="123">
        <f t="shared" si="1166"/>
        <v>0.8</v>
      </c>
      <c r="BJ755">
        <v>0</v>
      </c>
      <c r="BK755">
        <v>10</v>
      </c>
      <c r="BL755">
        <v>11.4</v>
      </c>
      <c r="BM755">
        <v>21.85</v>
      </c>
      <c r="BO755">
        <f t="shared" si="1181"/>
        <v>1</v>
      </c>
      <c r="BP755">
        <f t="shared" si="1181"/>
        <v>1</v>
      </c>
      <c r="BQ755">
        <f t="shared" si="1181"/>
        <v>1</v>
      </c>
      <c r="BR755">
        <f t="shared" si="1167"/>
        <v>726</v>
      </c>
      <c r="BS755">
        <f t="shared" si="1179"/>
        <v>791</v>
      </c>
      <c r="BT755">
        <f t="shared" si="1180"/>
        <v>1029</v>
      </c>
      <c r="BV755">
        <f t="shared" si="1168"/>
        <v>0</v>
      </c>
      <c r="BW755">
        <f t="shared" si="1169"/>
        <v>0</v>
      </c>
      <c r="BX755">
        <f t="shared" si="1170"/>
        <v>0</v>
      </c>
      <c r="BY755">
        <f t="shared" si="1182"/>
        <v>1</v>
      </c>
    </row>
    <row r="756" spans="1:77" x14ac:dyDescent="0.25">
      <c r="A756" t="str">
        <f t="shared" si="1171"/>
        <v>32010</v>
      </c>
      <c r="D756">
        <v>3</v>
      </c>
      <c r="E756">
        <v>20</v>
      </c>
      <c r="F756">
        <v>40.5</v>
      </c>
      <c r="G756">
        <v>10</v>
      </c>
      <c r="H756">
        <v>11.5</v>
      </c>
      <c r="I756">
        <v>0</v>
      </c>
      <c r="J756">
        <v>26</v>
      </c>
      <c r="K756">
        <v>30</v>
      </c>
      <c r="L756">
        <v>46.9</v>
      </c>
      <c r="M756" s="115">
        <f t="shared" si="1155"/>
        <v>1296.9000000000001</v>
      </c>
      <c r="N756" s="7">
        <v>3560.7045070849035</v>
      </c>
      <c r="O756" s="7">
        <v>3890.5075371280445</v>
      </c>
      <c r="P756" s="7">
        <v>5128.78</v>
      </c>
      <c r="Q756" s="121" t="s">
        <v>392</v>
      </c>
      <c r="R756">
        <v>1</v>
      </c>
      <c r="S756">
        <v>1</v>
      </c>
      <c r="T756">
        <v>1</v>
      </c>
      <c r="U756" t="e">
        <f t="shared" si="1156"/>
        <v>#VALUE!</v>
      </c>
      <c r="V756">
        <f t="shared" si="1157"/>
        <v>1960</v>
      </c>
      <c r="W756">
        <f t="shared" si="1158"/>
        <v>2141</v>
      </c>
      <c r="X756">
        <f t="shared" si="1159"/>
        <v>2823</v>
      </c>
      <c r="Y756" t="e">
        <f t="shared" si="1144"/>
        <v>#VALUE!</v>
      </c>
      <c r="Z756">
        <f t="shared" si="1145"/>
        <v>337</v>
      </c>
      <c r="AA756">
        <f t="shared" si="1146"/>
        <v>368</v>
      </c>
      <c r="AB756" s="8">
        <f t="shared" si="1147"/>
        <v>486</v>
      </c>
      <c r="AC756" s="213" t="e">
        <f t="shared" si="1172"/>
        <v>#VALUE!</v>
      </c>
      <c r="AD756" s="213">
        <f t="shared" si="1173"/>
        <v>0.41940574773453543</v>
      </c>
      <c r="AE756" s="213">
        <f t="shared" si="1174"/>
        <v>0.49982477391130709</v>
      </c>
      <c r="AF756" s="213">
        <f t="shared" si="1175"/>
        <v>0.87022918830871054</v>
      </c>
      <c r="AG756" s="167">
        <f t="shared" si="1160"/>
        <v>3.969E-4</v>
      </c>
      <c r="AH756" s="167">
        <f t="shared" si="1161"/>
        <v>1.7345999999999999</v>
      </c>
      <c r="AI756" s="167">
        <f t="shared" si="1162"/>
        <v>2</v>
      </c>
      <c r="AJ756" s="167">
        <f t="shared" si="1163"/>
        <v>3.6734700000000002E-4</v>
      </c>
      <c r="AK756" s="115">
        <v>493.64631212835212</v>
      </c>
      <c r="AL756" s="7">
        <v>539.36930014536108</v>
      </c>
      <c r="AM756" s="7">
        <v>711.04</v>
      </c>
      <c r="AN756">
        <v>1</v>
      </c>
      <c r="AO756">
        <v>1</v>
      </c>
      <c r="AP756">
        <v>1</v>
      </c>
      <c r="AQ756">
        <f t="shared" si="1164"/>
        <v>556</v>
      </c>
      <c r="AR756">
        <f t="shared" si="1164"/>
        <v>607</v>
      </c>
      <c r="AS756">
        <f t="shared" si="1165"/>
        <v>801</v>
      </c>
      <c r="AT756">
        <f t="shared" si="1149"/>
        <v>239</v>
      </c>
      <c r="AU756">
        <f t="shared" si="1150"/>
        <v>261</v>
      </c>
      <c r="AV756" s="8">
        <f t="shared" si="1151"/>
        <v>344</v>
      </c>
      <c r="AW756" s="213">
        <f t="shared" si="1176"/>
        <v>0.2114525690764133</v>
      </c>
      <c r="AX756" s="213">
        <f t="shared" si="1177"/>
        <v>0.25201252127452961</v>
      </c>
      <c r="AY756" s="213">
        <f t="shared" si="1178"/>
        <v>0.43695022897442981</v>
      </c>
      <c r="AZ756" s="119">
        <f t="shared" si="1183"/>
        <v>0.1</v>
      </c>
      <c r="BA756">
        <v>13.4</v>
      </c>
      <c r="BB756">
        <v>14.8</v>
      </c>
      <c r="BC756">
        <v>24</v>
      </c>
      <c r="BE756" s="7">
        <v>1441</v>
      </c>
      <c r="BG756" s="123">
        <f t="shared" si="1166"/>
        <v>0.9</v>
      </c>
      <c r="BJ756">
        <v>0</v>
      </c>
      <c r="BK756">
        <v>10.5</v>
      </c>
      <c r="BL756">
        <v>12.3</v>
      </c>
      <c r="BM756">
        <v>21.85</v>
      </c>
      <c r="BO756">
        <f t="shared" si="1181"/>
        <v>1</v>
      </c>
      <c r="BP756">
        <f t="shared" si="1181"/>
        <v>1</v>
      </c>
      <c r="BQ756">
        <f t="shared" si="1181"/>
        <v>1</v>
      </c>
      <c r="BR756">
        <f t="shared" si="1167"/>
        <v>556</v>
      </c>
      <c r="BS756">
        <f t="shared" si="1179"/>
        <v>607</v>
      </c>
      <c r="BT756">
        <f t="shared" si="1180"/>
        <v>801</v>
      </c>
      <c r="BV756">
        <f t="shared" si="1168"/>
        <v>0</v>
      </c>
      <c r="BW756">
        <f t="shared" si="1169"/>
        <v>0</v>
      </c>
      <c r="BX756">
        <f t="shared" si="1170"/>
        <v>0</v>
      </c>
      <c r="BY756">
        <f t="shared" si="1182"/>
        <v>1</v>
      </c>
    </row>
    <row r="757" spans="1:77" x14ac:dyDescent="0.25">
      <c r="A757" t="str">
        <f t="shared" si="1171"/>
        <v>32015</v>
      </c>
      <c r="D757">
        <v>3</v>
      </c>
      <c r="E757">
        <v>20</v>
      </c>
      <c r="F757">
        <v>40.5</v>
      </c>
      <c r="G757">
        <v>15</v>
      </c>
      <c r="H757">
        <v>16.5</v>
      </c>
      <c r="I757">
        <v>0</v>
      </c>
      <c r="J757">
        <v>26</v>
      </c>
      <c r="K757">
        <v>30</v>
      </c>
      <c r="L757">
        <v>47.8</v>
      </c>
      <c r="M757" s="115">
        <f t="shared" si="1155"/>
        <v>1918.4</v>
      </c>
      <c r="N757" s="7">
        <v>4302.5567439745028</v>
      </c>
      <c r="O757" s="7">
        <v>4481.7988603493422</v>
      </c>
      <c r="P757" s="7">
        <v>6540.76</v>
      </c>
      <c r="Q757" s="121" t="s">
        <v>392</v>
      </c>
      <c r="R757">
        <v>1</v>
      </c>
      <c r="S757">
        <v>1</v>
      </c>
      <c r="T757">
        <v>1</v>
      </c>
      <c r="U757" t="e">
        <f t="shared" si="1156"/>
        <v>#VALUE!</v>
      </c>
      <c r="V757">
        <f t="shared" si="1157"/>
        <v>2368</v>
      </c>
      <c r="W757">
        <f t="shared" si="1158"/>
        <v>2467</v>
      </c>
      <c r="X757">
        <f t="shared" si="1159"/>
        <v>3600</v>
      </c>
      <c r="Y757" t="e">
        <f t="shared" si="1144"/>
        <v>#VALUE!</v>
      </c>
      <c r="Z757">
        <f t="shared" si="1145"/>
        <v>407</v>
      </c>
      <c r="AA757">
        <f t="shared" si="1146"/>
        <v>424</v>
      </c>
      <c r="AB757" s="8">
        <f t="shared" si="1147"/>
        <v>619</v>
      </c>
      <c r="AC757" s="213" t="e">
        <f t="shared" si="1172"/>
        <v>#VALUE!</v>
      </c>
      <c r="AD757" s="213">
        <f t="shared" si="1173"/>
        <v>0.75692712356252656</v>
      </c>
      <c r="AE757" s="213">
        <f t="shared" si="1174"/>
        <v>0.82139203473141464</v>
      </c>
      <c r="AF757" s="213">
        <f t="shared" si="1175"/>
        <v>1.7490172741567487</v>
      </c>
      <c r="AG757" s="167">
        <f t="shared" si="1160"/>
        <v>2.0829999999999999E-4</v>
      </c>
      <c r="AH757" s="167">
        <f t="shared" si="1161"/>
        <v>1.724</v>
      </c>
      <c r="AI757" s="167">
        <f t="shared" si="1162"/>
        <v>2</v>
      </c>
      <c r="AJ757" s="167">
        <f t="shared" si="1163"/>
        <v>4.6182900000000003E-4</v>
      </c>
      <c r="AK757" s="115">
        <v>587.31626956044784</v>
      </c>
      <c r="AL757" s="7">
        <v>611.78353807115786</v>
      </c>
      <c r="AM757" s="7">
        <v>892.84</v>
      </c>
      <c r="AN757">
        <v>1</v>
      </c>
      <c r="AO757">
        <v>1</v>
      </c>
      <c r="AP757">
        <v>1</v>
      </c>
      <c r="AQ757">
        <f t="shared" si="1164"/>
        <v>661</v>
      </c>
      <c r="AR757">
        <f t="shared" si="1164"/>
        <v>689</v>
      </c>
      <c r="AS757">
        <f t="shared" si="1165"/>
        <v>1006</v>
      </c>
      <c r="AT757">
        <f t="shared" si="1149"/>
        <v>284</v>
      </c>
      <c r="AU757">
        <f t="shared" si="1150"/>
        <v>296</v>
      </c>
      <c r="AV757" s="8">
        <f t="shared" si="1151"/>
        <v>433</v>
      </c>
      <c r="AW757" s="213">
        <f t="shared" si="1176"/>
        <v>0.36892135646019958</v>
      </c>
      <c r="AX757" s="213">
        <f t="shared" si="1177"/>
        <v>0.40070861708363226</v>
      </c>
      <c r="AY757" s="213">
        <f t="shared" si="1178"/>
        <v>0.85658588149708736</v>
      </c>
      <c r="AZ757" s="119">
        <f t="shared" si="1183"/>
        <v>0.2</v>
      </c>
      <c r="BA757">
        <v>15.5</v>
      </c>
      <c r="BB757">
        <v>16.8</v>
      </c>
      <c r="BC757">
        <v>27.5</v>
      </c>
      <c r="BE757" s="7">
        <v>2398</v>
      </c>
      <c r="BG757" s="123">
        <f t="shared" si="1166"/>
        <v>0.8</v>
      </c>
      <c r="BJ757">
        <v>0</v>
      </c>
      <c r="BK757">
        <v>10</v>
      </c>
      <c r="BL757">
        <v>11.1</v>
      </c>
      <c r="BM757">
        <v>21.85</v>
      </c>
      <c r="BO757">
        <f t="shared" si="1181"/>
        <v>1</v>
      </c>
      <c r="BP757">
        <f t="shared" si="1181"/>
        <v>1</v>
      </c>
      <c r="BQ757">
        <f t="shared" si="1181"/>
        <v>1</v>
      </c>
      <c r="BR757">
        <f t="shared" si="1167"/>
        <v>661</v>
      </c>
      <c r="BS757">
        <f t="shared" si="1179"/>
        <v>689</v>
      </c>
      <c r="BT757">
        <f t="shared" si="1180"/>
        <v>1006</v>
      </c>
      <c r="BV757">
        <f t="shared" si="1168"/>
        <v>0</v>
      </c>
      <c r="BW757">
        <f t="shared" si="1169"/>
        <v>0</v>
      </c>
      <c r="BX757">
        <f t="shared" si="1170"/>
        <v>0</v>
      </c>
      <c r="BY757">
        <f t="shared" si="1182"/>
        <v>1</v>
      </c>
    </row>
    <row r="758" spans="1:77" x14ac:dyDescent="0.25">
      <c r="A758" t="str">
        <f t="shared" si="1171"/>
        <v>32020</v>
      </c>
      <c r="D758">
        <v>3</v>
      </c>
      <c r="E758">
        <v>20</v>
      </c>
      <c r="F758">
        <v>40.5</v>
      </c>
      <c r="G758">
        <v>20</v>
      </c>
      <c r="H758">
        <v>21.5</v>
      </c>
      <c r="I758">
        <v>0</v>
      </c>
      <c r="J758">
        <v>26</v>
      </c>
      <c r="K758">
        <v>30</v>
      </c>
      <c r="L758">
        <v>47.8</v>
      </c>
      <c r="M758" s="115">
        <f t="shared" si="1155"/>
        <v>2696</v>
      </c>
      <c r="N758" s="7">
        <v>5696.5662496175182</v>
      </c>
      <c r="O758" s="7">
        <v>6224.1991397456159</v>
      </c>
      <c r="P758" s="7">
        <v>8205.24</v>
      </c>
      <c r="Q758" s="121" t="s">
        <v>392</v>
      </c>
      <c r="R758">
        <v>1</v>
      </c>
      <c r="S758">
        <v>1</v>
      </c>
      <c r="T758">
        <v>1</v>
      </c>
      <c r="U758" t="e">
        <f t="shared" si="1156"/>
        <v>#VALUE!</v>
      </c>
      <c r="V758">
        <f t="shared" si="1157"/>
        <v>3135</v>
      </c>
      <c r="W758">
        <f t="shared" si="1158"/>
        <v>3425</v>
      </c>
      <c r="X758">
        <f t="shared" si="1159"/>
        <v>4516</v>
      </c>
      <c r="Y758" t="e">
        <f t="shared" si="1144"/>
        <v>#VALUE!</v>
      </c>
      <c r="Z758">
        <f t="shared" si="1145"/>
        <v>539</v>
      </c>
      <c r="AA758">
        <f t="shared" si="1146"/>
        <v>589</v>
      </c>
      <c r="AB758" s="8">
        <f t="shared" si="1147"/>
        <v>777</v>
      </c>
      <c r="AC758" s="213" t="e">
        <f t="shared" si="1172"/>
        <v>#VALUE!</v>
      </c>
      <c r="AD758" s="213">
        <f t="shared" si="1173"/>
        <v>1.0793278454410598</v>
      </c>
      <c r="AE758" s="213">
        <f t="shared" si="1174"/>
        <v>1.2886561420497737</v>
      </c>
      <c r="AF758" s="213">
        <f t="shared" si="1175"/>
        <v>2.2415190728015313</v>
      </c>
      <c r="AG758" s="167">
        <f t="shared" si="1160"/>
        <v>1.2760000000000001E-4</v>
      </c>
      <c r="AH758" s="167">
        <f t="shared" si="1161"/>
        <v>1.7219</v>
      </c>
      <c r="AI758" s="167">
        <f t="shared" si="1162"/>
        <v>2</v>
      </c>
      <c r="AJ758" s="167">
        <f t="shared" si="1163"/>
        <v>3.76611E-4</v>
      </c>
      <c r="AK758" s="115">
        <v>704.00695650122941</v>
      </c>
      <c r="AL758" s="7">
        <v>769.21417236639559</v>
      </c>
      <c r="AM758" s="7">
        <v>1014.04</v>
      </c>
      <c r="AN758">
        <v>1</v>
      </c>
      <c r="AO758">
        <v>1</v>
      </c>
      <c r="AP758">
        <v>1</v>
      </c>
      <c r="AQ758">
        <f t="shared" si="1164"/>
        <v>793</v>
      </c>
      <c r="AR758">
        <f t="shared" si="1164"/>
        <v>866</v>
      </c>
      <c r="AS758">
        <f t="shared" si="1165"/>
        <v>1142</v>
      </c>
      <c r="AT758">
        <f t="shared" si="1149"/>
        <v>341</v>
      </c>
      <c r="AU758">
        <f t="shared" si="1150"/>
        <v>372</v>
      </c>
      <c r="AV758" s="8">
        <f t="shared" si="1151"/>
        <v>491</v>
      </c>
      <c r="AW758" s="213">
        <f t="shared" si="1176"/>
        <v>0.43238544785383137</v>
      </c>
      <c r="AX758" s="213">
        <f t="shared" si="1177"/>
        <v>0.51448288910908924</v>
      </c>
      <c r="AY758" s="213">
        <f t="shared" si="1178"/>
        <v>0.89580535292603602</v>
      </c>
      <c r="AZ758" s="119">
        <f t="shared" si="1183"/>
        <v>0.3</v>
      </c>
      <c r="BA758">
        <v>15.5</v>
      </c>
      <c r="BB758">
        <v>16.8</v>
      </c>
      <c r="BC758">
        <v>27.5</v>
      </c>
      <c r="BE758" s="7">
        <v>3370</v>
      </c>
      <c r="BG758" s="123">
        <f t="shared" si="1166"/>
        <v>0.8</v>
      </c>
      <c r="BJ758">
        <v>0</v>
      </c>
      <c r="BK758">
        <v>10</v>
      </c>
      <c r="BL758">
        <v>11.1</v>
      </c>
      <c r="BM758">
        <v>21.85</v>
      </c>
      <c r="BO758">
        <f t="shared" si="1181"/>
        <v>1</v>
      </c>
      <c r="BP758">
        <f t="shared" si="1181"/>
        <v>1</v>
      </c>
      <c r="BQ758">
        <f t="shared" si="1181"/>
        <v>1</v>
      </c>
      <c r="BR758">
        <f t="shared" si="1167"/>
        <v>793</v>
      </c>
      <c r="BS758">
        <f t="shared" si="1179"/>
        <v>866</v>
      </c>
      <c r="BT758">
        <f t="shared" si="1180"/>
        <v>1142</v>
      </c>
      <c r="BV758">
        <f t="shared" si="1168"/>
        <v>0</v>
      </c>
      <c r="BW758">
        <f t="shared" si="1169"/>
        <v>0</v>
      </c>
      <c r="BX758">
        <f t="shared" si="1170"/>
        <v>0</v>
      </c>
      <c r="BY758">
        <f t="shared" si="1182"/>
        <v>1</v>
      </c>
    </row>
    <row r="759" spans="1:77" x14ac:dyDescent="0.25">
      <c r="A759" t="str">
        <f t="shared" si="1171"/>
        <v>32010</v>
      </c>
      <c r="D759">
        <v>3</v>
      </c>
      <c r="E759">
        <v>20</v>
      </c>
      <c r="F759">
        <v>40.5</v>
      </c>
      <c r="G759">
        <v>10</v>
      </c>
      <c r="H759">
        <v>11.5</v>
      </c>
      <c r="I759">
        <v>0</v>
      </c>
      <c r="J759">
        <v>26</v>
      </c>
      <c r="K759">
        <v>30</v>
      </c>
      <c r="L759">
        <v>47.2</v>
      </c>
      <c r="M759" s="115">
        <f t="shared" si="1155"/>
        <v>1414.8</v>
      </c>
      <c r="N759" s="7">
        <v>3860.4188735925432</v>
      </c>
      <c r="O759" s="7">
        <v>4228.9855673527691</v>
      </c>
      <c r="P759" s="7">
        <v>5636.58</v>
      </c>
      <c r="Q759" s="121" t="s">
        <v>392</v>
      </c>
      <c r="R759">
        <v>1</v>
      </c>
      <c r="S759">
        <v>1</v>
      </c>
      <c r="T759">
        <v>1</v>
      </c>
      <c r="U759" t="e">
        <f t="shared" si="1156"/>
        <v>#VALUE!</v>
      </c>
      <c r="V759">
        <f t="shared" si="1157"/>
        <v>2125</v>
      </c>
      <c r="W759">
        <f t="shared" si="1158"/>
        <v>2327</v>
      </c>
      <c r="X759">
        <f t="shared" si="1159"/>
        <v>3102</v>
      </c>
      <c r="Y759" t="e">
        <f t="shared" si="1144"/>
        <v>#VALUE!</v>
      </c>
      <c r="Z759">
        <f t="shared" si="1145"/>
        <v>366</v>
      </c>
      <c r="AA759">
        <f t="shared" si="1146"/>
        <v>400</v>
      </c>
      <c r="AB759" s="8">
        <f t="shared" si="1147"/>
        <v>534</v>
      </c>
      <c r="AC759" s="213" t="e">
        <f t="shared" si="1172"/>
        <v>#VALUE!</v>
      </c>
      <c r="AD759" s="213">
        <f t="shared" si="1173"/>
        <v>0.49442426643348042</v>
      </c>
      <c r="AE759" s="213">
        <f t="shared" si="1174"/>
        <v>0.59021220266244012</v>
      </c>
      <c r="AF759" s="213">
        <f t="shared" si="1175"/>
        <v>1.0500212446301107</v>
      </c>
      <c r="AG759" s="167">
        <f t="shared" si="1160"/>
        <v>3.969E-4</v>
      </c>
      <c r="AH759" s="167">
        <f t="shared" si="1161"/>
        <v>1.7345999999999999</v>
      </c>
      <c r="AI759" s="167">
        <f t="shared" si="1162"/>
        <v>2</v>
      </c>
      <c r="AJ759" s="167">
        <f t="shared" si="1163"/>
        <v>3.6734700000000002E-4</v>
      </c>
      <c r="AK759" s="115">
        <v>535.19789031294818</v>
      </c>
      <c r="AL759" s="7">
        <v>586.29496640731588</v>
      </c>
      <c r="AM759" s="7">
        <v>781.44</v>
      </c>
      <c r="AN759">
        <v>1</v>
      </c>
      <c r="AO759">
        <v>1</v>
      </c>
      <c r="AP759">
        <v>1</v>
      </c>
      <c r="AQ759">
        <f t="shared" si="1164"/>
        <v>603</v>
      </c>
      <c r="AR759">
        <f t="shared" si="1164"/>
        <v>660</v>
      </c>
      <c r="AS759">
        <f t="shared" si="1165"/>
        <v>880</v>
      </c>
      <c r="AT759">
        <f t="shared" si="1149"/>
        <v>259</v>
      </c>
      <c r="AU759">
        <f t="shared" si="1150"/>
        <v>284</v>
      </c>
      <c r="AV759" s="8">
        <f t="shared" si="1151"/>
        <v>378</v>
      </c>
      <c r="AW759" s="213">
        <f t="shared" si="1176"/>
        <v>0.24817869636992704</v>
      </c>
      <c r="AX759" s="213">
        <f t="shared" si="1177"/>
        <v>0.29820770053469026</v>
      </c>
      <c r="AY759" s="213">
        <f t="shared" si="1178"/>
        <v>0.52726624119526411</v>
      </c>
      <c r="AZ759" s="119">
        <f t="shared" si="1183"/>
        <v>0.1</v>
      </c>
      <c r="BA759">
        <v>14.8</v>
      </c>
      <c r="BB759">
        <v>16.600000000000001</v>
      </c>
      <c r="BC759">
        <v>28</v>
      </c>
      <c r="BE759" s="7">
        <v>1572</v>
      </c>
      <c r="BG759" s="123">
        <f t="shared" si="1166"/>
        <v>0.9</v>
      </c>
      <c r="BJ759">
        <v>0</v>
      </c>
      <c r="BK759">
        <v>10.4</v>
      </c>
      <c r="BL759">
        <v>12.2</v>
      </c>
      <c r="BM759">
        <v>21.85</v>
      </c>
      <c r="BO759">
        <f t="shared" si="1181"/>
        <v>1</v>
      </c>
      <c r="BP759">
        <f t="shared" si="1181"/>
        <v>1</v>
      </c>
      <c r="BQ759">
        <f t="shared" si="1181"/>
        <v>1</v>
      </c>
      <c r="BR759">
        <f t="shared" si="1167"/>
        <v>603</v>
      </c>
      <c r="BS759">
        <f t="shared" si="1179"/>
        <v>660</v>
      </c>
      <c r="BT759">
        <f t="shared" si="1180"/>
        <v>880</v>
      </c>
      <c r="BV759">
        <f t="shared" si="1168"/>
        <v>0</v>
      </c>
      <c r="BW759">
        <f t="shared" si="1169"/>
        <v>0</v>
      </c>
      <c r="BX759">
        <f t="shared" si="1170"/>
        <v>0</v>
      </c>
      <c r="BY759">
        <f t="shared" si="1182"/>
        <v>1</v>
      </c>
    </row>
    <row r="760" spans="1:77" x14ac:dyDescent="0.25">
      <c r="A760" t="str">
        <f t="shared" si="1171"/>
        <v>32015</v>
      </c>
      <c r="D760">
        <v>3</v>
      </c>
      <c r="E760">
        <v>20</v>
      </c>
      <c r="F760">
        <v>40.5</v>
      </c>
      <c r="G760">
        <v>15</v>
      </c>
      <c r="H760">
        <v>16.5</v>
      </c>
      <c r="I760">
        <v>0</v>
      </c>
      <c r="J760">
        <v>26</v>
      </c>
      <c r="K760">
        <v>30</v>
      </c>
      <c r="L760">
        <v>48.1</v>
      </c>
      <c r="M760" s="115">
        <f t="shared" si="1155"/>
        <v>2092.8000000000002</v>
      </c>
      <c r="N760" s="7">
        <v>4729.715265656896</v>
      </c>
      <c r="O760" s="7">
        <v>4901.7743245246338</v>
      </c>
      <c r="P760" s="7">
        <v>7188.36</v>
      </c>
      <c r="Q760" s="121" t="s">
        <v>392</v>
      </c>
      <c r="R760">
        <v>1</v>
      </c>
      <c r="S760">
        <v>1</v>
      </c>
      <c r="T760">
        <v>1</v>
      </c>
      <c r="U760" t="e">
        <f t="shared" si="1156"/>
        <v>#VALUE!</v>
      </c>
      <c r="V760">
        <f t="shared" si="1157"/>
        <v>2603</v>
      </c>
      <c r="W760">
        <f t="shared" si="1158"/>
        <v>2698</v>
      </c>
      <c r="X760">
        <f t="shared" si="1159"/>
        <v>3956</v>
      </c>
      <c r="Y760" t="e">
        <f t="shared" si="1144"/>
        <v>#VALUE!</v>
      </c>
      <c r="Z760">
        <f t="shared" si="1145"/>
        <v>448</v>
      </c>
      <c r="AA760">
        <f t="shared" si="1146"/>
        <v>464</v>
      </c>
      <c r="AB760" s="8">
        <f t="shared" si="1147"/>
        <v>680</v>
      </c>
      <c r="AC760" s="213" t="e">
        <f t="shared" si="1172"/>
        <v>#VALUE!</v>
      </c>
      <c r="AD760" s="213">
        <f t="shared" si="1173"/>
        <v>0.91688122984784015</v>
      </c>
      <c r="AE760" s="213">
        <f t="shared" si="1174"/>
        <v>0.98345424952515881</v>
      </c>
      <c r="AF760" s="213">
        <f t="shared" si="1175"/>
        <v>2.1102608029856902</v>
      </c>
      <c r="AG760" s="167">
        <f t="shared" si="1160"/>
        <v>2.0829999999999999E-4</v>
      </c>
      <c r="AH760" s="167">
        <f t="shared" si="1161"/>
        <v>1.724</v>
      </c>
      <c r="AI760" s="167">
        <f t="shared" si="1162"/>
        <v>2</v>
      </c>
      <c r="AJ760" s="167">
        <f t="shared" si="1163"/>
        <v>4.6182900000000003E-4</v>
      </c>
      <c r="AK760" s="115">
        <v>645.62512273636446</v>
      </c>
      <c r="AL760" s="7">
        <v>669.11187505864359</v>
      </c>
      <c r="AM760" s="7">
        <v>981.24</v>
      </c>
      <c r="AN760">
        <v>1</v>
      </c>
      <c r="AO760">
        <v>1</v>
      </c>
      <c r="AP760">
        <v>1</v>
      </c>
      <c r="AQ760">
        <f t="shared" si="1164"/>
        <v>727</v>
      </c>
      <c r="AR760">
        <f t="shared" si="1164"/>
        <v>754</v>
      </c>
      <c r="AS760">
        <f t="shared" si="1165"/>
        <v>1105</v>
      </c>
      <c r="AT760">
        <f t="shared" si="1149"/>
        <v>313</v>
      </c>
      <c r="AU760">
        <f t="shared" si="1150"/>
        <v>324</v>
      </c>
      <c r="AV760" s="8">
        <f t="shared" si="1151"/>
        <v>475</v>
      </c>
      <c r="AW760" s="213">
        <f t="shared" si="1176"/>
        <v>0.44798645544925114</v>
      </c>
      <c r="AX760" s="213">
        <f t="shared" si="1177"/>
        <v>0.47998099733871163</v>
      </c>
      <c r="AY760" s="213">
        <f t="shared" si="1178"/>
        <v>1.0305751915039225</v>
      </c>
      <c r="AZ760" s="119">
        <f t="shared" si="1183"/>
        <v>0.2</v>
      </c>
      <c r="BA760">
        <v>16.399999999999999</v>
      </c>
      <c r="BB760">
        <v>17.7</v>
      </c>
      <c r="BC760">
        <v>29.7</v>
      </c>
      <c r="BE760" s="7">
        <v>2616</v>
      </c>
      <c r="BG760" s="123">
        <f t="shared" si="1166"/>
        <v>0.8</v>
      </c>
      <c r="BJ760">
        <v>0</v>
      </c>
      <c r="BK760">
        <v>10</v>
      </c>
      <c r="BL760">
        <v>10.9</v>
      </c>
      <c r="BM760">
        <v>21.85</v>
      </c>
      <c r="BO760">
        <f t="shared" si="1181"/>
        <v>1</v>
      </c>
      <c r="BP760">
        <f t="shared" si="1181"/>
        <v>1</v>
      </c>
      <c r="BQ760">
        <f t="shared" si="1181"/>
        <v>1</v>
      </c>
      <c r="BR760">
        <f t="shared" si="1167"/>
        <v>727</v>
      </c>
      <c r="BS760">
        <f t="shared" si="1179"/>
        <v>754</v>
      </c>
      <c r="BT760">
        <f t="shared" si="1180"/>
        <v>1105</v>
      </c>
      <c r="BV760">
        <f t="shared" si="1168"/>
        <v>0</v>
      </c>
      <c r="BW760">
        <f t="shared" si="1169"/>
        <v>0</v>
      </c>
      <c r="BX760">
        <f t="shared" si="1170"/>
        <v>0</v>
      </c>
      <c r="BY760">
        <f t="shared" si="1182"/>
        <v>1</v>
      </c>
    </row>
    <row r="761" spans="1:77" x14ac:dyDescent="0.25">
      <c r="A761" t="str">
        <f t="shared" si="1171"/>
        <v>32020</v>
      </c>
      <c r="D761">
        <v>3</v>
      </c>
      <c r="E761">
        <v>20</v>
      </c>
      <c r="F761">
        <v>40.5</v>
      </c>
      <c r="G761">
        <v>20</v>
      </c>
      <c r="H761">
        <v>21.5</v>
      </c>
      <c r="I761">
        <v>0</v>
      </c>
      <c r="J761">
        <v>26</v>
      </c>
      <c r="K761">
        <v>30</v>
      </c>
      <c r="L761">
        <v>48.1</v>
      </c>
      <c r="M761" s="115">
        <f t="shared" si="1155"/>
        <v>2941.6000000000004</v>
      </c>
      <c r="N761" s="7">
        <v>6176.0620183272586</v>
      </c>
      <c r="O761" s="7">
        <v>6765.7106634844222</v>
      </c>
      <c r="P761" s="7">
        <v>9017.64</v>
      </c>
      <c r="Q761" s="121" t="s">
        <v>392</v>
      </c>
      <c r="R761">
        <v>1</v>
      </c>
      <c r="S761">
        <v>1</v>
      </c>
      <c r="T761">
        <v>1</v>
      </c>
      <c r="U761" t="e">
        <f t="shared" si="1156"/>
        <v>#VALUE!</v>
      </c>
      <c r="V761">
        <f t="shared" si="1157"/>
        <v>3399</v>
      </c>
      <c r="W761">
        <f t="shared" si="1158"/>
        <v>3723</v>
      </c>
      <c r="X761">
        <f t="shared" si="1159"/>
        <v>4963</v>
      </c>
      <c r="Y761" t="e">
        <f t="shared" si="1144"/>
        <v>#VALUE!</v>
      </c>
      <c r="Z761">
        <f t="shared" si="1145"/>
        <v>585</v>
      </c>
      <c r="AA761">
        <f t="shared" si="1146"/>
        <v>640</v>
      </c>
      <c r="AB761" s="8">
        <f t="shared" si="1147"/>
        <v>854</v>
      </c>
      <c r="AC761" s="213" t="e">
        <f t="shared" si="1172"/>
        <v>#VALUE!</v>
      </c>
      <c r="AD761" s="213">
        <f t="shared" si="1173"/>
        <v>1.2712280319318665</v>
      </c>
      <c r="AE761" s="213">
        <f t="shared" si="1174"/>
        <v>1.5212583374523887</v>
      </c>
      <c r="AF761" s="213">
        <f t="shared" si="1175"/>
        <v>2.7073810666947438</v>
      </c>
      <c r="AG761" s="167">
        <f t="shared" si="1160"/>
        <v>1.2760000000000001E-4</v>
      </c>
      <c r="AH761" s="167">
        <f t="shared" si="1161"/>
        <v>1.7219</v>
      </c>
      <c r="AI761" s="167">
        <f t="shared" si="1162"/>
        <v>2</v>
      </c>
      <c r="AJ761" s="167">
        <f t="shared" si="1163"/>
        <v>3.76611E-4</v>
      </c>
      <c r="AK761" s="115">
        <v>763.26517311676128</v>
      </c>
      <c r="AL761" s="7">
        <v>836.13657141043336</v>
      </c>
      <c r="AM761" s="7">
        <v>1114.44</v>
      </c>
      <c r="AN761">
        <v>1</v>
      </c>
      <c r="AO761">
        <v>1</v>
      </c>
      <c r="AP761">
        <v>1</v>
      </c>
      <c r="AQ761">
        <f t="shared" si="1164"/>
        <v>860</v>
      </c>
      <c r="AR761">
        <f t="shared" si="1164"/>
        <v>942</v>
      </c>
      <c r="AS761">
        <f t="shared" si="1165"/>
        <v>1255</v>
      </c>
      <c r="AT761">
        <f t="shared" si="1149"/>
        <v>370</v>
      </c>
      <c r="AU761">
        <f t="shared" si="1150"/>
        <v>405</v>
      </c>
      <c r="AV761" s="8">
        <f t="shared" si="1151"/>
        <v>540</v>
      </c>
      <c r="AW761" s="213">
        <f t="shared" si="1176"/>
        <v>0.50897123263471056</v>
      </c>
      <c r="AX761" s="213">
        <f t="shared" si="1177"/>
        <v>0.60970732010156947</v>
      </c>
      <c r="AY761" s="213">
        <f t="shared" si="1178"/>
        <v>1.0833328272853275</v>
      </c>
      <c r="AZ761" s="119">
        <f t="shared" si="1183"/>
        <v>0.3</v>
      </c>
      <c r="BA761">
        <v>16.399999999999999</v>
      </c>
      <c r="BB761">
        <v>17.7</v>
      </c>
      <c r="BC761">
        <v>29.7</v>
      </c>
      <c r="BE761" s="7">
        <v>3677</v>
      </c>
      <c r="BG761" s="123">
        <f t="shared" si="1166"/>
        <v>0.8</v>
      </c>
      <c r="BJ761">
        <v>0</v>
      </c>
      <c r="BK761">
        <v>10</v>
      </c>
      <c r="BL761">
        <v>10.9</v>
      </c>
      <c r="BM761">
        <v>21.85</v>
      </c>
      <c r="BO761">
        <f t="shared" si="1181"/>
        <v>1</v>
      </c>
      <c r="BP761">
        <f t="shared" si="1181"/>
        <v>1</v>
      </c>
      <c r="BQ761">
        <f t="shared" si="1181"/>
        <v>1</v>
      </c>
      <c r="BR761">
        <f t="shared" si="1167"/>
        <v>860</v>
      </c>
      <c r="BS761">
        <f t="shared" si="1179"/>
        <v>942</v>
      </c>
      <c r="BT761">
        <f t="shared" si="1180"/>
        <v>1255</v>
      </c>
      <c r="BV761">
        <f t="shared" si="1168"/>
        <v>0</v>
      </c>
      <c r="BW761">
        <f t="shared" si="1169"/>
        <v>0</v>
      </c>
      <c r="BX761">
        <f t="shared" si="1170"/>
        <v>0</v>
      </c>
      <c r="BY761">
        <f t="shared" si="1182"/>
        <v>1</v>
      </c>
    </row>
    <row r="762" spans="1:77" x14ac:dyDescent="0.25">
      <c r="A762" t="str">
        <f t="shared" si="1171"/>
        <v>32010</v>
      </c>
      <c r="D762">
        <v>3</v>
      </c>
      <c r="E762">
        <v>20</v>
      </c>
      <c r="F762">
        <v>40.5</v>
      </c>
      <c r="G762">
        <v>10</v>
      </c>
      <c r="H762">
        <v>11.5</v>
      </c>
      <c r="I762">
        <v>0</v>
      </c>
      <c r="J762">
        <v>26</v>
      </c>
      <c r="K762">
        <v>30</v>
      </c>
      <c r="L762">
        <v>47.8</v>
      </c>
      <c r="M762" s="115">
        <f t="shared" si="1155"/>
        <v>1532.7</v>
      </c>
      <c r="N762" s="7">
        <v>4178.1784000000007</v>
      </c>
      <c r="O762" s="7">
        <v>4608.2849999999999</v>
      </c>
      <c r="P762" s="7">
        <v>6144.38</v>
      </c>
      <c r="Q762" s="121" t="s">
        <v>392</v>
      </c>
      <c r="R762">
        <v>1</v>
      </c>
      <c r="S762">
        <v>1</v>
      </c>
      <c r="T762">
        <v>1</v>
      </c>
      <c r="U762" t="e">
        <f t="shared" si="1156"/>
        <v>#VALUE!</v>
      </c>
      <c r="V762">
        <f t="shared" si="1157"/>
        <v>2299</v>
      </c>
      <c r="W762">
        <f t="shared" si="1158"/>
        <v>2536</v>
      </c>
      <c r="X762">
        <f t="shared" si="1159"/>
        <v>3381</v>
      </c>
      <c r="Y762" t="e">
        <f t="shared" si="1144"/>
        <v>#VALUE!</v>
      </c>
      <c r="Z762">
        <f t="shared" si="1145"/>
        <v>395</v>
      </c>
      <c r="AA762">
        <f t="shared" si="1146"/>
        <v>436</v>
      </c>
      <c r="AB762" s="8">
        <f t="shared" si="1147"/>
        <v>582</v>
      </c>
      <c r="AC762" s="213" t="e">
        <f t="shared" si="1172"/>
        <v>#VALUE!</v>
      </c>
      <c r="AD762" s="213">
        <f t="shared" si="1173"/>
        <v>0.57559546265756523</v>
      </c>
      <c r="AE762" s="213">
        <f t="shared" si="1174"/>
        <v>0.70084930541303214</v>
      </c>
      <c r="AF762" s="213">
        <f t="shared" si="1175"/>
        <v>1.2466436869989657</v>
      </c>
      <c r="AG762" s="167">
        <f t="shared" si="1160"/>
        <v>3.969E-4</v>
      </c>
      <c r="AH762" s="167">
        <f t="shared" si="1161"/>
        <v>1.7345999999999999</v>
      </c>
      <c r="AI762" s="167">
        <f t="shared" si="1162"/>
        <v>2</v>
      </c>
      <c r="AJ762" s="167">
        <f t="shared" si="1163"/>
        <v>3.6734700000000002E-4</v>
      </c>
      <c r="AK762" s="115">
        <v>579.25120000000004</v>
      </c>
      <c r="AL762" s="7">
        <v>638.88</v>
      </c>
      <c r="AM762" s="7">
        <v>851.84</v>
      </c>
      <c r="AN762">
        <v>1</v>
      </c>
      <c r="AO762">
        <v>1</v>
      </c>
      <c r="AP762">
        <v>1</v>
      </c>
      <c r="AQ762">
        <f t="shared" si="1164"/>
        <v>652</v>
      </c>
      <c r="AR762">
        <f t="shared" si="1164"/>
        <v>719</v>
      </c>
      <c r="AS762">
        <f t="shared" si="1165"/>
        <v>959</v>
      </c>
      <c r="AT762">
        <f t="shared" si="1149"/>
        <v>280</v>
      </c>
      <c r="AU762">
        <f t="shared" si="1150"/>
        <v>309</v>
      </c>
      <c r="AV762" s="8">
        <f t="shared" si="1151"/>
        <v>412</v>
      </c>
      <c r="AW762" s="213">
        <f t="shared" si="1176"/>
        <v>0.28989540527453278</v>
      </c>
      <c r="AX762" s="213">
        <f t="shared" si="1177"/>
        <v>0.35281419428721855</v>
      </c>
      <c r="AY762" s="213">
        <f t="shared" si="1178"/>
        <v>0.62603830600706367</v>
      </c>
      <c r="AZ762" s="119">
        <f t="shared" si="1183"/>
        <v>0.1</v>
      </c>
      <c r="BA762">
        <v>16.2</v>
      </c>
      <c r="BB762">
        <v>18.600000000000001</v>
      </c>
      <c r="BC762">
        <v>31.4</v>
      </c>
      <c r="BE762" s="7">
        <v>1703</v>
      </c>
      <c r="BG762" s="123">
        <f t="shared" si="1166"/>
        <v>0.9</v>
      </c>
      <c r="BJ762">
        <v>0</v>
      </c>
      <c r="BK762">
        <v>10.199999999999999</v>
      </c>
      <c r="BL762">
        <v>11.9</v>
      </c>
      <c r="BM762">
        <v>21.85</v>
      </c>
      <c r="BO762">
        <f t="shared" si="1181"/>
        <v>1</v>
      </c>
      <c r="BP762">
        <f t="shared" si="1181"/>
        <v>1</v>
      </c>
      <c r="BQ762">
        <f t="shared" si="1181"/>
        <v>1</v>
      </c>
      <c r="BR762">
        <f t="shared" si="1167"/>
        <v>652</v>
      </c>
      <c r="BS762">
        <f t="shared" si="1179"/>
        <v>719</v>
      </c>
      <c r="BT762">
        <f t="shared" si="1180"/>
        <v>959</v>
      </c>
      <c r="BV762">
        <f t="shared" si="1168"/>
        <v>0</v>
      </c>
      <c r="BW762">
        <f t="shared" si="1169"/>
        <v>0</v>
      </c>
      <c r="BX762">
        <f t="shared" si="1170"/>
        <v>0</v>
      </c>
      <c r="BY762">
        <f t="shared" si="1182"/>
        <v>1</v>
      </c>
    </row>
    <row r="763" spans="1:77" x14ac:dyDescent="0.25">
      <c r="A763" t="str">
        <f t="shared" si="1171"/>
        <v>32015</v>
      </c>
      <c r="D763">
        <v>3</v>
      </c>
      <c r="E763">
        <v>20</v>
      </c>
      <c r="F763">
        <v>40.5</v>
      </c>
      <c r="G763">
        <v>15</v>
      </c>
      <c r="H763">
        <v>16.5</v>
      </c>
      <c r="I763">
        <v>0</v>
      </c>
      <c r="J763">
        <v>26</v>
      </c>
      <c r="K763">
        <v>30</v>
      </c>
      <c r="L763">
        <v>47.8</v>
      </c>
      <c r="M763" s="115">
        <f t="shared" si="1155"/>
        <v>2267.2000000000003</v>
      </c>
      <c r="N763" s="7">
        <v>5669.0920000000006</v>
      </c>
      <c r="O763" s="7">
        <v>6252.6749999999993</v>
      </c>
      <c r="P763" s="7">
        <v>8336.9</v>
      </c>
      <c r="Q763" s="121" t="s">
        <v>392</v>
      </c>
      <c r="R763">
        <v>1</v>
      </c>
      <c r="S763">
        <v>1</v>
      </c>
      <c r="T763">
        <v>1</v>
      </c>
      <c r="U763" t="e">
        <f t="shared" si="1156"/>
        <v>#VALUE!</v>
      </c>
      <c r="V763">
        <f t="shared" si="1157"/>
        <v>3120</v>
      </c>
      <c r="W763">
        <f t="shared" si="1158"/>
        <v>3441</v>
      </c>
      <c r="X763">
        <f t="shared" si="1159"/>
        <v>4588</v>
      </c>
      <c r="Y763" t="e">
        <f t="shared" si="1144"/>
        <v>#VALUE!</v>
      </c>
      <c r="Z763">
        <f t="shared" si="1145"/>
        <v>537</v>
      </c>
      <c r="AA763">
        <f t="shared" si="1146"/>
        <v>592</v>
      </c>
      <c r="AB763" s="8">
        <f t="shared" si="1147"/>
        <v>789</v>
      </c>
      <c r="AC763" s="213" t="e">
        <f t="shared" si="1172"/>
        <v>#VALUE!</v>
      </c>
      <c r="AD763" s="213">
        <f t="shared" si="1173"/>
        <v>1.3167670208754696</v>
      </c>
      <c r="AE763" s="213">
        <f t="shared" si="1174"/>
        <v>1.5999334214197569</v>
      </c>
      <c r="AF763" s="213">
        <f t="shared" si="1175"/>
        <v>2.8400613087700988</v>
      </c>
      <c r="AG763" s="167">
        <f t="shared" si="1160"/>
        <v>2.0829999999999999E-4</v>
      </c>
      <c r="AH763" s="167">
        <f t="shared" si="1161"/>
        <v>1.724</v>
      </c>
      <c r="AI763" s="167">
        <f t="shared" si="1162"/>
        <v>2</v>
      </c>
      <c r="AJ763" s="167">
        <f t="shared" si="1163"/>
        <v>4.6182900000000003E-4</v>
      </c>
      <c r="AK763" s="115">
        <v>949.51120000000003</v>
      </c>
      <c r="AL763" s="7">
        <v>1047.2549999999999</v>
      </c>
      <c r="AM763" s="7">
        <v>1396.34</v>
      </c>
      <c r="AN763">
        <v>1</v>
      </c>
      <c r="AO763">
        <v>1</v>
      </c>
      <c r="AP763">
        <v>1</v>
      </c>
      <c r="AQ763">
        <f t="shared" si="1164"/>
        <v>1069</v>
      </c>
      <c r="AR763">
        <f t="shared" si="1164"/>
        <v>1179</v>
      </c>
      <c r="AS763">
        <f t="shared" si="1165"/>
        <v>1573</v>
      </c>
      <c r="AT763">
        <f t="shared" si="1149"/>
        <v>460</v>
      </c>
      <c r="AU763">
        <f t="shared" si="1150"/>
        <v>507</v>
      </c>
      <c r="AV763" s="8">
        <f t="shared" si="1151"/>
        <v>676</v>
      </c>
      <c r="AW763" s="213">
        <f t="shared" si="1176"/>
        <v>0.9665924872527959</v>
      </c>
      <c r="AX763" s="213">
        <f t="shared" si="1177"/>
        <v>1.1739176536349283</v>
      </c>
      <c r="AY763" s="213">
        <f t="shared" si="1178"/>
        <v>2.0855353662946929</v>
      </c>
      <c r="AZ763" s="119">
        <f t="shared" si="1183"/>
        <v>0.2</v>
      </c>
      <c r="BA763">
        <v>16.2</v>
      </c>
      <c r="BB763">
        <v>18.600000000000001</v>
      </c>
      <c r="BC763">
        <v>31.4</v>
      </c>
      <c r="BE763" s="7">
        <v>2834</v>
      </c>
      <c r="BG763" s="123">
        <f t="shared" si="1166"/>
        <v>0.8</v>
      </c>
      <c r="BJ763">
        <v>0</v>
      </c>
      <c r="BK763">
        <v>10</v>
      </c>
      <c r="BL763">
        <v>10.9</v>
      </c>
      <c r="BM763">
        <v>21.85</v>
      </c>
      <c r="BO763">
        <f t="shared" si="1181"/>
        <v>1</v>
      </c>
      <c r="BP763">
        <f t="shared" si="1181"/>
        <v>1</v>
      </c>
      <c r="BQ763">
        <f t="shared" si="1181"/>
        <v>1</v>
      </c>
      <c r="BR763">
        <f t="shared" si="1167"/>
        <v>1069</v>
      </c>
      <c r="BS763">
        <f t="shared" si="1179"/>
        <v>1179</v>
      </c>
      <c r="BT763">
        <f t="shared" si="1180"/>
        <v>1573</v>
      </c>
      <c r="BV763">
        <f t="shared" si="1168"/>
        <v>0</v>
      </c>
      <c r="BW763">
        <f t="shared" si="1169"/>
        <v>0</v>
      </c>
      <c r="BX763">
        <f t="shared" si="1170"/>
        <v>0</v>
      </c>
      <c r="BY763">
        <f t="shared" si="1182"/>
        <v>1</v>
      </c>
    </row>
    <row r="764" spans="1:77" x14ac:dyDescent="0.25">
      <c r="A764" t="str">
        <f t="shared" si="1171"/>
        <v>32020</v>
      </c>
      <c r="D764">
        <v>3</v>
      </c>
      <c r="E764">
        <v>20</v>
      </c>
      <c r="F764">
        <v>40.5</v>
      </c>
      <c r="G764">
        <v>20</v>
      </c>
      <c r="H764">
        <v>21.5</v>
      </c>
      <c r="I764">
        <v>0</v>
      </c>
      <c r="J764">
        <v>26</v>
      </c>
      <c r="K764">
        <v>30</v>
      </c>
      <c r="L764">
        <v>48.1</v>
      </c>
      <c r="M764" s="115">
        <f t="shared" si="1155"/>
        <v>3186.4</v>
      </c>
      <c r="N764" s="7">
        <v>6444.5232000000005</v>
      </c>
      <c r="O764" s="7">
        <v>7107.93</v>
      </c>
      <c r="P764" s="7">
        <v>9477.24</v>
      </c>
      <c r="Q764" s="121" t="s">
        <v>392</v>
      </c>
      <c r="R764">
        <v>1</v>
      </c>
      <c r="S764">
        <v>1</v>
      </c>
      <c r="T764">
        <v>1</v>
      </c>
      <c r="U764" t="e">
        <f t="shared" si="1156"/>
        <v>#VALUE!</v>
      </c>
      <c r="V764">
        <f t="shared" si="1157"/>
        <v>3547</v>
      </c>
      <c r="W764">
        <f t="shared" si="1158"/>
        <v>3912</v>
      </c>
      <c r="X764">
        <f t="shared" si="1159"/>
        <v>5216</v>
      </c>
      <c r="Y764" t="e">
        <f t="shared" si="1144"/>
        <v>#VALUE!</v>
      </c>
      <c r="Z764">
        <f t="shared" si="1145"/>
        <v>610</v>
      </c>
      <c r="AA764">
        <f t="shared" si="1146"/>
        <v>673</v>
      </c>
      <c r="AB764" s="8">
        <f t="shared" si="1147"/>
        <v>897</v>
      </c>
      <c r="AC764" s="213" t="e">
        <f t="shared" si="1172"/>
        <v>#VALUE!</v>
      </c>
      <c r="AD764" s="213">
        <f t="shared" si="1173"/>
        <v>1.382099117513246</v>
      </c>
      <c r="AE764" s="213">
        <f t="shared" si="1174"/>
        <v>1.6820366221687504</v>
      </c>
      <c r="AF764" s="213">
        <f t="shared" si="1175"/>
        <v>2.986651228505496</v>
      </c>
      <c r="AG764" s="167">
        <f t="shared" si="1160"/>
        <v>1.2760000000000001E-4</v>
      </c>
      <c r="AH764" s="167">
        <f t="shared" si="1161"/>
        <v>1.7219</v>
      </c>
      <c r="AI764" s="167">
        <f t="shared" si="1162"/>
        <v>2</v>
      </c>
      <c r="AJ764" s="167">
        <f t="shared" si="1163"/>
        <v>3.76611E-4</v>
      </c>
      <c r="AK764" s="115">
        <v>768.42720000000008</v>
      </c>
      <c r="AL764" s="7">
        <v>847.53</v>
      </c>
      <c r="AM764" s="7">
        <v>1130.04</v>
      </c>
      <c r="AN764">
        <v>1</v>
      </c>
      <c r="AO764">
        <v>1</v>
      </c>
      <c r="AP764">
        <v>1</v>
      </c>
      <c r="AQ764">
        <f t="shared" si="1164"/>
        <v>865</v>
      </c>
      <c r="AR764">
        <f t="shared" si="1164"/>
        <v>954</v>
      </c>
      <c r="AS764">
        <f t="shared" si="1165"/>
        <v>1273</v>
      </c>
      <c r="AT764">
        <f t="shared" si="1149"/>
        <v>372</v>
      </c>
      <c r="AU764">
        <f t="shared" si="1150"/>
        <v>410</v>
      </c>
      <c r="AV764" s="8">
        <f t="shared" si="1151"/>
        <v>547</v>
      </c>
      <c r="AW764" s="213">
        <f t="shared" si="1176"/>
        <v>0.51448288910908924</v>
      </c>
      <c r="AX764" s="213">
        <f t="shared" si="1177"/>
        <v>0.62483964875662168</v>
      </c>
      <c r="AY764" s="213">
        <f t="shared" si="1178"/>
        <v>1.1115752307855706</v>
      </c>
      <c r="AZ764" s="119">
        <f t="shared" si="1183"/>
        <v>0.3</v>
      </c>
      <c r="BA764">
        <v>16.399999999999999</v>
      </c>
      <c r="BB764">
        <v>17.7</v>
      </c>
      <c r="BC764">
        <v>29.7</v>
      </c>
      <c r="BE764" s="7">
        <v>3983</v>
      </c>
      <c r="BG764" s="123">
        <f t="shared" si="1166"/>
        <v>0.8</v>
      </c>
      <c r="BJ764">
        <v>0</v>
      </c>
      <c r="BK764">
        <v>10</v>
      </c>
      <c r="BL764">
        <v>10.9</v>
      </c>
      <c r="BM764">
        <v>21.85</v>
      </c>
      <c r="BO764">
        <f t="shared" si="1181"/>
        <v>1</v>
      </c>
      <c r="BP764">
        <f t="shared" si="1181"/>
        <v>1</v>
      </c>
      <c r="BQ764">
        <f t="shared" si="1181"/>
        <v>1</v>
      </c>
      <c r="BR764">
        <f t="shared" si="1167"/>
        <v>865</v>
      </c>
      <c r="BS764">
        <f t="shared" si="1179"/>
        <v>954</v>
      </c>
      <c r="BT764">
        <f t="shared" si="1180"/>
        <v>1273</v>
      </c>
      <c r="BV764">
        <f t="shared" si="1168"/>
        <v>0</v>
      </c>
      <c r="BW764">
        <f t="shared" si="1169"/>
        <v>0</v>
      </c>
      <c r="BX764">
        <f t="shared" si="1170"/>
        <v>0</v>
      </c>
      <c r="BY764">
        <f t="shared" si="1182"/>
        <v>1</v>
      </c>
    </row>
    <row r="765" spans="1:77" x14ac:dyDescent="0.25">
      <c r="A765" t="str">
        <f t="shared" si="1171"/>
        <v>32010</v>
      </c>
      <c r="D765">
        <v>3</v>
      </c>
      <c r="E765">
        <v>20</v>
      </c>
      <c r="F765">
        <v>40.5</v>
      </c>
      <c r="G765">
        <v>10</v>
      </c>
      <c r="H765">
        <v>11.5</v>
      </c>
      <c r="I765">
        <v>0</v>
      </c>
      <c r="J765">
        <v>26</v>
      </c>
      <c r="K765">
        <v>30</v>
      </c>
      <c r="L765">
        <v>47.8</v>
      </c>
      <c r="M765" s="115">
        <f t="shared" si="1155"/>
        <v>1650.6000000000001</v>
      </c>
      <c r="N765" s="7">
        <v>4331.3824000000004</v>
      </c>
      <c r="O765" s="7">
        <v>4782.2249168521384</v>
      </c>
      <c r="P765" s="7">
        <v>6369.68</v>
      </c>
      <c r="Q765" s="121" t="s">
        <v>392</v>
      </c>
      <c r="R765">
        <v>1</v>
      </c>
      <c r="S765">
        <v>1</v>
      </c>
      <c r="T765">
        <v>1</v>
      </c>
      <c r="U765" t="e">
        <f t="shared" si="1156"/>
        <v>#VALUE!</v>
      </c>
      <c r="V765">
        <f t="shared" si="1157"/>
        <v>2384</v>
      </c>
      <c r="W765">
        <f t="shared" si="1158"/>
        <v>2632</v>
      </c>
      <c r="X765">
        <f t="shared" si="1159"/>
        <v>3505</v>
      </c>
      <c r="Y765" t="e">
        <f t="shared" si="1144"/>
        <v>#VALUE!</v>
      </c>
      <c r="Z765">
        <f t="shared" si="1145"/>
        <v>410</v>
      </c>
      <c r="AA765">
        <f t="shared" si="1146"/>
        <v>453</v>
      </c>
      <c r="AB765" s="8">
        <f t="shared" si="1147"/>
        <v>603</v>
      </c>
      <c r="AC765" s="213" t="e">
        <f t="shared" si="1172"/>
        <v>#VALUE!</v>
      </c>
      <c r="AD765" s="213">
        <f t="shared" si="1173"/>
        <v>0.6199941623576285</v>
      </c>
      <c r="AE765" s="213">
        <f t="shared" si="1174"/>
        <v>0.75638824083140666</v>
      </c>
      <c r="AF765" s="213">
        <f t="shared" si="1175"/>
        <v>1.3379569561694504</v>
      </c>
      <c r="AG765" s="167">
        <f t="shared" si="1160"/>
        <v>3.969E-4</v>
      </c>
      <c r="AH765" s="167">
        <f t="shared" si="1161"/>
        <v>1.7345999999999999</v>
      </c>
      <c r="AI765" s="167">
        <f t="shared" si="1162"/>
        <v>2</v>
      </c>
      <c r="AJ765" s="167">
        <f t="shared" si="1163"/>
        <v>3.6734700000000002E-4</v>
      </c>
      <c r="AK765" s="115">
        <v>587.68320000000006</v>
      </c>
      <c r="AL765" s="7">
        <v>648.85364133524638</v>
      </c>
      <c r="AM765" s="7">
        <v>864.24</v>
      </c>
      <c r="AN765">
        <v>1</v>
      </c>
      <c r="AO765">
        <v>1</v>
      </c>
      <c r="AP765">
        <v>1</v>
      </c>
      <c r="AQ765">
        <f t="shared" si="1164"/>
        <v>662</v>
      </c>
      <c r="AR765">
        <f t="shared" si="1164"/>
        <v>731</v>
      </c>
      <c r="AS765">
        <f t="shared" si="1165"/>
        <v>973</v>
      </c>
      <c r="AT765">
        <f t="shared" si="1149"/>
        <v>285</v>
      </c>
      <c r="AU765">
        <f t="shared" si="1150"/>
        <v>314</v>
      </c>
      <c r="AV765" s="8">
        <f t="shared" si="1151"/>
        <v>418</v>
      </c>
      <c r="AW765" s="213">
        <f t="shared" si="1176"/>
        <v>0.30030408453174701</v>
      </c>
      <c r="AX765" s="213">
        <f t="shared" si="1177"/>
        <v>0.36428463742617484</v>
      </c>
      <c r="AY765" s="213">
        <f t="shared" si="1178"/>
        <v>0.64434622989394141</v>
      </c>
      <c r="AZ765" s="119">
        <f t="shared" si="1183"/>
        <v>0.1</v>
      </c>
      <c r="BA765">
        <v>16.2</v>
      </c>
      <c r="BB765">
        <v>18.600000000000001</v>
      </c>
      <c r="BC765">
        <v>31.4</v>
      </c>
      <c r="BE765" s="7">
        <v>1834</v>
      </c>
      <c r="BG765" s="123">
        <f t="shared" si="1166"/>
        <v>0.9</v>
      </c>
      <c r="BJ765">
        <v>0</v>
      </c>
      <c r="BK765">
        <v>10.199999999999999</v>
      </c>
      <c r="BL765">
        <v>11.9</v>
      </c>
      <c r="BM765">
        <v>21.85</v>
      </c>
      <c r="BO765">
        <f t="shared" si="1181"/>
        <v>1</v>
      </c>
      <c r="BP765">
        <f t="shared" si="1181"/>
        <v>1</v>
      </c>
      <c r="BQ765">
        <f t="shared" si="1181"/>
        <v>1</v>
      </c>
      <c r="BR765">
        <f t="shared" si="1167"/>
        <v>662</v>
      </c>
      <c r="BS765">
        <f t="shared" si="1179"/>
        <v>731</v>
      </c>
      <c r="BT765">
        <f t="shared" si="1180"/>
        <v>973</v>
      </c>
      <c r="BV765">
        <f t="shared" si="1168"/>
        <v>0</v>
      </c>
      <c r="BW765">
        <f t="shared" si="1169"/>
        <v>0</v>
      </c>
      <c r="BX765">
        <f t="shared" si="1170"/>
        <v>0</v>
      </c>
      <c r="BY765">
        <f t="shared" si="1182"/>
        <v>1</v>
      </c>
    </row>
    <row r="766" spans="1:77" x14ac:dyDescent="0.25">
      <c r="A766" t="str">
        <f t="shared" si="1171"/>
        <v>32015</v>
      </c>
      <c r="D766">
        <v>3</v>
      </c>
      <c r="E766">
        <v>20</v>
      </c>
      <c r="F766">
        <v>40.5</v>
      </c>
      <c r="G766">
        <v>15</v>
      </c>
      <c r="H766">
        <v>16.5</v>
      </c>
      <c r="I766">
        <v>0</v>
      </c>
      <c r="J766">
        <v>26</v>
      </c>
      <c r="K766">
        <v>30</v>
      </c>
      <c r="L766">
        <v>48.9</v>
      </c>
      <c r="M766" s="115">
        <f t="shared" si="1155"/>
        <v>2441.6</v>
      </c>
      <c r="N766" s="7">
        <v>5583.9635634029</v>
      </c>
      <c r="O766" s="7">
        <v>5708.9475468201636</v>
      </c>
      <c r="P766" s="7">
        <v>8483.56</v>
      </c>
      <c r="Q766" s="121" t="s">
        <v>392</v>
      </c>
      <c r="R766">
        <v>1</v>
      </c>
      <c r="S766">
        <v>1</v>
      </c>
      <c r="T766">
        <v>1</v>
      </c>
      <c r="U766" t="e">
        <f t="shared" si="1156"/>
        <v>#VALUE!</v>
      </c>
      <c r="V766">
        <f t="shared" si="1157"/>
        <v>3073</v>
      </c>
      <c r="W766">
        <f t="shared" si="1158"/>
        <v>3142</v>
      </c>
      <c r="X766">
        <f t="shared" si="1159"/>
        <v>4669</v>
      </c>
      <c r="Y766" t="e">
        <f t="shared" si="1144"/>
        <v>#VALUE!</v>
      </c>
      <c r="Z766">
        <f t="shared" si="1145"/>
        <v>529</v>
      </c>
      <c r="AA766">
        <f t="shared" si="1146"/>
        <v>540</v>
      </c>
      <c r="AB766" s="8">
        <f t="shared" si="1147"/>
        <v>803</v>
      </c>
      <c r="AC766" s="213" t="e">
        <f t="shared" si="1172"/>
        <v>#VALUE!</v>
      </c>
      <c r="AD766" s="213">
        <f t="shared" si="1173"/>
        <v>1.2778728340646706</v>
      </c>
      <c r="AE766" s="213">
        <f t="shared" si="1174"/>
        <v>1.3315025277979815</v>
      </c>
      <c r="AF766" s="213">
        <f t="shared" si="1175"/>
        <v>2.9416302254570317</v>
      </c>
      <c r="AG766" s="167">
        <f t="shared" si="1160"/>
        <v>2.0829999999999999E-4</v>
      </c>
      <c r="AH766" s="167">
        <f t="shared" si="1161"/>
        <v>1.724</v>
      </c>
      <c r="AI766" s="167">
        <f t="shared" si="1162"/>
        <v>2</v>
      </c>
      <c r="AJ766" s="167">
        <f t="shared" si="1163"/>
        <v>4.6182900000000003E-4</v>
      </c>
      <c r="AK766" s="115">
        <v>762.23344503523219</v>
      </c>
      <c r="AL766" s="7">
        <v>779.29426056038062</v>
      </c>
      <c r="AM766" s="7">
        <v>1158.04</v>
      </c>
      <c r="AN766">
        <v>1</v>
      </c>
      <c r="AO766">
        <v>1</v>
      </c>
      <c r="AP766">
        <v>1</v>
      </c>
      <c r="AQ766">
        <f t="shared" si="1164"/>
        <v>858</v>
      </c>
      <c r="AR766">
        <f t="shared" si="1164"/>
        <v>878</v>
      </c>
      <c r="AS766">
        <f t="shared" si="1165"/>
        <v>1304</v>
      </c>
      <c r="AT766">
        <f t="shared" si="1149"/>
        <v>369</v>
      </c>
      <c r="AU766">
        <f t="shared" si="1150"/>
        <v>378</v>
      </c>
      <c r="AV766" s="8">
        <f t="shared" si="1151"/>
        <v>561</v>
      </c>
      <c r="AW766" s="213">
        <f t="shared" si="1176"/>
        <v>0.62234534008871234</v>
      </c>
      <c r="AX766" s="213">
        <f t="shared" si="1177"/>
        <v>0.65303150285996137</v>
      </c>
      <c r="AY766" s="213">
        <f t="shared" si="1178"/>
        <v>1.4369447705547467</v>
      </c>
      <c r="AZ766" s="119">
        <f t="shared" si="1183"/>
        <v>0.2</v>
      </c>
      <c r="BA766">
        <v>19.3</v>
      </c>
      <c r="BB766">
        <v>20.399999999999999</v>
      </c>
      <c r="BC766">
        <v>34.5</v>
      </c>
      <c r="BE766" s="7">
        <v>3052</v>
      </c>
      <c r="BG766" s="123">
        <f t="shared" si="1166"/>
        <v>0.8</v>
      </c>
      <c r="BJ766">
        <v>0</v>
      </c>
      <c r="BK766">
        <v>10</v>
      </c>
      <c r="BL766">
        <v>10.6</v>
      </c>
      <c r="BM766">
        <v>21.85</v>
      </c>
      <c r="BO766">
        <f t="shared" si="1181"/>
        <v>1</v>
      </c>
      <c r="BP766">
        <f t="shared" si="1181"/>
        <v>1</v>
      </c>
      <c r="BQ766">
        <f t="shared" si="1181"/>
        <v>1</v>
      </c>
      <c r="BR766">
        <f t="shared" si="1167"/>
        <v>858</v>
      </c>
      <c r="BS766">
        <f t="shared" si="1179"/>
        <v>878</v>
      </c>
      <c r="BT766">
        <f t="shared" si="1180"/>
        <v>1304</v>
      </c>
      <c r="BV766">
        <f t="shared" si="1168"/>
        <v>0</v>
      </c>
      <c r="BW766">
        <f t="shared" si="1169"/>
        <v>0</v>
      </c>
      <c r="BX766">
        <f t="shared" si="1170"/>
        <v>0</v>
      </c>
      <c r="BY766">
        <f t="shared" si="1182"/>
        <v>1</v>
      </c>
    </row>
    <row r="767" spans="1:77" x14ac:dyDescent="0.25">
      <c r="A767" t="str">
        <f t="shared" si="1171"/>
        <v>32020</v>
      </c>
      <c r="D767">
        <v>3</v>
      </c>
      <c r="E767">
        <v>20</v>
      </c>
      <c r="F767">
        <v>40.5</v>
      </c>
      <c r="G767">
        <v>20</v>
      </c>
      <c r="H767">
        <v>21.5</v>
      </c>
      <c r="I767">
        <v>0</v>
      </c>
      <c r="J767">
        <v>26</v>
      </c>
      <c r="K767">
        <v>30</v>
      </c>
      <c r="L767">
        <v>48.9</v>
      </c>
      <c r="M767" s="115">
        <f t="shared" si="1155"/>
        <v>3432</v>
      </c>
      <c r="N767" s="7">
        <v>7236.8592000000008</v>
      </c>
      <c r="O767" s="7">
        <v>7990.1253664397382</v>
      </c>
      <c r="P767" s="7">
        <v>10642.44</v>
      </c>
      <c r="Q767" s="121" t="s">
        <v>392</v>
      </c>
      <c r="R767">
        <v>1</v>
      </c>
      <c r="S767">
        <v>1</v>
      </c>
      <c r="T767">
        <v>1</v>
      </c>
      <c r="U767" t="e">
        <f t="shared" si="1156"/>
        <v>#VALUE!</v>
      </c>
      <c r="V767">
        <f t="shared" si="1157"/>
        <v>3983</v>
      </c>
      <c r="W767">
        <f t="shared" si="1158"/>
        <v>4397</v>
      </c>
      <c r="X767">
        <f t="shared" si="1159"/>
        <v>5857</v>
      </c>
      <c r="Y767" t="e">
        <f t="shared" si="1144"/>
        <v>#VALUE!</v>
      </c>
      <c r="Z767">
        <f t="shared" si="1145"/>
        <v>685</v>
      </c>
      <c r="AA767">
        <f t="shared" si="1146"/>
        <v>756</v>
      </c>
      <c r="AB767" s="8">
        <f t="shared" si="1147"/>
        <v>1007</v>
      </c>
      <c r="AC767" s="213" t="e">
        <f t="shared" si="1172"/>
        <v>#VALUE!</v>
      </c>
      <c r="AD767" s="213">
        <f t="shared" si="1173"/>
        <v>1.7425021865541863</v>
      </c>
      <c r="AE767" s="213">
        <f t="shared" si="1174"/>
        <v>2.1220894042075886</v>
      </c>
      <c r="AF767" s="213">
        <f t="shared" si="1175"/>
        <v>3.7633989067239022</v>
      </c>
      <c r="AG767" s="167">
        <f t="shared" si="1160"/>
        <v>1.2760000000000001E-4</v>
      </c>
      <c r="AH767" s="167">
        <f t="shared" si="1161"/>
        <v>1.7219</v>
      </c>
      <c r="AI767" s="167">
        <f t="shared" si="1162"/>
        <v>2</v>
      </c>
      <c r="AJ767" s="167">
        <f t="shared" si="1163"/>
        <v>3.76611E-4</v>
      </c>
      <c r="AK767" s="115">
        <v>894.36320000000012</v>
      </c>
      <c r="AL767" s="7">
        <v>987.455178225689</v>
      </c>
      <c r="AM767" s="7">
        <v>1315.24</v>
      </c>
      <c r="AN767">
        <v>1</v>
      </c>
      <c r="AO767">
        <v>1</v>
      </c>
      <c r="AP767">
        <v>1</v>
      </c>
      <c r="AQ767">
        <f t="shared" si="1164"/>
        <v>1007</v>
      </c>
      <c r="AR767">
        <f t="shared" si="1164"/>
        <v>1112</v>
      </c>
      <c r="AS767">
        <f t="shared" si="1165"/>
        <v>1481</v>
      </c>
      <c r="AT767">
        <f t="shared" si="1149"/>
        <v>433</v>
      </c>
      <c r="AU767">
        <f t="shared" si="1150"/>
        <v>478</v>
      </c>
      <c r="AV767" s="8">
        <f t="shared" si="1151"/>
        <v>637</v>
      </c>
      <c r="AW767" s="213">
        <f t="shared" si="1176"/>
        <v>0.69683570600601641</v>
      </c>
      <c r="AX767" s="213">
        <f t="shared" si="1177"/>
        <v>0.84904038116860037</v>
      </c>
      <c r="AY767" s="213">
        <f t="shared" si="1178"/>
        <v>1.507042286914303</v>
      </c>
      <c r="AZ767" s="119">
        <f t="shared" si="1183"/>
        <v>0.3</v>
      </c>
      <c r="BA767">
        <v>19.3</v>
      </c>
      <c r="BB767">
        <v>20.399999999999999</v>
      </c>
      <c r="BC767">
        <v>34.5</v>
      </c>
      <c r="BE767" s="7">
        <v>4290</v>
      </c>
      <c r="BG767" s="123">
        <f t="shared" si="1166"/>
        <v>0.8</v>
      </c>
      <c r="BJ767">
        <v>0</v>
      </c>
      <c r="BK767">
        <v>10</v>
      </c>
      <c r="BL767">
        <v>10.6</v>
      </c>
      <c r="BM767">
        <v>21.85</v>
      </c>
      <c r="BO767">
        <f t="shared" si="1181"/>
        <v>1</v>
      </c>
      <c r="BP767">
        <f t="shared" si="1181"/>
        <v>1</v>
      </c>
      <c r="BQ767">
        <f t="shared" si="1181"/>
        <v>1</v>
      </c>
      <c r="BR767">
        <f t="shared" si="1167"/>
        <v>1007</v>
      </c>
      <c r="BS767">
        <f t="shared" si="1179"/>
        <v>1112</v>
      </c>
      <c r="BT767">
        <f t="shared" si="1180"/>
        <v>1481</v>
      </c>
      <c r="BV767">
        <f t="shared" si="1168"/>
        <v>0</v>
      </c>
      <c r="BW767">
        <f t="shared" si="1169"/>
        <v>0</v>
      </c>
      <c r="BX767">
        <f t="shared" si="1170"/>
        <v>0</v>
      </c>
      <c r="BY767">
        <f t="shared" si="1182"/>
        <v>1</v>
      </c>
    </row>
    <row r="768" spans="1:77" x14ac:dyDescent="0.25">
      <c r="A768" t="str">
        <f t="shared" si="1171"/>
        <v>33010</v>
      </c>
      <c r="D768">
        <v>3</v>
      </c>
      <c r="E768">
        <v>30</v>
      </c>
      <c r="F768">
        <v>40.5</v>
      </c>
      <c r="G768">
        <v>10</v>
      </c>
      <c r="H768">
        <v>11.5</v>
      </c>
      <c r="I768">
        <v>0</v>
      </c>
      <c r="J768">
        <v>26</v>
      </c>
      <c r="K768">
        <v>30</v>
      </c>
      <c r="L768">
        <v>38.799999999999997</v>
      </c>
      <c r="M768" s="115">
        <f t="shared" si="1155"/>
        <v>371.7</v>
      </c>
      <c r="N768" s="7">
        <v>649</v>
      </c>
      <c r="O768" s="7">
        <v>695</v>
      </c>
      <c r="P768" s="7">
        <v>812</v>
      </c>
      <c r="Q768" s="121" t="s">
        <v>392</v>
      </c>
      <c r="R768">
        <v>1</v>
      </c>
      <c r="S768">
        <v>1</v>
      </c>
      <c r="T768">
        <v>1</v>
      </c>
      <c r="U768" t="e">
        <f t="shared" si="1156"/>
        <v>#VALUE!</v>
      </c>
      <c r="V768">
        <f t="shared" si="1157"/>
        <v>357</v>
      </c>
      <c r="W768">
        <f t="shared" si="1158"/>
        <v>382</v>
      </c>
      <c r="X768">
        <f t="shared" si="1159"/>
        <v>447</v>
      </c>
      <c r="Y768" t="e">
        <f t="shared" si="1144"/>
        <v>#VALUE!</v>
      </c>
      <c r="Z768">
        <f t="shared" si="1145"/>
        <v>61</v>
      </c>
      <c r="AA768">
        <f t="shared" si="1146"/>
        <v>66</v>
      </c>
      <c r="AB768" s="8">
        <f t="shared" si="1147"/>
        <v>77</v>
      </c>
      <c r="AC768" s="213" t="e">
        <f t="shared" si="1172"/>
        <v>#VALUE!</v>
      </c>
      <c r="AD768" s="213">
        <f t="shared" si="1173"/>
        <v>1.4912285517214862E-2</v>
      </c>
      <c r="AE768" s="213">
        <f t="shared" si="1174"/>
        <v>1.7420374778617104E-2</v>
      </c>
      <c r="AF768" s="213">
        <f t="shared" si="1175"/>
        <v>2.3616195633967978E-2</v>
      </c>
      <c r="AG768" s="167">
        <f t="shared" si="1160"/>
        <v>3.969E-4</v>
      </c>
      <c r="AH768" s="167">
        <f t="shared" si="1161"/>
        <v>1.7345999999999999</v>
      </c>
      <c r="AI768" s="167">
        <f t="shared" si="1162"/>
        <v>2</v>
      </c>
      <c r="AJ768" s="167">
        <f t="shared" si="1163"/>
        <v>3.6734700000000002E-4</v>
      </c>
      <c r="AK768" s="115">
        <v>90.020119234756137</v>
      </c>
      <c r="AL768" s="7">
        <v>96.328259324977694</v>
      </c>
      <c r="AM768" s="7">
        <v>112.64</v>
      </c>
      <c r="AN768">
        <v>1</v>
      </c>
      <c r="AO768">
        <v>1</v>
      </c>
      <c r="AP768">
        <v>1</v>
      </c>
      <c r="AQ768">
        <f t="shared" si="1164"/>
        <v>101</v>
      </c>
      <c r="AR768">
        <f t="shared" si="1164"/>
        <v>108</v>
      </c>
      <c r="AS768">
        <f t="shared" ref="AS768:AS831" si="1184">ROUND(AM768*POWER(CF_cool,AP768),0)</f>
        <v>127</v>
      </c>
      <c r="AT768">
        <f t="shared" si="1149"/>
        <v>43</v>
      </c>
      <c r="AU768">
        <f t="shared" si="1150"/>
        <v>46</v>
      </c>
      <c r="AV768" s="8">
        <f t="shared" si="1151"/>
        <v>55</v>
      </c>
      <c r="AW768" s="213">
        <f t="shared" si="1176"/>
        <v>7.4833452068909572E-3</v>
      </c>
      <c r="AX768" s="213">
        <f t="shared" si="1177"/>
        <v>8.5471699942575741E-3</v>
      </c>
      <c r="AY768" s="213">
        <f t="shared" si="1178"/>
        <v>1.2157346914354638E-2</v>
      </c>
      <c r="AZ768" s="119">
        <f t="shared" si="1183"/>
        <v>0.2</v>
      </c>
      <c r="BA768" s="121">
        <v>3.6</v>
      </c>
      <c r="BB768" s="121">
        <v>4.0999999999999996</v>
      </c>
      <c r="BC768" s="121">
        <v>5.0999999999999996</v>
      </c>
      <c r="BE768" s="7">
        <v>413</v>
      </c>
      <c r="BG768" s="123">
        <f t="shared" si="1166"/>
        <v>0.9</v>
      </c>
      <c r="BJ768">
        <v>0</v>
      </c>
      <c r="BK768">
        <v>14.2</v>
      </c>
      <c r="BL768">
        <v>16.2</v>
      </c>
      <c r="BM768">
        <v>21.85</v>
      </c>
      <c r="BO768">
        <f t="shared" si="1181"/>
        <v>1</v>
      </c>
      <c r="BP768">
        <f t="shared" si="1181"/>
        <v>1</v>
      </c>
      <c r="BQ768">
        <f t="shared" si="1181"/>
        <v>1</v>
      </c>
      <c r="BR768">
        <f t="shared" si="1167"/>
        <v>101</v>
      </c>
      <c r="BS768">
        <f t="shared" si="1179"/>
        <v>108</v>
      </c>
      <c r="BT768">
        <f t="shared" si="1180"/>
        <v>127</v>
      </c>
      <c r="BV768">
        <f t="shared" si="1168"/>
        <v>0</v>
      </c>
      <c r="BW768">
        <f t="shared" si="1169"/>
        <v>0</v>
      </c>
      <c r="BX768">
        <f t="shared" si="1170"/>
        <v>0</v>
      </c>
      <c r="BY768">
        <f t="shared" ref="BY768:BY831" si="1185">IF(SUM(BV768:BX768)=0,1,0)</f>
        <v>1</v>
      </c>
    </row>
    <row r="769" spans="1:77" x14ac:dyDescent="0.25">
      <c r="A769" t="str">
        <f t="shared" si="1171"/>
        <v>33011</v>
      </c>
      <c r="D769">
        <v>3</v>
      </c>
      <c r="E769">
        <v>30</v>
      </c>
      <c r="F769">
        <v>40.5</v>
      </c>
      <c r="G769">
        <v>11</v>
      </c>
      <c r="H769">
        <v>11.5</v>
      </c>
      <c r="I769">
        <v>0</v>
      </c>
      <c r="J769">
        <v>26</v>
      </c>
      <c r="K769">
        <v>30</v>
      </c>
      <c r="L769">
        <v>38.799999999999997</v>
      </c>
      <c r="M769" s="115">
        <f t="shared" si="1155"/>
        <v>381.48</v>
      </c>
      <c r="N769" s="7">
        <v>881.02076921515595</v>
      </c>
      <c r="O769" s="7">
        <v>942.75810617769378</v>
      </c>
      <c r="P769" s="7">
        <v>1102.4000000000001</v>
      </c>
      <c r="Q769" s="121" t="s">
        <v>392</v>
      </c>
      <c r="R769">
        <v>1</v>
      </c>
      <c r="S769">
        <v>1</v>
      </c>
      <c r="T769">
        <v>1</v>
      </c>
      <c r="U769" t="e">
        <f t="shared" si="1156"/>
        <v>#VALUE!</v>
      </c>
      <c r="V769">
        <f t="shared" si="1157"/>
        <v>485</v>
      </c>
      <c r="W769">
        <f t="shared" si="1158"/>
        <v>519</v>
      </c>
      <c r="X769">
        <f t="shared" si="1159"/>
        <v>607</v>
      </c>
      <c r="Y769" t="e">
        <f t="shared" si="1144"/>
        <v>#VALUE!</v>
      </c>
      <c r="Z769">
        <f t="shared" si="1145"/>
        <v>83</v>
      </c>
      <c r="AA769">
        <f t="shared" si="1146"/>
        <v>89</v>
      </c>
      <c r="AB769" s="8">
        <f t="shared" si="1147"/>
        <v>104</v>
      </c>
      <c r="AC769" s="213" t="e">
        <f t="shared" si="1172"/>
        <v>#VALUE!</v>
      </c>
      <c r="AD769" s="213">
        <f t="shared" si="1173"/>
        <v>4.3946616346302515E-2</v>
      </c>
      <c r="AE769" s="213">
        <f t="shared" si="1174"/>
        <v>5.0420786859709507E-2</v>
      </c>
      <c r="AF769" s="213">
        <f t="shared" si="1175"/>
        <v>6.8525797441900654E-2</v>
      </c>
      <c r="AG769" s="167">
        <f t="shared" si="1160"/>
        <v>3.969E-4</v>
      </c>
      <c r="AH769" s="167">
        <f t="shared" si="1161"/>
        <v>1.7345999999999999</v>
      </c>
      <c r="AI769" s="167">
        <f t="shared" si="1162"/>
        <v>4</v>
      </c>
      <c r="AJ769" s="167">
        <f t="shared" si="1163"/>
        <v>5.7428799999999995E-4</v>
      </c>
      <c r="AK769" s="115">
        <v>147.56138863197239</v>
      </c>
      <c r="AL769" s="7">
        <v>157.90172054122763</v>
      </c>
      <c r="AM769" s="7">
        <v>184.64</v>
      </c>
      <c r="AN769">
        <v>1</v>
      </c>
      <c r="AO769">
        <v>1</v>
      </c>
      <c r="AP769">
        <v>1</v>
      </c>
      <c r="AQ769">
        <f t="shared" si="1164"/>
        <v>166</v>
      </c>
      <c r="AR769">
        <f t="shared" si="1164"/>
        <v>178</v>
      </c>
      <c r="AS769">
        <f t="shared" si="1184"/>
        <v>208</v>
      </c>
      <c r="AT769">
        <f t="shared" si="1149"/>
        <v>71</v>
      </c>
      <c r="AU769">
        <f t="shared" si="1150"/>
        <v>77</v>
      </c>
      <c r="AV769" s="8">
        <f t="shared" si="1151"/>
        <v>89</v>
      </c>
      <c r="AW769" s="213">
        <f t="shared" si="1176"/>
        <v>3.2318018781520755E-2</v>
      </c>
      <c r="AX769" s="213">
        <f t="shared" si="1177"/>
        <v>3.791212896273595E-2</v>
      </c>
      <c r="AY769" s="213">
        <f t="shared" si="1178"/>
        <v>5.0420786859709507E-2</v>
      </c>
      <c r="AZ769" s="119">
        <f t="shared" si="1183"/>
        <v>0.4</v>
      </c>
      <c r="BA769" s="1">
        <v>3.6</v>
      </c>
      <c r="BB769">
        <v>4.0999999999999996</v>
      </c>
      <c r="BC769">
        <v>5.0999999999999996</v>
      </c>
      <c r="BE769" s="7">
        <v>561</v>
      </c>
      <c r="BG769" s="123">
        <f t="shared" si="1166"/>
        <v>0.68</v>
      </c>
      <c r="BJ769">
        <v>0</v>
      </c>
      <c r="BK769">
        <v>14.2</v>
      </c>
      <c r="BL769">
        <v>16.2</v>
      </c>
      <c r="BM769">
        <v>21.85</v>
      </c>
      <c r="BO769">
        <f t="shared" si="1181"/>
        <v>1</v>
      </c>
      <c r="BP769">
        <f t="shared" si="1181"/>
        <v>1</v>
      </c>
      <c r="BQ769">
        <f t="shared" si="1181"/>
        <v>1</v>
      </c>
      <c r="BR769">
        <f t="shared" si="1167"/>
        <v>166</v>
      </c>
      <c r="BS769">
        <f t="shared" si="1179"/>
        <v>178</v>
      </c>
      <c r="BT769">
        <f t="shared" si="1180"/>
        <v>208</v>
      </c>
      <c r="BV769">
        <f t="shared" si="1168"/>
        <v>0</v>
      </c>
      <c r="BW769">
        <f t="shared" si="1169"/>
        <v>0</v>
      </c>
      <c r="BX769">
        <f t="shared" si="1170"/>
        <v>0</v>
      </c>
      <c r="BY769">
        <f t="shared" si="1185"/>
        <v>1</v>
      </c>
    </row>
    <row r="770" spans="1:77" x14ac:dyDescent="0.25">
      <c r="A770" t="str">
        <f t="shared" si="1171"/>
        <v>33010</v>
      </c>
      <c r="D770">
        <v>3</v>
      </c>
      <c r="E770">
        <v>30</v>
      </c>
      <c r="F770">
        <v>40.5</v>
      </c>
      <c r="G770">
        <v>10</v>
      </c>
      <c r="H770">
        <v>11.5</v>
      </c>
      <c r="I770">
        <v>0</v>
      </c>
      <c r="J770">
        <v>26</v>
      </c>
      <c r="K770">
        <v>30</v>
      </c>
      <c r="L770">
        <v>40</v>
      </c>
      <c r="M770" s="115">
        <f t="shared" si="1155"/>
        <v>446.40000000000003</v>
      </c>
      <c r="N770" s="7">
        <v>841.69225687813923</v>
      </c>
      <c r="O770" s="7">
        <v>901.35950941531064</v>
      </c>
      <c r="P770" s="7">
        <v>1066.3800000000001</v>
      </c>
      <c r="Q770" s="121" t="s">
        <v>392</v>
      </c>
      <c r="R770">
        <v>1</v>
      </c>
      <c r="S770">
        <v>1</v>
      </c>
      <c r="T770">
        <v>1</v>
      </c>
      <c r="U770" t="e">
        <f t="shared" si="1156"/>
        <v>#VALUE!</v>
      </c>
      <c r="V770">
        <f t="shared" si="1157"/>
        <v>463</v>
      </c>
      <c r="W770">
        <f t="shared" si="1158"/>
        <v>496</v>
      </c>
      <c r="X770">
        <f t="shared" si="1159"/>
        <v>587</v>
      </c>
      <c r="Y770" t="e">
        <f t="shared" si="1144"/>
        <v>#VALUE!</v>
      </c>
      <c r="Z770">
        <f t="shared" si="1145"/>
        <v>80</v>
      </c>
      <c r="AA770">
        <f t="shared" si="1146"/>
        <v>85</v>
      </c>
      <c r="AB770" s="8">
        <f t="shared" si="1147"/>
        <v>101</v>
      </c>
      <c r="AC770" s="213" t="e">
        <f t="shared" si="1172"/>
        <v>#VALUE!</v>
      </c>
      <c r="AD770" s="213">
        <f t="shared" si="1173"/>
        <v>2.5467517374929537E-2</v>
      </c>
      <c r="AE770" s="213">
        <f t="shared" si="1174"/>
        <v>2.8706699380010834E-2</v>
      </c>
      <c r="AF770" s="213">
        <f t="shared" si="1175"/>
        <v>4.0360726066606588E-2</v>
      </c>
      <c r="AG770" s="167">
        <f t="shared" si="1160"/>
        <v>3.969E-4</v>
      </c>
      <c r="AH770" s="167">
        <f t="shared" si="1161"/>
        <v>1.7345999999999999</v>
      </c>
      <c r="AI770" s="167">
        <f t="shared" si="1162"/>
        <v>2</v>
      </c>
      <c r="AJ770" s="167">
        <f t="shared" si="1163"/>
        <v>3.6734700000000002E-4</v>
      </c>
      <c r="AK770" s="115">
        <v>116.68990721587436</v>
      </c>
      <c r="AL770" s="7">
        <v>124.96201154556491</v>
      </c>
      <c r="AM770" s="7">
        <v>147.84</v>
      </c>
      <c r="AN770">
        <v>1</v>
      </c>
      <c r="AO770">
        <v>1</v>
      </c>
      <c r="AP770">
        <v>1</v>
      </c>
      <c r="AQ770">
        <f t="shared" si="1164"/>
        <v>131</v>
      </c>
      <c r="AR770">
        <f t="shared" si="1164"/>
        <v>141</v>
      </c>
      <c r="AS770">
        <f t="shared" si="1184"/>
        <v>166</v>
      </c>
      <c r="AT770">
        <f t="shared" si="1149"/>
        <v>56</v>
      </c>
      <c r="AU770">
        <f t="shared" si="1150"/>
        <v>61</v>
      </c>
      <c r="AV770" s="8">
        <f t="shared" si="1151"/>
        <v>71</v>
      </c>
      <c r="AW770" s="213">
        <f t="shared" si="1176"/>
        <v>1.259718323955414E-2</v>
      </c>
      <c r="AX770" s="213">
        <f t="shared" si="1177"/>
        <v>1.4912285517214862E-2</v>
      </c>
      <c r="AY770" s="213">
        <f t="shared" si="1178"/>
        <v>2.0121181956160382E-2</v>
      </c>
      <c r="AZ770" s="119">
        <f t="shared" si="1183"/>
        <v>0.2</v>
      </c>
      <c r="BA770" s="1">
        <v>4.8</v>
      </c>
      <c r="BB770">
        <v>5.4</v>
      </c>
      <c r="BC770">
        <v>6.8</v>
      </c>
      <c r="BE770" s="7">
        <v>496</v>
      </c>
      <c r="BG770" s="123">
        <f t="shared" si="1166"/>
        <v>0.9</v>
      </c>
      <c r="BJ770">
        <v>0</v>
      </c>
      <c r="BK770">
        <v>13.6</v>
      </c>
      <c r="BL770">
        <v>15.6</v>
      </c>
      <c r="BM770">
        <v>21.85</v>
      </c>
      <c r="BO770">
        <f t="shared" si="1181"/>
        <v>1</v>
      </c>
      <c r="BP770">
        <f t="shared" si="1181"/>
        <v>1</v>
      </c>
      <c r="BQ770">
        <f t="shared" si="1181"/>
        <v>1</v>
      </c>
      <c r="BR770">
        <f t="shared" si="1167"/>
        <v>131</v>
      </c>
      <c r="BS770">
        <f t="shared" si="1179"/>
        <v>141</v>
      </c>
      <c r="BT770">
        <f t="shared" si="1180"/>
        <v>166</v>
      </c>
      <c r="BV770">
        <f t="shared" si="1168"/>
        <v>0</v>
      </c>
      <c r="BW770">
        <f t="shared" si="1169"/>
        <v>0</v>
      </c>
      <c r="BX770">
        <f t="shared" si="1170"/>
        <v>0</v>
      </c>
      <c r="BY770">
        <f t="shared" si="1185"/>
        <v>1</v>
      </c>
    </row>
    <row r="771" spans="1:77" x14ac:dyDescent="0.25">
      <c r="A771" t="str">
        <f t="shared" si="1171"/>
        <v>33011</v>
      </c>
      <c r="D771">
        <v>3</v>
      </c>
      <c r="E771">
        <v>30</v>
      </c>
      <c r="F771">
        <v>40.5</v>
      </c>
      <c r="G771">
        <v>11</v>
      </c>
      <c r="H771">
        <v>11.5</v>
      </c>
      <c r="I771">
        <v>0</v>
      </c>
      <c r="J771">
        <v>26</v>
      </c>
      <c r="K771">
        <v>30</v>
      </c>
      <c r="L771">
        <v>40</v>
      </c>
      <c r="M771" s="115">
        <f t="shared" si="1155"/>
        <v>457.64000000000004</v>
      </c>
      <c r="N771" s="7">
        <v>1142.0361657917249</v>
      </c>
      <c r="O771" s="7">
        <v>1222.9946868592929</v>
      </c>
      <c r="P771" s="7">
        <v>1446.9</v>
      </c>
      <c r="Q771" s="121" t="s">
        <v>392</v>
      </c>
      <c r="R771">
        <v>1</v>
      </c>
      <c r="S771">
        <v>1</v>
      </c>
      <c r="T771">
        <v>1</v>
      </c>
      <c r="U771" t="e">
        <f t="shared" si="1156"/>
        <v>#VALUE!</v>
      </c>
      <c r="V771">
        <f t="shared" si="1157"/>
        <v>629</v>
      </c>
      <c r="W771">
        <f t="shared" si="1158"/>
        <v>673</v>
      </c>
      <c r="X771">
        <f t="shared" si="1159"/>
        <v>796</v>
      </c>
      <c r="Y771" t="e">
        <f t="shared" si="1144"/>
        <v>#VALUE!</v>
      </c>
      <c r="Z771">
        <f t="shared" si="1145"/>
        <v>108</v>
      </c>
      <c r="AA771">
        <f t="shared" si="1146"/>
        <v>116</v>
      </c>
      <c r="AB771" s="8">
        <f t="shared" si="1147"/>
        <v>137</v>
      </c>
      <c r="AC771" s="213" t="e">
        <f t="shared" si="1172"/>
        <v>#VALUE!</v>
      </c>
      <c r="AD771" s="213">
        <f t="shared" si="1173"/>
        <v>7.3816129100311351E-2</v>
      </c>
      <c r="AE771" s="213">
        <f t="shared" si="1174"/>
        <v>8.4979793211331894E-2</v>
      </c>
      <c r="AF771" s="213">
        <f t="shared" si="1175"/>
        <v>0.11797610648334471</v>
      </c>
      <c r="AG771" s="167">
        <f t="shared" si="1160"/>
        <v>3.969E-4</v>
      </c>
      <c r="AH771" s="167">
        <f t="shared" si="1161"/>
        <v>1.7345999999999999</v>
      </c>
      <c r="AI771" s="167">
        <f t="shared" si="1162"/>
        <v>4</v>
      </c>
      <c r="AJ771" s="167">
        <f t="shared" si="1163"/>
        <v>5.7428799999999995E-4</v>
      </c>
      <c r="AK771" s="115">
        <v>191</v>
      </c>
      <c r="AL771" s="7">
        <v>205</v>
      </c>
      <c r="AM771" s="7">
        <v>242</v>
      </c>
      <c r="AN771">
        <v>1</v>
      </c>
      <c r="AO771">
        <v>1</v>
      </c>
      <c r="AP771">
        <v>1</v>
      </c>
      <c r="AQ771">
        <f t="shared" si="1164"/>
        <v>215</v>
      </c>
      <c r="AR771">
        <f t="shared" si="1164"/>
        <v>231</v>
      </c>
      <c r="AS771">
        <f t="shared" si="1184"/>
        <v>273</v>
      </c>
      <c r="AT771">
        <f t="shared" si="1149"/>
        <v>92</v>
      </c>
      <c r="AU771">
        <f t="shared" si="1150"/>
        <v>99</v>
      </c>
      <c r="AV771" s="8">
        <f t="shared" si="1151"/>
        <v>117</v>
      </c>
      <c r="AW771" s="213">
        <f t="shared" si="1176"/>
        <v>5.3822553294877208E-2</v>
      </c>
      <c r="AX771" s="213">
        <f t="shared" si="1177"/>
        <v>6.2186448594887547E-2</v>
      </c>
      <c r="AY771" s="213">
        <f t="shared" si="1178"/>
        <v>8.6429866321937721E-2</v>
      </c>
      <c r="AZ771" s="119">
        <f t="shared" si="1183"/>
        <v>0.4</v>
      </c>
      <c r="BA771" s="1">
        <v>4.8</v>
      </c>
      <c r="BB771">
        <v>5.4</v>
      </c>
      <c r="BC771">
        <v>6.8</v>
      </c>
      <c r="BE771" s="7">
        <v>673</v>
      </c>
      <c r="BG771" s="123">
        <f t="shared" si="1166"/>
        <v>0.68</v>
      </c>
      <c r="BJ771">
        <v>0</v>
      </c>
      <c r="BK771">
        <v>13.6</v>
      </c>
      <c r="BL771">
        <v>15.6</v>
      </c>
      <c r="BM771">
        <v>21.85</v>
      </c>
      <c r="BO771">
        <f t="shared" si="1181"/>
        <v>1</v>
      </c>
      <c r="BP771">
        <f t="shared" si="1181"/>
        <v>1</v>
      </c>
      <c r="BQ771">
        <f t="shared" si="1181"/>
        <v>1</v>
      </c>
      <c r="BR771">
        <f t="shared" si="1167"/>
        <v>215</v>
      </c>
      <c r="BS771">
        <f t="shared" si="1179"/>
        <v>231</v>
      </c>
      <c r="BT771">
        <f t="shared" si="1180"/>
        <v>273</v>
      </c>
      <c r="BV771">
        <f t="shared" si="1168"/>
        <v>0</v>
      </c>
      <c r="BW771">
        <f t="shared" si="1169"/>
        <v>0</v>
      </c>
      <c r="BX771">
        <f t="shared" si="1170"/>
        <v>0</v>
      </c>
      <c r="BY771">
        <f t="shared" si="1185"/>
        <v>1</v>
      </c>
    </row>
    <row r="772" spans="1:77" x14ac:dyDescent="0.25">
      <c r="A772" t="str">
        <f t="shared" si="1171"/>
        <v>33015</v>
      </c>
      <c r="D772">
        <v>3</v>
      </c>
      <c r="E772">
        <v>30</v>
      </c>
      <c r="F772">
        <v>40.5</v>
      </c>
      <c r="G772">
        <v>15</v>
      </c>
      <c r="H772">
        <v>16.5</v>
      </c>
      <c r="I772">
        <v>0</v>
      </c>
      <c r="J772">
        <v>26</v>
      </c>
      <c r="K772">
        <v>30</v>
      </c>
      <c r="L772">
        <v>41.1</v>
      </c>
      <c r="M772" s="115">
        <f t="shared" si="1155"/>
        <v>652</v>
      </c>
      <c r="N772" s="7">
        <v>957.19258357509659</v>
      </c>
      <c r="O772" s="7">
        <v>1027.5250511543745</v>
      </c>
      <c r="P772" s="7">
        <v>1359.96</v>
      </c>
      <c r="Q772" s="121" t="s">
        <v>392</v>
      </c>
      <c r="R772">
        <v>1</v>
      </c>
      <c r="S772">
        <v>1</v>
      </c>
      <c r="T772">
        <v>1</v>
      </c>
      <c r="U772" t="e">
        <f t="shared" si="1156"/>
        <v>#VALUE!</v>
      </c>
      <c r="V772">
        <f t="shared" si="1157"/>
        <v>527</v>
      </c>
      <c r="W772">
        <f t="shared" si="1158"/>
        <v>565</v>
      </c>
      <c r="X772">
        <f t="shared" si="1159"/>
        <v>748</v>
      </c>
      <c r="Y772" t="e">
        <f t="shared" si="1144"/>
        <v>#VALUE!</v>
      </c>
      <c r="Z772">
        <f t="shared" si="1145"/>
        <v>91</v>
      </c>
      <c r="AA772">
        <f t="shared" si="1146"/>
        <v>97</v>
      </c>
      <c r="AB772" s="8">
        <f t="shared" si="1147"/>
        <v>129</v>
      </c>
      <c r="AC772" s="213" t="e">
        <f t="shared" si="1172"/>
        <v>#VALUE!</v>
      </c>
      <c r="AD772" s="213">
        <f t="shared" si="1173"/>
        <v>3.8997826920847335E-2</v>
      </c>
      <c r="AE772" s="213">
        <f t="shared" si="1174"/>
        <v>4.427979046830486E-2</v>
      </c>
      <c r="AF772" s="213">
        <f t="shared" si="1175"/>
        <v>7.8087479388412651E-2</v>
      </c>
      <c r="AG772" s="167">
        <f t="shared" si="1160"/>
        <v>2.0829999999999999E-4</v>
      </c>
      <c r="AH772" s="167">
        <f t="shared" si="1161"/>
        <v>1.724</v>
      </c>
      <c r="AI772" s="167">
        <f t="shared" si="1162"/>
        <v>2</v>
      </c>
      <c r="AJ772" s="167">
        <f t="shared" si="1163"/>
        <v>4.6182900000000003E-4</v>
      </c>
      <c r="AK772" s="115">
        <f>AK42</f>
        <v>423.65815696218516</v>
      </c>
      <c r="AL772" s="7">
        <v>140.26129481477255</v>
      </c>
      <c r="AM772" s="7">
        <v>185.64</v>
      </c>
      <c r="AN772">
        <v>1</v>
      </c>
      <c r="AO772">
        <v>1</v>
      </c>
      <c r="AP772">
        <v>1</v>
      </c>
      <c r="AQ772">
        <f t="shared" si="1164"/>
        <v>477</v>
      </c>
      <c r="AR772">
        <f t="shared" si="1164"/>
        <v>158</v>
      </c>
      <c r="AS772">
        <f t="shared" si="1184"/>
        <v>209</v>
      </c>
      <c r="AT772">
        <f t="shared" si="1149"/>
        <v>205</v>
      </c>
      <c r="AU772">
        <f t="shared" si="1150"/>
        <v>68</v>
      </c>
      <c r="AV772" s="8">
        <f t="shared" si="1151"/>
        <v>90</v>
      </c>
      <c r="AW772" s="213">
        <f t="shared" si="1176"/>
        <v>0.19636129625083126</v>
      </c>
      <c r="AX772" s="213">
        <f t="shared" si="1177"/>
        <v>2.1846873064419001E-2</v>
      </c>
      <c r="AY772" s="213">
        <f t="shared" si="1178"/>
        <v>3.8149978326402677E-2</v>
      </c>
      <c r="AZ772" s="119">
        <f t="shared" si="1183"/>
        <v>0.3</v>
      </c>
      <c r="BA772" s="1">
        <v>4.8</v>
      </c>
      <c r="BB772">
        <v>5.5</v>
      </c>
      <c r="BC772">
        <v>7.2</v>
      </c>
      <c r="BE772" s="7">
        <v>815</v>
      </c>
      <c r="BG772" s="123">
        <f t="shared" si="1166"/>
        <v>0.8</v>
      </c>
      <c r="BJ772">
        <v>0</v>
      </c>
      <c r="BK772">
        <v>12.3</v>
      </c>
      <c r="BL772">
        <v>14.4</v>
      </c>
      <c r="BM772">
        <v>21.85</v>
      </c>
      <c r="BO772">
        <f t="shared" si="1181"/>
        <v>1</v>
      </c>
      <c r="BP772">
        <f t="shared" si="1181"/>
        <v>1</v>
      </c>
      <c r="BQ772">
        <f t="shared" si="1181"/>
        <v>1</v>
      </c>
      <c r="BR772">
        <f t="shared" si="1167"/>
        <v>477</v>
      </c>
      <c r="BS772">
        <f t="shared" si="1179"/>
        <v>158</v>
      </c>
      <c r="BT772">
        <f t="shared" si="1180"/>
        <v>209</v>
      </c>
      <c r="BV772">
        <f t="shared" si="1168"/>
        <v>0</v>
      </c>
      <c r="BW772">
        <f t="shared" si="1169"/>
        <v>0</v>
      </c>
      <c r="BX772">
        <f t="shared" si="1170"/>
        <v>0</v>
      </c>
      <c r="BY772">
        <f t="shared" si="1185"/>
        <v>1</v>
      </c>
    </row>
    <row r="773" spans="1:77" x14ac:dyDescent="0.25">
      <c r="A773" t="str">
        <f t="shared" si="1171"/>
        <v>33016</v>
      </c>
      <c r="D773">
        <v>3</v>
      </c>
      <c r="E773">
        <v>30</v>
      </c>
      <c r="F773">
        <v>40.5</v>
      </c>
      <c r="G773">
        <v>16</v>
      </c>
      <c r="H773">
        <v>16.5</v>
      </c>
      <c r="I773">
        <v>0</v>
      </c>
      <c r="J773">
        <v>26</v>
      </c>
      <c r="K773">
        <v>30</v>
      </c>
      <c r="L773">
        <v>41.1</v>
      </c>
      <c r="M773" s="115">
        <f t="shared" si="1155"/>
        <v>603.84</v>
      </c>
      <c r="N773" s="7">
        <v>1399.7241764138612</v>
      </c>
      <c r="O773" s="7">
        <v>1502.5729206967153</v>
      </c>
      <c r="P773" s="7">
        <v>1988.7</v>
      </c>
      <c r="Q773" s="121" t="s">
        <v>392</v>
      </c>
      <c r="R773">
        <v>1</v>
      </c>
      <c r="S773">
        <v>1</v>
      </c>
      <c r="T773">
        <v>1</v>
      </c>
      <c r="U773" t="e">
        <f t="shared" si="1156"/>
        <v>#VALUE!</v>
      </c>
      <c r="V773">
        <f t="shared" si="1157"/>
        <v>770</v>
      </c>
      <c r="W773">
        <f t="shared" si="1158"/>
        <v>827</v>
      </c>
      <c r="X773">
        <f t="shared" si="1159"/>
        <v>1094</v>
      </c>
      <c r="Y773" t="e">
        <f t="shared" si="1144"/>
        <v>#VALUE!</v>
      </c>
      <c r="Z773">
        <f t="shared" si="1145"/>
        <v>132</v>
      </c>
      <c r="AA773">
        <f t="shared" si="1146"/>
        <v>142</v>
      </c>
      <c r="AB773" s="8">
        <f t="shared" si="1147"/>
        <v>188</v>
      </c>
      <c r="AC773" s="213" t="e">
        <f t="shared" si="1172"/>
        <v>#VALUE!</v>
      </c>
      <c r="AD773" s="213">
        <f t="shared" si="1173"/>
        <v>0.24359441770630261</v>
      </c>
      <c r="AE773" s="213">
        <f t="shared" si="1174"/>
        <v>0.28176753116441289</v>
      </c>
      <c r="AF773" s="213">
        <f t="shared" si="1175"/>
        <v>0.49303522037840225</v>
      </c>
      <c r="AG773" s="167">
        <f t="shared" si="1160"/>
        <v>2.0829999999999999E-4</v>
      </c>
      <c r="AH773" s="167">
        <f t="shared" si="1161"/>
        <v>1.724</v>
      </c>
      <c r="AI773" s="167">
        <f t="shared" si="1162"/>
        <v>4</v>
      </c>
      <c r="AJ773" s="167">
        <f t="shared" si="1163"/>
        <v>1.392796E-3</v>
      </c>
      <c r="AK773" s="115">
        <v>214</v>
      </c>
      <c r="AL773" s="7">
        <v>230</v>
      </c>
      <c r="AM773" s="7">
        <v>305</v>
      </c>
      <c r="AN773">
        <v>1</v>
      </c>
      <c r="AO773">
        <v>1</v>
      </c>
      <c r="AP773">
        <v>1</v>
      </c>
      <c r="AQ773">
        <f t="shared" si="1164"/>
        <v>241</v>
      </c>
      <c r="AR773">
        <f t="shared" si="1164"/>
        <v>259</v>
      </c>
      <c r="AS773">
        <f t="shared" si="1184"/>
        <v>343</v>
      </c>
      <c r="AT773">
        <f t="shared" si="1149"/>
        <v>104</v>
      </c>
      <c r="AU773">
        <f t="shared" si="1150"/>
        <v>111</v>
      </c>
      <c r="AV773" s="8">
        <f t="shared" si="1151"/>
        <v>147</v>
      </c>
      <c r="AW773" s="213">
        <f t="shared" si="1176"/>
        <v>0.15145545706616498</v>
      </c>
      <c r="AX773" s="213">
        <f t="shared" si="1177"/>
        <v>0.17245222756471071</v>
      </c>
      <c r="AY773" s="213">
        <f t="shared" si="1178"/>
        <v>0.30189302746777824</v>
      </c>
      <c r="AZ773" s="119">
        <f t="shared" si="1183"/>
        <v>0.6</v>
      </c>
      <c r="BA773" s="1">
        <v>4.8</v>
      </c>
      <c r="BB773">
        <v>5.5</v>
      </c>
      <c r="BC773">
        <v>7.2</v>
      </c>
      <c r="BE773" s="7">
        <v>888</v>
      </c>
      <c r="BG773" s="123">
        <f t="shared" si="1166"/>
        <v>0.68</v>
      </c>
      <c r="BJ773">
        <v>0</v>
      </c>
      <c r="BK773">
        <v>12.3</v>
      </c>
      <c r="BL773">
        <v>14.4</v>
      </c>
      <c r="BM773">
        <v>21.85</v>
      </c>
      <c r="BO773">
        <f t="shared" si="1181"/>
        <v>1</v>
      </c>
      <c r="BP773">
        <f t="shared" si="1181"/>
        <v>1</v>
      </c>
      <c r="BQ773">
        <f t="shared" si="1181"/>
        <v>1</v>
      </c>
      <c r="BR773">
        <f t="shared" si="1167"/>
        <v>241</v>
      </c>
      <c r="BS773">
        <f t="shared" si="1179"/>
        <v>259</v>
      </c>
      <c r="BT773">
        <f t="shared" si="1180"/>
        <v>343</v>
      </c>
      <c r="BV773">
        <f t="shared" si="1168"/>
        <v>0</v>
      </c>
      <c r="BW773">
        <f t="shared" si="1169"/>
        <v>0</v>
      </c>
      <c r="BX773">
        <f t="shared" si="1170"/>
        <v>0</v>
      </c>
      <c r="BY773">
        <f t="shared" si="1185"/>
        <v>1</v>
      </c>
    </row>
    <row r="774" spans="1:77" x14ac:dyDescent="0.25">
      <c r="A774" t="str">
        <f t="shared" si="1171"/>
        <v>33020</v>
      </c>
      <c r="D774">
        <v>3</v>
      </c>
      <c r="E774">
        <v>30</v>
      </c>
      <c r="F774">
        <v>40.5</v>
      </c>
      <c r="G774">
        <v>20</v>
      </c>
      <c r="H774">
        <v>21.5</v>
      </c>
      <c r="I774">
        <v>0</v>
      </c>
      <c r="J774">
        <v>26</v>
      </c>
      <c r="K774">
        <v>30</v>
      </c>
      <c r="L774">
        <v>41.1</v>
      </c>
      <c r="M774" s="115">
        <f t="shared" si="1155"/>
        <v>915.2</v>
      </c>
      <c r="N774" s="7">
        <v>1346.575008837732</v>
      </c>
      <c r="O774" s="7">
        <v>1442.0332127786496</v>
      </c>
      <c r="P774" s="7">
        <v>1706.04</v>
      </c>
      <c r="Q774" s="121" t="s">
        <v>392</v>
      </c>
      <c r="R774">
        <v>1</v>
      </c>
      <c r="S774">
        <v>1</v>
      </c>
      <c r="T774">
        <v>1</v>
      </c>
      <c r="U774" t="e">
        <f t="shared" si="1156"/>
        <v>#VALUE!</v>
      </c>
      <c r="V774">
        <f t="shared" si="1157"/>
        <v>741</v>
      </c>
      <c r="W774">
        <f t="shared" si="1158"/>
        <v>794</v>
      </c>
      <c r="X774">
        <f t="shared" si="1159"/>
        <v>939</v>
      </c>
      <c r="Y774" t="e">
        <f t="shared" si="1144"/>
        <v>#VALUE!</v>
      </c>
      <c r="Z774">
        <f t="shared" si="1145"/>
        <v>127</v>
      </c>
      <c r="AA774">
        <f t="shared" si="1146"/>
        <v>137</v>
      </c>
      <c r="AB774" s="8">
        <f t="shared" si="1147"/>
        <v>162</v>
      </c>
      <c r="AC774" s="213" t="e">
        <f t="shared" si="1172"/>
        <v>#VALUE!</v>
      </c>
      <c r="AD774" s="213">
        <f t="shared" si="1173"/>
        <v>6.1164669986451523E-2</v>
      </c>
      <c r="AE774" s="213">
        <f t="shared" si="1174"/>
        <v>7.1136415878601991E-2</v>
      </c>
      <c r="AF774" s="213">
        <f t="shared" si="1175"/>
        <v>9.934871922202243E-2</v>
      </c>
      <c r="AG774" s="167">
        <f t="shared" si="1160"/>
        <v>1.2760000000000001E-4</v>
      </c>
      <c r="AH774" s="167">
        <f t="shared" si="1161"/>
        <v>1.7219</v>
      </c>
      <c r="AI774" s="167">
        <f t="shared" si="1162"/>
        <v>2</v>
      </c>
      <c r="AJ774" s="167">
        <f t="shared" si="1163"/>
        <v>3.76611E-4</v>
      </c>
      <c r="AK774" s="115">
        <v>166.41571994991173</v>
      </c>
      <c r="AL774" s="7">
        <v>178.21286873827722</v>
      </c>
      <c r="AM774" s="7">
        <v>210.84</v>
      </c>
      <c r="AN774">
        <v>1</v>
      </c>
      <c r="AO774">
        <v>1</v>
      </c>
      <c r="AP774">
        <v>1</v>
      </c>
      <c r="AQ774">
        <f t="shared" si="1164"/>
        <v>187</v>
      </c>
      <c r="AR774">
        <f t="shared" si="1164"/>
        <v>201</v>
      </c>
      <c r="AS774">
        <f t="shared" si="1184"/>
        <v>237</v>
      </c>
      <c r="AT774">
        <f t="shared" si="1149"/>
        <v>80</v>
      </c>
      <c r="AU774">
        <f t="shared" si="1150"/>
        <v>86</v>
      </c>
      <c r="AV774" s="8">
        <f t="shared" si="1151"/>
        <v>102</v>
      </c>
      <c r="AW774" s="213">
        <f t="shared" si="1176"/>
        <v>2.4359221441199813E-2</v>
      </c>
      <c r="AX774" s="213">
        <f t="shared" si="1177"/>
        <v>2.8133139623984744E-2</v>
      </c>
      <c r="AY774" s="213">
        <f t="shared" si="1178"/>
        <v>3.9520561382731245E-2</v>
      </c>
      <c r="AZ774" s="119">
        <f t="shared" si="1183"/>
        <v>0.4</v>
      </c>
      <c r="BA774" s="1">
        <v>4.8</v>
      </c>
      <c r="BB774">
        <v>5.5</v>
      </c>
      <c r="BC774">
        <v>7.2</v>
      </c>
      <c r="BE774" s="7">
        <v>1144</v>
      </c>
      <c r="BG774" s="123">
        <f t="shared" si="1166"/>
        <v>0.8</v>
      </c>
      <c r="BJ774">
        <v>0</v>
      </c>
      <c r="BK774">
        <v>12.3</v>
      </c>
      <c r="BL774">
        <v>14.4</v>
      </c>
      <c r="BM774">
        <v>21.85</v>
      </c>
      <c r="BO774">
        <f t="shared" si="1181"/>
        <v>1</v>
      </c>
      <c r="BP774">
        <f t="shared" si="1181"/>
        <v>1</v>
      </c>
      <c r="BQ774">
        <f t="shared" si="1181"/>
        <v>1</v>
      </c>
      <c r="BR774">
        <f t="shared" si="1167"/>
        <v>187</v>
      </c>
      <c r="BS774">
        <f t="shared" si="1179"/>
        <v>201</v>
      </c>
      <c r="BT774">
        <f t="shared" si="1180"/>
        <v>237</v>
      </c>
      <c r="BV774">
        <f t="shared" si="1168"/>
        <v>0</v>
      </c>
      <c r="BW774">
        <f t="shared" si="1169"/>
        <v>0</v>
      </c>
      <c r="BX774">
        <f t="shared" si="1170"/>
        <v>0</v>
      </c>
      <c r="BY774">
        <f t="shared" si="1185"/>
        <v>1</v>
      </c>
    </row>
    <row r="775" spans="1:77" x14ac:dyDescent="0.25">
      <c r="A775" t="str">
        <f t="shared" si="1171"/>
        <v>33021</v>
      </c>
      <c r="D775">
        <v>3</v>
      </c>
      <c r="E775">
        <v>30</v>
      </c>
      <c r="F775">
        <v>40.5</v>
      </c>
      <c r="G775">
        <v>21</v>
      </c>
      <c r="H775">
        <v>21.5</v>
      </c>
      <c r="I775">
        <v>0</v>
      </c>
      <c r="J775">
        <v>26</v>
      </c>
      <c r="K775">
        <v>30</v>
      </c>
      <c r="L775">
        <v>41.1</v>
      </c>
      <c r="M775" s="115">
        <f t="shared" si="1155"/>
        <v>935.2</v>
      </c>
      <c r="N775" s="7">
        <v>1802.6437228662567</v>
      </c>
      <c r="O775" s="7">
        <v>1935.0981352499616</v>
      </c>
      <c r="P775" s="7">
        <v>2561.16</v>
      </c>
      <c r="Q775" s="121" t="s">
        <v>392</v>
      </c>
      <c r="R775">
        <v>1</v>
      </c>
      <c r="S775">
        <v>1</v>
      </c>
      <c r="T775">
        <v>1</v>
      </c>
      <c r="U775" t="e">
        <f t="shared" si="1156"/>
        <v>#VALUE!</v>
      </c>
      <c r="V775">
        <f t="shared" si="1157"/>
        <v>992</v>
      </c>
      <c r="W775">
        <f t="shared" si="1158"/>
        <v>1065</v>
      </c>
      <c r="X775">
        <f t="shared" si="1159"/>
        <v>1410</v>
      </c>
      <c r="Y775" t="e">
        <f t="shared" si="1144"/>
        <v>#VALUE!</v>
      </c>
      <c r="Z775">
        <f t="shared" si="1145"/>
        <v>171</v>
      </c>
      <c r="AA775">
        <f t="shared" si="1146"/>
        <v>183</v>
      </c>
      <c r="AB775" s="8">
        <f t="shared" si="1147"/>
        <v>243</v>
      </c>
      <c r="AC775" s="213" t="e">
        <f t="shared" si="1172"/>
        <v>#VALUE!</v>
      </c>
      <c r="AD775" s="213">
        <f t="shared" si="1173"/>
        <v>0.152811177592419</v>
      </c>
      <c r="AE775" s="213">
        <f t="shared" si="1174"/>
        <v>0.17489403649518193</v>
      </c>
      <c r="AF775" s="213">
        <f t="shared" si="1175"/>
        <v>0.30755878449910939</v>
      </c>
      <c r="AG775" s="167">
        <f t="shared" si="1160"/>
        <v>1.2760000000000001E-4</v>
      </c>
      <c r="AH775" s="167">
        <f t="shared" si="1161"/>
        <v>1.7219</v>
      </c>
      <c r="AI775" s="167">
        <f t="shared" si="1162"/>
        <v>4</v>
      </c>
      <c r="AJ775" s="167">
        <f t="shared" si="1163"/>
        <v>5.1420100000000005E-4</v>
      </c>
      <c r="AK775" s="115">
        <v>233.82931859416351</v>
      </c>
      <c r="AL775" s="7">
        <v>251.01059773412922</v>
      </c>
      <c r="AM775" s="7">
        <v>332.22</v>
      </c>
      <c r="AN775">
        <v>1</v>
      </c>
      <c r="AO775">
        <v>1</v>
      </c>
      <c r="AP775">
        <v>1</v>
      </c>
      <c r="AQ775">
        <f t="shared" si="1164"/>
        <v>263</v>
      </c>
      <c r="AR775">
        <f t="shared" si="1164"/>
        <v>283</v>
      </c>
      <c r="AS775">
        <f t="shared" si="1184"/>
        <v>374</v>
      </c>
      <c r="AT775">
        <f t="shared" si="1149"/>
        <v>113</v>
      </c>
      <c r="AU775">
        <f t="shared" si="1150"/>
        <v>122</v>
      </c>
      <c r="AV775" s="8">
        <f t="shared" si="1151"/>
        <v>161</v>
      </c>
      <c r="AW775" s="213">
        <f t="shared" si="1176"/>
        <v>6.7020980507745589E-2</v>
      </c>
      <c r="AX775" s="213">
        <f t="shared" si="1177"/>
        <v>7.8056267127942336E-2</v>
      </c>
      <c r="AY775" s="213">
        <f t="shared" si="1178"/>
        <v>0.13554292342733534</v>
      </c>
      <c r="AZ775" s="119">
        <f t="shared" si="1183"/>
        <v>0.8</v>
      </c>
      <c r="BA775" s="1">
        <v>4.8</v>
      </c>
      <c r="BB775">
        <v>5.5</v>
      </c>
      <c r="BC775">
        <v>7.2</v>
      </c>
      <c r="BE775" s="7">
        <v>1169</v>
      </c>
      <c r="BG775" s="123">
        <f t="shared" si="1166"/>
        <v>0.8</v>
      </c>
      <c r="BJ775">
        <v>0</v>
      </c>
      <c r="BK775">
        <v>12.3</v>
      </c>
      <c r="BL775">
        <v>14.4</v>
      </c>
      <c r="BM775">
        <v>21.85</v>
      </c>
      <c r="BO775">
        <f t="shared" si="1181"/>
        <v>1</v>
      </c>
      <c r="BP775">
        <f t="shared" si="1181"/>
        <v>1</v>
      </c>
      <c r="BQ775">
        <f t="shared" si="1181"/>
        <v>1</v>
      </c>
      <c r="BR775">
        <f t="shared" si="1167"/>
        <v>263</v>
      </c>
      <c r="BS775">
        <f t="shared" si="1179"/>
        <v>283</v>
      </c>
      <c r="BT775">
        <f t="shared" si="1180"/>
        <v>374</v>
      </c>
      <c r="BV775">
        <f t="shared" si="1168"/>
        <v>0</v>
      </c>
      <c r="BW775">
        <f t="shared" si="1169"/>
        <v>0</v>
      </c>
      <c r="BX775">
        <f t="shared" si="1170"/>
        <v>0</v>
      </c>
      <c r="BY775">
        <f t="shared" si="1185"/>
        <v>1</v>
      </c>
    </row>
    <row r="776" spans="1:77" x14ac:dyDescent="0.25">
      <c r="A776" t="str">
        <f t="shared" si="1171"/>
        <v>33010</v>
      </c>
      <c r="D776">
        <v>3</v>
      </c>
      <c r="E776">
        <v>30</v>
      </c>
      <c r="F776">
        <v>40.5</v>
      </c>
      <c r="G776">
        <v>10</v>
      </c>
      <c r="H776">
        <v>11.5</v>
      </c>
      <c r="I776">
        <v>0</v>
      </c>
      <c r="J776">
        <v>26</v>
      </c>
      <c r="K776">
        <v>30</v>
      </c>
      <c r="L776">
        <v>41</v>
      </c>
      <c r="M776" s="115">
        <f t="shared" si="1155"/>
        <v>520.20000000000005</v>
      </c>
      <c r="N776" s="7">
        <v>1029.7403904507714</v>
      </c>
      <c r="O776" s="7">
        <v>1104.2859635902939</v>
      </c>
      <c r="P776" s="7">
        <v>1320.28</v>
      </c>
      <c r="Q776" s="121" t="s">
        <v>392</v>
      </c>
      <c r="R776">
        <v>1</v>
      </c>
      <c r="S776">
        <v>1</v>
      </c>
      <c r="T776">
        <v>1</v>
      </c>
      <c r="U776" t="e">
        <f t="shared" si="1156"/>
        <v>#VALUE!</v>
      </c>
      <c r="V776">
        <f t="shared" si="1157"/>
        <v>567</v>
      </c>
      <c r="W776">
        <f t="shared" si="1158"/>
        <v>608</v>
      </c>
      <c r="X776">
        <f t="shared" si="1159"/>
        <v>727</v>
      </c>
      <c r="Y776" t="e">
        <f t="shared" si="1144"/>
        <v>#VALUE!</v>
      </c>
      <c r="Z776">
        <f t="shared" si="1145"/>
        <v>98</v>
      </c>
      <c r="AA776">
        <f t="shared" si="1146"/>
        <v>105</v>
      </c>
      <c r="AB776" s="8">
        <f t="shared" si="1147"/>
        <v>125</v>
      </c>
      <c r="AC776" s="213" t="e">
        <f t="shared" si="1172"/>
        <v>#VALUE!</v>
      </c>
      <c r="AD776" s="213">
        <f t="shared" si="1173"/>
        <v>3.8026181084587725E-2</v>
      </c>
      <c r="AE776" s="213">
        <f t="shared" si="1174"/>
        <v>4.3580607907964398E-2</v>
      </c>
      <c r="AF776" s="213">
        <f t="shared" si="1175"/>
        <v>6.1514566920187412E-2</v>
      </c>
      <c r="AG776" s="167">
        <f t="shared" si="1160"/>
        <v>3.969E-4</v>
      </c>
      <c r="AH776" s="167">
        <f t="shared" si="1161"/>
        <v>1.7345999999999999</v>
      </c>
      <c r="AI776" s="167">
        <f t="shared" si="1162"/>
        <v>2</v>
      </c>
      <c r="AJ776" s="167">
        <f t="shared" si="1163"/>
        <v>3.6734700000000002E-4</v>
      </c>
      <c r="AK776" s="115">
        <v>142.7603849699376</v>
      </c>
      <c r="AL776" s="7">
        <v>153.09517888293954</v>
      </c>
      <c r="AM776" s="7">
        <v>183.04</v>
      </c>
      <c r="AN776">
        <v>1</v>
      </c>
      <c r="AO776">
        <v>1</v>
      </c>
      <c r="AP776">
        <v>1</v>
      </c>
      <c r="AQ776">
        <f t="shared" si="1164"/>
        <v>161</v>
      </c>
      <c r="AR776">
        <f t="shared" si="1164"/>
        <v>172</v>
      </c>
      <c r="AS776">
        <f t="shared" si="1184"/>
        <v>206</v>
      </c>
      <c r="AT776">
        <f t="shared" si="1149"/>
        <v>69</v>
      </c>
      <c r="AU776">
        <f t="shared" si="1150"/>
        <v>74</v>
      </c>
      <c r="AV776" s="8">
        <f t="shared" si="1151"/>
        <v>89</v>
      </c>
      <c r="AW776" s="213">
        <f t="shared" si="1176"/>
        <v>1.901774908039934E-2</v>
      </c>
      <c r="AX776" s="213">
        <f t="shared" si="1177"/>
        <v>2.1834068291421583E-2</v>
      </c>
      <c r="AY776" s="213">
        <f t="shared" si="1178"/>
        <v>3.1436215467254759E-2</v>
      </c>
      <c r="AZ776" s="119">
        <f t="shared" si="1183"/>
        <v>0.2</v>
      </c>
      <c r="BA776" s="1">
        <v>5.5</v>
      </c>
      <c r="BB776">
        <v>5.9</v>
      </c>
      <c r="BC776">
        <v>7.9</v>
      </c>
      <c r="BE776" s="7">
        <v>578</v>
      </c>
      <c r="BG776" s="123">
        <f t="shared" si="1166"/>
        <v>0.9</v>
      </c>
      <c r="BJ776">
        <v>0</v>
      </c>
      <c r="BK776">
        <v>13.2</v>
      </c>
      <c r="BL776">
        <v>15.1</v>
      </c>
      <c r="BM776">
        <v>21.85</v>
      </c>
      <c r="BO776">
        <f t="shared" si="1181"/>
        <v>1</v>
      </c>
      <c r="BP776">
        <f t="shared" si="1181"/>
        <v>1</v>
      </c>
      <c r="BQ776">
        <f t="shared" si="1181"/>
        <v>1</v>
      </c>
      <c r="BR776">
        <f t="shared" si="1167"/>
        <v>161</v>
      </c>
      <c r="BS776">
        <f t="shared" si="1179"/>
        <v>172</v>
      </c>
      <c r="BT776">
        <f t="shared" si="1180"/>
        <v>206</v>
      </c>
      <c r="BV776">
        <f t="shared" si="1168"/>
        <v>0</v>
      </c>
      <c r="BW776">
        <f t="shared" si="1169"/>
        <v>0</v>
      </c>
      <c r="BX776">
        <f t="shared" si="1170"/>
        <v>0</v>
      </c>
      <c r="BY776">
        <f t="shared" si="1185"/>
        <v>1</v>
      </c>
    </row>
    <row r="777" spans="1:77" x14ac:dyDescent="0.25">
      <c r="A777" t="str">
        <f t="shared" si="1171"/>
        <v>33011</v>
      </c>
      <c r="D777">
        <v>3</v>
      </c>
      <c r="E777">
        <v>30</v>
      </c>
      <c r="F777">
        <v>40.5</v>
      </c>
      <c r="G777">
        <v>11</v>
      </c>
      <c r="H777">
        <v>11.5</v>
      </c>
      <c r="I777">
        <v>0</v>
      </c>
      <c r="J777">
        <v>26</v>
      </c>
      <c r="K777">
        <v>30</v>
      </c>
      <c r="L777">
        <v>41</v>
      </c>
      <c r="M777" s="115">
        <f t="shared" si="1155"/>
        <v>533.80000000000007</v>
      </c>
      <c r="N777" s="7">
        <v>1397.1861540381678</v>
      </c>
      <c r="O777" s="7">
        <v>1498.3320774196782</v>
      </c>
      <c r="P777" s="7">
        <v>1791.4</v>
      </c>
      <c r="Q777" s="121" t="s">
        <v>392</v>
      </c>
      <c r="R777">
        <v>1</v>
      </c>
      <c r="S777">
        <v>1</v>
      </c>
      <c r="T777">
        <v>1</v>
      </c>
      <c r="U777" t="e">
        <f t="shared" si="1156"/>
        <v>#VALUE!</v>
      </c>
      <c r="V777">
        <f t="shared" si="1157"/>
        <v>769</v>
      </c>
      <c r="W777">
        <f t="shared" si="1158"/>
        <v>825</v>
      </c>
      <c r="X777">
        <f t="shared" si="1159"/>
        <v>986</v>
      </c>
      <c r="Y777" t="e">
        <f t="shared" si="1144"/>
        <v>#VALUE!</v>
      </c>
      <c r="Z777">
        <f t="shared" si="1145"/>
        <v>132</v>
      </c>
      <c r="AA777">
        <f t="shared" si="1146"/>
        <v>142</v>
      </c>
      <c r="AB777" s="8">
        <f t="shared" si="1147"/>
        <v>170</v>
      </c>
      <c r="AC777" s="213" t="e">
        <f t="shared" si="1172"/>
        <v>#VALUE!</v>
      </c>
      <c r="AD777" s="213">
        <f t="shared" si="1173"/>
        <v>0.1096354851503613</v>
      </c>
      <c r="AE777" s="213">
        <f t="shared" si="1174"/>
        <v>0.12661908031445079</v>
      </c>
      <c r="AF777" s="213">
        <f t="shared" si="1175"/>
        <v>0.180598359920599</v>
      </c>
      <c r="AG777" s="167">
        <f t="shared" si="1160"/>
        <v>3.969E-4</v>
      </c>
      <c r="AH777" s="167">
        <f t="shared" si="1161"/>
        <v>1.7345999999999999</v>
      </c>
      <c r="AI777" s="167">
        <f t="shared" si="1162"/>
        <v>4</v>
      </c>
      <c r="AJ777" s="167">
        <f t="shared" si="1163"/>
        <v>5.7428799999999995E-4</v>
      </c>
      <c r="AK777" s="115">
        <v>234.01347195356249</v>
      </c>
      <c r="AL777" s="7">
        <v>250.95431311209123</v>
      </c>
      <c r="AM777" s="7">
        <v>300.04000000000002</v>
      </c>
      <c r="AN777">
        <v>1</v>
      </c>
      <c r="AO777">
        <v>1</v>
      </c>
      <c r="AP777">
        <v>1</v>
      </c>
      <c r="AQ777">
        <f t="shared" si="1164"/>
        <v>264</v>
      </c>
      <c r="AR777">
        <f t="shared" si="1164"/>
        <v>283</v>
      </c>
      <c r="AS777">
        <f t="shared" si="1184"/>
        <v>338</v>
      </c>
      <c r="AT777">
        <f t="shared" si="1149"/>
        <v>114</v>
      </c>
      <c r="AU777">
        <f t="shared" si="1150"/>
        <v>122</v>
      </c>
      <c r="AV777" s="8">
        <f t="shared" si="1151"/>
        <v>145</v>
      </c>
      <c r="AW777" s="213">
        <f t="shared" si="1176"/>
        <v>8.2116044726063653E-2</v>
      </c>
      <c r="AX777" s="213">
        <f t="shared" si="1177"/>
        <v>9.3862141463925033E-2</v>
      </c>
      <c r="AY777" s="213">
        <f t="shared" si="1178"/>
        <v>0.13194991089708499</v>
      </c>
      <c r="AZ777" s="119">
        <f t="shared" si="1183"/>
        <v>0.4</v>
      </c>
      <c r="BA777" s="1">
        <v>5.5</v>
      </c>
      <c r="BB777">
        <v>5.9</v>
      </c>
      <c r="BC777">
        <v>7.9</v>
      </c>
      <c r="BE777" s="7">
        <v>785</v>
      </c>
      <c r="BG777" s="123">
        <f t="shared" si="1166"/>
        <v>0.68</v>
      </c>
      <c r="BJ777">
        <v>0</v>
      </c>
      <c r="BK777">
        <v>13.2</v>
      </c>
      <c r="BL777">
        <v>15.1</v>
      </c>
      <c r="BM777">
        <v>21.85</v>
      </c>
      <c r="BO777">
        <f t="shared" si="1181"/>
        <v>1</v>
      </c>
      <c r="BP777">
        <f t="shared" si="1181"/>
        <v>1</v>
      </c>
      <c r="BQ777">
        <f t="shared" si="1181"/>
        <v>1</v>
      </c>
      <c r="BR777">
        <f t="shared" si="1167"/>
        <v>264</v>
      </c>
      <c r="BS777">
        <f t="shared" si="1179"/>
        <v>283</v>
      </c>
      <c r="BT777">
        <f t="shared" si="1180"/>
        <v>338</v>
      </c>
      <c r="BV777">
        <f t="shared" si="1168"/>
        <v>0</v>
      </c>
      <c r="BW777">
        <f t="shared" si="1169"/>
        <v>0</v>
      </c>
      <c r="BX777">
        <f t="shared" si="1170"/>
        <v>0</v>
      </c>
      <c r="BY777">
        <f t="shared" si="1185"/>
        <v>1</v>
      </c>
    </row>
    <row r="778" spans="1:77" x14ac:dyDescent="0.25">
      <c r="A778" t="str">
        <f t="shared" si="1171"/>
        <v>33015</v>
      </c>
      <c r="D778">
        <v>3</v>
      </c>
      <c r="E778">
        <v>30</v>
      </c>
      <c r="F778">
        <v>40.5</v>
      </c>
      <c r="G778">
        <v>15</v>
      </c>
      <c r="H778">
        <v>16.5</v>
      </c>
      <c r="I778">
        <v>0</v>
      </c>
      <c r="J778">
        <v>26</v>
      </c>
      <c r="K778">
        <v>30</v>
      </c>
      <c r="L778">
        <v>41.1</v>
      </c>
      <c r="M778" s="115">
        <f t="shared" si="1155"/>
        <v>760.80000000000007</v>
      </c>
      <c r="N778" s="7">
        <v>1070.8273541699666</v>
      </c>
      <c r="O778" s="7">
        <v>1149.5094620994566</v>
      </c>
      <c r="P778" s="7">
        <v>1521.41</v>
      </c>
      <c r="Q778" s="121" t="s">
        <v>392</v>
      </c>
      <c r="R778">
        <v>1</v>
      </c>
      <c r="S778">
        <v>1</v>
      </c>
      <c r="T778">
        <v>1</v>
      </c>
      <c r="U778" t="e">
        <f t="shared" si="1156"/>
        <v>#VALUE!</v>
      </c>
      <c r="V778">
        <f t="shared" si="1157"/>
        <v>589</v>
      </c>
      <c r="W778">
        <f t="shared" si="1158"/>
        <v>633</v>
      </c>
      <c r="X778">
        <f t="shared" si="1159"/>
        <v>837</v>
      </c>
      <c r="Y778" t="e">
        <f t="shared" si="1144"/>
        <v>#VALUE!</v>
      </c>
      <c r="Z778">
        <f t="shared" si="1145"/>
        <v>101</v>
      </c>
      <c r="AA778">
        <f t="shared" si="1146"/>
        <v>109</v>
      </c>
      <c r="AB778" s="8">
        <f t="shared" si="1147"/>
        <v>144</v>
      </c>
      <c r="AC778" s="213" t="e">
        <f t="shared" si="1172"/>
        <v>#VALUE!</v>
      </c>
      <c r="AD778" s="213">
        <f t="shared" si="1173"/>
        <v>4.7986643476147436E-2</v>
      </c>
      <c r="AE778" s="213">
        <f t="shared" si="1174"/>
        <v>5.5845476399058055E-2</v>
      </c>
      <c r="AF778" s="213">
        <f t="shared" si="1175"/>
        <v>9.7199888732836762E-2</v>
      </c>
      <c r="AG778" s="167">
        <f t="shared" si="1160"/>
        <v>2.0829999999999999E-4</v>
      </c>
      <c r="AH778" s="167">
        <f t="shared" si="1161"/>
        <v>1.724</v>
      </c>
      <c r="AI778" s="167">
        <f t="shared" si="1162"/>
        <v>2</v>
      </c>
      <c r="AJ778" s="167">
        <f t="shared" si="1163"/>
        <v>4.6182900000000003E-4</v>
      </c>
      <c r="AK778" s="115">
        <v>135.09481491470635</v>
      </c>
      <c r="AL778" s="7">
        <v>145.02129350758159</v>
      </c>
      <c r="AM778" s="7">
        <v>191.94</v>
      </c>
      <c r="AN778">
        <v>1</v>
      </c>
      <c r="AO778">
        <v>1</v>
      </c>
      <c r="AP778">
        <v>1</v>
      </c>
      <c r="AQ778">
        <f t="shared" si="1164"/>
        <v>152</v>
      </c>
      <c r="AR778">
        <f t="shared" si="1164"/>
        <v>163</v>
      </c>
      <c r="AS778">
        <f t="shared" si="1184"/>
        <v>216</v>
      </c>
      <c r="AT778">
        <f t="shared" si="1149"/>
        <v>65</v>
      </c>
      <c r="AU778">
        <f t="shared" si="1150"/>
        <v>70</v>
      </c>
      <c r="AV778" s="8">
        <f t="shared" si="1151"/>
        <v>93</v>
      </c>
      <c r="AW778" s="213">
        <f t="shared" si="1176"/>
        <v>1.9972252191565985E-2</v>
      </c>
      <c r="AX778" s="213">
        <f t="shared" si="1177"/>
        <v>2.314312163623752E-2</v>
      </c>
      <c r="AY778" s="213">
        <f t="shared" si="1178"/>
        <v>4.0721365675119296E-2</v>
      </c>
      <c r="AZ778" s="119">
        <f t="shared" si="1183"/>
        <v>0.3</v>
      </c>
      <c r="BA778" s="1">
        <v>5.0999999999999996</v>
      </c>
      <c r="BB778">
        <v>5.6</v>
      </c>
      <c r="BC778">
        <v>7.2</v>
      </c>
      <c r="BE778" s="7">
        <v>951</v>
      </c>
      <c r="BG778" s="123">
        <f t="shared" si="1166"/>
        <v>0.8</v>
      </c>
      <c r="BJ778">
        <v>0</v>
      </c>
      <c r="BK778">
        <v>12.3</v>
      </c>
      <c r="BL778">
        <v>14.4</v>
      </c>
      <c r="BM778">
        <v>21.85</v>
      </c>
      <c r="BO778">
        <f t="shared" si="1181"/>
        <v>1</v>
      </c>
      <c r="BP778">
        <f t="shared" si="1181"/>
        <v>1</v>
      </c>
      <c r="BQ778">
        <f t="shared" si="1181"/>
        <v>1</v>
      </c>
      <c r="BR778">
        <f t="shared" si="1167"/>
        <v>152</v>
      </c>
      <c r="BS778">
        <f t="shared" si="1179"/>
        <v>163</v>
      </c>
      <c r="BT778">
        <f t="shared" si="1180"/>
        <v>216</v>
      </c>
      <c r="BV778">
        <f t="shared" si="1168"/>
        <v>0</v>
      </c>
      <c r="BW778">
        <f t="shared" si="1169"/>
        <v>0</v>
      </c>
      <c r="BX778">
        <f t="shared" si="1170"/>
        <v>0</v>
      </c>
      <c r="BY778">
        <f t="shared" si="1185"/>
        <v>1</v>
      </c>
    </row>
    <row r="779" spans="1:77" x14ac:dyDescent="0.25">
      <c r="A779" t="str">
        <f t="shared" si="1171"/>
        <v>33016</v>
      </c>
      <c r="D779">
        <v>3</v>
      </c>
      <c r="E779">
        <v>30</v>
      </c>
      <c r="F779">
        <v>40.5</v>
      </c>
      <c r="G779">
        <v>16</v>
      </c>
      <c r="H779">
        <v>16.5</v>
      </c>
      <c r="I779">
        <v>0</v>
      </c>
      <c r="J779">
        <v>26</v>
      </c>
      <c r="K779">
        <v>30</v>
      </c>
      <c r="L779">
        <v>41.1</v>
      </c>
      <c r="M779" s="115">
        <f t="shared" si="1155"/>
        <v>704.48</v>
      </c>
      <c r="N779" s="7">
        <v>1627.62717250317</v>
      </c>
      <c r="O779" s="7">
        <v>1747.2217424001376</v>
      </c>
      <c r="P779" s="7">
        <v>2312.5</v>
      </c>
      <c r="Q779" s="121" t="s">
        <v>392</v>
      </c>
      <c r="R779">
        <v>1</v>
      </c>
      <c r="S779">
        <v>1</v>
      </c>
      <c r="T779">
        <v>1</v>
      </c>
      <c r="U779" t="e">
        <f t="shared" si="1156"/>
        <v>#VALUE!</v>
      </c>
      <c r="V779">
        <f t="shared" si="1157"/>
        <v>896</v>
      </c>
      <c r="W779">
        <f t="shared" si="1158"/>
        <v>962</v>
      </c>
      <c r="X779">
        <f t="shared" si="1159"/>
        <v>1273</v>
      </c>
      <c r="Y779" t="e">
        <f t="shared" si="1144"/>
        <v>#VALUE!</v>
      </c>
      <c r="Z779">
        <f t="shared" si="1145"/>
        <v>154</v>
      </c>
      <c r="AA779">
        <f t="shared" si="1146"/>
        <v>165</v>
      </c>
      <c r="AB779" s="8">
        <f t="shared" si="1147"/>
        <v>219</v>
      </c>
      <c r="AC779" s="213" t="e">
        <f t="shared" si="1172"/>
        <v>#VALUE!</v>
      </c>
      <c r="AD779" s="213">
        <f t="shared" si="1173"/>
        <v>0.33123209576732249</v>
      </c>
      <c r="AE779" s="213">
        <f t="shared" si="1174"/>
        <v>0.3800780352805086</v>
      </c>
      <c r="AF779" s="213">
        <f t="shared" si="1175"/>
        <v>0.66844356778269098</v>
      </c>
      <c r="AG779" s="167">
        <f t="shared" si="1160"/>
        <v>2.0829999999999999E-4</v>
      </c>
      <c r="AH779" s="167">
        <f t="shared" si="1161"/>
        <v>1.724</v>
      </c>
      <c r="AI779" s="167">
        <f t="shared" si="1162"/>
        <v>4</v>
      </c>
      <c r="AJ779" s="167">
        <f t="shared" si="1163"/>
        <v>1.392796E-3</v>
      </c>
      <c r="AK779" s="115">
        <v>219.59769851718443</v>
      </c>
      <c r="AL779" s="7">
        <v>235.73326859625641</v>
      </c>
      <c r="AM779" s="7">
        <v>312</v>
      </c>
      <c r="AN779">
        <v>1</v>
      </c>
      <c r="AO779">
        <v>1</v>
      </c>
      <c r="AP779">
        <v>1</v>
      </c>
      <c r="AQ779">
        <f t="shared" si="1164"/>
        <v>247</v>
      </c>
      <c r="AR779">
        <f t="shared" si="1164"/>
        <v>265</v>
      </c>
      <c r="AS779">
        <f t="shared" si="1184"/>
        <v>351</v>
      </c>
      <c r="AT779">
        <f t="shared" si="1149"/>
        <v>106</v>
      </c>
      <c r="AU779">
        <f t="shared" si="1150"/>
        <v>114</v>
      </c>
      <c r="AV779" s="8">
        <f t="shared" si="1151"/>
        <v>151</v>
      </c>
      <c r="AW779" s="213">
        <f t="shared" si="1176"/>
        <v>0.15731585132076972</v>
      </c>
      <c r="AX779" s="213">
        <f t="shared" si="1177"/>
        <v>0.18186684832302602</v>
      </c>
      <c r="AY779" s="213">
        <f t="shared" si="1178"/>
        <v>0.31849202652545305</v>
      </c>
      <c r="AZ779" s="119">
        <f t="shared" si="1183"/>
        <v>0.6</v>
      </c>
      <c r="BA779" s="1">
        <v>5.0999999999999996</v>
      </c>
      <c r="BB779">
        <v>5.6</v>
      </c>
      <c r="BC779">
        <v>7.2</v>
      </c>
      <c r="BE779" s="7">
        <v>1036</v>
      </c>
      <c r="BG779" s="123">
        <f t="shared" si="1166"/>
        <v>0.68</v>
      </c>
      <c r="BJ779">
        <v>0</v>
      </c>
      <c r="BK779">
        <v>12.3</v>
      </c>
      <c r="BL779">
        <v>14.4</v>
      </c>
      <c r="BM779">
        <v>21.85</v>
      </c>
      <c r="BO779">
        <f t="shared" si="1181"/>
        <v>1</v>
      </c>
      <c r="BP779">
        <f t="shared" si="1181"/>
        <v>1</v>
      </c>
      <c r="BQ779">
        <f t="shared" si="1181"/>
        <v>1</v>
      </c>
      <c r="BR779">
        <f t="shared" si="1167"/>
        <v>247</v>
      </c>
      <c r="BS779">
        <f t="shared" si="1179"/>
        <v>265</v>
      </c>
      <c r="BT779">
        <f t="shared" si="1180"/>
        <v>351</v>
      </c>
      <c r="BV779">
        <f t="shared" si="1168"/>
        <v>0</v>
      </c>
      <c r="BW779">
        <f t="shared" si="1169"/>
        <v>0</v>
      </c>
      <c r="BX779">
        <f t="shared" si="1170"/>
        <v>0</v>
      </c>
      <c r="BY779">
        <f t="shared" si="1185"/>
        <v>1</v>
      </c>
    </row>
    <row r="780" spans="1:77" x14ac:dyDescent="0.25">
      <c r="A780" t="str">
        <f t="shared" si="1171"/>
        <v>33020</v>
      </c>
      <c r="D780">
        <v>3</v>
      </c>
      <c r="E780">
        <v>30</v>
      </c>
      <c r="F780">
        <v>40.5</v>
      </c>
      <c r="G780">
        <v>20</v>
      </c>
      <c r="H780">
        <v>21.5</v>
      </c>
      <c r="I780">
        <v>0</v>
      </c>
      <c r="J780">
        <v>26</v>
      </c>
      <c r="K780">
        <v>30</v>
      </c>
      <c r="L780">
        <v>41.1</v>
      </c>
      <c r="M780" s="115">
        <f t="shared" si="1155"/>
        <v>1067.2</v>
      </c>
      <c r="N780" s="7">
        <v>1509.840819712653</v>
      </c>
      <c r="O780" s="7">
        <v>1619.1421060355642</v>
      </c>
      <c r="P780" s="7">
        <v>1935.84</v>
      </c>
      <c r="Q780" s="121" t="s">
        <v>392</v>
      </c>
      <c r="R780">
        <v>1</v>
      </c>
      <c r="S780">
        <v>1</v>
      </c>
      <c r="T780">
        <v>1</v>
      </c>
      <c r="U780" t="e">
        <f t="shared" si="1156"/>
        <v>#VALUE!</v>
      </c>
      <c r="V780">
        <f t="shared" si="1157"/>
        <v>831</v>
      </c>
      <c r="W780">
        <f t="shared" si="1158"/>
        <v>891</v>
      </c>
      <c r="X780">
        <f t="shared" si="1159"/>
        <v>1065</v>
      </c>
      <c r="Y780" t="e">
        <f t="shared" si="1144"/>
        <v>#VALUE!</v>
      </c>
      <c r="Z780">
        <f t="shared" si="1145"/>
        <v>143</v>
      </c>
      <c r="AA780">
        <f t="shared" si="1146"/>
        <v>153</v>
      </c>
      <c r="AB780" s="8">
        <f t="shared" si="1147"/>
        <v>183</v>
      </c>
      <c r="AC780" s="213" t="e">
        <f t="shared" si="1172"/>
        <v>#VALUE!</v>
      </c>
      <c r="AD780" s="213">
        <f t="shared" si="1173"/>
        <v>7.7479721453400596E-2</v>
      </c>
      <c r="AE780" s="213">
        <f t="shared" si="1174"/>
        <v>8.865215825065223E-2</v>
      </c>
      <c r="AF780" s="213">
        <f t="shared" si="1175"/>
        <v>0.12666943216569096</v>
      </c>
      <c r="AG780" s="167">
        <f t="shared" si="1160"/>
        <v>1.2760000000000001E-4</v>
      </c>
      <c r="AH780" s="167">
        <f t="shared" si="1161"/>
        <v>1.7219</v>
      </c>
      <c r="AI780" s="167">
        <f t="shared" si="1162"/>
        <v>2</v>
      </c>
      <c r="AJ780" s="167">
        <f t="shared" si="1163"/>
        <v>3.76611E-4</v>
      </c>
      <c r="AK780" s="115">
        <v>170.52628152222005</v>
      </c>
      <c r="AL780" s="7">
        <v>182.87112058001478</v>
      </c>
      <c r="AM780" s="7">
        <v>218.64000000000001</v>
      </c>
      <c r="AN780">
        <v>1</v>
      </c>
      <c r="AO780">
        <v>1</v>
      </c>
      <c r="AP780">
        <v>1</v>
      </c>
      <c r="AQ780">
        <f t="shared" si="1164"/>
        <v>192</v>
      </c>
      <c r="AR780">
        <f t="shared" si="1164"/>
        <v>206</v>
      </c>
      <c r="AS780">
        <f t="shared" si="1184"/>
        <v>246</v>
      </c>
      <c r="AT780">
        <f t="shared" si="1149"/>
        <v>83</v>
      </c>
      <c r="AU780">
        <f t="shared" si="1150"/>
        <v>89</v>
      </c>
      <c r="AV780" s="8">
        <f t="shared" si="1151"/>
        <v>106</v>
      </c>
      <c r="AW780" s="213">
        <f t="shared" si="1176"/>
        <v>2.6212324811358358E-2</v>
      </c>
      <c r="AX780" s="213">
        <f t="shared" si="1177"/>
        <v>3.0121653325577341E-2</v>
      </c>
      <c r="AY780" s="213">
        <f t="shared" si="1178"/>
        <v>4.2668101966949326E-2</v>
      </c>
      <c r="AZ780" s="119">
        <f t="shared" si="1183"/>
        <v>0.4</v>
      </c>
      <c r="BA780" s="1">
        <v>5.0999999999999996</v>
      </c>
      <c r="BB780">
        <v>5.6</v>
      </c>
      <c r="BC780">
        <v>7.2</v>
      </c>
      <c r="BE780" s="7">
        <v>1334</v>
      </c>
      <c r="BG780" s="123">
        <f t="shared" si="1166"/>
        <v>0.8</v>
      </c>
      <c r="BJ780">
        <v>0</v>
      </c>
      <c r="BK780">
        <v>12.3</v>
      </c>
      <c r="BL780">
        <v>14.4</v>
      </c>
      <c r="BM780">
        <v>21.85</v>
      </c>
      <c r="BO780">
        <f t="shared" si="1181"/>
        <v>1</v>
      </c>
      <c r="BP780">
        <f t="shared" si="1181"/>
        <v>1</v>
      </c>
      <c r="BQ780">
        <f t="shared" si="1181"/>
        <v>1</v>
      </c>
      <c r="BR780">
        <f t="shared" si="1167"/>
        <v>192</v>
      </c>
      <c r="BS780">
        <f t="shared" si="1179"/>
        <v>206</v>
      </c>
      <c r="BT780">
        <f t="shared" si="1180"/>
        <v>246</v>
      </c>
      <c r="BV780">
        <f t="shared" si="1168"/>
        <v>0</v>
      </c>
      <c r="BW780">
        <f t="shared" si="1169"/>
        <v>0</v>
      </c>
      <c r="BX780">
        <f t="shared" si="1170"/>
        <v>0</v>
      </c>
      <c r="BY780">
        <f t="shared" si="1185"/>
        <v>1</v>
      </c>
    </row>
    <row r="781" spans="1:77" x14ac:dyDescent="0.25">
      <c r="A781" t="str">
        <f t="shared" si="1171"/>
        <v>33021</v>
      </c>
      <c r="D781">
        <v>3</v>
      </c>
      <c r="E781">
        <v>30</v>
      </c>
      <c r="F781">
        <v>40.5</v>
      </c>
      <c r="G781">
        <v>21</v>
      </c>
      <c r="H781">
        <v>21.5</v>
      </c>
      <c r="I781">
        <v>0</v>
      </c>
      <c r="J781">
        <v>26</v>
      </c>
      <c r="K781">
        <v>30</v>
      </c>
      <c r="L781">
        <v>41.1</v>
      </c>
      <c r="M781" s="115">
        <f t="shared" si="1155"/>
        <v>1091.2</v>
      </c>
      <c r="N781" s="7">
        <v>1977.8291945358951</v>
      </c>
      <c r="O781" s="7">
        <v>2123.1558613833213</v>
      </c>
      <c r="P781" s="7">
        <v>2810.06</v>
      </c>
      <c r="Q781" s="121" t="s">
        <v>392</v>
      </c>
      <c r="R781">
        <v>1</v>
      </c>
      <c r="S781">
        <v>1</v>
      </c>
      <c r="T781">
        <v>1</v>
      </c>
      <c r="U781" t="e">
        <f t="shared" si="1156"/>
        <v>#VALUE!</v>
      </c>
      <c r="V781">
        <f t="shared" si="1157"/>
        <v>1088</v>
      </c>
      <c r="W781">
        <f t="shared" si="1158"/>
        <v>1168</v>
      </c>
      <c r="X781">
        <f t="shared" si="1159"/>
        <v>1546</v>
      </c>
      <c r="Y781" t="e">
        <f t="shared" si="1144"/>
        <v>#VALUE!</v>
      </c>
      <c r="Z781">
        <f t="shared" si="1145"/>
        <v>187</v>
      </c>
      <c r="AA781">
        <f t="shared" si="1146"/>
        <v>201</v>
      </c>
      <c r="AB781" s="8">
        <f t="shared" si="1147"/>
        <v>266</v>
      </c>
      <c r="AC781" s="213" t="e">
        <f t="shared" si="1172"/>
        <v>#VALUE!</v>
      </c>
      <c r="AD781" s="213">
        <f t="shared" si="1173"/>
        <v>0.18258481629747184</v>
      </c>
      <c r="AE781" s="213">
        <f t="shared" si="1174"/>
        <v>0.21080080965707407</v>
      </c>
      <c r="AF781" s="213">
        <f t="shared" si="1175"/>
        <v>0.36823747544053054</v>
      </c>
      <c r="AG781" s="167">
        <f t="shared" si="1160"/>
        <v>1.2760000000000001E-4</v>
      </c>
      <c r="AH781" s="167">
        <f t="shared" si="1161"/>
        <v>1.7219</v>
      </c>
      <c r="AI781" s="167">
        <f t="shared" si="1162"/>
        <v>4</v>
      </c>
      <c r="AJ781" s="167">
        <f t="shared" si="1163"/>
        <v>5.1420100000000005E-4</v>
      </c>
      <c r="AK781" s="115">
        <v>240.30463534531125</v>
      </c>
      <c r="AL781" s="7">
        <v>257.96170693632649</v>
      </c>
      <c r="AM781" s="7">
        <v>341.42</v>
      </c>
      <c r="AN781">
        <v>1</v>
      </c>
      <c r="AO781">
        <v>1</v>
      </c>
      <c r="AP781">
        <v>1</v>
      </c>
      <c r="AQ781">
        <f t="shared" si="1164"/>
        <v>271</v>
      </c>
      <c r="AR781">
        <f t="shared" si="1164"/>
        <v>291</v>
      </c>
      <c r="AS781">
        <f t="shared" si="1184"/>
        <v>385</v>
      </c>
      <c r="AT781">
        <f t="shared" si="1149"/>
        <v>117</v>
      </c>
      <c r="AU781">
        <f t="shared" si="1150"/>
        <v>125</v>
      </c>
      <c r="AV781" s="8">
        <f t="shared" si="1151"/>
        <v>166</v>
      </c>
      <c r="AW781" s="213">
        <f t="shared" si="1176"/>
        <v>7.1822191083731418E-2</v>
      </c>
      <c r="AX781" s="213">
        <f t="shared" si="1177"/>
        <v>8.1920717522766709E-2</v>
      </c>
      <c r="AY781" s="213">
        <f t="shared" si="1178"/>
        <v>0.1440481453887571</v>
      </c>
      <c r="AZ781" s="119">
        <f t="shared" si="1183"/>
        <v>0.8</v>
      </c>
      <c r="BA781" s="1">
        <v>5.0999999999999996</v>
      </c>
      <c r="BB781">
        <v>5.6</v>
      </c>
      <c r="BC781">
        <v>7.2</v>
      </c>
      <c r="BE781" s="7">
        <v>1364</v>
      </c>
      <c r="BG781" s="123">
        <f t="shared" si="1166"/>
        <v>0.8</v>
      </c>
      <c r="BJ781">
        <v>0</v>
      </c>
      <c r="BK781">
        <v>12.3</v>
      </c>
      <c r="BL781">
        <v>14.4</v>
      </c>
      <c r="BM781">
        <v>21.85</v>
      </c>
      <c r="BO781">
        <f t="shared" si="1181"/>
        <v>1</v>
      </c>
      <c r="BP781">
        <f t="shared" si="1181"/>
        <v>1</v>
      </c>
      <c r="BQ781">
        <f t="shared" si="1181"/>
        <v>1</v>
      </c>
      <c r="BR781">
        <f t="shared" si="1167"/>
        <v>271</v>
      </c>
      <c r="BS781">
        <f t="shared" si="1179"/>
        <v>291</v>
      </c>
      <c r="BT781">
        <f t="shared" si="1180"/>
        <v>385</v>
      </c>
      <c r="BV781">
        <f t="shared" si="1168"/>
        <v>0</v>
      </c>
      <c r="BW781">
        <f t="shared" si="1169"/>
        <v>0</v>
      </c>
      <c r="BX781">
        <f t="shared" si="1170"/>
        <v>0</v>
      </c>
      <c r="BY781">
        <f t="shared" si="1185"/>
        <v>1</v>
      </c>
    </row>
    <row r="782" spans="1:77" x14ac:dyDescent="0.25">
      <c r="A782" t="str">
        <f t="shared" si="1171"/>
        <v>33010</v>
      </c>
      <c r="D782">
        <v>3</v>
      </c>
      <c r="E782">
        <v>30</v>
      </c>
      <c r="F782">
        <v>40.5</v>
      </c>
      <c r="G782">
        <v>10</v>
      </c>
      <c r="H782">
        <v>11.5</v>
      </c>
      <c r="I782">
        <v>0</v>
      </c>
      <c r="J782">
        <v>26</v>
      </c>
      <c r="K782">
        <v>30</v>
      </c>
      <c r="L782">
        <v>41.8</v>
      </c>
      <c r="M782" s="115">
        <f t="shared" si="1155"/>
        <v>594.9</v>
      </c>
      <c r="N782" s="7">
        <v>1214.2269940407766</v>
      </c>
      <c r="O782" s="7">
        <v>1304.1433704057049</v>
      </c>
      <c r="P782" s="7">
        <v>1574.18</v>
      </c>
      <c r="Q782" s="121" t="s">
        <v>392</v>
      </c>
      <c r="R782">
        <v>1</v>
      </c>
      <c r="S782">
        <v>1</v>
      </c>
      <c r="T782">
        <v>1</v>
      </c>
      <c r="U782" t="e">
        <f t="shared" si="1156"/>
        <v>#VALUE!</v>
      </c>
      <c r="V782">
        <f t="shared" si="1157"/>
        <v>668</v>
      </c>
      <c r="W782">
        <f t="shared" si="1158"/>
        <v>718</v>
      </c>
      <c r="X782">
        <f t="shared" si="1159"/>
        <v>866</v>
      </c>
      <c r="Y782" t="e">
        <f t="shared" ref="Y782:Y845" si="1186">ROUND(U782*3600/(4186*ABS($O$1-$O$2)),0)</f>
        <v>#VALUE!</v>
      </c>
      <c r="Z782">
        <f t="shared" ref="Z782:Z845" si="1187">ROUND(V782*3600/(4186*ABS($O$1-$O$2)),0)</f>
        <v>115</v>
      </c>
      <c r="AA782">
        <f t="shared" ref="AA782:AA845" si="1188">ROUND(W782*3600/(4186*ABS($O$1-$O$2)),0)</f>
        <v>123</v>
      </c>
      <c r="AB782" s="8">
        <f t="shared" ref="AB782:AB845" si="1189">ROUND(X782*3600/(4186*ABS($O$1-$O$2)),0)</f>
        <v>149</v>
      </c>
      <c r="AC782" s="213" t="e">
        <f t="shared" si="1172"/>
        <v>#VALUE!</v>
      </c>
      <c r="AD782" s="213">
        <f t="shared" si="1173"/>
        <v>5.2165635818862653E-2</v>
      </c>
      <c r="AE782" s="213">
        <f t="shared" si="1174"/>
        <v>5.9583716081646698E-2</v>
      </c>
      <c r="AF782" s="213">
        <f t="shared" si="1175"/>
        <v>8.7063160532366193E-2</v>
      </c>
      <c r="AG782" s="167">
        <f t="shared" si="1160"/>
        <v>3.969E-4</v>
      </c>
      <c r="AH782" s="167">
        <f t="shared" si="1161"/>
        <v>1.7345999999999999</v>
      </c>
      <c r="AI782" s="167">
        <f t="shared" si="1162"/>
        <v>2</v>
      </c>
      <c r="AJ782" s="167">
        <f t="shared" si="1163"/>
        <v>3.6734700000000002E-4</v>
      </c>
      <c r="AK782" s="115">
        <v>168.33710197020613</v>
      </c>
      <c r="AL782" s="7">
        <v>180.80286190736828</v>
      </c>
      <c r="AM782" s="7">
        <v>218.24</v>
      </c>
      <c r="AN782">
        <v>1</v>
      </c>
      <c r="AO782">
        <v>1</v>
      </c>
      <c r="AP782">
        <v>1</v>
      </c>
      <c r="AQ782">
        <f t="shared" si="1164"/>
        <v>190</v>
      </c>
      <c r="AR782">
        <f t="shared" si="1164"/>
        <v>204</v>
      </c>
      <c r="AS782">
        <f t="shared" si="1184"/>
        <v>246</v>
      </c>
      <c r="AT782">
        <f t="shared" ref="AT782:AT845" si="1190">ROUND(AQ782*3600/(4186*ABS($AM$1-$AM$2)),0)</f>
        <v>82</v>
      </c>
      <c r="AU782">
        <f t="shared" ref="AU782:AU845" si="1191">ROUND(AR782*3600/(4186*ABS($AM$1-$AM$2)),0)</f>
        <v>88</v>
      </c>
      <c r="AV782" s="8">
        <f t="shared" ref="AV782:AV845" si="1192">ROUND(AS782*3600/(4186*ABS($AM$1-$AM$2)),0)</f>
        <v>106</v>
      </c>
      <c r="AW782" s="213">
        <f t="shared" si="1176"/>
        <v>2.6740151206354281E-2</v>
      </c>
      <c r="AX782" s="213">
        <f t="shared" si="1177"/>
        <v>3.0742328137449416E-2</v>
      </c>
      <c r="AY782" s="213">
        <f t="shared" si="1178"/>
        <v>4.4404705411204934E-2</v>
      </c>
      <c r="AZ782" s="119">
        <f t="shared" si="1183"/>
        <v>0.2</v>
      </c>
      <c r="BA782" s="1">
        <v>6.3</v>
      </c>
      <c r="BB782">
        <v>6.8</v>
      </c>
      <c r="BC782">
        <v>9.1</v>
      </c>
      <c r="BE782" s="7">
        <v>661</v>
      </c>
      <c r="BG782" s="123">
        <f t="shared" si="1166"/>
        <v>0.9</v>
      </c>
      <c r="BJ782">
        <v>0</v>
      </c>
      <c r="BK782">
        <v>12.8</v>
      </c>
      <c r="BL782">
        <v>14.7</v>
      </c>
      <c r="BM782">
        <v>21.85</v>
      </c>
      <c r="BO782">
        <f t="shared" si="1181"/>
        <v>1</v>
      </c>
      <c r="BP782">
        <f t="shared" si="1181"/>
        <v>1</v>
      </c>
      <c r="BQ782">
        <f t="shared" si="1181"/>
        <v>1</v>
      </c>
      <c r="BR782">
        <f t="shared" si="1167"/>
        <v>190</v>
      </c>
      <c r="BS782">
        <f t="shared" si="1179"/>
        <v>204</v>
      </c>
      <c r="BT782">
        <f t="shared" si="1180"/>
        <v>246</v>
      </c>
      <c r="BV782">
        <f t="shared" si="1168"/>
        <v>0</v>
      </c>
      <c r="BW782">
        <f t="shared" si="1169"/>
        <v>0</v>
      </c>
      <c r="BX782">
        <f t="shared" si="1170"/>
        <v>0</v>
      </c>
      <c r="BY782">
        <f t="shared" si="1185"/>
        <v>1</v>
      </c>
    </row>
    <row r="783" spans="1:77" x14ac:dyDescent="0.25">
      <c r="A783" t="str">
        <f t="shared" si="1171"/>
        <v>33011</v>
      </c>
      <c r="D783">
        <v>3</v>
      </c>
      <c r="E783">
        <v>30</v>
      </c>
      <c r="F783">
        <v>40.5</v>
      </c>
      <c r="G783">
        <v>11</v>
      </c>
      <c r="H783">
        <v>11.5</v>
      </c>
      <c r="I783">
        <v>0</v>
      </c>
      <c r="J783">
        <v>26</v>
      </c>
      <c r="K783">
        <v>30</v>
      </c>
      <c r="L783">
        <v>41.8</v>
      </c>
      <c r="M783" s="115">
        <f t="shared" si="1155"/>
        <v>609.96</v>
      </c>
      <c r="N783" s="7">
        <v>1647.5037394527276</v>
      </c>
      <c r="O783" s="7">
        <v>1769.505282019556</v>
      </c>
      <c r="P783" s="7">
        <v>2135.9</v>
      </c>
      <c r="Q783" s="121" t="s">
        <v>392</v>
      </c>
      <c r="R783">
        <v>1</v>
      </c>
      <c r="S783">
        <v>1</v>
      </c>
      <c r="T783">
        <v>1</v>
      </c>
      <c r="U783" t="e">
        <f t="shared" si="1156"/>
        <v>#VALUE!</v>
      </c>
      <c r="V783">
        <f t="shared" si="1157"/>
        <v>907</v>
      </c>
      <c r="W783">
        <f t="shared" si="1158"/>
        <v>974</v>
      </c>
      <c r="X783">
        <f t="shared" si="1159"/>
        <v>1175</v>
      </c>
      <c r="Y783" t="e">
        <f t="shared" si="1186"/>
        <v>#VALUE!</v>
      </c>
      <c r="Z783">
        <f t="shared" si="1187"/>
        <v>156</v>
      </c>
      <c r="AA783">
        <f t="shared" si="1188"/>
        <v>168</v>
      </c>
      <c r="AB783" s="8">
        <f t="shared" si="1189"/>
        <v>202</v>
      </c>
      <c r="AC783" s="213" t="e">
        <f t="shared" si="1172"/>
        <v>#VALUE!</v>
      </c>
      <c r="AD783" s="213">
        <f t="shared" si="1173"/>
        <v>0.15242626603636292</v>
      </c>
      <c r="AE783" s="213">
        <f t="shared" si="1174"/>
        <v>0.17642912482479198</v>
      </c>
      <c r="AF783" s="213">
        <f t="shared" si="1175"/>
        <v>0.25385356620479971</v>
      </c>
      <c r="AG783" s="167">
        <f t="shared" si="1160"/>
        <v>3.969E-4</v>
      </c>
      <c r="AH783" s="167">
        <f t="shared" si="1161"/>
        <v>1.7345999999999999</v>
      </c>
      <c r="AI783" s="167">
        <f t="shared" si="1162"/>
        <v>4</v>
      </c>
      <c r="AJ783" s="167">
        <f t="shared" si="1163"/>
        <v>5.7428799999999995E-4</v>
      </c>
      <c r="AK783" s="115">
        <v>276</v>
      </c>
      <c r="AL783" s="7">
        <v>296</v>
      </c>
      <c r="AM783" s="7">
        <v>358</v>
      </c>
      <c r="AN783">
        <v>1</v>
      </c>
      <c r="AO783">
        <v>1</v>
      </c>
      <c r="AP783">
        <v>1</v>
      </c>
      <c r="AQ783">
        <f t="shared" si="1164"/>
        <v>311</v>
      </c>
      <c r="AR783">
        <f t="shared" si="1164"/>
        <v>333</v>
      </c>
      <c r="AS783">
        <f t="shared" si="1184"/>
        <v>403</v>
      </c>
      <c r="AT783">
        <f t="shared" si="1190"/>
        <v>134</v>
      </c>
      <c r="AU783">
        <f t="shared" si="1191"/>
        <v>143</v>
      </c>
      <c r="AV783" s="8">
        <f t="shared" si="1192"/>
        <v>173</v>
      </c>
      <c r="AW783" s="213">
        <f t="shared" si="1176"/>
        <v>0.11293543830286148</v>
      </c>
      <c r="AX783" s="213">
        <f t="shared" si="1177"/>
        <v>0.12838393976187509</v>
      </c>
      <c r="AY783" s="213">
        <f t="shared" si="1178"/>
        <v>0.18694256514448823</v>
      </c>
      <c r="AZ783" s="119">
        <f t="shared" si="1183"/>
        <v>0.4</v>
      </c>
      <c r="BA783" s="1">
        <v>6.3</v>
      </c>
      <c r="BB783">
        <v>6.8</v>
      </c>
      <c r="BC783">
        <v>9.1</v>
      </c>
      <c r="BE783" s="7">
        <v>897</v>
      </c>
      <c r="BG783" s="123">
        <f t="shared" si="1166"/>
        <v>0.68</v>
      </c>
      <c r="BJ783">
        <v>0</v>
      </c>
      <c r="BK783">
        <v>12.8</v>
      </c>
      <c r="BL783">
        <v>14.7</v>
      </c>
      <c r="BM783">
        <v>21.85</v>
      </c>
      <c r="BO783">
        <f t="shared" si="1181"/>
        <v>1</v>
      </c>
      <c r="BP783">
        <f t="shared" si="1181"/>
        <v>1</v>
      </c>
      <c r="BQ783">
        <f t="shared" si="1181"/>
        <v>1</v>
      </c>
      <c r="BR783">
        <f t="shared" si="1167"/>
        <v>311</v>
      </c>
      <c r="BS783">
        <f t="shared" si="1179"/>
        <v>333</v>
      </c>
      <c r="BT783">
        <f t="shared" si="1180"/>
        <v>403</v>
      </c>
      <c r="BV783">
        <f t="shared" si="1168"/>
        <v>0</v>
      </c>
      <c r="BW783">
        <f t="shared" si="1169"/>
        <v>0</v>
      </c>
      <c r="BX783">
        <f t="shared" si="1170"/>
        <v>0</v>
      </c>
      <c r="BY783">
        <f t="shared" si="1185"/>
        <v>1</v>
      </c>
    </row>
    <row r="784" spans="1:77" x14ac:dyDescent="0.25">
      <c r="A784" t="str">
        <f t="shared" si="1171"/>
        <v>33015</v>
      </c>
      <c r="D784">
        <v>3</v>
      </c>
      <c r="E784">
        <v>30</v>
      </c>
      <c r="F784">
        <v>40.5</v>
      </c>
      <c r="G784">
        <v>15</v>
      </c>
      <c r="H784">
        <v>16.5</v>
      </c>
      <c r="I784">
        <v>0</v>
      </c>
      <c r="J784">
        <v>26</v>
      </c>
      <c r="K784">
        <v>30</v>
      </c>
      <c r="L784">
        <v>42.4</v>
      </c>
      <c r="M784" s="115">
        <f t="shared" si="1155"/>
        <v>869.6</v>
      </c>
      <c r="N784" s="7">
        <v>1395.33740436932</v>
      </c>
      <c r="O784" s="7">
        <v>1496.2563490716184</v>
      </c>
      <c r="P784" s="7">
        <v>2007.56</v>
      </c>
      <c r="Q784" s="121" t="s">
        <v>392</v>
      </c>
      <c r="R784">
        <v>1</v>
      </c>
      <c r="S784">
        <v>1</v>
      </c>
      <c r="T784">
        <v>1</v>
      </c>
      <c r="U784" t="e">
        <f t="shared" si="1156"/>
        <v>#VALUE!</v>
      </c>
      <c r="V784">
        <f t="shared" si="1157"/>
        <v>768</v>
      </c>
      <c r="W784">
        <f t="shared" si="1158"/>
        <v>823</v>
      </c>
      <c r="X784">
        <f t="shared" si="1159"/>
        <v>1105</v>
      </c>
      <c r="Y784" t="e">
        <f t="shared" si="1186"/>
        <v>#VALUE!</v>
      </c>
      <c r="Z784">
        <f t="shared" si="1187"/>
        <v>132</v>
      </c>
      <c r="AA784">
        <f t="shared" si="1188"/>
        <v>142</v>
      </c>
      <c r="AB784" s="8">
        <f t="shared" si="1189"/>
        <v>190</v>
      </c>
      <c r="AC784" s="213" t="e">
        <f t="shared" si="1172"/>
        <v>#VALUE!</v>
      </c>
      <c r="AD784" s="213">
        <f t="shared" si="1173"/>
        <v>8.1743332344351313E-2</v>
      </c>
      <c r="AE784" s="213">
        <f t="shared" si="1174"/>
        <v>9.4531242285406478E-2</v>
      </c>
      <c r="AF784" s="213">
        <f t="shared" si="1175"/>
        <v>0.1687889405071242</v>
      </c>
      <c r="AG784" s="167">
        <f t="shared" si="1160"/>
        <v>2.0829999999999999E-4</v>
      </c>
      <c r="AH784" s="167">
        <f t="shared" si="1161"/>
        <v>1.724</v>
      </c>
      <c r="AI784" s="167">
        <f t="shared" si="1162"/>
        <v>2</v>
      </c>
      <c r="AJ784" s="167">
        <f t="shared" si="1163"/>
        <v>4.6182900000000003E-4</v>
      </c>
      <c r="AK784" s="115">
        <v>190.46915773046311</v>
      </c>
      <c r="AL784" s="7">
        <v>204.24499885412456</v>
      </c>
      <c r="AM784" s="7">
        <v>274.04000000000002</v>
      </c>
      <c r="AN784">
        <v>1</v>
      </c>
      <c r="AO784">
        <v>1</v>
      </c>
      <c r="AP784">
        <v>1</v>
      </c>
      <c r="AQ784">
        <f t="shared" si="1164"/>
        <v>215</v>
      </c>
      <c r="AR784">
        <f t="shared" si="1164"/>
        <v>230</v>
      </c>
      <c r="AS784">
        <f t="shared" si="1184"/>
        <v>309</v>
      </c>
      <c r="AT784">
        <f t="shared" si="1190"/>
        <v>92</v>
      </c>
      <c r="AU784">
        <f t="shared" si="1191"/>
        <v>99</v>
      </c>
      <c r="AV784" s="8">
        <f t="shared" si="1192"/>
        <v>133</v>
      </c>
      <c r="AW784" s="213">
        <f t="shared" si="1176"/>
        <v>3.9854956266901602E-2</v>
      </c>
      <c r="AX784" s="213">
        <f t="shared" si="1177"/>
        <v>4.6114665989069215E-2</v>
      </c>
      <c r="AY784" s="213">
        <f t="shared" si="1178"/>
        <v>8.298046741405013E-2</v>
      </c>
      <c r="AZ784" s="119">
        <f t="shared" si="1183"/>
        <v>0.3</v>
      </c>
      <c r="BA784" s="1">
        <v>6</v>
      </c>
      <c r="BB784">
        <v>6.7</v>
      </c>
      <c r="BC784">
        <v>9</v>
      </c>
      <c r="BE784" s="7">
        <v>1087</v>
      </c>
      <c r="BG784" s="123">
        <f t="shared" si="1166"/>
        <v>0.8</v>
      </c>
      <c r="BJ784">
        <v>0</v>
      </c>
      <c r="BK784">
        <v>11.8</v>
      </c>
      <c r="BL784">
        <v>13.7</v>
      </c>
      <c r="BM784">
        <v>21.85</v>
      </c>
      <c r="BO784">
        <f t="shared" si="1181"/>
        <v>1</v>
      </c>
      <c r="BP784">
        <f t="shared" si="1181"/>
        <v>1</v>
      </c>
      <c r="BQ784">
        <f t="shared" si="1181"/>
        <v>1</v>
      </c>
      <c r="BR784">
        <f t="shared" si="1167"/>
        <v>215</v>
      </c>
      <c r="BS784">
        <f t="shared" si="1179"/>
        <v>230</v>
      </c>
      <c r="BT784">
        <f t="shared" si="1180"/>
        <v>309</v>
      </c>
      <c r="BV784">
        <f t="shared" si="1168"/>
        <v>0</v>
      </c>
      <c r="BW784">
        <f t="shared" si="1169"/>
        <v>0</v>
      </c>
      <c r="BX784">
        <f t="shared" si="1170"/>
        <v>0</v>
      </c>
      <c r="BY784">
        <f t="shared" si="1185"/>
        <v>1</v>
      </c>
    </row>
    <row r="785" spans="1:77" x14ac:dyDescent="0.25">
      <c r="A785" t="str">
        <f t="shared" si="1171"/>
        <v>33016</v>
      </c>
      <c r="D785">
        <v>3</v>
      </c>
      <c r="E785">
        <v>30</v>
      </c>
      <c r="F785">
        <v>40.5</v>
      </c>
      <c r="G785">
        <v>16</v>
      </c>
      <c r="H785">
        <v>16.5</v>
      </c>
      <c r="I785">
        <v>0</v>
      </c>
      <c r="J785">
        <v>26</v>
      </c>
      <c r="K785">
        <v>30</v>
      </c>
      <c r="L785">
        <v>42.4</v>
      </c>
      <c r="M785" s="115">
        <f t="shared" si="1155"/>
        <v>805.12</v>
      </c>
      <c r="N785" s="7">
        <v>2040.4331716148024</v>
      </c>
      <c r="O785" s="7">
        <v>2188.0092071816284</v>
      </c>
      <c r="P785" s="7">
        <v>2935.7</v>
      </c>
      <c r="Q785" s="121" t="s">
        <v>392</v>
      </c>
      <c r="R785">
        <v>1</v>
      </c>
      <c r="S785">
        <v>1</v>
      </c>
      <c r="T785">
        <v>1</v>
      </c>
      <c r="U785" t="e">
        <f t="shared" si="1156"/>
        <v>#VALUE!</v>
      </c>
      <c r="V785">
        <f t="shared" si="1157"/>
        <v>1123</v>
      </c>
      <c r="W785">
        <f t="shared" si="1158"/>
        <v>1204</v>
      </c>
      <c r="X785">
        <f t="shared" si="1159"/>
        <v>1616</v>
      </c>
      <c r="Y785" t="e">
        <f t="shared" si="1186"/>
        <v>#VALUE!</v>
      </c>
      <c r="Z785">
        <f t="shared" si="1187"/>
        <v>193</v>
      </c>
      <c r="AA785">
        <f t="shared" si="1188"/>
        <v>207</v>
      </c>
      <c r="AB785" s="8">
        <f t="shared" si="1189"/>
        <v>278</v>
      </c>
      <c r="AC785" s="213" t="e">
        <f t="shared" si="1172"/>
        <v>#VALUE!</v>
      </c>
      <c r="AD785" s="213">
        <f t="shared" si="1173"/>
        <v>0.51952851795131727</v>
      </c>
      <c r="AE785" s="213">
        <f t="shared" si="1174"/>
        <v>0.59738976337518535</v>
      </c>
      <c r="AF785" s="213">
        <f t="shared" si="1175"/>
        <v>1.0757076005753241</v>
      </c>
      <c r="AG785" s="167">
        <f t="shared" si="1160"/>
        <v>2.0829999999999999E-4</v>
      </c>
      <c r="AH785" s="167">
        <f t="shared" si="1161"/>
        <v>1.724</v>
      </c>
      <c r="AI785" s="167">
        <f t="shared" si="1162"/>
        <v>4</v>
      </c>
      <c r="AJ785" s="167">
        <f t="shared" si="1163"/>
        <v>1.392796E-3</v>
      </c>
      <c r="AK785" s="115">
        <v>312</v>
      </c>
      <c r="AL785" s="7">
        <v>335</v>
      </c>
      <c r="AM785" s="7">
        <v>450</v>
      </c>
      <c r="AN785">
        <v>1</v>
      </c>
      <c r="AO785">
        <v>1</v>
      </c>
      <c r="AP785">
        <v>1</v>
      </c>
      <c r="AQ785">
        <f t="shared" si="1164"/>
        <v>351</v>
      </c>
      <c r="AR785">
        <f t="shared" si="1164"/>
        <v>377</v>
      </c>
      <c r="AS785">
        <f t="shared" si="1184"/>
        <v>507</v>
      </c>
      <c r="AT785">
        <f t="shared" si="1190"/>
        <v>151</v>
      </c>
      <c r="AU785">
        <f t="shared" si="1191"/>
        <v>162</v>
      </c>
      <c r="AV785" s="8">
        <f t="shared" si="1192"/>
        <v>218</v>
      </c>
      <c r="AW785" s="213">
        <f t="shared" si="1176"/>
        <v>0.31849202652545305</v>
      </c>
      <c r="AX785" s="213">
        <f t="shared" si="1177"/>
        <v>0.36642413099862559</v>
      </c>
      <c r="AY785" s="213">
        <f t="shared" si="1178"/>
        <v>0.66237028707119039</v>
      </c>
      <c r="AZ785" s="119">
        <f t="shared" si="1183"/>
        <v>0.6</v>
      </c>
      <c r="BA785" s="1">
        <v>6</v>
      </c>
      <c r="BB785">
        <v>6.7</v>
      </c>
      <c r="BC785">
        <v>9</v>
      </c>
      <c r="BE785" s="7">
        <v>1184</v>
      </c>
      <c r="BG785" s="123">
        <f t="shared" si="1166"/>
        <v>0.68</v>
      </c>
      <c r="BJ785">
        <v>0</v>
      </c>
      <c r="BK785">
        <v>11.8</v>
      </c>
      <c r="BL785">
        <v>13.7</v>
      </c>
      <c r="BM785">
        <v>21.85</v>
      </c>
      <c r="BO785">
        <f t="shared" si="1181"/>
        <v>1</v>
      </c>
      <c r="BP785">
        <f t="shared" si="1181"/>
        <v>1</v>
      </c>
      <c r="BQ785">
        <f t="shared" si="1181"/>
        <v>1</v>
      </c>
      <c r="BR785">
        <f t="shared" si="1167"/>
        <v>351</v>
      </c>
      <c r="BS785">
        <f t="shared" si="1179"/>
        <v>377</v>
      </c>
      <c r="BT785">
        <f t="shared" si="1180"/>
        <v>507</v>
      </c>
      <c r="BV785">
        <f t="shared" si="1168"/>
        <v>0</v>
      </c>
      <c r="BW785">
        <f t="shared" si="1169"/>
        <v>0</v>
      </c>
      <c r="BX785">
        <f t="shared" si="1170"/>
        <v>0</v>
      </c>
      <c r="BY785">
        <f t="shared" si="1185"/>
        <v>1</v>
      </c>
    </row>
    <row r="786" spans="1:77" x14ac:dyDescent="0.25">
      <c r="A786" t="str">
        <f t="shared" si="1171"/>
        <v>33020</v>
      </c>
      <c r="D786">
        <v>3</v>
      </c>
      <c r="E786">
        <v>30</v>
      </c>
      <c r="F786">
        <v>40.5</v>
      </c>
      <c r="G786">
        <v>20</v>
      </c>
      <c r="H786">
        <v>21.5</v>
      </c>
      <c r="I786">
        <v>0</v>
      </c>
      <c r="J786">
        <v>26</v>
      </c>
      <c r="K786">
        <v>30</v>
      </c>
      <c r="L786">
        <v>42.4</v>
      </c>
      <c r="M786" s="115">
        <f t="shared" si="1155"/>
        <v>1220</v>
      </c>
      <c r="N786" s="7">
        <v>1942.5718983039128</v>
      </c>
      <c r="O786" s="7">
        <v>2086.4239348515057</v>
      </c>
      <c r="P786" s="7">
        <v>2518.44</v>
      </c>
      <c r="Q786" s="121" t="s">
        <v>392</v>
      </c>
      <c r="R786">
        <v>1</v>
      </c>
      <c r="S786">
        <v>1</v>
      </c>
      <c r="T786">
        <v>1</v>
      </c>
      <c r="U786" t="e">
        <f t="shared" si="1156"/>
        <v>#VALUE!</v>
      </c>
      <c r="V786">
        <f t="shared" si="1157"/>
        <v>1069</v>
      </c>
      <c r="W786">
        <f t="shared" si="1158"/>
        <v>1148</v>
      </c>
      <c r="X786">
        <f t="shared" si="1159"/>
        <v>1386</v>
      </c>
      <c r="Y786" t="e">
        <f t="shared" si="1186"/>
        <v>#VALUE!</v>
      </c>
      <c r="Z786">
        <f t="shared" si="1187"/>
        <v>184</v>
      </c>
      <c r="AA786">
        <f t="shared" si="1188"/>
        <v>197</v>
      </c>
      <c r="AB786" s="8">
        <f t="shared" si="1189"/>
        <v>238</v>
      </c>
      <c r="AC786" s="213" t="e">
        <f t="shared" si="1172"/>
        <v>#VALUE!</v>
      </c>
      <c r="AD786" s="213">
        <f t="shared" si="1173"/>
        <v>0.12805288192822367</v>
      </c>
      <c r="AE786" s="213">
        <f t="shared" si="1174"/>
        <v>0.14671974035109539</v>
      </c>
      <c r="AF786" s="213">
        <f t="shared" si="1175"/>
        <v>0.21388556074705944</v>
      </c>
      <c r="AG786" s="167">
        <f t="shared" si="1160"/>
        <v>1.2760000000000001E-4</v>
      </c>
      <c r="AH786" s="167">
        <f t="shared" si="1161"/>
        <v>1.7219</v>
      </c>
      <c r="AI786" s="167">
        <f t="shared" si="1162"/>
        <v>2</v>
      </c>
      <c r="AJ786" s="167">
        <f t="shared" si="1163"/>
        <v>3.76611E-4</v>
      </c>
      <c r="AK786" s="115">
        <v>240.07166246887351</v>
      </c>
      <c r="AL786" s="7">
        <v>257.84953601562182</v>
      </c>
      <c r="AM786" s="7">
        <v>311.24</v>
      </c>
      <c r="AN786">
        <v>1</v>
      </c>
      <c r="AO786">
        <v>1</v>
      </c>
      <c r="AP786">
        <v>1</v>
      </c>
      <c r="AQ786">
        <f t="shared" si="1164"/>
        <v>270</v>
      </c>
      <c r="AR786">
        <f t="shared" si="1164"/>
        <v>290</v>
      </c>
      <c r="AS786">
        <f t="shared" si="1184"/>
        <v>351</v>
      </c>
      <c r="AT786">
        <f t="shared" si="1190"/>
        <v>116</v>
      </c>
      <c r="AU786">
        <f t="shared" si="1191"/>
        <v>125</v>
      </c>
      <c r="AV786" s="8">
        <f t="shared" si="1192"/>
        <v>151</v>
      </c>
      <c r="AW786" s="213">
        <f t="shared" si="1176"/>
        <v>5.1062897428128695E-2</v>
      </c>
      <c r="AX786" s="213">
        <f t="shared" si="1177"/>
        <v>5.9260404073883347E-2</v>
      </c>
      <c r="AY786" s="213">
        <f t="shared" si="1178"/>
        <v>8.6357653437045559E-2</v>
      </c>
      <c r="AZ786" s="119">
        <f t="shared" si="1183"/>
        <v>0.4</v>
      </c>
      <c r="BA786" s="1">
        <v>6</v>
      </c>
      <c r="BB786">
        <v>6.7</v>
      </c>
      <c r="BC786">
        <v>9</v>
      </c>
      <c r="BE786" s="7">
        <v>1525</v>
      </c>
      <c r="BG786" s="123">
        <f t="shared" si="1166"/>
        <v>0.8</v>
      </c>
      <c r="BJ786">
        <v>0</v>
      </c>
      <c r="BK786">
        <v>11.8</v>
      </c>
      <c r="BL786">
        <v>13.7</v>
      </c>
      <c r="BM786">
        <v>21.85</v>
      </c>
      <c r="BO786">
        <f t="shared" si="1181"/>
        <v>1</v>
      </c>
      <c r="BP786">
        <f t="shared" si="1181"/>
        <v>1</v>
      </c>
      <c r="BQ786">
        <f t="shared" si="1181"/>
        <v>1</v>
      </c>
      <c r="BR786">
        <f t="shared" si="1167"/>
        <v>270</v>
      </c>
      <c r="BS786">
        <f t="shared" si="1179"/>
        <v>290</v>
      </c>
      <c r="BT786">
        <f t="shared" si="1180"/>
        <v>351</v>
      </c>
      <c r="BV786">
        <f t="shared" si="1168"/>
        <v>0</v>
      </c>
      <c r="BW786">
        <f t="shared" si="1169"/>
        <v>0</v>
      </c>
      <c r="BX786">
        <f t="shared" si="1170"/>
        <v>0</v>
      </c>
      <c r="BY786">
        <f t="shared" si="1185"/>
        <v>1</v>
      </c>
    </row>
    <row r="787" spans="1:77" x14ac:dyDescent="0.25">
      <c r="A787" t="str">
        <f t="shared" si="1171"/>
        <v>33021</v>
      </c>
      <c r="D787">
        <v>3</v>
      </c>
      <c r="E787">
        <v>30</v>
      </c>
      <c r="F787">
        <v>40.5</v>
      </c>
      <c r="G787">
        <v>21</v>
      </c>
      <c r="H787">
        <v>21.5</v>
      </c>
      <c r="I787">
        <v>0</v>
      </c>
      <c r="J787">
        <v>26</v>
      </c>
      <c r="K787">
        <v>30</v>
      </c>
      <c r="L787">
        <v>42.4</v>
      </c>
      <c r="M787" s="115">
        <f t="shared" si="1155"/>
        <v>1246.4000000000001</v>
      </c>
      <c r="N787" s="7">
        <v>2627.7848955664344</v>
      </c>
      <c r="O787" s="7">
        <v>2817.8416357747774</v>
      </c>
      <c r="P787" s="7">
        <v>3780.76</v>
      </c>
      <c r="Q787" s="121" t="s">
        <v>392</v>
      </c>
      <c r="R787">
        <v>1</v>
      </c>
      <c r="S787">
        <v>1</v>
      </c>
      <c r="T787">
        <v>1</v>
      </c>
      <c r="U787" t="e">
        <f t="shared" si="1156"/>
        <v>#VALUE!</v>
      </c>
      <c r="V787">
        <f t="shared" si="1157"/>
        <v>1446</v>
      </c>
      <c r="W787">
        <f t="shared" si="1158"/>
        <v>1551</v>
      </c>
      <c r="X787">
        <f t="shared" si="1159"/>
        <v>2081</v>
      </c>
      <c r="Y787" t="e">
        <f t="shared" si="1186"/>
        <v>#VALUE!</v>
      </c>
      <c r="Z787">
        <f t="shared" si="1187"/>
        <v>249</v>
      </c>
      <c r="AA787">
        <f t="shared" si="1188"/>
        <v>267</v>
      </c>
      <c r="AB787" s="8">
        <f t="shared" si="1189"/>
        <v>358</v>
      </c>
      <c r="AC787" s="213" t="e">
        <f t="shared" si="1172"/>
        <v>#VALUE!</v>
      </c>
      <c r="AD787" s="213">
        <f t="shared" si="1173"/>
        <v>0.32286339114489065</v>
      </c>
      <c r="AE787" s="213">
        <f t="shared" si="1174"/>
        <v>0.37099910248970391</v>
      </c>
      <c r="AF787" s="213">
        <f t="shared" si="1175"/>
        <v>0.66532929142483455</v>
      </c>
      <c r="AG787" s="167">
        <f t="shared" si="1160"/>
        <v>1.2760000000000001E-4</v>
      </c>
      <c r="AH787" s="167">
        <f t="shared" si="1161"/>
        <v>1.7219</v>
      </c>
      <c r="AI787" s="167">
        <f t="shared" si="1162"/>
        <v>4</v>
      </c>
      <c r="AJ787" s="167">
        <f t="shared" si="1163"/>
        <v>5.1420100000000005E-4</v>
      </c>
      <c r="AK787" s="115">
        <v>340.86222571220884</v>
      </c>
      <c r="AL787" s="7">
        <v>365.51537125251701</v>
      </c>
      <c r="AM787" s="7">
        <v>490.42</v>
      </c>
      <c r="AN787">
        <v>1</v>
      </c>
      <c r="AO787">
        <v>1</v>
      </c>
      <c r="AP787">
        <v>1</v>
      </c>
      <c r="AQ787">
        <f t="shared" si="1164"/>
        <v>384</v>
      </c>
      <c r="AR787">
        <f t="shared" si="1164"/>
        <v>412</v>
      </c>
      <c r="AS787">
        <f t="shared" si="1184"/>
        <v>552</v>
      </c>
      <c r="AT787">
        <f t="shared" si="1190"/>
        <v>165</v>
      </c>
      <c r="AU787">
        <f t="shared" si="1191"/>
        <v>177</v>
      </c>
      <c r="AV787" s="8">
        <f t="shared" si="1192"/>
        <v>237</v>
      </c>
      <c r="AW787" s="213">
        <f t="shared" si="1176"/>
        <v>0.1423264746053487</v>
      </c>
      <c r="AX787" s="213">
        <f t="shared" si="1177"/>
        <v>0.16366705815203661</v>
      </c>
      <c r="AY787" s="213">
        <f t="shared" si="1178"/>
        <v>0.29262457721226282</v>
      </c>
      <c r="AZ787" s="119">
        <f t="shared" si="1183"/>
        <v>0.8</v>
      </c>
      <c r="BA787" s="1">
        <v>6</v>
      </c>
      <c r="BB787">
        <v>6.7</v>
      </c>
      <c r="BC787">
        <v>9</v>
      </c>
      <c r="BE787" s="7">
        <v>1558</v>
      </c>
      <c r="BG787" s="123">
        <f t="shared" si="1166"/>
        <v>0.8</v>
      </c>
      <c r="BJ787">
        <v>0</v>
      </c>
      <c r="BK787">
        <v>11.8</v>
      </c>
      <c r="BL787">
        <v>13.7</v>
      </c>
      <c r="BM787">
        <v>21.85</v>
      </c>
      <c r="BO787">
        <f t="shared" si="1181"/>
        <v>1</v>
      </c>
      <c r="BP787">
        <f t="shared" si="1181"/>
        <v>1</v>
      </c>
      <c r="BQ787">
        <f t="shared" si="1181"/>
        <v>1</v>
      </c>
      <c r="BR787">
        <f t="shared" si="1167"/>
        <v>384</v>
      </c>
      <c r="BS787">
        <f t="shared" si="1179"/>
        <v>412</v>
      </c>
      <c r="BT787">
        <f t="shared" si="1180"/>
        <v>552</v>
      </c>
      <c r="BV787">
        <f t="shared" si="1168"/>
        <v>0</v>
      </c>
      <c r="BW787">
        <f t="shared" si="1169"/>
        <v>0</v>
      </c>
      <c r="BX787">
        <f t="shared" si="1170"/>
        <v>0</v>
      </c>
      <c r="BY787">
        <f t="shared" si="1185"/>
        <v>1</v>
      </c>
    </row>
    <row r="788" spans="1:77" x14ac:dyDescent="0.25">
      <c r="A788" t="str">
        <f t="shared" si="1171"/>
        <v>33010</v>
      </c>
      <c r="D788">
        <v>3</v>
      </c>
      <c r="E788">
        <v>30</v>
      </c>
      <c r="F788">
        <v>40.5</v>
      </c>
      <c r="G788">
        <v>10</v>
      </c>
      <c r="H788">
        <v>11.5</v>
      </c>
      <c r="I788">
        <v>0</v>
      </c>
      <c r="J788">
        <v>26</v>
      </c>
      <c r="K788">
        <v>30</v>
      </c>
      <c r="L788">
        <v>42.4</v>
      </c>
      <c r="M788" s="115">
        <f t="shared" si="1155"/>
        <v>668.7</v>
      </c>
      <c r="N788" s="7">
        <v>1395.6272192501513</v>
      </c>
      <c r="O788" s="7">
        <v>1501.3000140389001</v>
      </c>
      <c r="P788" s="7">
        <v>1828.08</v>
      </c>
      <c r="Q788" s="121" t="s">
        <v>392</v>
      </c>
      <c r="R788">
        <v>1</v>
      </c>
      <c r="S788">
        <v>1</v>
      </c>
      <c r="T788">
        <v>1</v>
      </c>
      <c r="U788" t="e">
        <f t="shared" si="1156"/>
        <v>#VALUE!</v>
      </c>
      <c r="V788">
        <f t="shared" si="1157"/>
        <v>768</v>
      </c>
      <c r="W788">
        <f t="shared" si="1158"/>
        <v>826</v>
      </c>
      <c r="X788">
        <f t="shared" si="1159"/>
        <v>1006</v>
      </c>
      <c r="Y788" t="e">
        <f t="shared" si="1186"/>
        <v>#VALUE!</v>
      </c>
      <c r="Z788">
        <f t="shared" si="1187"/>
        <v>132</v>
      </c>
      <c r="AA788">
        <f t="shared" si="1188"/>
        <v>142</v>
      </c>
      <c r="AB788" s="8">
        <f t="shared" si="1189"/>
        <v>173</v>
      </c>
      <c r="AC788" s="213" t="e">
        <f t="shared" si="1172"/>
        <v>#VALUE!</v>
      </c>
      <c r="AD788" s="213">
        <f t="shared" si="1173"/>
        <v>6.8512821880780658E-2</v>
      </c>
      <c r="AE788" s="213">
        <f t="shared" si="1174"/>
        <v>7.9158230418825415E-2</v>
      </c>
      <c r="AF788" s="213">
        <f t="shared" si="1175"/>
        <v>0.11699515932484414</v>
      </c>
      <c r="AG788" s="167">
        <f t="shared" si="1160"/>
        <v>3.969E-4</v>
      </c>
      <c r="AH788" s="167">
        <f t="shared" si="1161"/>
        <v>1.7345999999999999</v>
      </c>
      <c r="AI788" s="167">
        <f t="shared" si="1162"/>
        <v>2</v>
      </c>
      <c r="AJ788" s="167">
        <f t="shared" si="1163"/>
        <v>3.6734700000000002E-4</v>
      </c>
      <c r="AK788" s="115">
        <v>193.48593193227777</v>
      </c>
      <c r="AL788" s="7">
        <v>208.13611852764589</v>
      </c>
      <c r="AM788" s="7">
        <v>253.44</v>
      </c>
      <c r="AN788">
        <v>1</v>
      </c>
      <c r="AO788">
        <v>1</v>
      </c>
      <c r="AP788">
        <v>1</v>
      </c>
      <c r="AQ788">
        <f t="shared" si="1164"/>
        <v>218</v>
      </c>
      <c r="AR788">
        <f t="shared" si="1164"/>
        <v>234</v>
      </c>
      <c r="AS788">
        <f t="shared" si="1184"/>
        <v>285</v>
      </c>
      <c r="AT788">
        <f t="shared" si="1190"/>
        <v>94</v>
      </c>
      <c r="AU788">
        <f t="shared" si="1191"/>
        <v>101</v>
      </c>
      <c r="AV788" s="8">
        <f t="shared" si="1192"/>
        <v>123</v>
      </c>
      <c r="AW788" s="213">
        <f t="shared" si="1176"/>
        <v>3.5020672124961051E-2</v>
      </c>
      <c r="AX788" s="213">
        <f t="shared" si="1177"/>
        <v>4.0360726066606588E-2</v>
      </c>
      <c r="AY788" s="213">
        <f t="shared" si="1178"/>
        <v>5.9583716081646698E-2</v>
      </c>
      <c r="AZ788" s="119">
        <f t="shared" si="1183"/>
        <v>0.2</v>
      </c>
      <c r="BA788" s="1">
        <v>6.7</v>
      </c>
      <c r="BB788">
        <v>7.4</v>
      </c>
      <c r="BC788">
        <v>10.3</v>
      </c>
      <c r="BE788" s="7">
        <v>743</v>
      </c>
      <c r="BG788" s="123">
        <f t="shared" si="1166"/>
        <v>0.9</v>
      </c>
      <c r="BJ788">
        <v>0</v>
      </c>
      <c r="BK788">
        <v>12.5</v>
      </c>
      <c r="BL788">
        <v>14.7</v>
      </c>
      <c r="BM788">
        <v>21.85</v>
      </c>
      <c r="BO788">
        <f t="shared" si="1181"/>
        <v>1</v>
      </c>
      <c r="BP788">
        <f t="shared" si="1181"/>
        <v>1</v>
      </c>
      <c r="BQ788">
        <f t="shared" si="1181"/>
        <v>1</v>
      </c>
      <c r="BR788">
        <f t="shared" si="1167"/>
        <v>218</v>
      </c>
      <c r="BS788">
        <f t="shared" si="1179"/>
        <v>234</v>
      </c>
      <c r="BT788">
        <f t="shared" si="1180"/>
        <v>285</v>
      </c>
      <c r="BV788">
        <f t="shared" si="1168"/>
        <v>0</v>
      </c>
      <c r="BW788">
        <f t="shared" si="1169"/>
        <v>0</v>
      </c>
      <c r="BX788">
        <f t="shared" si="1170"/>
        <v>0</v>
      </c>
      <c r="BY788">
        <f t="shared" si="1185"/>
        <v>1</v>
      </c>
    </row>
    <row r="789" spans="1:77" x14ac:dyDescent="0.25">
      <c r="A789" t="str">
        <f t="shared" si="1171"/>
        <v>33011</v>
      </c>
      <c r="D789">
        <v>3</v>
      </c>
      <c r="E789">
        <v>30</v>
      </c>
      <c r="F789">
        <v>40.5</v>
      </c>
      <c r="G789">
        <v>11</v>
      </c>
      <c r="H789">
        <v>11.5</v>
      </c>
      <c r="I789">
        <v>0</v>
      </c>
      <c r="J789">
        <v>26</v>
      </c>
      <c r="K789">
        <v>30</v>
      </c>
      <c r="L789">
        <v>42.4</v>
      </c>
      <c r="M789" s="115">
        <f t="shared" si="1155"/>
        <v>686.12</v>
      </c>
      <c r="N789" s="7">
        <v>1893.6336235985709</v>
      </c>
      <c r="O789" s="7">
        <v>2037.0140009310799</v>
      </c>
      <c r="P789" s="7">
        <v>2480.4</v>
      </c>
      <c r="Q789" s="121" t="s">
        <v>392</v>
      </c>
      <c r="R789">
        <v>1</v>
      </c>
      <c r="S789">
        <v>1</v>
      </c>
      <c r="T789">
        <v>1</v>
      </c>
      <c r="U789" t="e">
        <f t="shared" si="1156"/>
        <v>#VALUE!</v>
      </c>
      <c r="V789">
        <f t="shared" si="1157"/>
        <v>1042</v>
      </c>
      <c r="W789">
        <f t="shared" si="1158"/>
        <v>1121</v>
      </c>
      <c r="X789">
        <f t="shared" si="1159"/>
        <v>1365</v>
      </c>
      <c r="Y789" t="e">
        <f t="shared" si="1186"/>
        <v>#VALUE!</v>
      </c>
      <c r="Z789">
        <f t="shared" si="1187"/>
        <v>179</v>
      </c>
      <c r="AA789">
        <f t="shared" si="1188"/>
        <v>193</v>
      </c>
      <c r="AB789" s="8">
        <f t="shared" si="1189"/>
        <v>235</v>
      </c>
      <c r="AC789" s="213" t="e">
        <f t="shared" si="1172"/>
        <v>#VALUE!</v>
      </c>
      <c r="AD789" s="213">
        <f t="shared" si="1173"/>
        <v>0.19995612478809074</v>
      </c>
      <c r="AE789" s="213">
        <f t="shared" si="1174"/>
        <v>0.23200581074735779</v>
      </c>
      <c r="AF789" s="213">
        <f t="shared" si="1175"/>
        <v>0.34228111219247415</v>
      </c>
      <c r="AG789" s="167">
        <f t="shared" si="1160"/>
        <v>3.969E-4</v>
      </c>
      <c r="AH789" s="167">
        <f t="shared" si="1161"/>
        <v>1.7345999999999999</v>
      </c>
      <c r="AI789" s="167">
        <f t="shared" si="1162"/>
        <v>4</v>
      </c>
      <c r="AJ789" s="167">
        <f t="shared" si="1163"/>
        <v>5.7428799999999995E-4</v>
      </c>
      <c r="AK789" s="115">
        <v>317.16301910489852</v>
      </c>
      <c r="AL789" s="7">
        <v>341.17767156378318</v>
      </c>
      <c r="AM789" s="7">
        <v>415.44</v>
      </c>
      <c r="AN789">
        <v>1</v>
      </c>
      <c r="AO789">
        <v>1</v>
      </c>
      <c r="AP789">
        <v>1</v>
      </c>
      <c r="AQ789">
        <f t="shared" si="1164"/>
        <v>357</v>
      </c>
      <c r="AR789">
        <f t="shared" si="1164"/>
        <v>384</v>
      </c>
      <c r="AS789">
        <f t="shared" si="1184"/>
        <v>468</v>
      </c>
      <c r="AT789">
        <f t="shared" si="1190"/>
        <v>154</v>
      </c>
      <c r="AU789">
        <f t="shared" si="1191"/>
        <v>165</v>
      </c>
      <c r="AV789" s="8">
        <f t="shared" si="1192"/>
        <v>201</v>
      </c>
      <c r="AW789" s="213">
        <f t="shared" si="1176"/>
        <v>0.1485946463067058</v>
      </c>
      <c r="AX789" s="213">
        <f t="shared" si="1177"/>
        <v>0.17026564965798191</v>
      </c>
      <c r="AY789" s="213">
        <f t="shared" si="1178"/>
        <v>0.25137797634507114</v>
      </c>
      <c r="AZ789" s="119">
        <f t="shared" si="1183"/>
        <v>0.4</v>
      </c>
      <c r="BA789" s="1">
        <v>6.7</v>
      </c>
      <c r="BB789">
        <v>7.4</v>
      </c>
      <c r="BC789">
        <v>10.3</v>
      </c>
      <c r="BE789" s="7">
        <v>1009</v>
      </c>
      <c r="BG789" s="123">
        <f t="shared" si="1166"/>
        <v>0.68</v>
      </c>
      <c r="BJ789">
        <v>0</v>
      </c>
      <c r="BK789">
        <v>12.5</v>
      </c>
      <c r="BL789">
        <v>14.7</v>
      </c>
      <c r="BM789">
        <v>21.85</v>
      </c>
      <c r="BO789">
        <f t="shared" si="1181"/>
        <v>1</v>
      </c>
      <c r="BP789">
        <f t="shared" si="1181"/>
        <v>1</v>
      </c>
      <c r="BQ789">
        <f t="shared" si="1181"/>
        <v>1</v>
      </c>
      <c r="BR789">
        <f t="shared" si="1167"/>
        <v>357</v>
      </c>
      <c r="BS789">
        <f t="shared" si="1179"/>
        <v>384</v>
      </c>
      <c r="BT789">
        <f t="shared" si="1180"/>
        <v>468</v>
      </c>
      <c r="BV789">
        <f t="shared" si="1168"/>
        <v>0</v>
      </c>
      <c r="BW789">
        <f t="shared" si="1169"/>
        <v>0</v>
      </c>
      <c r="BX789">
        <f t="shared" si="1170"/>
        <v>0</v>
      </c>
      <c r="BY789">
        <f t="shared" si="1185"/>
        <v>1</v>
      </c>
    </row>
    <row r="790" spans="1:77" x14ac:dyDescent="0.25">
      <c r="A790" t="str">
        <f t="shared" si="1171"/>
        <v>33015</v>
      </c>
      <c r="D790">
        <v>3</v>
      </c>
      <c r="E790">
        <v>30</v>
      </c>
      <c r="F790">
        <v>40.5</v>
      </c>
      <c r="G790">
        <v>15</v>
      </c>
      <c r="H790">
        <v>16.5</v>
      </c>
      <c r="I790">
        <v>0</v>
      </c>
      <c r="J790">
        <v>26</v>
      </c>
      <c r="K790">
        <v>30</v>
      </c>
      <c r="L790">
        <v>43.3</v>
      </c>
      <c r="M790" s="115">
        <f t="shared" si="1155"/>
        <v>978.40000000000009</v>
      </c>
      <c r="N790" s="7">
        <v>1597.9167676946356</v>
      </c>
      <c r="O790" s="7">
        <v>1711.9130538160239</v>
      </c>
      <c r="P790" s="7">
        <v>2331.36</v>
      </c>
      <c r="Q790" s="121" t="s">
        <v>392</v>
      </c>
      <c r="R790">
        <v>1</v>
      </c>
      <c r="S790">
        <v>1</v>
      </c>
      <c r="T790">
        <v>1</v>
      </c>
      <c r="U790" t="e">
        <f t="shared" si="1156"/>
        <v>#VALUE!</v>
      </c>
      <c r="V790">
        <f t="shared" si="1157"/>
        <v>879</v>
      </c>
      <c r="W790">
        <f t="shared" si="1158"/>
        <v>942</v>
      </c>
      <c r="X790">
        <f t="shared" si="1159"/>
        <v>1283</v>
      </c>
      <c r="Y790" t="e">
        <f t="shared" si="1186"/>
        <v>#VALUE!</v>
      </c>
      <c r="Z790">
        <f t="shared" si="1187"/>
        <v>151</v>
      </c>
      <c r="AA790">
        <f t="shared" si="1188"/>
        <v>162</v>
      </c>
      <c r="AB790" s="8">
        <f t="shared" si="1189"/>
        <v>221</v>
      </c>
      <c r="AC790" s="213" t="e">
        <f t="shared" si="1172"/>
        <v>#VALUE!</v>
      </c>
      <c r="AD790" s="213">
        <f t="shared" si="1173"/>
        <v>0.10683161712652654</v>
      </c>
      <c r="AE790" s="213">
        <f t="shared" si="1174"/>
        <v>0.12288298290651282</v>
      </c>
      <c r="AF790" s="213">
        <f t="shared" si="1175"/>
        <v>0.22806202309100934</v>
      </c>
      <c r="AG790" s="167">
        <f t="shared" si="1160"/>
        <v>2.0829999999999999E-4</v>
      </c>
      <c r="AH790" s="167">
        <f t="shared" si="1161"/>
        <v>1.724</v>
      </c>
      <c r="AI790" s="167">
        <f t="shared" si="1162"/>
        <v>2</v>
      </c>
      <c r="AJ790" s="167">
        <f t="shared" si="1163"/>
        <v>4.6182900000000003E-4</v>
      </c>
      <c r="AK790" s="115">
        <v>218.12205414485143</v>
      </c>
      <c r="AL790" s="7">
        <v>233.68300487544244</v>
      </c>
      <c r="AM790" s="7">
        <v>318.24</v>
      </c>
      <c r="AN790">
        <v>1</v>
      </c>
      <c r="AO790">
        <v>1</v>
      </c>
      <c r="AP790">
        <v>1</v>
      </c>
      <c r="AQ790">
        <f t="shared" si="1164"/>
        <v>246</v>
      </c>
      <c r="AR790">
        <f t="shared" si="1164"/>
        <v>263</v>
      </c>
      <c r="AS790">
        <f t="shared" si="1184"/>
        <v>358</v>
      </c>
      <c r="AT790">
        <f t="shared" si="1190"/>
        <v>106</v>
      </c>
      <c r="AU790">
        <f t="shared" si="1191"/>
        <v>113</v>
      </c>
      <c r="AV790" s="8">
        <f t="shared" si="1192"/>
        <v>154</v>
      </c>
      <c r="AW790" s="213">
        <f t="shared" si="1176"/>
        <v>5.2828876277184862E-2</v>
      </c>
      <c r="AX790" s="213">
        <f t="shared" si="1177"/>
        <v>5.9997382202632309E-2</v>
      </c>
      <c r="AY790" s="213">
        <f t="shared" si="1178"/>
        <v>0.11109827152446125</v>
      </c>
      <c r="AZ790" s="119">
        <f t="shared" si="1183"/>
        <v>0.3</v>
      </c>
      <c r="BA790" s="1">
        <v>7</v>
      </c>
      <c r="BB790">
        <v>7.7</v>
      </c>
      <c r="BC790">
        <v>10.7</v>
      </c>
      <c r="BE790" s="7">
        <v>1223</v>
      </c>
      <c r="BG790" s="123">
        <f t="shared" si="1166"/>
        <v>0.8</v>
      </c>
      <c r="BJ790">
        <v>0</v>
      </c>
      <c r="BK790">
        <v>11.3</v>
      </c>
      <c r="BL790">
        <v>13.2</v>
      </c>
      <c r="BM790">
        <v>21.85</v>
      </c>
      <c r="BO790">
        <f t="shared" si="1181"/>
        <v>1</v>
      </c>
      <c r="BP790">
        <f t="shared" si="1181"/>
        <v>1</v>
      </c>
      <c r="BQ790">
        <f t="shared" si="1181"/>
        <v>1</v>
      </c>
      <c r="BR790">
        <f t="shared" si="1167"/>
        <v>246</v>
      </c>
      <c r="BS790">
        <f t="shared" si="1179"/>
        <v>263</v>
      </c>
      <c r="BT790">
        <f t="shared" si="1180"/>
        <v>358</v>
      </c>
      <c r="BV790">
        <f t="shared" si="1168"/>
        <v>0</v>
      </c>
      <c r="BW790">
        <f t="shared" si="1169"/>
        <v>0</v>
      </c>
      <c r="BX790">
        <f t="shared" si="1170"/>
        <v>0</v>
      </c>
      <c r="BY790">
        <f t="shared" si="1185"/>
        <v>1</v>
      </c>
    </row>
    <row r="791" spans="1:77" x14ac:dyDescent="0.25">
      <c r="A791" t="str">
        <f t="shared" si="1171"/>
        <v>33016</v>
      </c>
      <c r="D791">
        <v>3</v>
      </c>
      <c r="E791">
        <v>30</v>
      </c>
      <c r="F791">
        <v>40.5</v>
      </c>
      <c r="G791">
        <v>16</v>
      </c>
      <c r="H791">
        <v>16.5</v>
      </c>
      <c r="I791">
        <v>0</v>
      </c>
      <c r="J791">
        <v>26</v>
      </c>
      <c r="K791">
        <v>30</v>
      </c>
      <c r="L791">
        <v>43.3</v>
      </c>
      <c r="M791" s="115">
        <f t="shared" si="1155"/>
        <v>905.7600000000001</v>
      </c>
      <c r="N791" s="7">
        <v>2336.669516687492</v>
      </c>
      <c r="O791" s="7">
        <v>2503.3688418217644</v>
      </c>
      <c r="P791" s="7">
        <v>3409.2</v>
      </c>
      <c r="Q791" s="121" t="s">
        <v>392</v>
      </c>
      <c r="R791">
        <v>1</v>
      </c>
      <c r="S791">
        <v>1</v>
      </c>
      <c r="T791">
        <v>1</v>
      </c>
      <c r="U791" t="e">
        <f t="shared" si="1156"/>
        <v>#VALUE!</v>
      </c>
      <c r="V791">
        <f t="shared" si="1157"/>
        <v>1286</v>
      </c>
      <c r="W791">
        <f t="shared" si="1158"/>
        <v>1378</v>
      </c>
      <c r="X791">
        <f t="shared" si="1159"/>
        <v>1876</v>
      </c>
      <c r="Y791" t="e">
        <f t="shared" si="1186"/>
        <v>#VALUE!</v>
      </c>
      <c r="Z791">
        <f t="shared" si="1187"/>
        <v>221</v>
      </c>
      <c r="AA791">
        <f t="shared" si="1188"/>
        <v>237</v>
      </c>
      <c r="AB791" s="8">
        <f t="shared" si="1189"/>
        <v>323</v>
      </c>
      <c r="AC791" s="213" t="e">
        <f t="shared" si="1172"/>
        <v>#VALUE!</v>
      </c>
      <c r="AD791" s="213">
        <f t="shared" si="1173"/>
        <v>0.6806731029504185</v>
      </c>
      <c r="AE791" s="213">
        <f t="shared" si="1174"/>
        <v>0.78249172212759244</v>
      </c>
      <c r="AF791" s="213">
        <f t="shared" si="1175"/>
        <v>1.4510035615605257</v>
      </c>
      <c r="AG791" s="167">
        <f t="shared" si="1160"/>
        <v>2.0829999999999999E-4</v>
      </c>
      <c r="AH791" s="167">
        <f t="shared" si="1161"/>
        <v>1.724</v>
      </c>
      <c r="AI791" s="167">
        <f t="shared" si="1162"/>
        <v>4</v>
      </c>
      <c r="AJ791" s="167">
        <f t="shared" si="1163"/>
        <v>1.392796E-3</v>
      </c>
      <c r="AK791" s="115">
        <v>357.77938745479025</v>
      </c>
      <c r="AL791" s="7">
        <v>383.30357134546551</v>
      </c>
      <c r="AM791" s="7">
        <v>522</v>
      </c>
      <c r="AN791">
        <v>1</v>
      </c>
      <c r="AO791">
        <v>1</v>
      </c>
      <c r="AP791">
        <v>1</v>
      </c>
      <c r="AQ791">
        <f t="shared" si="1164"/>
        <v>403</v>
      </c>
      <c r="AR791">
        <f t="shared" si="1164"/>
        <v>432</v>
      </c>
      <c r="AS791">
        <f t="shared" si="1184"/>
        <v>588</v>
      </c>
      <c r="AT791">
        <f t="shared" si="1190"/>
        <v>173</v>
      </c>
      <c r="AU791">
        <f t="shared" si="1191"/>
        <v>186</v>
      </c>
      <c r="AV791" s="8">
        <f t="shared" si="1192"/>
        <v>253</v>
      </c>
      <c r="AW791" s="213">
        <f t="shared" si="1176"/>
        <v>0.4177066395955587</v>
      </c>
      <c r="AX791" s="213">
        <f t="shared" si="1177"/>
        <v>0.48263161219850154</v>
      </c>
      <c r="AY791" s="213">
        <f t="shared" si="1178"/>
        <v>0.89138883468596408</v>
      </c>
      <c r="AZ791" s="119">
        <f t="shared" si="1183"/>
        <v>0.6</v>
      </c>
      <c r="BA791" s="1">
        <v>7</v>
      </c>
      <c r="BB791">
        <v>7.7</v>
      </c>
      <c r="BC791">
        <v>10.7</v>
      </c>
      <c r="BE791" s="7">
        <v>1332</v>
      </c>
      <c r="BG791" s="123">
        <f t="shared" si="1166"/>
        <v>0.68</v>
      </c>
      <c r="BJ791">
        <v>0</v>
      </c>
      <c r="BK791">
        <v>11.3</v>
      </c>
      <c r="BL791">
        <v>13.2</v>
      </c>
      <c r="BM791">
        <v>21.85</v>
      </c>
      <c r="BO791">
        <f t="shared" si="1181"/>
        <v>1</v>
      </c>
      <c r="BP791">
        <f t="shared" si="1181"/>
        <v>1</v>
      </c>
      <c r="BQ791">
        <f t="shared" si="1181"/>
        <v>1</v>
      </c>
      <c r="BR791">
        <f t="shared" si="1167"/>
        <v>403</v>
      </c>
      <c r="BS791">
        <f t="shared" si="1179"/>
        <v>432</v>
      </c>
      <c r="BT791">
        <f t="shared" si="1180"/>
        <v>588</v>
      </c>
      <c r="BV791">
        <f t="shared" si="1168"/>
        <v>0</v>
      </c>
      <c r="BW791">
        <f t="shared" si="1169"/>
        <v>0</v>
      </c>
      <c r="BX791">
        <f t="shared" si="1170"/>
        <v>0</v>
      </c>
      <c r="BY791">
        <f t="shared" si="1185"/>
        <v>1</v>
      </c>
    </row>
    <row r="792" spans="1:77" x14ac:dyDescent="0.25">
      <c r="A792" t="str">
        <f t="shared" si="1171"/>
        <v>33020</v>
      </c>
      <c r="D792">
        <v>3</v>
      </c>
      <c r="E792">
        <v>30</v>
      </c>
      <c r="F792">
        <v>40.5</v>
      </c>
      <c r="G792">
        <v>20</v>
      </c>
      <c r="H792">
        <v>21.5</v>
      </c>
      <c r="I792">
        <v>0</v>
      </c>
      <c r="J792">
        <v>26</v>
      </c>
      <c r="K792">
        <v>30</v>
      </c>
      <c r="L792">
        <v>43.3</v>
      </c>
      <c r="M792" s="115">
        <f t="shared" si="1155"/>
        <v>1372</v>
      </c>
      <c r="N792" s="7">
        <v>2232.7836804230465</v>
      </c>
      <c r="O792" s="7">
        <v>2401.8435041457315</v>
      </c>
      <c r="P792" s="7">
        <v>2924.64</v>
      </c>
      <c r="Q792" s="121" t="s">
        <v>392</v>
      </c>
      <c r="R792">
        <v>1</v>
      </c>
      <c r="S792">
        <v>1</v>
      </c>
      <c r="T792">
        <v>1</v>
      </c>
      <c r="U792" t="e">
        <f t="shared" si="1156"/>
        <v>#VALUE!</v>
      </c>
      <c r="V792">
        <f t="shared" si="1157"/>
        <v>1229</v>
      </c>
      <c r="W792">
        <f t="shared" si="1158"/>
        <v>1322</v>
      </c>
      <c r="X792">
        <f t="shared" si="1159"/>
        <v>1610</v>
      </c>
      <c r="Y792" t="e">
        <f t="shared" si="1186"/>
        <v>#VALUE!</v>
      </c>
      <c r="Z792">
        <f t="shared" si="1187"/>
        <v>211</v>
      </c>
      <c r="AA792">
        <f t="shared" si="1188"/>
        <v>227</v>
      </c>
      <c r="AB792" s="8">
        <f t="shared" si="1189"/>
        <v>277</v>
      </c>
      <c r="AC792" s="213" t="e">
        <f t="shared" si="1172"/>
        <v>#VALUE!</v>
      </c>
      <c r="AD792" s="213">
        <f t="shared" si="1173"/>
        <v>0.16823871226887721</v>
      </c>
      <c r="AE792" s="213">
        <f t="shared" si="1174"/>
        <v>0.19462965715907032</v>
      </c>
      <c r="AF792" s="213">
        <f t="shared" si="1175"/>
        <v>0.28945569056328369</v>
      </c>
      <c r="AG792" s="167">
        <f t="shared" si="1160"/>
        <v>1.2760000000000001E-4</v>
      </c>
      <c r="AH792" s="167">
        <f t="shared" si="1161"/>
        <v>1.7219</v>
      </c>
      <c r="AI792" s="167">
        <f t="shared" si="1162"/>
        <v>2</v>
      </c>
      <c r="AJ792" s="167">
        <f t="shared" si="1163"/>
        <v>3.76611E-4</v>
      </c>
      <c r="AK792" s="115">
        <v>275.93732338069162</v>
      </c>
      <c r="AL792" s="7">
        <v>296.83048721840407</v>
      </c>
      <c r="AM792" s="7">
        <v>361.44</v>
      </c>
      <c r="AN792">
        <v>1</v>
      </c>
      <c r="AO792">
        <v>1</v>
      </c>
      <c r="AP792">
        <v>1</v>
      </c>
      <c r="AQ792">
        <f t="shared" si="1164"/>
        <v>311</v>
      </c>
      <c r="AR792">
        <f t="shared" si="1164"/>
        <v>334</v>
      </c>
      <c r="AS792">
        <f t="shared" si="1184"/>
        <v>407</v>
      </c>
      <c r="AT792">
        <f t="shared" si="1190"/>
        <v>134</v>
      </c>
      <c r="AU792">
        <f t="shared" si="1191"/>
        <v>144</v>
      </c>
      <c r="AV792" s="8">
        <f t="shared" si="1192"/>
        <v>175</v>
      </c>
      <c r="AW792" s="213">
        <f t="shared" si="1176"/>
        <v>6.806607763600106E-2</v>
      </c>
      <c r="AX792" s="213">
        <f t="shared" si="1177"/>
        <v>7.856320292547192E-2</v>
      </c>
      <c r="AY792" s="213">
        <f t="shared" si="1178"/>
        <v>0.11587168598438137</v>
      </c>
      <c r="AZ792" s="119">
        <f t="shared" si="1183"/>
        <v>0.4</v>
      </c>
      <c r="BA792" s="1">
        <v>7</v>
      </c>
      <c r="BB792">
        <v>7.7</v>
      </c>
      <c r="BC792">
        <v>10.7</v>
      </c>
      <c r="BE792" s="7">
        <v>1715</v>
      </c>
      <c r="BG792" s="123">
        <f t="shared" si="1166"/>
        <v>0.8</v>
      </c>
      <c r="BJ792">
        <v>0</v>
      </c>
      <c r="BK792">
        <v>11.3</v>
      </c>
      <c r="BL792">
        <v>13.2</v>
      </c>
      <c r="BM792">
        <v>21.85</v>
      </c>
      <c r="BO792">
        <f t="shared" si="1181"/>
        <v>1</v>
      </c>
      <c r="BP792">
        <f t="shared" si="1181"/>
        <v>1</v>
      </c>
      <c r="BQ792">
        <f t="shared" si="1181"/>
        <v>1</v>
      </c>
      <c r="BR792">
        <f t="shared" si="1167"/>
        <v>311</v>
      </c>
      <c r="BS792">
        <f t="shared" si="1179"/>
        <v>334</v>
      </c>
      <c r="BT792">
        <f t="shared" si="1180"/>
        <v>407</v>
      </c>
      <c r="BV792">
        <f t="shared" si="1168"/>
        <v>0</v>
      </c>
      <c r="BW792">
        <f t="shared" si="1169"/>
        <v>0</v>
      </c>
      <c r="BX792">
        <f t="shared" si="1170"/>
        <v>0</v>
      </c>
      <c r="BY792">
        <f t="shared" si="1185"/>
        <v>1</v>
      </c>
    </row>
    <row r="793" spans="1:77" x14ac:dyDescent="0.25">
      <c r="A793" t="str">
        <f t="shared" si="1171"/>
        <v>33021</v>
      </c>
      <c r="D793">
        <v>3</v>
      </c>
      <c r="E793">
        <v>30</v>
      </c>
      <c r="F793">
        <v>40.5</v>
      </c>
      <c r="G793">
        <v>21</v>
      </c>
      <c r="H793">
        <v>21.5</v>
      </c>
      <c r="I793">
        <v>0</v>
      </c>
      <c r="J793">
        <v>26</v>
      </c>
      <c r="K793">
        <v>30</v>
      </c>
      <c r="L793">
        <v>43.3</v>
      </c>
      <c r="M793" s="115">
        <f t="shared" si="1155"/>
        <v>1402.4</v>
      </c>
      <c r="N793" s="7">
        <v>3009.2947651024979</v>
      </c>
      <c r="O793" s="7">
        <v>3223.9795559512399</v>
      </c>
      <c r="P793" s="7">
        <v>4390.5600000000004</v>
      </c>
      <c r="Q793" s="121" t="s">
        <v>392</v>
      </c>
      <c r="R793">
        <v>1</v>
      </c>
      <c r="S793">
        <v>1</v>
      </c>
      <c r="T793">
        <v>1</v>
      </c>
      <c r="U793" t="e">
        <f t="shared" si="1156"/>
        <v>#VALUE!</v>
      </c>
      <c r="V793">
        <f t="shared" si="1157"/>
        <v>1656</v>
      </c>
      <c r="W793">
        <f t="shared" si="1158"/>
        <v>1774</v>
      </c>
      <c r="X793">
        <f t="shared" si="1159"/>
        <v>2416</v>
      </c>
      <c r="Y793" t="e">
        <f t="shared" si="1186"/>
        <v>#VALUE!</v>
      </c>
      <c r="Z793">
        <f t="shared" si="1187"/>
        <v>285</v>
      </c>
      <c r="AA793">
        <f t="shared" si="1188"/>
        <v>305</v>
      </c>
      <c r="AB793" s="8">
        <f t="shared" si="1189"/>
        <v>416</v>
      </c>
      <c r="AC793" s="213" t="e">
        <f t="shared" si="1172"/>
        <v>#VALUE!</v>
      </c>
      <c r="AD793" s="213">
        <f t="shared" si="1173"/>
        <v>0.42246665230336478</v>
      </c>
      <c r="AE793" s="213">
        <f t="shared" si="1174"/>
        <v>0.4835590791591553</v>
      </c>
      <c r="AF793" s="213">
        <f t="shared" si="1175"/>
        <v>0.89729791772472312</v>
      </c>
      <c r="AG793" s="167">
        <f t="shared" si="1160"/>
        <v>1.2760000000000001E-4</v>
      </c>
      <c r="AH793" s="167">
        <f t="shared" si="1161"/>
        <v>1.7219</v>
      </c>
      <c r="AI793" s="167">
        <f t="shared" si="1162"/>
        <v>4</v>
      </c>
      <c r="AJ793" s="167">
        <f t="shared" si="1163"/>
        <v>5.1420100000000005E-4</v>
      </c>
      <c r="AK793" s="115">
        <v>390.34964893343317</v>
      </c>
      <c r="AL793" s="7">
        <v>418.19741370243202</v>
      </c>
      <c r="AM793" s="7">
        <v>569.52</v>
      </c>
      <c r="AN793">
        <v>1</v>
      </c>
      <c r="AO793">
        <v>1</v>
      </c>
      <c r="AP793">
        <v>1</v>
      </c>
      <c r="AQ793">
        <f t="shared" si="1164"/>
        <v>440</v>
      </c>
      <c r="AR793">
        <f t="shared" si="1164"/>
        <v>471</v>
      </c>
      <c r="AS793">
        <f t="shared" si="1184"/>
        <v>641</v>
      </c>
      <c r="AT793">
        <f t="shared" si="1190"/>
        <v>189</v>
      </c>
      <c r="AU793">
        <f t="shared" si="1191"/>
        <v>203</v>
      </c>
      <c r="AV793" s="8">
        <f t="shared" si="1192"/>
        <v>276</v>
      </c>
      <c r="AW793" s="213">
        <f t="shared" si="1176"/>
        <v>0.18649203621839971</v>
      </c>
      <c r="AX793" s="213">
        <f t="shared" si="1177"/>
        <v>0.21499649037345753</v>
      </c>
      <c r="AY793" s="213">
        <f t="shared" si="1178"/>
        <v>0.39631647467378039</v>
      </c>
      <c r="AZ793" s="119">
        <f t="shared" si="1183"/>
        <v>0.8</v>
      </c>
      <c r="BA793" s="1">
        <v>7</v>
      </c>
      <c r="BB793">
        <v>7.7</v>
      </c>
      <c r="BC793">
        <v>10.7</v>
      </c>
      <c r="BE793" s="7">
        <v>1753</v>
      </c>
      <c r="BG793" s="123">
        <f t="shared" si="1166"/>
        <v>0.8</v>
      </c>
      <c r="BJ793">
        <v>0</v>
      </c>
      <c r="BK793">
        <v>11.3</v>
      </c>
      <c r="BL793">
        <v>13.2</v>
      </c>
      <c r="BM793">
        <v>21.85</v>
      </c>
      <c r="BO793">
        <f t="shared" si="1181"/>
        <v>1</v>
      </c>
      <c r="BP793">
        <f t="shared" si="1181"/>
        <v>1</v>
      </c>
      <c r="BQ793">
        <f t="shared" si="1181"/>
        <v>1</v>
      </c>
      <c r="BR793">
        <f t="shared" si="1167"/>
        <v>440</v>
      </c>
      <c r="BS793">
        <f t="shared" si="1179"/>
        <v>471</v>
      </c>
      <c r="BT793">
        <f t="shared" si="1180"/>
        <v>641</v>
      </c>
      <c r="BV793">
        <f t="shared" si="1168"/>
        <v>0</v>
      </c>
      <c r="BW793">
        <f t="shared" si="1169"/>
        <v>0</v>
      </c>
      <c r="BX793">
        <f t="shared" si="1170"/>
        <v>0</v>
      </c>
      <c r="BY793">
        <f t="shared" si="1185"/>
        <v>1</v>
      </c>
    </row>
    <row r="794" spans="1:77" x14ac:dyDescent="0.25">
      <c r="A794" t="str">
        <f t="shared" si="1171"/>
        <v>33010</v>
      </c>
      <c r="D794">
        <v>3</v>
      </c>
      <c r="E794">
        <v>30</v>
      </c>
      <c r="F794">
        <v>40.5</v>
      </c>
      <c r="G794">
        <v>10</v>
      </c>
      <c r="H794">
        <v>11.5</v>
      </c>
      <c r="I794">
        <v>0</v>
      </c>
      <c r="J794">
        <v>26</v>
      </c>
      <c r="K794">
        <v>30</v>
      </c>
      <c r="L794">
        <v>43</v>
      </c>
      <c r="M794" s="115">
        <f t="shared" si="1155"/>
        <v>743.4</v>
      </c>
      <c r="N794" s="7">
        <v>1574.3905475253332</v>
      </c>
      <c r="O794" s="7">
        <v>1696.1265760133244</v>
      </c>
      <c r="P794" s="7">
        <v>2081.98</v>
      </c>
      <c r="Q794" s="121" t="s">
        <v>392</v>
      </c>
      <c r="R794">
        <v>1</v>
      </c>
      <c r="S794">
        <v>1</v>
      </c>
      <c r="T794">
        <v>1</v>
      </c>
      <c r="U794" t="e">
        <f t="shared" si="1156"/>
        <v>#VALUE!</v>
      </c>
      <c r="V794">
        <f t="shared" si="1157"/>
        <v>866</v>
      </c>
      <c r="W794">
        <f t="shared" si="1158"/>
        <v>933</v>
      </c>
      <c r="X794">
        <f t="shared" si="1159"/>
        <v>1146</v>
      </c>
      <c r="Y794" t="e">
        <f t="shared" si="1186"/>
        <v>#VALUE!</v>
      </c>
      <c r="Z794">
        <f t="shared" si="1187"/>
        <v>149</v>
      </c>
      <c r="AA794">
        <f t="shared" si="1188"/>
        <v>160</v>
      </c>
      <c r="AB794" s="8">
        <f t="shared" si="1189"/>
        <v>197</v>
      </c>
      <c r="AC794" s="213" t="e">
        <f t="shared" si="1172"/>
        <v>#VALUE!</v>
      </c>
      <c r="AD794" s="213">
        <f t="shared" si="1173"/>
        <v>8.7063160532366193E-2</v>
      </c>
      <c r="AE794" s="213">
        <f t="shared" si="1174"/>
        <v>0.10023846999529822</v>
      </c>
      <c r="AF794" s="213">
        <f t="shared" si="1175"/>
        <v>0.15130134114106605</v>
      </c>
      <c r="AG794" s="167">
        <f t="shared" si="1160"/>
        <v>3.969E-4</v>
      </c>
      <c r="AH794" s="167">
        <f t="shared" si="1161"/>
        <v>1.7345999999999999</v>
      </c>
      <c r="AI794" s="167">
        <f t="shared" si="1162"/>
        <v>2</v>
      </c>
      <c r="AJ794" s="167">
        <f t="shared" si="1163"/>
        <v>3.6734700000000002E-4</v>
      </c>
      <c r="AK794" s="115">
        <v>218.26918973175157</v>
      </c>
      <c r="AL794" s="7">
        <v>235.14633901405676</v>
      </c>
      <c r="AM794" s="7">
        <v>288.64</v>
      </c>
      <c r="AN794">
        <v>1</v>
      </c>
      <c r="AO794">
        <v>1</v>
      </c>
      <c r="AP794">
        <v>1</v>
      </c>
      <c r="AQ794">
        <f t="shared" si="1164"/>
        <v>246</v>
      </c>
      <c r="AR794">
        <f t="shared" si="1164"/>
        <v>265</v>
      </c>
      <c r="AS794">
        <f t="shared" si="1184"/>
        <v>325</v>
      </c>
      <c r="AT794">
        <f t="shared" si="1190"/>
        <v>106</v>
      </c>
      <c r="AU794">
        <f t="shared" si="1191"/>
        <v>114</v>
      </c>
      <c r="AV794" s="8">
        <f t="shared" si="1192"/>
        <v>140</v>
      </c>
      <c r="AW794" s="213">
        <f t="shared" si="1176"/>
        <v>4.4404705411204934E-2</v>
      </c>
      <c r="AX794" s="213">
        <f t="shared" si="1177"/>
        <v>5.1272740605431834E-2</v>
      </c>
      <c r="AY794" s="213">
        <f t="shared" si="1178"/>
        <v>7.6968202931566351E-2</v>
      </c>
      <c r="AZ794" s="119">
        <f t="shared" si="1183"/>
        <v>0.2</v>
      </c>
      <c r="BA794" s="1">
        <v>7.8</v>
      </c>
      <c r="BB794">
        <v>8.6999999999999993</v>
      </c>
      <c r="BC794">
        <v>12.2</v>
      </c>
      <c r="BE794" s="7">
        <v>826</v>
      </c>
      <c r="BG794" s="123">
        <f t="shared" si="1166"/>
        <v>0.9</v>
      </c>
      <c r="BJ794">
        <v>0</v>
      </c>
      <c r="BK794">
        <v>12.3</v>
      </c>
      <c r="BL794">
        <v>14.1</v>
      </c>
      <c r="BM794">
        <v>21.85</v>
      </c>
      <c r="BO794">
        <f t="shared" si="1181"/>
        <v>1</v>
      </c>
      <c r="BP794">
        <f t="shared" si="1181"/>
        <v>1</v>
      </c>
      <c r="BQ794">
        <f t="shared" si="1181"/>
        <v>1</v>
      </c>
      <c r="BR794">
        <f t="shared" si="1167"/>
        <v>246</v>
      </c>
      <c r="BS794">
        <f t="shared" si="1179"/>
        <v>265</v>
      </c>
      <c r="BT794">
        <f t="shared" si="1180"/>
        <v>325</v>
      </c>
      <c r="BV794">
        <f t="shared" si="1168"/>
        <v>0</v>
      </c>
      <c r="BW794">
        <f t="shared" si="1169"/>
        <v>0</v>
      </c>
      <c r="BX794">
        <f t="shared" si="1170"/>
        <v>0</v>
      </c>
      <c r="BY794">
        <f t="shared" si="1185"/>
        <v>1</v>
      </c>
    </row>
    <row r="795" spans="1:77" x14ac:dyDescent="0.25">
      <c r="A795" t="str">
        <f t="shared" si="1171"/>
        <v>33011</v>
      </c>
      <c r="D795">
        <v>3</v>
      </c>
      <c r="E795">
        <v>30</v>
      </c>
      <c r="F795">
        <v>40.5</v>
      </c>
      <c r="G795">
        <v>11</v>
      </c>
      <c r="H795">
        <v>11.5</v>
      </c>
      <c r="I795">
        <v>0</v>
      </c>
      <c r="J795">
        <v>26</v>
      </c>
      <c r="K795">
        <v>30</v>
      </c>
      <c r="L795">
        <v>43</v>
      </c>
      <c r="M795" s="115">
        <f t="shared" si="1155"/>
        <v>762.28000000000009</v>
      </c>
      <c r="N795" s="7">
        <v>2136.1856779144437</v>
      </c>
      <c r="O795" s="7">
        <v>2301.3611872256411</v>
      </c>
      <c r="P795" s="7">
        <v>2824.9</v>
      </c>
      <c r="Q795" s="121" t="s">
        <v>392</v>
      </c>
      <c r="R795">
        <v>1</v>
      </c>
      <c r="S795">
        <v>1</v>
      </c>
      <c r="T795">
        <v>1</v>
      </c>
      <c r="U795" t="e">
        <f t="shared" si="1156"/>
        <v>#VALUE!</v>
      </c>
      <c r="V795">
        <f t="shared" si="1157"/>
        <v>1176</v>
      </c>
      <c r="W795">
        <f t="shared" si="1158"/>
        <v>1267</v>
      </c>
      <c r="X795">
        <f t="shared" si="1159"/>
        <v>1555</v>
      </c>
      <c r="Y795" t="e">
        <f t="shared" si="1186"/>
        <v>#VALUE!</v>
      </c>
      <c r="Z795">
        <f t="shared" si="1187"/>
        <v>202</v>
      </c>
      <c r="AA795">
        <f t="shared" si="1188"/>
        <v>218</v>
      </c>
      <c r="AB795" s="8">
        <f t="shared" si="1189"/>
        <v>267</v>
      </c>
      <c r="AC795" s="213" t="e">
        <f t="shared" si="1172"/>
        <v>#VALUE!</v>
      </c>
      <c r="AD795" s="213">
        <f t="shared" si="1173"/>
        <v>0.25385356620479971</v>
      </c>
      <c r="AE795" s="213">
        <f t="shared" si="1174"/>
        <v>0.29509597832500339</v>
      </c>
      <c r="AF795" s="213">
        <f t="shared" si="1175"/>
        <v>0.44049127015202055</v>
      </c>
      <c r="AG795" s="167">
        <f t="shared" si="1160"/>
        <v>3.969E-4</v>
      </c>
      <c r="AH795" s="167">
        <f t="shared" si="1161"/>
        <v>1.7345999999999999</v>
      </c>
      <c r="AI795" s="167">
        <f t="shared" si="1162"/>
        <v>4</v>
      </c>
      <c r="AJ795" s="167">
        <f t="shared" si="1163"/>
        <v>5.7428799999999995E-4</v>
      </c>
      <c r="AK795" s="115">
        <v>358</v>
      </c>
      <c r="AL795" s="7">
        <v>385</v>
      </c>
      <c r="AM795" s="7">
        <v>473</v>
      </c>
      <c r="AN795">
        <v>1</v>
      </c>
      <c r="AO795">
        <v>1</v>
      </c>
      <c r="AP795">
        <v>1</v>
      </c>
      <c r="AQ795">
        <f t="shared" si="1164"/>
        <v>403</v>
      </c>
      <c r="AR795">
        <f t="shared" si="1164"/>
        <v>434</v>
      </c>
      <c r="AS795">
        <f t="shared" si="1184"/>
        <v>533</v>
      </c>
      <c r="AT795">
        <f t="shared" si="1190"/>
        <v>173</v>
      </c>
      <c r="AU795">
        <f t="shared" si="1191"/>
        <v>187</v>
      </c>
      <c r="AV795" s="8">
        <f t="shared" si="1192"/>
        <v>229</v>
      </c>
      <c r="AW795" s="213">
        <f t="shared" si="1176"/>
        <v>0.18694256514448823</v>
      </c>
      <c r="AX795" s="213">
        <f t="shared" si="1177"/>
        <v>0.21798154914551637</v>
      </c>
      <c r="AY795" s="213">
        <f t="shared" si="1178"/>
        <v>0.32523190834731652</v>
      </c>
      <c r="AZ795" s="119">
        <f t="shared" si="1183"/>
        <v>0.4</v>
      </c>
      <c r="BA795" s="1">
        <v>7.8</v>
      </c>
      <c r="BB795">
        <v>8.6999999999999993</v>
      </c>
      <c r="BC795">
        <v>12.2</v>
      </c>
      <c r="BE795" s="7">
        <v>1121</v>
      </c>
      <c r="BG795" s="123">
        <f t="shared" si="1166"/>
        <v>0.68</v>
      </c>
      <c r="BJ795">
        <v>0</v>
      </c>
      <c r="BK795">
        <v>12.3</v>
      </c>
      <c r="BL795">
        <v>14.1</v>
      </c>
      <c r="BM795">
        <v>21.85</v>
      </c>
      <c r="BO795">
        <f t="shared" si="1181"/>
        <v>1</v>
      </c>
      <c r="BP795">
        <f t="shared" si="1181"/>
        <v>1</v>
      </c>
      <c r="BQ795">
        <f t="shared" si="1181"/>
        <v>1</v>
      </c>
      <c r="BR795">
        <f t="shared" si="1167"/>
        <v>403</v>
      </c>
      <c r="BS795">
        <f t="shared" si="1179"/>
        <v>434</v>
      </c>
      <c r="BT795">
        <f t="shared" si="1180"/>
        <v>533</v>
      </c>
      <c r="BV795">
        <f t="shared" si="1168"/>
        <v>0</v>
      </c>
      <c r="BW795">
        <f t="shared" si="1169"/>
        <v>0</v>
      </c>
      <c r="BX795">
        <f t="shared" si="1170"/>
        <v>0</v>
      </c>
      <c r="BY795">
        <f t="shared" si="1185"/>
        <v>1</v>
      </c>
    </row>
    <row r="796" spans="1:77" x14ac:dyDescent="0.25">
      <c r="A796" t="str">
        <f t="shared" si="1171"/>
        <v>33015</v>
      </c>
      <c r="D796">
        <v>3</v>
      </c>
      <c r="E796">
        <v>30</v>
      </c>
      <c r="F796">
        <v>40.5</v>
      </c>
      <c r="G796">
        <v>15</v>
      </c>
      <c r="H796">
        <v>16.5</v>
      </c>
      <c r="I796">
        <v>0</v>
      </c>
      <c r="J796">
        <v>26</v>
      </c>
      <c r="K796">
        <v>30</v>
      </c>
      <c r="L796">
        <v>44.1</v>
      </c>
      <c r="M796" s="115">
        <f t="shared" ref="M796:M859" si="1193">IF($N796-($BE796*$BG796)&gt;100,$BE796*$BG796,$N796-95)</f>
        <v>1087.2</v>
      </c>
      <c r="N796" s="7">
        <v>1798.7737222599399</v>
      </c>
      <c r="O796" s="7">
        <v>1926.0891717740149</v>
      </c>
      <c r="P796" s="7">
        <v>2655.16</v>
      </c>
      <c r="Q796" s="121" t="s">
        <v>392</v>
      </c>
      <c r="R796">
        <v>1</v>
      </c>
      <c r="S796">
        <v>1</v>
      </c>
      <c r="T796">
        <v>1</v>
      </c>
      <c r="U796" t="e">
        <f t="shared" ref="U796:U859" si="1194">ROUND(M796*POWER(CF_heat,Q796),0)</f>
        <v>#VALUE!</v>
      </c>
      <c r="V796">
        <f t="shared" ref="V796:V859" si="1195">ROUND(N796*POWER(CF_heat,R796),0)</f>
        <v>990</v>
      </c>
      <c r="W796">
        <f t="shared" ref="W796:W859" si="1196">ROUND(O796*POWER(CF_heat,S796),0)</f>
        <v>1060</v>
      </c>
      <c r="X796">
        <f t="shared" ref="X796:X859" si="1197">ROUND(P796*POWER(CF_heat,T796),0)</f>
        <v>1461</v>
      </c>
      <c r="Y796" t="e">
        <f t="shared" si="1186"/>
        <v>#VALUE!</v>
      </c>
      <c r="Z796">
        <f t="shared" si="1187"/>
        <v>170</v>
      </c>
      <c r="AA796">
        <f t="shared" si="1188"/>
        <v>182</v>
      </c>
      <c r="AB796" s="8">
        <f t="shared" si="1189"/>
        <v>251</v>
      </c>
      <c r="AC796" s="213" t="e">
        <f t="shared" si="1172"/>
        <v>#VALUE!</v>
      </c>
      <c r="AD796" s="213">
        <f t="shared" si="1173"/>
        <v>0.13525950742610968</v>
      </c>
      <c r="AE796" s="213">
        <f t="shared" si="1174"/>
        <v>0.15493358510751229</v>
      </c>
      <c r="AF796" s="213">
        <f t="shared" si="1175"/>
        <v>0.29386962402622169</v>
      </c>
      <c r="AG796" s="167">
        <f t="shared" ref="AG796:AG859" si="1198">IF($G796=$CO$103,CP$103,IF($G796=$CO$104,CP$104,IF($G796=$CO$105,CP$105,IF($G796=$CO$107,CP$107,IF($G796=$CO$108,CP$108,IF($G796=$CO$109,CP$109,IF($G796=$CO$111,CP$111,IF($G796=$CO$112,CP$112,IF($G796=$CO$113,CP$113,IF($G796=$CO$115,CP$115,IF($G796=$CO$116,CP$116,IF($G796=$CO$117,CP$117,IF($G796=$CO$119,CP$119,IF($G796=$CO$120,CP$120,))))))))))))))</f>
        <v>2.0829999999999999E-4</v>
      </c>
      <c r="AH796" s="167">
        <f t="shared" ref="AH796:AH859" si="1199">IF($G796=$CO$103,CQ$103,IF($G796=$CO$104,CQ$104,IF($G796=$CO$105,CQ$105,IF($G796=$CO$107,CQ$107,IF($G796=$CO$108,CQ$108,IF($G796=$CO$109,CQ$109,IF($G796=$CO$111,CQ$111,IF($G796=$CO$112,CQ$112,IF($G796=$CO$113,CQ$113,IF($G796=$CO$115,CQ$115,IF($G796=$CO$116,CQ$116,IF($G796=$CO$117,CQ$117,IF($G796=$CO$119,CQ$119,IF($G796=$CO$120,CQ$120,))))))))))))))</f>
        <v>1.724</v>
      </c>
      <c r="AI796" s="167">
        <f t="shared" ref="AI796:AI859" si="1200">IF($G796=$CO$103,CR$103,IF($G796=$CO$104,CR$104,IF($G796=$CO$105,CR$105,IF($G796=$CO$107,CR$107,IF($G796=$CO$108,CR$108,IF($G796=$CO$109,CR$109,IF($G796=$CO$111,CR$111,IF($G796=$CO$112,CR$112,IF($G796=$CO$113,CR$113,IF($G796=$CO$115,CR$115,IF($G796=$CO$116,CR$116,IF($G796=$CO$117,CR$117,IF($G796=$CO$119,CR$119,IF($G796=$CO$120,CR$120,))))))))))))))</f>
        <v>2</v>
      </c>
      <c r="AJ796" s="167">
        <f t="shared" ref="AJ796:AJ859" si="1201">IF($G796=$CO$103,CS$103,IF($G796=$CO$104,CS$104,IF($G796=$CO$105,CS$105,IF($G796=$CO$107,CS$107,IF($G796=$CO$108,CS$108,IF($G796=$CO$109,CS$109,IF($G796=$CO$111,CS$111,IF($G796=$CO$112,CS$112,IF($G796=$CO$113,CS$113,IF($G796=$CO$115,CS$115,IF($G796=$CO$116,CS$116,IF($G796=$CO$117,CS$117,IF($G796=$CO$119,CS$119,IF($G796=$CO$120,CS$120,))))))))))))))</f>
        <v>4.6182900000000003E-4</v>
      </c>
      <c r="AK796" s="115">
        <v>245.53983484833029</v>
      </c>
      <c r="AL796" s="7">
        <v>262.91890485611941</v>
      </c>
      <c r="AM796" s="7">
        <v>362.44</v>
      </c>
      <c r="AN796">
        <v>1</v>
      </c>
      <c r="AO796">
        <v>1</v>
      </c>
      <c r="AP796">
        <v>1</v>
      </c>
      <c r="AQ796">
        <f t="shared" ref="AQ796:AR859" si="1202">ROUND(AK796*POWER(CF_cool,AN796),0)</f>
        <v>277</v>
      </c>
      <c r="AR796">
        <f t="shared" si="1202"/>
        <v>296</v>
      </c>
      <c r="AS796">
        <f t="shared" si="1184"/>
        <v>408</v>
      </c>
      <c r="AT796">
        <f t="shared" si="1190"/>
        <v>119</v>
      </c>
      <c r="AU796">
        <f t="shared" si="1191"/>
        <v>127</v>
      </c>
      <c r="AV796" s="8">
        <f t="shared" si="1192"/>
        <v>175</v>
      </c>
      <c r="AW796" s="213">
        <f t="shared" si="1176"/>
        <v>6.65032549425741E-2</v>
      </c>
      <c r="AX796" s="213">
        <f t="shared" si="1177"/>
        <v>7.5696542022557059E-2</v>
      </c>
      <c r="AY796" s="213">
        <f t="shared" si="1178"/>
        <v>0.1432952915381959</v>
      </c>
      <c r="AZ796" s="119">
        <f t="shared" si="1183"/>
        <v>0.3</v>
      </c>
      <c r="BA796" s="1">
        <v>7</v>
      </c>
      <c r="BB796">
        <v>7.7</v>
      </c>
      <c r="BC796">
        <v>10.7</v>
      </c>
      <c r="BE796" s="7">
        <v>1359</v>
      </c>
      <c r="BG796" s="123">
        <f t="shared" ref="BG796:BG859" si="1203">IF(G796=10,0.9,IF(G796=11,0.68,IF(G796=15,0.8,IF(G796=16,0.68,IF(G796=20,0.8,IF(G796=21,0.8))))))</f>
        <v>0.8</v>
      </c>
      <c r="BJ796">
        <v>0</v>
      </c>
      <c r="BK796">
        <v>10.9</v>
      </c>
      <c r="BL796">
        <v>12.8</v>
      </c>
      <c r="BM796">
        <v>21.85</v>
      </c>
      <c r="BO796">
        <f t="shared" si="1181"/>
        <v>1</v>
      </c>
      <c r="BP796">
        <f t="shared" si="1181"/>
        <v>1</v>
      </c>
      <c r="BQ796">
        <f t="shared" si="1181"/>
        <v>1</v>
      </c>
      <c r="BR796">
        <f t="shared" ref="BR796:BR859" si="1204">AQ796/BO796</f>
        <v>277</v>
      </c>
      <c r="BS796">
        <f t="shared" si="1179"/>
        <v>296</v>
      </c>
      <c r="BT796">
        <f t="shared" si="1180"/>
        <v>408</v>
      </c>
      <c r="BV796">
        <f t="shared" ref="BV796:BV859" si="1205">BR796-AQ796</f>
        <v>0</v>
      </c>
      <c r="BW796">
        <f t="shared" ref="BW796:BW859" si="1206">BS796-AR796</f>
        <v>0</v>
      </c>
      <c r="BX796">
        <f t="shared" ref="BX796:BX859" si="1207">BT796-AS796</f>
        <v>0</v>
      </c>
      <c r="BY796">
        <f t="shared" si="1185"/>
        <v>1</v>
      </c>
    </row>
    <row r="797" spans="1:77" x14ac:dyDescent="0.25">
      <c r="A797" t="str">
        <f t="shared" ref="A797:A860" si="1208">CONCATENATE(D797,E797,G797)</f>
        <v>33016</v>
      </c>
      <c r="D797">
        <v>3</v>
      </c>
      <c r="E797">
        <v>30</v>
      </c>
      <c r="F797">
        <v>40.5</v>
      </c>
      <c r="G797">
        <v>16</v>
      </c>
      <c r="H797">
        <v>16.5</v>
      </c>
      <c r="I797">
        <v>0</v>
      </c>
      <c r="J797">
        <v>26</v>
      </c>
      <c r="K797">
        <v>30</v>
      </c>
      <c r="L797">
        <v>44.1</v>
      </c>
      <c r="M797" s="115">
        <f t="shared" si="1193"/>
        <v>1006.4000000000001</v>
      </c>
      <c r="N797" s="7">
        <v>2630.3871448118639</v>
      </c>
      <c r="O797" s="7">
        <v>2816.5633812075234</v>
      </c>
      <c r="P797" s="7">
        <v>3882.7</v>
      </c>
      <c r="Q797" s="121" t="s">
        <v>392</v>
      </c>
      <c r="R797">
        <v>1</v>
      </c>
      <c r="S797">
        <v>1</v>
      </c>
      <c r="T797">
        <v>1</v>
      </c>
      <c r="U797" t="e">
        <f t="shared" si="1194"/>
        <v>#VALUE!</v>
      </c>
      <c r="V797">
        <f t="shared" si="1195"/>
        <v>1448</v>
      </c>
      <c r="W797">
        <f t="shared" si="1196"/>
        <v>1550</v>
      </c>
      <c r="X797">
        <f t="shared" si="1197"/>
        <v>2137</v>
      </c>
      <c r="Y797" t="e">
        <f t="shared" si="1186"/>
        <v>#VALUE!</v>
      </c>
      <c r="Z797">
        <f t="shared" si="1187"/>
        <v>249</v>
      </c>
      <c r="AA797">
        <f t="shared" si="1188"/>
        <v>267</v>
      </c>
      <c r="AB797" s="8">
        <f t="shared" si="1189"/>
        <v>368</v>
      </c>
      <c r="AC797" s="213" t="e">
        <f t="shared" ref="AC797:AC860" si="1209">(($AG797*(Y797^$AH797)*((($F797-14.4)*$AI797)/100))+($AJ797*(Y797^2)))*0.0098</f>
        <v>#VALUE!</v>
      </c>
      <c r="AD797" s="213">
        <f t="shared" ref="AD797:AD860" si="1210">(($AG797*(Z797^$AH797)*((($E797-14.4)*$AI797)/100))+($AJ797*(Z797^2)))*0.0098</f>
        <v>0.86350103809993228</v>
      </c>
      <c r="AE797" s="213">
        <f t="shared" ref="AE797:AE860" si="1211">(($AG797*(AA797^$AH797)*((($E797-14.4)*$AI797)/100))+($AJ797*(AA797^2)))*0.0098</f>
        <v>0.99247911617394746</v>
      </c>
      <c r="AF797" s="213">
        <f t="shared" ref="AF797:AF860" si="1212">(($AG797*(AB797^$AH797)*((($E797-14.4)*$AI797)/100))+($AJ797*(AB797^2)))*0.0098</f>
        <v>1.8822334928935811</v>
      </c>
      <c r="AG797" s="167">
        <f t="shared" si="1198"/>
        <v>2.0829999999999999E-4</v>
      </c>
      <c r="AH797" s="167">
        <f t="shared" si="1199"/>
        <v>1.724</v>
      </c>
      <c r="AI797" s="167">
        <f t="shared" si="1200"/>
        <v>4</v>
      </c>
      <c r="AJ797" s="167">
        <f t="shared" si="1201"/>
        <v>1.392796E-3</v>
      </c>
      <c r="AK797" s="115">
        <v>403</v>
      </c>
      <c r="AL797" s="7">
        <v>431</v>
      </c>
      <c r="AM797" s="7">
        <v>595</v>
      </c>
      <c r="AN797">
        <v>1</v>
      </c>
      <c r="AO797">
        <v>1</v>
      </c>
      <c r="AP797">
        <v>1</v>
      </c>
      <c r="AQ797">
        <f t="shared" si="1202"/>
        <v>454</v>
      </c>
      <c r="AR797">
        <f t="shared" si="1202"/>
        <v>485</v>
      </c>
      <c r="AS797">
        <f t="shared" si="1184"/>
        <v>670</v>
      </c>
      <c r="AT797">
        <f t="shared" si="1190"/>
        <v>195</v>
      </c>
      <c r="AU797">
        <f t="shared" si="1191"/>
        <v>209</v>
      </c>
      <c r="AV797" s="8">
        <f t="shared" si="1192"/>
        <v>288</v>
      </c>
      <c r="AW797" s="213">
        <f t="shared" ref="AW797:AW860" si="1213">(($AG797*(AT797^$AH797)*((($E797-14.4)*$AI797)/100))+($AJ797*(AT797^2)))*0.0098</f>
        <v>0.53031953646907182</v>
      </c>
      <c r="AX797" s="213">
        <f t="shared" ref="AX797:AX860" si="1214">(($AG797*(AU797^$AH797)*((($E797-14.4)*$AI797)/100))+($AJ797*(AU797^2)))*0.0098</f>
        <v>0.60895544942922541</v>
      </c>
      <c r="AY797" s="213">
        <f t="shared" ref="AY797:AY860" si="1215">(($AG797*(AV797^$AH797)*((($E797-14.4)*$AI797)/100))+($AJ797*(AV797^2)))*0.0098</f>
        <v>1.1542715654968498</v>
      </c>
      <c r="AZ797" s="119">
        <f t="shared" si="1183"/>
        <v>0.6</v>
      </c>
      <c r="BA797" s="1">
        <v>7</v>
      </c>
      <c r="BB797">
        <v>7.7</v>
      </c>
      <c r="BC797">
        <v>10.7</v>
      </c>
      <c r="BE797" s="7">
        <v>1480</v>
      </c>
      <c r="BG797" s="123">
        <f t="shared" si="1203"/>
        <v>0.68</v>
      </c>
      <c r="BJ797">
        <v>0</v>
      </c>
      <c r="BK797">
        <v>10.9</v>
      </c>
      <c r="BL797">
        <v>12.8</v>
      </c>
      <c r="BM797">
        <v>21.85</v>
      </c>
      <c r="BO797">
        <f t="shared" si="1181"/>
        <v>1</v>
      </c>
      <c r="BP797">
        <f t="shared" si="1181"/>
        <v>1</v>
      </c>
      <c r="BQ797">
        <f t="shared" si="1181"/>
        <v>1</v>
      </c>
      <c r="BR797">
        <f t="shared" si="1204"/>
        <v>454</v>
      </c>
      <c r="BS797">
        <f t="shared" ref="BS797:BS860" si="1216">AR797/BP797</f>
        <v>485</v>
      </c>
      <c r="BT797">
        <f t="shared" ref="BT797:BT860" si="1217">AS797/BQ797</f>
        <v>670</v>
      </c>
      <c r="BV797">
        <f t="shared" si="1205"/>
        <v>0</v>
      </c>
      <c r="BW797">
        <f t="shared" si="1206"/>
        <v>0</v>
      </c>
      <c r="BX797">
        <f t="shared" si="1207"/>
        <v>0</v>
      </c>
      <c r="BY797">
        <f t="shared" si="1185"/>
        <v>1</v>
      </c>
    </row>
    <row r="798" spans="1:77" x14ac:dyDescent="0.25">
      <c r="A798" t="str">
        <f t="shared" si="1208"/>
        <v>33020</v>
      </c>
      <c r="D798">
        <v>3</v>
      </c>
      <c r="E798">
        <v>30</v>
      </c>
      <c r="F798">
        <v>40.5</v>
      </c>
      <c r="G798">
        <v>20</v>
      </c>
      <c r="H798">
        <v>21.5</v>
      </c>
      <c r="I798">
        <v>0</v>
      </c>
      <c r="J798">
        <v>26</v>
      </c>
      <c r="K798">
        <v>30</v>
      </c>
      <c r="L798">
        <v>44.1</v>
      </c>
      <c r="M798" s="115">
        <f t="shared" si="1193"/>
        <v>1524.8000000000002</v>
      </c>
      <c r="N798" s="7">
        <v>2518.7768428703835</v>
      </c>
      <c r="O798" s="7">
        <v>2713.5353098724395</v>
      </c>
      <c r="P798" s="7">
        <v>3330.84</v>
      </c>
      <c r="Q798" s="121" t="s">
        <v>392</v>
      </c>
      <c r="R798">
        <v>1</v>
      </c>
      <c r="S798">
        <v>1</v>
      </c>
      <c r="T798">
        <v>1</v>
      </c>
      <c r="U798" t="e">
        <f t="shared" si="1194"/>
        <v>#VALUE!</v>
      </c>
      <c r="V798">
        <f t="shared" si="1195"/>
        <v>1386</v>
      </c>
      <c r="W798">
        <f t="shared" si="1196"/>
        <v>1493</v>
      </c>
      <c r="X798">
        <f t="shared" si="1197"/>
        <v>1833</v>
      </c>
      <c r="Y798" t="e">
        <f t="shared" si="1186"/>
        <v>#VALUE!</v>
      </c>
      <c r="Z798">
        <f t="shared" si="1187"/>
        <v>238</v>
      </c>
      <c r="AA798">
        <f t="shared" si="1188"/>
        <v>257</v>
      </c>
      <c r="AB798" s="8">
        <f t="shared" si="1189"/>
        <v>315</v>
      </c>
      <c r="AC798" s="213" t="e">
        <f t="shared" si="1209"/>
        <v>#VALUE!</v>
      </c>
      <c r="AD798" s="213">
        <f t="shared" si="1210"/>
        <v>0.21388556074705944</v>
      </c>
      <c r="AE798" s="213">
        <f t="shared" si="1211"/>
        <v>0.24927959123005869</v>
      </c>
      <c r="AF798" s="213">
        <f t="shared" si="1212"/>
        <v>0.37403599859894415</v>
      </c>
      <c r="AG798" s="167">
        <f t="shared" si="1198"/>
        <v>1.2760000000000001E-4</v>
      </c>
      <c r="AH798" s="167">
        <f t="shared" si="1199"/>
        <v>1.7219</v>
      </c>
      <c r="AI798" s="167">
        <f t="shared" si="1200"/>
        <v>2</v>
      </c>
      <c r="AJ798" s="167">
        <f t="shared" si="1201"/>
        <v>3.76611E-4</v>
      </c>
      <c r="AK798" s="115">
        <v>311.2816285378957</v>
      </c>
      <c r="AL798" s="7">
        <v>335.35074484391049</v>
      </c>
      <c r="AM798" s="7">
        <v>411.64</v>
      </c>
      <c r="AN798">
        <v>1</v>
      </c>
      <c r="AO798">
        <v>1</v>
      </c>
      <c r="AP798">
        <v>1</v>
      </c>
      <c r="AQ798">
        <f t="shared" si="1202"/>
        <v>351</v>
      </c>
      <c r="AR798">
        <f t="shared" si="1202"/>
        <v>378</v>
      </c>
      <c r="AS798">
        <f t="shared" si="1184"/>
        <v>464</v>
      </c>
      <c r="AT798">
        <f t="shared" si="1190"/>
        <v>151</v>
      </c>
      <c r="AU798">
        <f t="shared" si="1191"/>
        <v>163</v>
      </c>
      <c r="AV798" s="8">
        <f t="shared" si="1192"/>
        <v>200</v>
      </c>
      <c r="AW798" s="213">
        <f t="shared" si="1213"/>
        <v>8.6357653437045559E-2</v>
      </c>
      <c r="AX798" s="213">
        <f t="shared" si="1214"/>
        <v>0.10057472576366611</v>
      </c>
      <c r="AY798" s="213">
        <f t="shared" si="1215"/>
        <v>0.15120732577963561</v>
      </c>
      <c r="AZ798" s="119">
        <f t="shared" si="1183"/>
        <v>0.4</v>
      </c>
      <c r="BA798" s="1">
        <v>7</v>
      </c>
      <c r="BB798">
        <v>7.7</v>
      </c>
      <c r="BC798">
        <v>10.7</v>
      </c>
      <c r="BE798" s="7">
        <v>1906</v>
      </c>
      <c r="BG798" s="123">
        <f t="shared" si="1203"/>
        <v>0.8</v>
      </c>
      <c r="BJ798">
        <v>0</v>
      </c>
      <c r="BK798">
        <v>10.9</v>
      </c>
      <c r="BL798">
        <v>12.8</v>
      </c>
      <c r="BM798">
        <v>21.85</v>
      </c>
      <c r="BO798">
        <f t="shared" ref="BO798:BQ861" si="1218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798">
        <f t="shared" si="1218"/>
        <v>1</v>
      </c>
      <c r="BQ798">
        <f t="shared" si="1218"/>
        <v>1</v>
      </c>
      <c r="BR798">
        <f t="shared" si="1204"/>
        <v>351</v>
      </c>
      <c r="BS798">
        <f t="shared" si="1216"/>
        <v>378</v>
      </c>
      <c r="BT798">
        <f t="shared" si="1217"/>
        <v>464</v>
      </c>
      <c r="BV798">
        <f t="shared" si="1205"/>
        <v>0</v>
      </c>
      <c r="BW798">
        <f t="shared" si="1206"/>
        <v>0</v>
      </c>
      <c r="BX798">
        <f t="shared" si="1207"/>
        <v>0</v>
      </c>
      <c r="BY798">
        <f t="shared" si="1185"/>
        <v>1</v>
      </c>
    </row>
    <row r="799" spans="1:77" x14ac:dyDescent="0.25">
      <c r="A799" t="str">
        <f t="shared" si="1208"/>
        <v>33021</v>
      </c>
      <c r="D799">
        <v>3</v>
      </c>
      <c r="E799">
        <v>30</v>
      </c>
      <c r="F799">
        <v>40.5</v>
      </c>
      <c r="G799">
        <v>21</v>
      </c>
      <c r="H799">
        <v>21.5</v>
      </c>
      <c r="I799">
        <v>0</v>
      </c>
      <c r="J799">
        <v>26</v>
      </c>
      <c r="K799">
        <v>30</v>
      </c>
      <c r="L799">
        <v>44.1</v>
      </c>
      <c r="M799" s="115">
        <f t="shared" si="1193"/>
        <v>1558.4</v>
      </c>
      <c r="N799" s="7">
        <v>3387.5608889256064</v>
      </c>
      <c r="O799" s="7">
        <v>3627.3291443724347</v>
      </c>
      <c r="P799" s="7">
        <v>5000.3599999999997</v>
      </c>
      <c r="Q799" s="121" t="s">
        <v>392</v>
      </c>
      <c r="R799">
        <v>1</v>
      </c>
      <c r="S799">
        <v>1</v>
      </c>
      <c r="T799">
        <v>1</v>
      </c>
      <c r="U799" t="e">
        <f t="shared" si="1194"/>
        <v>#VALUE!</v>
      </c>
      <c r="V799">
        <f t="shared" si="1195"/>
        <v>1864</v>
      </c>
      <c r="W799">
        <f t="shared" si="1196"/>
        <v>1996</v>
      </c>
      <c r="X799">
        <f t="shared" si="1197"/>
        <v>2752</v>
      </c>
      <c r="Y799" t="e">
        <f t="shared" si="1186"/>
        <v>#VALUE!</v>
      </c>
      <c r="Z799">
        <f t="shared" si="1187"/>
        <v>321</v>
      </c>
      <c r="AA799">
        <f t="shared" si="1188"/>
        <v>343</v>
      </c>
      <c r="AB799" s="8">
        <f t="shared" si="1189"/>
        <v>473</v>
      </c>
      <c r="AC799" s="213" t="e">
        <f t="shared" si="1209"/>
        <v>#VALUE!</v>
      </c>
      <c r="AD799" s="213">
        <f t="shared" si="1210"/>
        <v>0.53539257651810124</v>
      </c>
      <c r="AE799" s="213">
        <f t="shared" si="1211"/>
        <v>0.61095769399794131</v>
      </c>
      <c r="AF799" s="213">
        <f t="shared" si="1212"/>
        <v>1.158893495607042</v>
      </c>
      <c r="AG799" s="167">
        <f t="shared" si="1198"/>
        <v>1.2760000000000001E-4</v>
      </c>
      <c r="AH799" s="167">
        <f t="shared" si="1199"/>
        <v>1.7219</v>
      </c>
      <c r="AI799" s="167">
        <f t="shared" si="1200"/>
        <v>4</v>
      </c>
      <c r="AJ799" s="167">
        <f t="shared" si="1201"/>
        <v>5.1420100000000005E-4</v>
      </c>
      <c r="AK799" s="115">
        <v>439.41631078060919</v>
      </c>
      <c r="AL799" s="7">
        <v>470.51776864522725</v>
      </c>
      <c r="AM799" s="7">
        <v>648.62</v>
      </c>
      <c r="AN799">
        <v>1</v>
      </c>
      <c r="AO799">
        <v>1</v>
      </c>
      <c r="AP799">
        <v>1</v>
      </c>
      <c r="AQ799">
        <f t="shared" si="1202"/>
        <v>495</v>
      </c>
      <c r="AR799">
        <f t="shared" si="1202"/>
        <v>530</v>
      </c>
      <c r="AS799">
        <f t="shared" si="1184"/>
        <v>730</v>
      </c>
      <c r="AT799">
        <f t="shared" si="1190"/>
        <v>213</v>
      </c>
      <c r="AU799">
        <f t="shared" si="1191"/>
        <v>228</v>
      </c>
      <c r="AV799" s="8">
        <f t="shared" si="1192"/>
        <v>314</v>
      </c>
      <c r="AW799" s="213">
        <f t="shared" si="1213"/>
        <v>0.23659282613925062</v>
      </c>
      <c r="AX799" s="213">
        <f t="shared" si="1214"/>
        <v>0.27091788124407279</v>
      </c>
      <c r="AY799" s="213">
        <f t="shared" si="1215"/>
        <v>0.51239177461703878</v>
      </c>
      <c r="AZ799" s="119">
        <f t="shared" si="1183"/>
        <v>0.8</v>
      </c>
      <c r="BA799" s="1">
        <v>7</v>
      </c>
      <c r="BB799">
        <v>7.7</v>
      </c>
      <c r="BC799">
        <v>10.7</v>
      </c>
      <c r="BE799" s="7">
        <v>1948</v>
      </c>
      <c r="BG799" s="123">
        <f t="shared" si="1203"/>
        <v>0.8</v>
      </c>
      <c r="BJ799">
        <v>0</v>
      </c>
      <c r="BK799">
        <v>10.9</v>
      </c>
      <c r="BL799">
        <v>12.8</v>
      </c>
      <c r="BM799">
        <v>21.85</v>
      </c>
      <c r="BO799">
        <f t="shared" si="1218"/>
        <v>1</v>
      </c>
      <c r="BP799">
        <f t="shared" si="1218"/>
        <v>1</v>
      </c>
      <c r="BQ799">
        <f t="shared" si="1218"/>
        <v>1</v>
      </c>
      <c r="BR799">
        <f t="shared" si="1204"/>
        <v>495</v>
      </c>
      <c r="BS799">
        <f t="shared" si="1216"/>
        <v>530</v>
      </c>
      <c r="BT799">
        <f t="shared" si="1217"/>
        <v>730</v>
      </c>
      <c r="BV799">
        <f t="shared" si="1205"/>
        <v>0</v>
      </c>
      <c r="BW799">
        <f t="shared" si="1206"/>
        <v>0</v>
      </c>
      <c r="BX799">
        <f t="shared" si="1207"/>
        <v>0</v>
      </c>
      <c r="BY799">
        <f t="shared" si="1185"/>
        <v>1</v>
      </c>
    </row>
    <row r="800" spans="1:77" x14ac:dyDescent="0.25">
      <c r="A800" t="str">
        <f t="shared" si="1208"/>
        <v>33010</v>
      </c>
      <c r="D800">
        <v>3</v>
      </c>
      <c r="E800">
        <v>30</v>
      </c>
      <c r="F800">
        <v>40.5</v>
      </c>
      <c r="G800">
        <v>10</v>
      </c>
      <c r="H800">
        <v>11.5</v>
      </c>
      <c r="I800">
        <v>0</v>
      </c>
      <c r="J800">
        <v>26</v>
      </c>
      <c r="K800">
        <v>30</v>
      </c>
      <c r="L800">
        <v>43.5</v>
      </c>
      <c r="M800" s="115">
        <f t="shared" si="1193"/>
        <v>818.1</v>
      </c>
      <c r="N800" s="7">
        <v>1766.3893947845202</v>
      </c>
      <c r="O800" s="7">
        <v>1902.9712804051933</v>
      </c>
      <c r="P800" s="7">
        <v>2335.88</v>
      </c>
      <c r="Q800" s="121" t="s">
        <v>392</v>
      </c>
      <c r="R800">
        <v>1</v>
      </c>
      <c r="S800">
        <v>1</v>
      </c>
      <c r="T800">
        <v>1</v>
      </c>
      <c r="U800" t="e">
        <f t="shared" si="1194"/>
        <v>#VALUE!</v>
      </c>
      <c r="V800">
        <f t="shared" si="1195"/>
        <v>972</v>
      </c>
      <c r="W800">
        <f t="shared" si="1196"/>
        <v>1047</v>
      </c>
      <c r="X800">
        <f t="shared" si="1197"/>
        <v>1286</v>
      </c>
      <c r="Y800" t="e">
        <f t="shared" si="1186"/>
        <v>#VALUE!</v>
      </c>
      <c r="Z800">
        <f t="shared" si="1187"/>
        <v>167</v>
      </c>
      <c r="AA800">
        <f t="shared" si="1188"/>
        <v>180</v>
      </c>
      <c r="AB800" s="8">
        <f t="shared" si="1189"/>
        <v>221</v>
      </c>
      <c r="AC800" s="213" t="e">
        <f t="shared" si="1209"/>
        <v>#VALUE!</v>
      </c>
      <c r="AD800" s="213">
        <f t="shared" si="1210"/>
        <v>0.10910174913328752</v>
      </c>
      <c r="AE800" s="213">
        <f t="shared" si="1211"/>
        <v>0.12654964981916328</v>
      </c>
      <c r="AF800" s="213">
        <f t="shared" si="1212"/>
        <v>0.18997398606792995</v>
      </c>
      <c r="AG800" s="167">
        <f t="shared" si="1198"/>
        <v>3.969E-4</v>
      </c>
      <c r="AH800" s="167">
        <f t="shared" si="1199"/>
        <v>1.7345999999999999</v>
      </c>
      <c r="AI800" s="167">
        <f t="shared" si="1200"/>
        <v>2</v>
      </c>
      <c r="AJ800" s="167">
        <f t="shared" si="1201"/>
        <v>3.6734700000000002E-4</v>
      </c>
      <c r="AK800" s="115">
        <v>244.88738360147738</v>
      </c>
      <c r="AL800" s="7">
        <v>263.82272182064906</v>
      </c>
      <c r="AM800" s="7">
        <v>323.83999999999997</v>
      </c>
      <c r="AN800">
        <v>1</v>
      </c>
      <c r="AO800">
        <v>1</v>
      </c>
      <c r="AP800">
        <v>1</v>
      </c>
      <c r="AQ800">
        <f t="shared" si="1202"/>
        <v>276</v>
      </c>
      <c r="AR800">
        <f t="shared" si="1202"/>
        <v>297</v>
      </c>
      <c r="AS800">
        <f t="shared" si="1184"/>
        <v>365</v>
      </c>
      <c r="AT800">
        <f t="shared" si="1190"/>
        <v>119</v>
      </c>
      <c r="AU800">
        <f t="shared" si="1191"/>
        <v>128</v>
      </c>
      <c r="AV800" s="8">
        <f t="shared" si="1192"/>
        <v>157</v>
      </c>
      <c r="AW800" s="213">
        <f t="shared" si="1213"/>
        <v>5.5813596050025983E-2</v>
      </c>
      <c r="AX800" s="213">
        <f t="shared" si="1214"/>
        <v>6.4468060929745677E-2</v>
      </c>
      <c r="AY800" s="213">
        <f t="shared" si="1215"/>
        <v>9.6553940273990682E-2</v>
      </c>
      <c r="AZ800" s="119">
        <f t="shared" si="1183"/>
        <v>0.2</v>
      </c>
      <c r="BA800" s="1">
        <v>8.4</v>
      </c>
      <c r="BB800">
        <v>9.3000000000000007</v>
      </c>
      <c r="BC800">
        <v>14</v>
      </c>
      <c r="BE800" s="7">
        <v>909</v>
      </c>
      <c r="BG800" s="123">
        <f t="shared" si="1203"/>
        <v>0.9</v>
      </c>
      <c r="BJ800">
        <v>0</v>
      </c>
      <c r="BK800">
        <v>12</v>
      </c>
      <c r="BL800">
        <v>13.9</v>
      </c>
      <c r="BM800">
        <v>21.85</v>
      </c>
      <c r="BO800">
        <f t="shared" si="1218"/>
        <v>1</v>
      </c>
      <c r="BP800">
        <f t="shared" si="1218"/>
        <v>1</v>
      </c>
      <c r="BQ800">
        <f t="shared" si="1218"/>
        <v>1</v>
      </c>
      <c r="BR800">
        <f t="shared" si="1204"/>
        <v>276</v>
      </c>
      <c r="BS800">
        <f t="shared" si="1216"/>
        <v>297</v>
      </c>
      <c r="BT800">
        <f t="shared" si="1217"/>
        <v>365</v>
      </c>
      <c r="BV800">
        <f t="shared" si="1205"/>
        <v>0</v>
      </c>
      <c r="BW800">
        <f t="shared" si="1206"/>
        <v>0</v>
      </c>
      <c r="BX800">
        <f t="shared" si="1207"/>
        <v>0</v>
      </c>
      <c r="BY800">
        <f t="shared" si="1185"/>
        <v>1</v>
      </c>
    </row>
    <row r="801" spans="1:77" x14ac:dyDescent="0.25">
      <c r="A801" t="str">
        <f t="shared" si="1208"/>
        <v>33011</v>
      </c>
      <c r="D801">
        <v>3</v>
      </c>
      <c r="E801">
        <v>30</v>
      </c>
      <c r="F801">
        <v>40.5</v>
      </c>
      <c r="G801">
        <v>11</v>
      </c>
      <c r="H801">
        <v>11.5</v>
      </c>
      <c r="I801">
        <v>0</v>
      </c>
      <c r="J801">
        <v>26</v>
      </c>
      <c r="K801">
        <v>30</v>
      </c>
      <c r="L801">
        <v>43.5</v>
      </c>
      <c r="M801" s="115">
        <f t="shared" si="1193"/>
        <v>838.44</v>
      </c>
      <c r="N801" s="7">
        <v>2396.6961264405954</v>
      </c>
      <c r="O801" s="7">
        <v>2582.0149905458411</v>
      </c>
      <c r="P801" s="7">
        <v>3169.4</v>
      </c>
      <c r="Q801" s="121" t="s">
        <v>392</v>
      </c>
      <c r="R801">
        <v>1</v>
      </c>
      <c r="S801">
        <v>1</v>
      </c>
      <c r="T801">
        <v>1</v>
      </c>
      <c r="U801" t="e">
        <f t="shared" si="1194"/>
        <v>#VALUE!</v>
      </c>
      <c r="V801">
        <f t="shared" si="1195"/>
        <v>1319</v>
      </c>
      <c r="W801">
        <f t="shared" si="1196"/>
        <v>1421</v>
      </c>
      <c r="X801">
        <f t="shared" si="1197"/>
        <v>1744</v>
      </c>
      <c r="Y801" t="e">
        <f t="shared" si="1186"/>
        <v>#VALUE!</v>
      </c>
      <c r="Z801">
        <f t="shared" si="1187"/>
        <v>227</v>
      </c>
      <c r="AA801">
        <f t="shared" si="1188"/>
        <v>244</v>
      </c>
      <c r="AB801" s="8">
        <f t="shared" si="1189"/>
        <v>300</v>
      </c>
      <c r="AC801" s="213" t="e">
        <f t="shared" si="1209"/>
        <v>#VALUE!</v>
      </c>
      <c r="AD801" s="213">
        <f t="shared" si="1210"/>
        <v>0.31964472947866956</v>
      </c>
      <c r="AE801" s="213">
        <f t="shared" si="1211"/>
        <v>0.3686636661665384</v>
      </c>
      <c r="AF801" s="213">
        <f t="shared" si="1212"/>
        <v>0.5545955769421983</v>
      </c>
      <c r="AG801" s="167">
        <f t="shared" si="1198"/>
        <v>3.969E-4</v>
      </c>
      <c r="AH801" s="167">
        <f t="shared" si="1199"/>
        <v>1.7345999999999999</v>
      </c>
      <c r="AI801" s="167">
        <f t="shared" si="1200"/>
        <v>4</v>
      </c>
      <c r="AJ801" s="167">
        <f t="shared" si="1201"/>
        <v>5.7428799999999995E-4</v>
      </c>
      <c r="AK801" s="115">
        <v>401.42051232401269</v>
      </c>
      <c r="AL801" s="7">
        <v>432.4594048025981</v>
      </c>
      <c r="AM801" s="7">
        <v>530.84</v>
      </c>
      <c r="AN801">
        <v>1</v>
      </c>
      <c r="AO801">
        <v>1</v>
      </c>
      <c r="AP801">
        <v>1</v>
      </c>
      <c r="AQ801">
        <f t="shared" si="1202"/>
        <v>452</v>
      </c>
      <c r="AR801">
        <f t="shared" si="1202"/>
        <v>487</v>
      </c>
      <c r="AS801">
        <f t="shared" si="1184"/>
        <v>598</v>
      </c>
      <c r="AT801">
        <f t="shared" si="1190"/>
        <v>194</v>
      </c>
      <c r="AU801">
        <f t="shared" si="1191"/>
        <v>209</v>
      </c>
      <c r="AV801" s="8">
        <f t="shared" si="1192"/>
        <v>257</v>
      </c>
      <c r="AW801" s="213">
        <f t="shared" si="1213"/>
        <v>0.23438526811655119</v>
      </c>
      <c r="AX801" s="213">
        <f t="shared" si="1214"/>
        <v>0.27151897649520312</v>
      </c>
      <c r="AY801" s="213">
        <f t="shared" si="1215"/>
        <v>0.40848408829213362</v>
      </c>
      <c r="AZ801" s="119">
        <f t="shared" si="1183"/>
        <v>0.4</v>
      </c>
      <c r="BA801" s="1">
        <v>8.4</v>
      </c>
      <c r="BB801">
        <v>9.3000000000000007</v>
      </c>
      <c r="BC801">
        <v>14</v>
      </c>
      <c r="BE801" s="7">
        <v>1233</v>
      </c>
      <c r="BG801" s="123">
        <f t="shared" si="1203"/>
        <v>0.68</v>
      </c>
      <c r="BJ801">
        <v>0</v>
      </c>
      <c r="BK801">
        <v>12</v>
      </c>
      <c r="BL801">
        <v>13.9</v>
      </c>
      <c r="BM801">
        <v>21.85</v>
      </c>
      <c r="BO801">
        <f t="shared" si="1218"/>
        <v>1</v>
      </c>
      <c r="BP801">
        <f t="shared" si="1218"/>
        <v>1</v>
      </c>
      <c r="BQ801">
        <f t="shared" si="1218"/>
        <v>1</v>
      </c>
      <c r="BR801">
        <f t="shared" si="1204"/>
        <v>452</v>
      </c>
      <c r="BS801">
        <f t="shared" si="1216"/>
        <v>487</v>
      </c>
      <c r="BT801">
        <f t="shared" si="1217"/>
        <v>598</v>
      </c>
      <c r="BV801">
        <f t="shared" si="1205"/>
        <v>0</v>
      </c>
      <c r="BW801">
        <f t="shared" si="1206"/>
        <v>0</v>
      </c>
      <c r="BX801">
        <f t="shared" si="1207"/>
        <v>0</v>
      </c>
      <c r="BY801">
        <f t="shared" si="1185"/>
        <v>1</v>
      </c>
    </row>
    <row r="802" spans="1:77" x14ac:dyDescent="0.25">
      <c r="A802" t="str">
        <f t="shared" si="1208"/>
        <v>33015</v>
      </c>
      <c r="D802">
        <v>3</v>
      </c>
      <c r="E802">
        <v>30</v>
      </c>
      <c r="F802">
        <v>40.5</v>
      </c>
      <c r="G802">
        <v>15</v>
      </c>
      <c r="H802">
        <v>16.5</v>
      </c>
      <c r="I802">
        <v>0</v>
      </c>
      <c r="J802">
        <v>26</v>
      </c>
      <c r="K802">
        <v>30</v>
      </c>
      <c r="L802">
        <v>44.1</v>
      </c>
      <c r="M802" s="115">
        <f t="shared" si="1193"/>
        <v>1196</v>
      </c>
      <c r="N802" s="7">
        <v>1908.1501882577959</v>
      </c>
      <c r="O802" s="7">
        <v>2043.2071973479594</v>
      </c>
      <c r="P802" s="7">
        <v>2816.6099999999997</v>
      </c>
      <c r="Q802" s="121" t="s">
        <v>392</v>
      </c>
      <c r="R802">
        <v>1</v>
      </c>
      <c r="S802">
        <v>1</v>
      </c>
      <c r="T802">
        <v>1</v>
      </c>
      <c r="U802" t="e">
        <f t="shared" si="1194"/>
        <v>#VALUE!</v>
      </c>
      <c r="V802">
        <f t="shared" si="1195"/>
        <v>1050</v>
      </c>
      <c r="W802">
        <f t="shared" si="1196"/>
        <v>1124</v>
      </c>
      <c r="X802">
        <f t="shared" si="1197"/>
        <v>1550</v>
      </c>
      <c r="Y802" t="e">
        <f t="shared" si="1186"/>
        <v>#VALUE!</v>
      </c>
      <c r="Z802">
        <f t="shared" si="1187"/>
        <v>181</v>
      </c>
      <c r="AA802">
        <f t="shared" si="1188"/>
        <v>193</v>
      </c>
      <c r="AB802" s="8">
        <f t="shared" si="1189"/>
        <v>267</v>
      </c>
      <c r="AC802" s="213" t="e">
        <f t="shared" si="1209"/>
        <v>#VALUE!</v>
      </c>
      <c r="AD802" s="213">
        <f t="shared" si="1210"/>
        <v>0.15324324673650361</v>
      </c>
      <c r="AE802" s="213">
        <f t="shared" si="1211"/>
        <v>0.17413714430185867</v>
      </c>
      <c r="AF802" s="213">
        <f t="shared" si="1212"/>
        <v>0.33236210156517376</v>
      </c>
      <c r="AG802" s="167">
        <f t="shared" si="1198"/>
        <v>2.0829999999999999E-4</v>
      </c>
      <c r="AH802" s="167">
        <f t="shared" si="1199"/>
        <v>1.724</v>
      </c>
      <c r="AI802" s="167">
        <f t="shared" si="1200"/>
        <v>2</v>
      </c>
      <c r="AJ802" s="167">
        <f t="shared" si="1201"/>
        <v>4.6182900000000003E-4</v>
      </c>
      <c r="AK802" s="115">
        <v>249.80785427097814</v>
      </c>
      <c r="AL802" s="7">
        <v>267.48901053042016</v>
      </c>
      <c r="AM802" s="7">
        <v>368.74</v>
      </c>
      <c r="AN802">
        <v>1</v>
      </c>
      <c r="AO802">
        <v>1</v>
      </c>
      <c r="AP802">
        <v>1</v>
      </c>
      <c r="AQ802">
        <f t="shared" si="1202"/>
        <v>281</v>
      </c>
      <c r="AR802">
        <f t="shared" si="1202"/>
        <v>301</v>
      </c>
      <c r="AS802">
        <f t="shared" si="1184"/>
        <v>415</v>
      </c>
      <c r="AT802">
        <f t="shared" si="1190"/>
        <v>121</v>
      </c>
      <c r="AU802">
        <f t="shared" si="1191"/>
        <v>129</v>
      </c>
      <c r="AV802" s="8">
        <f t="shared" si="1192"/>
        <v>178</v>
      </c>
      <c r="AW802" s="213">
        <f t="shared" si="1213"/>
        <v>6.8745999868046387E-2</v>
      </c>
      <c r="AX802" s="213">
        <f t="shared" si="1214"/>
        <v>7.8087479388412651E-2</v>
      </c>
      <c r="AY802" s="213">
        <f t="shared" si="1215"/>
        <v>0.1482276798743096</v>
      </c>
      <c r="AZ802" s="119">
        <f t="shared" si="1183"/>
        <v>0.3</v>
      </c>
      <c r="BA802" s="1">
        <v>7.9</v>
      </c>
      <c r="BB802">
        <v>8.8000000000000007</v>
      </c>
      <c r="BC802">
        <v>12.5</v>
      </c>
      <c r="BE802" s="7">
        <v>1495</v>
      </c>
      <c r="BG802" s="123">
        <f t="shared" si="1203"/>
        <v>0.8</v>
      </c>
      <c r="BJ802">
        <v>0</v>
      </c>
      <c r="BK802">
        <v>10.9</v>
      </c>
      <c r="BL802">
        <v>12.8</v>
      </c>
      <c r="BM802">
        <v>21.85</v>
      </c>
      <c r="BO802">
        <f t="shared" si="1218"/>
        <v>1</v>
      </c>
      <c r="BP802">
        <f t="shared" si="1218"/>
        <v>1</v>
      </c>
      <c r="BQ802">
        <f t="shared" si="1218"/>
        <v>1</v>
      </c>
      <c r="BR802">
        <f t="shared" si="1204"/>
        <v>281</v>
      </c>
      <c r="BS802">
        <f t="shared" si="1216"/>
        <v>301</v>
      </c>
      <c r="BT802">
        <f t="shared" si="1217"/>
        <v>415</v>
      </c>
      <c r="BV802">
        <f t="shared" si="1205"/>
        <v>0</v>
      </c>
      <c r="BW802">
        <f t="shared" si="1206"/>
        <v>0</v>
      </c>
      <c r="BX802">
        <f t="shared" si="1207"/>
        <v>0</v>
      </c>
      <c r="BY802">
        <f t="shared" si="1185"/>
        <v>1</v>
      </c>
    </row>
    <row r="803" spans="1:77" x14ac:dyDescent="0.25">
      <c r="A803" t="str">
        <f t="shared" si="1208"/>
        <v>33016</v>
      </c>
      <c r="D803">
        <v>3</v>
      </c>
      <c r="E803">
        <v>30</v>
      </c>
      <c r="F803">
        <v>40.5</v>
      </c>
      <c r="G803">
        <v>16</v>
      </c>
      <c r="H803">
        <v>16.5</v>
      </c>
      <c r="I803">
        <v>0</v>
      </c>
      <c r="J803">
        <v>26</v>
      </c>
      <c r="K803">
        <v>30</v>
      </c>
      <c r="L803">
        <v>44.1</v>
      </c>
      <c r="M803" s="115">
        <f t="shared" si="1193"/>
        <v>1107.0400000000002</v>
      </c>
      <c r="N803" s="7">
        <v>2849.7497938679544</v>
      </c>
      <c r="O803" s="7">
        <v>3051.4523045945984</v>
      </c>
      <c r="P803" s="7">
        <v>4206.5</v>
      </c>
      <c r="Q803" s="121" t="s">
        <v>392</v>
      </c>
      <c r="R803">
        <v>1</v>
      </c>
      <c r="S803">
        <v>1</v>
      </c>
      <c r="T803">
        <v>1</v>
      </c>
      <c r="U803" t="e">
        <f t="shared" si="1194"/>
        <v>#VALUE!</v>
      </c>
      <c r="V803">
        <f t="shared" si="1195"/>
        <v>1568</v>
      </c>
      <c r="W803">
        <f t="shared" si="1196"/>
        <v>1679</v>
      </c>
      <c r="X803">
        <f t="shared" si="1197"/>
        <v>2315</v>
      </c>
      <c r="Y803" t="e">
        <f t="shared" si="1186"/>
        <v>#VALUE!</v>
      </c>
      <c r="Z803">
        <f t="shared" si="1187"/>
        <v>270</v>
      </c>
      <c r="AA803">
        <f t="shared" si="1188"/>
        <v>289</v>
      </c>
      <c r="AB803" s="8">
        <f t="shared" si="1189"/>
        <v>398</v>
      </c>
      <c r="AC803" s="213" t="e">
        <f t="shared" si="1209"/>
        <v>#VALUE!</v>
      </c>
      <c r="AD803" s="213">
        <f t="shared" si="1210"/>
        <v>1.0148461458510036</v>
      </c>
      <c r="AE803" s="213">
        <f t="shared" si="1211"/>
        <v>1.1622799428121311</v>
      </c>
      <c r="AF803" s="213">
        <f t="shared" si="1212"/>
        <v>2.2007829337823672</v>
      </c>
      <c r="AG803" s="167">
        <f t="shared" si="1198"/>
        <v>2.0829999999999999E-4</v>
      </c>
      <c r="AH803" s="167">
        <f t="shared" si="1199"/>
        <v>1.724</v>
      </c>
      <c r="AI803" s="167">
        <f t="shared" si="1200"/>
        <v>4</v>
      </c>
      <c r="AJ803" s="167">
        <f t="shared" si="1201"/>
        <v>1.392796E-3</v>
      </c>
      <c r="AK803" s="115">
        <v>407.83296705301524</v>
      </c>
      <c r="AL803" s="7">
        <v>436.69898665540194</v>
      </c>
      <c r="AM803" s="7">
        <v>602</v>
      </c>
      <c r="AN803">
        <v>1</v>
      </c>
      <c r="AO803">
        <v>1</v>
      </c>
      <c r="AP803">
        <v>1</v>
      </c>
      <c r="AQ803">
        <f t="shared" si="1202"/>
        <v>459</v>
      </c>
      <c r="AR803">
        <f t="shared" si="1202"/>
        <v>492</v>
      </c>
      <c r="AS803">
        <f t="shared" si="1184"/>
        <v>678</v>
      </c>
      <c r="AT803">
        <f t="shared" si="1190"/>
        <v>197</v>
      </c>
      <c r="AU803">
        <f t="shared" si="1191"/>
        <v>212</v>
      </c>
      <c r="AV803" s="8">
        <f t="shared" si="1192"/>
        <v>292</v>
      </c>
      <c r="AW803" s="213">
        <f t="shared" si="1213"/>
        <v>0.54122123403482614</v>
      </c>
      <c r="AX803" s="213">
        <f t="shared" si="1214"/>
        <v>0.62651144779306678</v>
      </c>
      <c r="AY803" s="213">
        <f t="shared" si="1215"/>
        <v>1.1864708630305727</v>
      </c>
      <c r="AZ803" s="119">
        <f t="shared" si="1183"/>
        <v>0.6</v>
      </c>
      <c r="BA803" s="1">
        <v>7.9</v>
      </c>
      <c r="BB803">
        <v>8.8000000000000007</v>
      </c>
      <c r="BC803">
        <v>12.5</v>
      </c>
      <c r="BE803" s="7">
        <v>1628</v>
      </c>
      <c r="BG803" s="123">
        <f t="shared" si="1203"/>
        <v>0.68</v>
      </c>
      <c r="BJ803">
        <v>0</v>
      </c>
      <c r="BK803">
        <v>10.9</v>
      </c>
      <c r="BL803">
        <v>12.8</v>
      </c>
      <c r="BM803">
        <v>21.85</v>
      </c>
      <c r="BO803">
        <f t="shared" si="1218"/>
        <v>1</v>
      </c>
      <c r="BP803">
        <f t="shared" si="1218"/>
        <v>1</v>
      </c>
      <c r="BQ803">
        <f t="shared" si="1218"/>
        <v>1</v>
      </c>
      <c r="BR803">
        <f t="shared" si="1204"/>
        <v>459</v>
      </c>
      <c r="BS803">
        <f t="shared" si="1216"/>
        <v>492</v>
      </c>
      <c r="BT803">
        <f t="shared" si="1217"/>
        <v>678</v>
      </c>
      <c r="BV803">
        <f t="shared" si="1205"/>
        <v>0</v>
      </c>
      <c r="BW803">
        <f t="shared" si="1206"/>
        <v>0</v>
      </c>
      <c r="BX803">
        <f t="shared" si="1207"/>
        <v>0</v>
      </c>
      <c r="BY803">
        <f t="shared" si="1185"/>
        <v>1</v>
      </c>
    </row>
    <row r="804" spans="1:77" x14ac:dyDescent="0.25">
      <c r="A804" t="str">
        <f t="shared" si="1208"/>
        <v>33020</v>
      </c>
      <c r="D804">
        <v>3</v>
      </c>
      <c r="E804">
        <v>30</v>
      </c>
      <c r="F804">
        <v>40.5</v>
      </c>
      <c r="G804">
        <v>20</v>
      </c>
      <c r="H804">
        <v>21.5</v>
      </c>
      <c r="I804">
        <v>0</v>
      </c>
      <c r="J804">
        <v>26</v>
      </c>
      <c r="K804">
        <v>30</v>
      </c>
      <c r="L804">
        <v>44.1</v>
      </c>
      <c r="M804" s="115">
        <f t="shared" si="1193"/>
        <v>1677.6000000000001</v>
      </c>
      <c r="N804" s="7">
        <v>2692.551301713082</v>
      </c>
      <c r="O804" s="7">
        <v>2900.746468081386</v>
      </c>
      <c r="P804" s="7">
        <v>3560.6400000000003</v>
      </c>
      <c r="Q804" s="121" t="s">
        <v>392</v>
      </c>
      <c r="R804">
        <v>1</v>
      </c>
      <c r="S804">
        <v>1</v>
      </c>
      <c r="T804">
        <v>1</v>
      </c>
      <c r="U804" t="e">
        <f t="shared" si="1194"/>
        <v>#VALUE!</v>
      </c>
      <c r="V804">
        <f t="shared" si="1195"/>
        <v>1482</v>
      </c>
      <c r="W804">
        <f t="shared" si="1196"/>
        <v>1596</v>
      </c>
      <c r="X804">
        <f t="shared" si="1197"/>
        <v>1960</v>
      </c>
      <c r="Y804" t="e">
        <f t="shared" si="1186"/>
        <v>#VALUE!</v>
      </c>
      <c r="Z804">
        <f t="shared" si="1187"/>
        <v>255</v>
      </c>
      <c r="AA804">
        <f t="shared" si="1188"/>
        <v>275</v>
      </c>
      <c r="AB804" s="8">
        <f t="shared" si="1189"/>
        <v>337</v>
      </c>
      <c r="AC804" s="213" t="e">
        <f t="shared" si="1209"/>
        <v>#VALUE!</v>
      </c>
      <c r="AD804" s="213">
        <f t="shared" si="1210"/>
        <v>0.24542664152542551</v>
      </c>
      <c r="AE804" s="213">
        <f t="shared" si="1211"/>
        <v>0.28530337150829038</v>
      </c>
      <c r="AF804" s="213">
        <f t="shared" si="1212"/>
        <v>0.42794034843859163</v>
      </c>
      <c r="AG804" s="167">
        <f t="shared" si="1198"/>
        <v>1.2760000000000001E-4</v>
      </c>
      <c r="AH804" s="167">
        <f t="shared" si="1199"/>
        <v>1.7219</v>
      </c>
      <c r="AI804" s="167">
        <f t="shared" si="1200"/>
        <v>2</v>
      </c>
      <c r="AJ804" s="167">
        <f t="shared" si="1201"/>
        <v>3.76611E-4</v>
      </c>
      <c r="AK804" s="115">
        <v>317.17997831584631</v>
      </c>
      <c r="AL804" s="7">
        <v>341.70517057946222</v>
      </c>
      <c r="AM804" s="7">
        <v>419.44</v>
      </c>
      <c r="AN804">
        <v>1</v>
      </c>
      <c r="AO804">
        <v>1</v>
      </c>
      <c r="AP804">
        <v>1</v>
      </c>
      <c r="AQ804">
        <f t="shared" si="1202"/>
        <v>357</v>
      </c>
      <c r="AR804">
        <f t="shared" si="1202"/>
        <v>385</v>
      </c>
      <c r="AS804">
        <f t="shared" si="1184"/>
        <v>472</v>
      </c>
      <c r="AT804">
        <f t="shared" si="1190"/>
        <v>154</v>
      </c>
      <c r="AU804">
        <f t="shared" si="1191"/>
        <v>166</v>
      </c>
      <c r="AV804" s="8">
        <f t="shared" si="1192"/>
        <v>203</v>
      </c>
      <c r="AW804" s="213">
        <f t="shared" si="1213"/>
        <v>8.9810662704931946E-2</v>
      </c>
      <c r="AX804" s="213">
        <f t="shared" si="1214"/>
        <v>0.10429773980677855</v>
      </c>
      <c r="AY804" s="213">
        <f t="shared" si="1215"/>
        <v>0.15576234549282875</v>
      </c>
      <c r="AZ804" s="119">
        <f t="shared" si="1183"/>
        <v>0.4</v>
      </c>
      <c r="BA804" s="1">
        <v>7.9</v>
      </c>
      <c r="BB804">
        <v>8.8000000000000007</v>
      </c>
      <c r="BC804">
        <v>12.5</v>
      </c>
      <c r="BE804" s="7">
        <v>2097</v>
      </c>
      <c r="BG804" s="123">
        <f t="shared" si="1203"/>
        <v>0.8</v>
      </c>
      <c r="BJ804">
        <v>0</v>
      </c>
      <c r="BK804">
        <v>10.9</v>
      </c>
      <c r="BL804">
        <v>12.8</v>
      </c>
      <c r="BM804">
        <v>21.85</v>
      </c>
      <c r="BO804">
        <f t="shared" si="1218"/>
        <v>1</v>
      </c>
      <c r="BP804">
        <f t="shared" si="1218"/>
        <v>1</v>
      </c>
      <c r="BQ804">
        <f t="shared" si="1218"/>
        <v>1</v>
      </c>
      <c r="BR804">
        <f t="shared" si="1204"/>
        <v>357</v>
      </c>
      <c r="BS804">
        <f t="shared" si="1216"/>
        <v>385</v>
      </c>
      <c r="BT804">
        <f t="shared" si="1217"/>
        <v>472</v>
      </c>
      <c r="BV804">
        <f t="shared" si="1205"/>
        <v>0</v>
      </c>
      <c r="BW804">
        <f t="shared" si="1206"/>
        <v>0</v>
      </c>
      <c r="BX804">
        <f t="shared" si="1207"/>
        <v>0</v>
      </c>
      <c r="BY804">
        <f t="shared" si="1185"/>
        <v>1</v>
      </c>
    </row>
    <row r="805" spans="1:77" x14ac:dyDescent="0.25">
      <c r="A805" t="str">
        <f t="shared" si="1208"/>
        <v>33021</v>
      </c>
      <c r="D805">
        <v>3</v>
      </c>
      <c r="E805">
        <v>30</v>
      </c>
      <c r="F805">
        <v>40.5</v>
      </c>
      <c r="G805">
        <v>21</v>
      </c>
      <c r="H805">
        <v>21.5</v>
      </c>
      <c r="I805">
        <v>0</v>
      </c>
      <c r="J805">
        <v>26</v>
      </c>
      <c r="K805">
        <v>30</v>
      </c>
      <c r="L805">
        <v>44.1</v>
      </c>
      <c r="M805" s="115">
        <f t="shared" si="1193"/>
        <v>1714.4</v>
      </c>
      <c r="N805" s="7">
        <v>3556.1815292902165</v>
      </c>
      <c r="O805" s="7">
        <v>3807.8845891872675</v>
      </c>
      <c r="P805" s="7">
        <v>5249.2599999999993</v>
      </c>
      <c r="Q805" s="121" t="s">
        <v>392</v>
      </c>
      <c r="R805">
        <v>1</v>
      </c>
      <c r="S805">
        <v>1</v>
      </c>
      <c r="T805">
        <v>1</v>
      </c>
      <c r="U805" t="e">
        <f t="shared" si="1194"/>
        <v>#VALUE!</v>
      </c>
      <c r="V805">
        <f t="shared" si="1195"/>
        <v>1957</v>
      </c>
      <c r="W805">
        <f t="shared" si="1196"/>
        <v>2096</v>
      </c>
      <c r="X805">
        <f t="shared" si="1197"/>
        <v>2889</v>
      </c>
      <c r="Y805" t="e">
        <f t="shared" si="1186"/>
        <v>#VALUE!</v>
      </c>
      <c r="Z805">
        <f t="shared" si="1187"/>
        <v>337</v>
      </c>
      <c r="AA805">
        <f t="shared" si="1188"/>
        <v>361</v>
      </c>
      <c r="AB805" s="8">
        <f t="shared" si="1189"/>
        <v>497</v>
      </c>
      <c r="AC805" s="213" t="e">
        <f t="shared" si="1209"/>
        <v>#VALUE!</v>
      </c>
      <c r="AD805" s="213">
        <f t="shared" si="1210"/>
        <v>0.58985601257698328</v>
      </c>
      <c r="AE805" s="213">
        <f t="shared" si="1211"/>
        <v>0.676480845748058</v>
      </c>
      <c r="AF805" s="213">
        <f t="shared" si="1212"/>
        <v>1.279006339289555</v>
      </c>
      <c r="AG805" s="167">
        <f t="shared" si="1198"/>
        <v>1.2760000000000001E-4</v>
      </c>
      <c r="AH805" s="167">
        <f t="shared" si="1199"/>
        <v>1.7219</v>
      </c>
      <c r="AI805" s="167">
        <f t="shared" si="1200"/>
        <v>4</v>
      </c>
      <c r="AJ805" s="167">
        <f t="shared" si="1201"/>
        <v>5.1420100000000005E-4</v>
      </c>
      <c r="AK805" s="115">
        <v>445.64897406447591</v>
      </c>
      <c r="AL805" s="7">
        <v>477.19157375690452</v>
      </c>
      <c r="AM805" s="7">
        <v>657.82</v>
      </c>
      <c r="AN805">
        <v>1</v>
      </c>
      <c r="AO805">
        <v>1</v>
      </c>
      <c r="AP805">
        <v>1</v>
      </c>
      <c r="AQ805">
        <f t="shared" si="1202"/>
        <v>502</v>
      </c>
      <c r="AR805">
        <f t="shared" si="1202"/>
        <v>537</v>
      </c>
      <c r="AS805">
        <f t="shared" si="1184"/>
        <v>741</v>
      </c>
      <c r="AT805">
        <f t="shared" si="1190"/>
        <v>216</v>
      </c>
      <c r="AU805">
        <f t="shared" si="1191"/>
        <v>231</v>
      </c>
      <c r="AV805" s="8">
        <f t="shared" si="1192"/>
        <v>319</v>
      </c>
      <c r="AW805" s="213">
        <f t="shared" si="1213"/>
        <v>0.24327252620760148</v>
      </c>
      <c r="AX805" s="213">
        <f t="shared" si="1214"/>
        <v>0.2780608221717103</v>
      </c>
      <c r="AY805" s="213">
        <f t="shared" si="1215"/>
        <v>0.5287695503625689</v>
      </c>
      <c r="AZ805" s="119">
        <f t="shared" si="1183"/>
        <v>0.8</v>
      </c>
      <c r="BA805" s="1">
        <v>7.9</v>
      </c>
      <c r="BB805">
        <v>8.8000000000000007</v>
      </c>
      <c r="BC805">
        <v>12.5</v>
      </c>
      <c r="BE805" s="7">
        <v>2143</v>
      </c>
      <c r="BG805" s="123">
        <f t="shared" si="1203"/>
        <v>0.8</v>
      </c>
      <c r="BJ805">
        <v>0</v>
      </c>
      <c r="BK805">
        <v>10.9</v>
      </c>
      <c r="BL805">
        <v>12.8</v>
      </c>
      <c r="BM805">
        <v>21.85</v>
      </c>
      <c r="BO805">
        <f t="shared" si="1218"/>
        <v>1</v>
      </c>
      <c r="BP805">
        <f t="shared" si="1218"/>
        <v>1</v>
      </c>
      <c r="BQ805">
        <f t="shared" si="1218"/>
        <v>1</v>
      </c>
      <c r="BR805">
        <f t="shared" si="1204"/>
        <v>502</v>
      </c>
      <c r="BS805">
        <f t="shared" si="1216"/>
        <v>537</v>
      </c>
      <c r="BT805">
        <f t="shared" si="1217"/>
        <v>741</v>
      </c>
      <c r="BV805">
        <f t="shared" si="1205"/>
        <v>0</v>
      </c>
      <c r="BW805">
        <f t="shared" si="1206"/>
        <v>0</v>
      </c>
      <c r="BX805">
        <f t="shared" si="1207"/>
        <v>0</v>
      </c>
      <c r="BY805">
        <f t="shared" si="1185"/>
        <v>1</v>
      </c>
    </row>
    <row r="806" spans="1:77" x14ac:dyDescent="0.25">
      <c r="A806" t="str">
        <f t="shared" si="1208"/>
        <v>33010</v>
      </c>
      <c r="D806">
        <v>3</v>
      </c>
      <c r="E806">
        <v>30</v>
      </c>
      <c r="F806">
        <v>40.5</v>
      </c>
      <c r="G806">
        <v>10</v>
      </c>
      <c r="H806">
        <v>11.5</v>
      </c>
      <c r="I806">
        <v>0</v>
      </c>
      <c r="J806">
        <v>26</v>
      </c>
      <c r="K806">
        <v>30</v>
      </c>
      <c r="L806">
        <v>44</v>
      </c>
      <c r="M806" s="115">
        <f t="shared" si="1193"/>
        <v>891.9</v>
      </c>
      <c r="N806" s="7">
        <v>1924.9914127028867</v>
      </c>
      <c r="O806" s="7">
        <v>2079.6202422788024</v>
      </c>
      <c r="P806" s="7">
        <v>2589.7800000000002</v>
      </c>
      <c r="Q806" s="121" t="s">
        <v>392</v>
      </c>
      <c r="R806">
        <v>1</v>
      </c>
      <c r="S806">
        <v>1</v>
      </c>
      <c r="T806">
        <v>1</v>
      </c>
      <c r="U806" t="e">
        <f t="shared" si="1194"/>
        <v>#VALUE!</v>
      </c>
      <c r="V806">
        <f t="shared" si="1195"/>
        <v>1059</v>
      </c>
      <c r="W806">
        <f t="shared" si="1196"/>
        <v>1144</v>
      </c>
      <c r="X806">
        <f t="shared" si="1197"/>
        <v>1425</v>
      </c>
      <c r="Y806" t="e">
        <f t="shared" si="1186"/>
        <v>#VALUE!</v>
      </c>
      <c r="Z806">
        <f t="shared" si="1187"/>
        <v>182</v>
      </c>
      <c r="AA806">
        <f t="shared" si="1188"/>
        <v>197</v>
      </c>
      <c r="AB806" s="8">
        <f t="shared" si="1189"/>
        <v>245</v>
      </c>
      <c r="AC806" s="213" t="e">
        <f t="shared" si="1209"/>
        <v>#VALUE!</v>
      </c>
      <c r="AD806" s="213">
        <f t="shared" si="1210"/>
        <v>0.12934782055755203</v>
      </c>
      <c r="AE806" s="213">
        <f t="shared" si="1211"/>
        <v>0.15130134114106605</v>
      </c>
      <c r="AF806" s="213">
        <f t="shared" si="1212"/>
        <v>0.23300648714923972</v>
      </c>
      <c r="AG806" s="167">
        <f t="shared" si="1198"/>
        <v>3.969E-4</v>
      </c>
      <c r="AH806" s="167">
        <f t="shared" si="1199"/>
        <v>1.7345999999999999</v>
      </c>
      <c r="AI806" s="167">
        <f t="shared" si="1200"/>
        <v>2</v>
      </c>
      <c r="AJ806" s="167">
        <f t="shared" si="1201"/>
        <v>3.6734700000000002E-4</v>
      </c>
      <c r="AK806" s="115">
        <v>266.87553260000635</v>
      </c>
      <c r="AL806" s="7">
        <v>288.31284965818764</v>
      </c>
      <c r="AM806" s="7">
        <v>359.04</v>
      </c>
      <c r="AN806">
        <v>1</v>
      </c>
      <c r="AO806">
        <v>1</v>
      </c>
      <c r="AP806">
        <v>1</v>
      </c>
      <c r="AQ806">
        <f t="shared" si="1202"/>
        <v>301</v>
      </c>
      <c r="AR806">
        <f t="shared" si="1202"/>
        <v>325</v>
      </c>
      <c r="AS806">
        <f t="shared" si="1184"/>
        <v>404</v>
      </c>
      <c r="AT806">
        <f t="shared" si="1190"/>
        <v>129</v>
      </c>
      <c r="AU806">
        <f t="shared" si="1191"/>
        <v>140</v>
      </c>
      <c r="AV806" s="8">
        <f t="shared" si="1192"/>
        <v>174</v>
      </c>
      <c r="AW806" s="213">
        <f t="shared" si="1213"/>
        <v>6.5467813399096575E-2</v>
      </c>
      <c r="AX806" s="213">
        <f t="shared" si="1214"/>
        <v>7.6968202931566351E-2</v>
      </c>
      <c r="AY806" s="213">
        <f t="shared" si="1215"/>
        <v>0.11833730974637009</v>
      </c>
      <c r="AZ806" s="119">
        <f t="shared" si="1183"/>
        <v>0.2</v>
      </c>
      <c r="BA806" s="1">
        <v>8.9</v>
      </c>
      <c r="BB806">
        <v>9.9</v>
      </c>
      <c r="BC806">
        <v>14.8</v>
      </c>
      <c r="BE806" s="7">
        <v>991</v>
      </c>
      <c r="BG806" s="123">
        <f t="shared" si="1203"/>
        <v>0.9</v>
      </c>
      <c r="BJ806">
        <v>0</v>
      </c>
      <c r="BK806">
        <v>11.8</v>
      </c>
      <c r="BL806">
        <v>13.7</v>
      </c>
      <c r="BM806">
        <v>21.85</v>
      </c>
      <c r="BO806">
        <f t="shared" si="1218"/>
        <v>1</v>
      </c>
      <c r="BP806">
        <f t="shared" si="1218"/>
        <v>1</v>
      </c>
      <c r="BQ806">
        <f t="shared" si="1218"/>
        <v>1</v>
      </c>
      <c r="BR806">
        <f t="shared" si="1204"/>
        <v>301</v>
      </c>
      <c r="BS806">
        <f t="shared" si="1216"/>
        <v>325</v>
      </c>
      <c r="BT806">
        <f t="shared" si="1217"/>
        <v>404</v>
      </c>
      <c r="BV806">
        <f t="shared" si="1205"/>
        <v>0</v>
      </c>
      <c r="BW806">
        <f t="shared" si="1206"/>
        <v>0</v>
      </c>
      <c r="BX806">
        <f t="shared" si="1207"/>
        <v>0</v>
      </c>
      <c r="BY806">
        <f t="shared" si="1185"/>
        <v>1</v>
      </c>
    </row>
    <row r="807" spans="1:77" x14ac:dyDescent="0.25">
      <c r="A807" t="str">
        <f t="shared" si="1208"/>
        <v>33011</v>
      </c>
      <c r="D807">
        <v>3</v>
      </c>
      <c r="E807">
        <v>30</v>
      </c>
      <c r="F807">
        <v>40.5</v>
      </c>
      <c r="G807">
        <v>11</v>
      </c>
      <c r="H807">
        <v>11.5</v>
      </c>
      <c r="I807">
        <v>0</v>
      </c>
      <c r="J807">
        <v>26</v>
      </c>
      <c r="K807">
        <v>30</v>
      </c>
      <c r="L807">
        <v>44</v>
      </c>
      <c r="M807" s="115">
        <f t="shared" si="1193"/>
        <v>914.6</v>
      </c>
      <c r="N807" s="7">
        <v>2611.8926414972211</v>
      </c>
      <c r="O807" s="7">
        <v>2821.6982019103875</v>
      </c>
      <c r="P807" s="7">
        <v>3513.9</v>
      </c>
      <c r="Q807" s="121" t="s">
        <v>392</v>
      </c>
      <c r="R807">
        <v>1</v>
      </c>
      <c r="S807">
        <v>1</v>
      </c>
      <c r="T807">
        <v>1</v>
      </c>
      <c r="U807" t="e">
        <f t="shared" si="1194"/>
        <v>#VALUE!</v>
      </c>
      <c r="V807">
        <f t="shared" si="1195"/>
        <v>1437</v>
      </c>
      <c r="W807">
        <f t="shared" si="1196"/>
        <v>1553</v>
      </c>
      <c r="X807">
        <f t="shared" si="1197"/>
        <v>1934</v>
      </c>
      <c r="Y807" t="e">
        <f t="shared" si="1186"/>
        <v>#VALUE!</v>
      </c>
      <c r="Z807">
        <f t="shared" si="1187"/>
        <v>247</v>
      </c>
      <c r="AA807">
        <f t="shared" si="1188"/>
        <v>267</v>
      </c>
      <c r="AB807" s="8">
        <f t="shared" si="1189"/>
        <v>333</v>
      </c>
      <c r="AC807" s="213" t="e">
        <f t="shared" si="1209"/>
        <v>#VALUE!</v>
      </c>
      <c r="AD807" s="213">
        <f t="shared" si="1210"/>
        <v>0.37767343017103361</v>
      </c>
      <c r="AE807" s="213">
        <f t="shared" si="1211"/>
        <v>0.44049127015202055</v>
      </c>
      <c r="AF807" s="213">
        <f t="shared" si="1212"/>
        <v>0.68169917939772051</v>
      </c>
      <c r="AG807" s="167">
        <f t="shared" si="1198"/>
        <v>3.969E-4</v>
      </c>
      <c r="AH807" s="167">
        <f t="shared" si="1199"/>
        <v>1.7345999999999999</v>
      </c>
      <c r="AI807" s="167">
        <f t="shared" si="1200"/>
        <v>4</v>
      </c>
      <c r="AJ807" s="167">
        <f t="shared" si="1201"/>
        <v>5.7428799999999995E-4</v>
      </c>
      <c r="AK807" s="115">
        <v>437</v>
      </c>
      <c r="AL807" s="7">
        <v>473</v>
      </c>
      <c r="AM807" s="7">
        <v>589</v>
      </c>
      <c r="AN807">
        <v>1</v>
      </c>
      <c r="AO807">
        <v>1</v>
      </c>
      <c r="AP807">
        <v>1</v>
      </c>
      <c r="AQ807">
        <f t="shared" si="1202"/>
        <v>492</v>
      </c>
      <c r="AR807">
        <f t="shared" si="1202"/>
        <v>533</v>
      </c>
      <c r="AS807">
        <f t="shared" si="1184"/>
        <v>663</v>
      </c>
      <c r="AT807">
        <f t="shared" si="1190"/>
        <v>212</v>
      </c>
      <c r="AU807">
        <f t="shared" si="1191"/>
        <v>229</v>
      </c>
      <c r="AV807" s="8">
        <f t="shared" si="1192"/>
        <v>285</v>
      </c>
      <c r="AW807" s="213">
        <f t="shared" si="1213"/>
        <v>0.27926996400446014</v>
      </c>
      <c r="AX807" s="213">
        <f t="shared" si="1214"/>
        <v>0.32523190834731652</v>
      </c>
      <c r="AY807" s="213">
        <f t="shared" si="1215"/>
        <v>0.50111717602187611</v>
      </c>
      <c r="AZ807" s="119">
        <f t="shared" ref="AZ807:AZ870" si="1219">ROUND(IF(G807=10,$CO$92*E807,IF(G807=11,$CO$93*E807,IF(G807=15,$CO$94*E807,IF(G807=16,$CO$95*E807,IF(G807=20,$CO$96*E807,IF(G807=21,$CO$97*E807,)))))),1)</f>
        <v>0.4</v>
      </c>
      <c r="BA807" s="1">
        <v>8.9</v>
      </c>
      <c r="BB807">
        <v>9.9</v>
      </c>
      <c r="BC807">
        <v>14.8</v>
      </c>
      <c r="BE807" s="7">
        <v>1345</v>
      </c>
      <c r="BG807" s="123">
        <f t="shared" si="1203"/>
        <v>0.68</v>
      </c>
      <c r="BJ807">
        <v>0</v>
      </c>
      <c r="BK807">
        <v>11.8</v>
      </c>
      <c r="BL807">
        <v>13.7</v>
      </c>
      <c r="BM807">
        <v>21.85</v>
      </c>
      <c r="BO807">
        <f t="shared" si="1218"/>
        <v>1</v>
      </c>
      <c r="BP807">
        <f t="shared" si="1218"/>
        <v>1</v>
      </c>
      <c r="BQ807">
        <f t="shared" si="1218"/>
        <v>1</v>
      </c>
      <c r="BR807">
        <f t="shared" si="1204"/>
        <v>492</v>
      </c>
      <c r="BS807">
        <f t="shared" si="1216"/>
        <v>533</v>
      </c>
      <c r="BT807">
        <f t="shared" si="1217"/>
        <v>663</v>
      </c>
      <c r="BV807">
        <f t="shared" si="1205"/>
        <v>0</v>
      </c>
      <c r="BW807">
        <f t="shared" si="1206"/>
        <v>0</v>
      </c>
      <c r="BX807">
        <f t="shared" si="1207"/>
        <v>0</v>
      </c>
      <c r="BY807">
        <f t="shared" si="1185"/>
        <v>1</v>
      </c>
    </row>
    <row r="808" spans="1:77" x14ac:dyDescent="0.25">
      <c r="A808" t="str">
        <f t="shared" si="1208"/>
        <v>33015</v>
      </c>
      <c r="D808">
        <v>3</v>
      </c>
      <c r="E808">
        <v>30</v>
      </c>
      <c r="F808">
        <v>40.5</v>
      </c>
      <c r="G808">
        <v>15</v>
      </c>
      <c r="H808">
        <v>16.5</v>
      </c>
      <c r="I808">
        <v>0</v>
      </c>
      <c r="J808">
        <v>26</v>
      </c>
      <c r="K808">
        <v>30</v>
      </c>
      <c r="L808">
        <v>44.8</v>
      </c>
      <c r="M808" s="115">
        <f t="shared" si="1193"/>
        <v>1304.8000000000002</v>
      </c>
      <c r="N808" s="7">
        <v>2216.9073865755149</v>
      </c>
      <c r="O808" s="7">
        <v>2373.9948983307781</v>
      </c>
      <c r="P808" s="7">
        <v>3302.76</v>
      </c>
      <c r="Q808" s="121" t="s">
        <v>392</v>
      </c>
      <c r="R808">
        <v>1</v>
      </c>
      <c r="S808">
        <v>1</v>
      </c>
      <c r="T808">
        <v>1</v>
      </c>
      <c r="U808" t="e">
        <f t="shared" si="1194"/>
        <v>#VALUE!</v>
      </c>
      <c r="V808">
        <f t="shared" si="1195"/>
        <v>1220</v>
      </c>
      <c r="W808">
        <f t="shared" si="1196"/>
        <v>1307</v>
      </c>
      <c r="X808">
        <f t="shared" si="1197"/>
        <v>1818</v>
      </c>
      <c r="Y808" t="e">
        <f t="shared" si="1186"/>
        <v>#VALUE!</v>
      </c>
      <c r="Z808">
        <f t="shared" si="1187"/>
        <v>210</v>
      </c>
      <c r="AA808">
        <f t="shared" si="1188"/>
        <v>225</v>
      </c>
      <c r="AB808" s="8">
        <f t="shared" si="1189"/>
        <v>313</v>
      </c>
      <c r="AC808" s="213" t="e">
        <f t="shared" si="1209"/>
        <v>#VALUE!</v>
      </c>
      <c r="AD808" s="213">
        <f t="shared" si="1210"/>
        <v>0.20601386297597138</v>
      </c>
      <c r="AE808" s="213">
        <f t="shared" si="1211"/>
        <v>0.23635648273238424</v>
      </c>
      <c r="AF808" s="213">
        <f t="shared" si="1212"/>
        <v>0.45617607598398546</v>
      </c>
      <c r="AG808" s="167">
        <f t="shared" si="1198"/>
        <v>2.0829999999999999E-4</v>
      </c>
      <c r="AH808" s="167">
        <f t="shared" si="1199"/>
        <v>1.724</v>
      </c>
      <c r="AI808" s="167">
        <f t="shared" si="1200"/>
        <v>2</v>
      </c>
      <c r="AJ808" s="167">
        <f t="shared" si="1201"/>
        <v>4.6182900000000003E-4</v>
      </c>
      <c r="AK808" s="115">
        <v>302.61675876046246</v>
      </c>
      <c r="AL808" s="7">
        <v>324.05983479376272</v>
      </c>
      <c r="AM808" s="7">
        <v>450.84</v>
      </c>
      <c r="AN808">
        <v>1</v>
      </c>
      <c r="AO808">
        <v>1</v>
      </c>
      <c r="AP808">
        <v>1</v>
      </c>
      <c r="AQ808">
        <f t="shared" si="1202"/>
        <v>341</v>
      </c>
      <c r="AR808">
        <f t="shared" si="1202"/>
        <v>365</v>
      </c>
      <c r="AS808">
        <f t="shared" si="1184"/>
        <v>508</v>
      </c>
      <c r="AT808">
        <f t="shared" si="1190"/>
        <v>147</v>
      </c>
      <c r="AU808">
        <f t="shared" si="1191"/>
        <v>157</v>
      </c>
      <c r="AV808" s="8">
        <f t="shared" si="1192"/>
        <v>218</v>
      </c>
      <c r="AW808" s="213">
        <f t="shared" si="1213"/>
        <v>0.10127225882808916</v>
      </c>
      <c r="AX808" s="213">
        <f t="shared" si="1214"/>
        <v>0.1154481742695451</v>
      </c>
      <c r="AY808" s="213">
        <f t="shared" si="1215"/>
        <v>0.22193810340679521</v>
      </c>
      <c r="AZ808" s="119">
        <f t="shared" si="1219"/>
        <v>0.3</v>
      </c>
      <c r="BA808" s="1">
        <v>8.6999999999999993</v>
      </c>
      <c r="BB808">
        <v>9.8000000000000007</v>
      </c>
      <c r="BC808">
        <v>14.3</v>
      </c>
      <c r="BE808" s="7">
        <v>1631</v>
      </c>
      <c r="BG808" s="123">
        <f t="shared" si="1203"/>
        <v>0.8</v>
      </c>
      <c r="BJ808">
        <v>0</v>
      </c>
      <c r="BK808">
        <v>10.6</v>
      </c>
      <c r="BL808">
        <v>12.5</v>
      </c>
      <c r="BM808">
        <v>21.85</v>
      </c>
      <c r="BO808">
        <f t="shared" si="1218"/>
        <v>1</v>
      </c>
      <c r="BP808">
        <f t="shared" si="1218"/>
        <v>1</v>
      </c>
      <c r="BQ808">
        <f t="shared" si="1218"/>
        <v>1</v>
      </c>
      <c r="BR808">
        <f t="shared" si="1204"/>
        <v>341</v>
      </c>
      <c r="BS808">
        <f t="shared" si="1216"/>
        <v>365</v>
      </c>
      <c r="BT808">
        <f t="shared" si="1217"/>
        <v>508</v>
      </c>
      <c r="BV808">
        <f t="shared" si="1205"/>
        <v>0</v>
      </c>
      <c r="BW808">
        <f t="shared" si="1206"/>
        <v>0</v>
      </c>
      <c r="BX808">
        <f t="shared" si="1207"/>
        <v>0</v>
      </c>
      <c r="BY808">
        <f t="shared" si="1185"/>
        <v>1</v>
      </c>
    </row>
    <row r="809" spans="1:77" x14ac:dyDescent="0.25">
      <c r="A809" t="str">
        <f t="shared" si="1208"/>
        <v>33016</v>
      </c>
      <c r="D809">
        <v>3</v>
      </c>
      <c r="E809">
        <v>30</v>
      </c>
      <c r="F809">
        <v>40.5</v>
      </c>
      <c r="G809">
        <v>16</v>
      </c>
      <c r="H809">
        <v>16.5</v>
      </c>
      <c r="I809">
        <v>0</v>
      </c>
      <c r="J809">
        <v>26</v>
      </c>
      <c r="K809">
        <v>30</v>
      </c>
      <c r="L809">
        <v>44.8</v>
      </c>
      <c r="M809" s="115">
        <f t="shared" si="1193"/>
        <v>1207.68</v>
      </c>
      <c r="N809" s="7">
        <v>3241.8333772189817</v>
      </c>
      <c r="O809" s="7">
        <v>3471.5459677567114</v>
      </c>
      <c r="P809" s="7">
        <v>4829.7</v>
      </c>
      <c r="Q809" s="121" t="s">
        <v>392</v>
      </c>
      <c r="R809">
        <v>1</v>
      </c>
      <c r="S809">
        <v>1</v>
      </c>
      <c r="T809">
        <v>1</v>
      </c>
      <c r="U809" t="e">
        <f t="shared" si="1194"/>
        <v>#VALUE!</v>
      </c>
      <c r="V809">
        <f t="shared" si="1195"/>
        <v>1784</v>
      </c>
      <c r="W809">
        <f t="shared" si="1196"/>
        <v>1911</v>
      </c>
      <c r="X809">
        <f t="shared" si="1197"/>
        <v>2658</v>
      </c>
      <c r="Y809" t="e">
        <f t="shared" si="1186"/>
        <v>#VALUE!</v>
      </c>
      <c r="Z809">
        <f t="shared" si="1187"/>
        <v>307</v>
      </c>
      <c r="AA809">
        <f t="shared" si="1188"/>
        <v>329</v>
      </c>
      <c r="AB809" s="8">
        <f t="shared" si="1189"/>
        <v>457</v>
      </c>
      <c r="AC809" s="213" t="e">
        <f t="shared" si="1209"/>
        <v>#VALUE!</v>
      </c>
      <c r="AD809" s="213">
        <f t="shared" si="1210"/>
        <v>1.3111554343525675</v>
      </c>
      <c r="AE809" s="213">
        <f t="shared" si="1211"/>
        <v>1.5052696920473709</v>
      </c>
      <c r="AF809" s="213">
        <f t="shared" si="1212"/>
        <v>2.8997313808921952</v>
      </c>
      <c r="AG809" s="167">
        <f t="shared" si="1198"/>
        <v>2.0829999999999999E-4</v>
      </c>
      <c r="AH809" s="167">
        <f t="shared" si="1199"/>
        <v>1.724</v>
      </c>
      <c r="AI809" s="167">
        <f t="shared" si="1200"/>
        <v>4</v>
      </c>
      <c r="AJ809" s="167">
        <f t="shared" si="1201"/>
        <v>1.392796E-3</v>
      </c>
      <c r="AK809" s="115">
        <v>496</v>
      </c>
      <c r="AL809" s="7">
        <v>532</v>
      </c>
      <c r="AM809" s="7">
        <v>740</v>
      </c>
      <c r="AN809">
        <v>1</v>
      </c>
      <c r="AO809">
        <v>1</v>
      </c>
      <c r="AP809">
        <v>1</v>
      </c>
      <c r="AQ809">
        <f t="shared" si="1202"/>
        <v>559</v>
      </c>
      <c r="AR809">
        <f t="shared" si="1202"/>
        <v>599</v>
      </c>
      <c r="AS809">
        <f t="shared" si="1184"/>
        <v>833</v>
      </c>
      <c r="AT809">
        <f t="shared" si="1190"/>
        <v>240</v>
      </c>
      <c r="AU809">
        <f t="shared" si="1191"/>
        <v>258</v>
      </c>
      <c r="AV809" s="8">
        <f t="shared" si="1192"/>
        <v>358</v>
      </c>
      <c r="AW809" s="213">
        <f t="shared" si="1213"/>
        <v>0.80237079900559449</v>
      </c>
      <c r="AX809" s="213">
        <f t="shared" si="1214"/>
        <v>0.92687056848618599</v>
      </c>
      <c r="AY809" s="213">
        <f t="shared" si="1215"/>
        <v>1.7815720673065976</v>
      </c>
      <c r="AZ809" s="119">
        <f t="shared" si="1219"/>
        <v>0.6</v>
      </c>
      <c r="BA809" s="1">
        <v>8.6999999999999993</v>
      </c>
      <c r="BB809">
        <v>9.8000000000000007</v>
      </c>
      <c r="BC809">
        <v>14.3</v>
      </c>
      <c r="BE809" s="7">
        <v>1776</v>
      </c>
      <c r="BG809" s="123">
        <f t="shared" si="1203"/>
        <v>0.68</v>
      </c>
      <c r="BJ809">
        <v>0</v>
      </c>
      <c r="BK809">
        <v>10.6</v>
      </c>
      <c r="BL809">
        <v>12.5</v>
      </c>
      <c r="BM809">
        <v>21.85</v>
      </c>
      <c r="BO809">
        <f t="shared" si="1218"/>
        <v>1</v>
      </c>
      <c r="BP809">
        <f t="shared" si="1218"/>
        <v>1</v>
      </c>
      <c r="BQ809">
        <f t="shared" si="1218"/>
        <v>1</v>
      </c>
      <c r="BR809">
        <f t="shared" si="1204"/>
        <v>559</v>
      </c>
      <c r="BS809">
        <f t="shared" si="1216"/>
        <v>599</v>
      </c>
      <c r="BT809">
        <f t="shared" si="1217"/>
        <v>833</v>
      </c>
      <c r="BV809">
        <f t="shared" si="1205"/>
        <v>0</v>
      </c>
      <c r="BW809">
        <f t="shared" si="1206"/>
        <v>0</v>
      </c>
      <c r="BX809">
        <f t="shared" si="1207"/>
        <v>0</v>
      </c>
      <c r="BY809">
        <f t="shared" si="1185"/>
        <v>1</v>
      </c>
    </row>
    <row r="810" spans="1:77" x14ac:dyDescent="0.25">
      <c r="A810" t="str">
        <f t="shared" si="1208"/>
        <v>33020</v>
      </c>
      <c r="D810">
        <v>3</v>
      </c>
      <c r="E810">
        <v>30</v>
      </c>
      <c r="F810">
        <v>40.5</v>
      </c>
      <c r="G810">
        <v>20</v>
      </c>
      <c r="H810">
        <v>21.5</v>
      </c>
      <c r="I810">
        <v>0</v>
      </c>
      <c r="J810">
        <v>26</v>
      </c>
      <c r="K810">
        <v>30</v>
      </c>
      <c r="L810">
        <v>44.8</v>
      </c>
      <c r="M810" s="115">
        <f t="shared" si="1193"/>
        <v>1829.6000000000001</v>
      </c>
      <c r="N810" s="7">
        <v>3079.6829926739365</v>
      </c>
      <c r="O810" s="7">
        <v>3327.0647594078355</v>
      </c>
      <c r="P810" s="7">
        <v>4143.24</v>
      </c>
      <c r="Q810" s="121" t="s">
        <v>392</v>
      </c>
      <c r="R810">
        <v>1</v>
      </c>
      <c r="S810">
        <v>1</v>
      </c>
      <c r="T810">
        <v>1</v>
      </c>
      <c r="U810" t="e">
        <f t="shared" si="1194"/>
        <v>#VALUE!</v>
      </c>
      <c r="V810">
        <f t="shared" si="1195"/>
        <v>1695</v>
      </c>
      <c r="W810">
        <f t="shared" si="1196"/>
        <v>1831</v>
      </c>
      <c r="X810">
        <f t="shared" si="1197"/>
        <v>2280</v>
      </c>
      <c r="Y810" t="e">
        <f t="shared" si="1186"/>
        <v>#VALUE!</v>
      </c>
      <c r="Z810">
        <f t="shared" si="1187"/>
        <v>292</v>
      </c>
      <c r="AA810">
        <f t="shared" si="1188"/>
        <v>315</v>
      </c>
      <c r="AB810" s="8">
        <f t="shared" si="1189"/>
        <v>392</v>
      </c>
      <c r="AC810" s="213" t="e">
        <f t="shared" si="1209"/>
        <v>#VALUE!</v>
      </c>
      <c r="AD810" s="213">
        <f t="shared" si="1210"/>
        <v>0.32155212018416368</v>
      </c>
      <c r="AE810" s="213">
        <f t="shared" si="1211"/>
        <v>0.37403599859894415</v>
      </c>
      <c r="AF810" s="213">
        <f t="shared" si="1212"/>
        <v>0.57853349577426627</v>
      </c>
      <c r="AG810" s="167">
        <f t="shared" si="1198"/>
        <v>1.2760000000000001E-4</v>
      </c>
      <c r="AH810" s="167">
        <f t="shared" si="1199"/>
        <v>1.7219</v>
      </c>
      <c r="AI810" s="167">
        <f t="shared" si="1200"/>
        <v>2</v>
      </c>
      <c r="AJ810" s="167">
        <f t="shared" si="1201"/>
        <v>3.76611E-4</v>
      </c>
      <c r="AK810" s="115">
        <v>380.60090160569081</v>
      </c>
      <c r="AL810" s="7">
        <v>411.17343900116532</v>
      </c>
      <c r="AM810" s="7">
        <v>512.04</v>
      </c>
      <c r="AN810">
        <v>1</v>
      </c>
      <c r="AO810">
        <v>1</v>
      </c>
      <c r="AP810">
        <v>1</v>
      </c>
      <c r="AQ810">
        <f t="shared" si="1202"/>
        <v>429</v>
      </c>
      <c r="AR810">
        <f t="shared" si="1202"/>
        <v>463</v>
      </c>
      <c r="AS810">
        <f t="shared" si="1184"/>
        <v>577</v>
      </c>
      <c r="AT810">
        <f t="shared" si="1190"/>
        <v>184</v>
      </c>
      <c r="AU810">
        <f t="shared" si="1191"/>
        <v>199</v>
      </c>
      <c r="AV810" s="8">
        <f t="shared" si="1192"/>
        <v>248</v>
      </c>
      <c r="AW810" s="213">
        <f t="shared" si="1213"/>
        <v>0.12805288192822367</v>
      </c>
      <c r="AX810" s="213">
        <f t="shared" si="1214"/>
        <v>0.14970397106547068</v>
      </c>
      <c r="AY810" s="213">
        <f t="shared" si="1215"/>
        <v>0.23217711485524456</v>
      </c>
      <c r="AZ810" s="119">
        <f t="shared" si="1219"/>
        <v>0.4</v>
      </c>
      <c r="BA810" s="1">
        <v>8.6999999999999993</v>
      </c>
      <c r="BB810">
        <v>9.8000000000000007</v>
      </c>
      <c r="BC810">
        <v>14.3</v>
      </c>
      <c r="BE810" s="7">
        <v>2287</v>
      </c>
      <c r="BG810" s="123">
        <f t="shared" si="1203"/>
        <v>0.8</v>
      </c>
      <c r="BJ810">
        <v>0</v>
      </c>
      <c r="BK810">
        <v>10.6</v>
      </c>
      <c r="BL810">
        <v>12.5</v>
      </c>
      <c r="BM810">
        <v>21.85</v>
      </c>
      <c r="BO810">
        <f t="shared" si="1218"/>
        <v>1</v>
      </c>
      <c r="BP810">
        <f t="shared" si="1218"/>
        <v>1</v>
      </c>
      <c r="BQ810">
        <f t="shared" si="1218"/>
        <v>1</v>
      </c>
      <c r="BR810">
        <f t="shared" si="1204"/>
        <v>429</v>
      </c>
      <c r="BS810">
        <f t="shared" si="1216"/>
        <v>463</v>
      </c>
      <c r="BT810">
        <f t="shared" si="1217"/>
        <v>577</v>
      </c>
      <c r="BV810">
        <f t="shared" si="1205"/>
        <v>0</v>
      </c>
      <c r="BW810">
        <f t="shared" si="1206"/>
        <v>0</v>
      </c>
      <c r="BX810">
        <f t="shared" si="1207"/>
        <v>0</v>
      </c>
      <c r="BY810">
        <f t="shared" si="1185"/>
        <v>1</v>
      </c>
    </row>
    <row r="811" spans="1:77" x14ac:dyDescent="0.25">
      <c r="A811" t="str">
        <f t="shared" si="1208"/>
        <v>33021</v>
      </c>
      <c r="D811">
        <v>3</v>
      </c>
      <c r="E811">
        <v>30</v>
      </c>
      <c r="F811">
        <v>40.5</v>
      </c>
      <c r="G811">
        <v>21</v>
      </c>
      <c r="H811">
        <v>21.5</v>
      </c>
      <c r="I811">
        <v>0</v>
      </c>
      <c r="J811">
        <v>26</v>
      </c>
      <c r="K811">
        <v>30</v>
      </c>
      <c r="L811">
        <v>44.8</v>
      </c>
      <c r="M811" s="115">
        <f t="shared" si="1193"/>
        <v>1870.4</v>
      </c>
      <c r="N811" s="7">
        <v>4175.015825613802</v>
      </c>
      <c r="O811" s="7">
        <v>4470.8526528786542</v>
      </c>
      <c r="P811" s="7">
        <v>6219.96</v>
      </c>
      <c r="Q811" s="121" t="s">
        <v>392</v>
      </c>
      <c r="R811">
        <v>1</v>
      </c>
      <c r="S811">
        <v>1</v>
      </c>
      <c r="T811">
        <v>1</v>
      </c>
      <c r="U811" t="e">
        <f t="shared" si="1194"/>
        <v>#VALUE!</v>
      </c>
      <c r="V811">
        <f t="shared" si="1195"/>
        <v>2298</v>
      </c>
      <c r="W811">
        <f t="shared" si="1196"/>
        <v>2460</v>
      </c>
      <c r="X811">
        <f t="shared" si="1197"/>
        <v>3423</v>
      </c>
      <c r="Y811" t="e">
        <f t="shared" si="1186"/>
        <v>#VALUE!</v>
      </c>
      <c r="Z811">
        <f t="shared" si="1187"/>
        <v>395</v>
      </c>
      <c r="AA811">
        <f t="shared" si="1188"/>
        <v>423</v>
      </c>
      <c r="AB811" s="8">
        <f t="shared" si="1189"/>
        <v>589</v>
      </c>
      <c r="AC811" s="213" t="e">
        <f t="shared" si="1209"/>
        <v>#VALUE!</v>
      </c>
      <c r="AD811" s="213">
        <f t="shared" si="1210"/>
        <v>0.80932210590701015</v>
      </c>
      <c r="AE811" s="213">
        <f t="shared" si="1211"/>
        <v>0.92762868863089953</v>
      </c>
      <c r="AF811" s="213">
        <f t="shared" si="1212"/>
        <v>1.7941266204362238</v>
      </c>
      <c r="AG811" s="167">
        <f t="shared" si="1198"/>
        <v>1.2760000000000001E-4</v>
      </c>
      <c r="AH811" s="167">
        <f t="shared" si="1199"/>
        <v>1.7219</v>
      </c>
      <c r="AI811" s="167">
        <f t="shared" si="1200"/>
        <v>4</v>
      </c>
      <c r="AJ811" s="167">
        <f t="shared" si="1201"/>
        <v>5.1420100000000005E-4</v>
      </c>
      <c r="AK811" s="115">
        <v>541.56076058716258</v>
      </c>
      <c r="AL811" s="7">
        <v>579.9351342123673</v>
      </c>
      <c r="AM811" s="7">
        <v>806.82</v>
      </c>
      <c r="AN811">
        <v>1</v>
      </c>
      <c r="AO811">
        <v>1</v>
      </c>
      <c r="AP811">
        <v>1</v>
      </c>
      <c r="AQ811">
        <f t="shared" si="1202"/>
        <v>610</v>
      </c>
      <c r="AR811">
        <f t="shared" si="1202"/>
        <v>653</v>
      </c>
      <c r="AS811">
        <f t="shared" si="1184"/>
        <v>909</v>
      </c>
      <c r="AT811">
        <f t="shared" si="1190"/>
        <v>262</v>
      </c>
      <c r="AU811">
        <f t="shared" si="1191"/>
        <v>281</v>
      </c>
      <c r="AV811" s="8">
        <f t="shared" si="1192"/>
        <v>391</v>
      </c>
      <c r="AW811" s="213">
        <f t="shared" si="1213"/>
        <v>0.35729380578694475</v>
      </c>
      <c r="AX811" s="213">
        <f t="shared" si="1214"/>
        <v>0.41074154514911398</v>
      </c>
      <c r="AY811" s="213">
        <f t="shared" si="1215"/>
        <v>0.79307788542332325</v>
      </c>
      <c r="AZ811" s="119">
        <f t="shared" si="1219"/>
        <v>0.8</v>
      </c>
      <c r="BA811" s="1">
        <v>8.6999999999999993</v>
      </c>
      <c r="BB811">
        <v>9.8000000000000007</v>
      </c>
      <c r="BC811">
        <v>14.3</v>
      </c>
      <c r="BE811" s="7">
        <v>2338</v>
      </c>
      <c r="BG811" s="123">
        <f t="shared" si="1203"/>
        <v>0.8</v>
      </c>
      <c r="BJ811">
        <v>0</v>
      </c>
      <c r="BK811">
        <v>10.6</v>
      </c>
      <c r="BL811">
        <v>12.5</v>
      </c>
      <c r="BM811">
        <v>21.85</v>
      </c>
      <c r="BO811">
        <f t="shared" si="1218"/>
        <v>1</v>
      </c>
      <c r="BP811">
        <f t="shared" si="1218"/>
        <v>1</v>
      </c>
      <c r="BQ811">
        <f t="shared" si="1218"/>
        <v>1</v>
      </c>
      <c r="BR811">
        <f t="shared" si="1204"/>
        <v>610</v>
      </c>
      <c r="BS811">
        <f t="shared" si="1216"/>
        <v>653</v>
      </c>
      <c r="BT811">
        <f t="shared" si="1217"/>
        <v>909</v>
      </c>
      <c r="BV811">
        <f t="shared" si="1205"/>
        <v>0</v>
      </c>
      <c r="BW811">
        <f t="shared" si="1206"/>
        <v>0</v>
      </c>
      <c r="BX811">
        <f t="shared" si="1207"/>
        <v>0</v>
      </c>
      <c r="BY811">
        <f t="shared" si="1185"/>
        <v>1</v>
      </c>
    </row>
    <row r="812" spans="1:77" x14ac:dyDescent="0.25">
      <c r="A812" t="str">
        <f t="shared" si="1208"/>
        <v>33010</v>
      </c>
      <c r="D812">
        <v>3</v>
      </c>
      <c r="E812">
        <v>30</v>
      </c>
      <c r="F812">
        <v>40.5</v>
      </c>
      <c r="G812">
        <v>10</v>
      </c>
      <c r="H812">
        <v>11.5</v>
      </c>
      <c r="I812">
        <v>0</v>
      </c>
      <c r="J812">
        <v>26</v>
      </c>
      <c r="K812">
        <v>30</v>
      </c>
      <c r="L812">
        <v>44.8</v>
      </c>
      <c r="M812" s="115">
        <f t="shared" si="1193"/>
        <v>1040.4000000000001</v>
      </c>
      <c r="N812" s="7">
        <v>2267.7915432376717</v>
      </c>
      <c r="O812" s="7">
        <v>2456.1428225151312</v>
      </c>
      <c r="P812" s="7">
        <v>3097.58</v>
      </c>
      <c r="Q812" s="121" t="s">
        <v>392</v>
      </c>
      <c r="R812">
        <v>1</v>
      </c>
      <c r="S812">
        <v>1</v>
      </c>
      <c r="T812">
        <v>1</v>
      </c>
      <c r="U812" t="e">
        <f t="shared" si="1194"/>
        <v>#VALUE!</v>
      </c>
      <c r="V812">
        <f t="shared" si="1195"/>
        <v>1248</v>
      </c>
      <c r="W812">
        <f t="shared" si="1196"/>
        <v>1352</v>
      </c>
      <c r="X812">
        <f t="shared" si="1197"/>
        <v>1705</v>
      </c>
      <c r="Y812" t="e">
        <f t="shared" si="1186"/>
        <v>#VALUE!</v>
      </c>
      <c r="Z812">
        <f t="shared" si="1187"/>
        <v>215</v>
      </c>
      <c r="AA812">
        <f t="shared" si="1188"/>
        <v>233</v>
      </c>
      <c r="AB812" s="8">
        <f t="shared" si="1189"/>
        <v>293</v>
      </c>
      <c r="AC812" s="213" t="e">
        <f t="shared" si="1209"/>
        <v>#VALUE!</v>
      </c>
      <c r="AD812" s="213">
        <f t="shared" si="1210"/>
        <v>0.17989684648960572</v>
      </c>
      <c r="AE812" s="213">
        <f t="shared" si="1211"/>
        <v>0.21094563174154052</v>
      </c>
      <c r="AF812" s="213">
        <f t="shared" si="1212"/>
        <v>0.33212872244149722</v>
      </c>
      <c r="AG812" s="167">
        <f t="shared" si="1198"/>
        <v>3.969E-4</v>
      </c>
      <c r="AH812" s="167">
        <f t="shared" si="1199"/>
        <v>1.7345999999999999</v>
      </c>
      <c r="AI812" s="167">
        <f t="shared" si="1200"/>
        <v>2</v>
      </c>
      <c r="AJ812" s="167">
        <f t="shared" si="1201"/>
        <v>3.6734700000000002E-4</v>
      </c>
      <c r="AK812" s="115">
        <v>314.40040300104783</v>
      </c>
      <c r="AL812" s="7">
        <v>340.51290804463417</v>
      </c>
      <c r="AM812" s="7">
        <v>429.44</v>
      </c>
      <c r="AN812">
        <v>1</v>
      </c>
      <c r="AO812">
        <v>1</v>
      </c>
      <c r="AP812">
        <v>1</v>
      </c>
      <c r="AQ812">
        <f t="shared" si="1202"/>
        <v>354</v>
      </c>
      <c r="AR812">
        <f t="shared" si="1202"/>
        <v>383</v>
      </c>
      <c r="AS812">
        <f t="shared" si="1184"/>
        <v>484</v>
      </c>
      <c r="AT812">
        <f t="shared" si="1190"/>
        <v>152</v>
      </c>
      <c r="AU812">
        <f t="shared" si="1191"/>
        <v>165</v>
      </c>
      <c r="AV812" s="8">
        <f t="shared" si="1192"/>
        <v>208</v>
      </c>
      <c r="AW812" s="213">
        <f t="shared" si="1213"/>
        <v>9.0565149298794376E-2</v>
      </c>
      <c r="AX812" s="213">
        <f t="shared" si="1214"/>
        <v>0.10653138624399096</v>
      </c>
      <c r="AY812" s="213">
        <f t="shared" si="1215"/>
        <v>0.16848470697265819</v>
      </c>
      <c r="AZ812" s="119">
        <f t="shared" si="1219"/>
        <v>0.2</v>
      </c>
      <c r="BA812" s="1">
        <v>10.1</v>
      </c>
      <c r="BB812">
        <v>11.2</v>
      </c>
      <c r="BC812">
        <v>17.5</v>
      </c>
      <c r="BE812" s="7">
        <v>1156</v>
      </c>
      <c r="BG812" s="123">
        <f t="shared" si="1203"/>
        <v>0.9</v>
      </c>
      <c r="BJ812">
        <v>0</v>
      </c>
      <c r="BK812">
        <v>11.5</v>
      </c>
      <c r="BL812">
        <v>13.3</v>
      </c>
      <c r="BM812">
        <v>21.85</v>
      </c>
      <c r="BO812">
        <f t="shared" si="1218"/>
        <v>1</v>
      </c>
      <c r="BP812">
        <f t="shared" si="1218"/>
        <v>1</v>
      </c>
      <c r="BQ812">
        <f t="shared" si="1218"/>
        <v>1</v>
      </c>
      <c r="BR812">
        <f t="shared" si="1204"/>
        <v>354</v>
      </c>
      <c r="BS812">
        <f t="shared" si="1216"/>
        <v>383</v>
      </c>
      <c r="BT812">
        <f t="shared" si="1217"/>
        <v>484</v>
      </c>
      <c r="BV812">
        <f t="shared" si="1205"/>
        <v>0</v>
      </c>
      <c r="BW812">
        <f t="shared" si="1206"/>
        <v>0</v>
      </c>
      <c r="BX812">
        <f t="shared" si="1207"/>
        <v>0</v>
      </c>
      <c r="BY812">
        <f t="shared" si="1185"/>
        <v>1</v>
      </c>
    </row>
    <row r="813" spans="1:77" x14ac:dyDescent="0.25">
      <c r="A813" t="str">
        <f t="shared" si="1208"/>
        <v>33011</v>
      </c>
      <c r="D813">
        <v>3</v>
      </c>
      <c r="E813">
        <v>30</v>
      </c>
      <c r="F813">
        <v>40.5</v>
      </c>
      <c r="G813">
        <v>11</v>
      </c>
      <c r="H813">
        <v>11.5</v>
      </c>
      <c r="I813">
        <v>0</v>
      </c>
      <c r="J813">
        <v>26</v>
      </c>
      <c r="K813">
        <v>30</v>
      </c>
      <c r="L813">
        <v>44.8</v>
      </c>
      <c r="M813" s="115">
        <f t="shared" si="1193"/>
        <v>1066.92</v>
      </c>
      <c r="N813" s="7">
        <v>3077.015307780141</v>
      </c>
      <c r="O813" s="7">
        <v>3332.5766142436496</v>
      </c>
      <c r="P813" s="7">
        <v>4202.8999999999996</v>
      </c>
      <c r="Q813" s="121" t="s">
        <v>392</v>
      </c>
      <c r="R813">
        <v>1</v>
      </c>
      <c r="S813">
        <v>1</v>
      </c>
      <c r="T813">
        <v>1</v>
      </c>
      <c r="U813" t="e">
        <f t="shared" si="1194"/>
        <v>#VALUE!</v>
      </c>
      <c r="V813">
        <f t="shared" si="1195"/>
        <v>1693</v>
      </c>
      <c r="W813">
        <f t="shared" si="1196"/>
        <v>1834</v>
      </c>
      <c r="X813">
        <f t="shared" si="1197"/>
        <v>2313</v>
      </c>
      <c r="Y813" t="e">
        <f t="shared" si="1186"/>
        <v>#VALUE!</v>
      </c>
      <c r="Z813">
        <f t="shared" si="1187"/>
        <v>291</v>
      </c>
      <c r="AA813">
        <f t="shared" si="1188"/>
        <v>315</v>
      </c>
      <c r="AB813" s="8">
        <f t="shared" si="1189"/>
        <v>398</v>
      </c>
      <c r="AC813" s="213" t="e">
        <f t="shared" si="1209"/>
        <v>#VALUE!</v>
      </c>
      <c r="AD813" s="213">
        <f t="shared" si="1210"/>
        <v>0.52218611339857235</v>
      </c>
      <c r="AE813" s="213">
        <f t="shared" si="1211"/>
        <v>0.61075974145834788</v>
      </c>
      <c r="AF813" s="213">
        <f t="shared" si="1212"/>
        <v>0.96999751592552863</v>
      </c>
      <c r="AG813" s="167">
        <f t="shared" si="1198"/>
        <v>3.969E-4</v>
      </c>
      <c r="AH813" s="167">
        <f t="shared" si="1199"/>
        <v>1.7345999999999999</v>
      </c>
      <c r="AI813" s="167">
        <f t="shared" si="1200"/>
        <v>4</v>
      </c>
      <c r="AJ813" s="167">
        <f t="shared" si="1201"/>
        <v>5.7428799999999995E-4</v>
      </c>
      <c r="AK813" s="115">
        <v>515</v>
      </c>
      <c r="AL813" s="7">
        <v>558</v>
      </c>
      <c r="AM813" s="7">
        <v>704</v>
      </c>
      <c r="AN813">
        <v>1</v>
      </c>
      <c r="AO813">
        <v>1</v>
      </c>
      <c r="AP813">
        <v>1</v>
      </c>
      <c r="AQ813">
        <f t="shared" si="1202"/>
        <v>580</v>
      </c>
      <c r="AR813">
        <f t="shared" si="1202"/>
        <v>628</v>
      </c>
      <c r="AS813">
        <f t="shared" si="1184"/>
        <v>793</v>
      </c>
      <c r="AT813">
        <f t="shared" si="1190"/>
        <v>249</v>
      </c>
      <c r="AU813">
        <f t="shared" si="1191"/>
        <v>270</v>
      </c>
      <c r="AV813" s="8">
        <f t="shared" si="1192"/>
        <v>341</v>
      </c>
      <c r="AW813" s="213">
        <f t="shared" si="1213"/>
        <v>0.38373980438487176</v>
      </c>
      <c r="AX813" s="213">
        <f t="shared" si="1214"/>
        <v>0.45032663904379172</v>
      </c>
      <c r="AY813" s="213">
        <f t="shared" si="1215"/>
        <v>0.7144674867273173</v>
      </c>
      <c r="AZ813" s="119">
        <f t="shared" si="1219"/>
        <v>0.4</v>
      </c>
      <c r="BA813" s="1">
        <v>10.1</v>
      </c>
      <c r="BB813">
        <v>11.2</v>
      </c>
      <c r="BC813">
        <v>17.5</v>
      </c>
      <c r="BE813" s="7">
        <v>1569</v>
      </c>
      <c r="BG813" s="123">
        <f t="shared" si="1203"/>
        <v>0.68</v>
      </c>
      <c r="BJ813">
        <v>0</v>
      </c>
      <c r="BK813">
        <v>11.5</v>
      </c>
      <c r="BL813">
        <v>13.3</v>
      </c>
      <c r="BM813">
        <v>21.85</v>
      </c>
      <c r="BO813">
        <f t="shared" si="1218"/>
        <v>1</v>
      </c>
      <c r="BP813">
        <f t="shared" si="1218"/>
        <v>1</v>
      </c>
      <c r="BQ813">
        <f t="shared" si="1218"/>
        <v>1</v>
      </c>
      <c r="BR813">
        <f t="shared" si="1204"/>
        <v>580</v>
      </c>
      <c r="BS813">
        <f t="shared" si="1216"/>
        <v>628</v>
      </c>
      <c r="BT813">
        <f t="shared" si="1217"/>
        <v>793</v>
      </c>
      <c r="BV813">
        <f t="shared" si="1205"/>
        <v>0</v>
      </c>
      <c r="BW813">
        <f t="shared" si="1206"/>
        <v>0</v>
      </c>
      <c r="BX813">
        <f t="shared" si="1207"/>
        <v>0</v>
      </c>
      <c r="BY813">
        <f t="shared" si="1185"/>
        <v>1</v>
      </c>
    </row>
    <row r="814" spans="1:77" x14ac:dyDescent="0.25">
      <c r="A814" t="str">
        <f t="shared" si="1208"/>
        <v>33015</v>
      </c>
      <c r="D814">
        <v>3</v>
      </c>
      <c r="E814">
        <v>30</v>
      </c>
      <c r="F814">
        <v>40.5</v>
      </c>
      <c r="G814">
        <v>15</v>
      </c>
      <c r="H814">
        <v>16.5</v>
      </c>
      <c r="I814">
        <v>0</v>
      </c>
      <c r="J814">
        <v>26</v>
      </c>
      <c r="K814">
        <v>30</v>
      </c>
      <c r="L814">
        <v>45.4</v>
      </c>
      <c r="M814" s="115">
        <f t="shared" si="1193"/>
        <v>1522.4</v>
      </c>
      <c r="N814" s="7">
        <v>2628.9846104428207</v>
      </c>
      <c r="O814" s="7">
        <v>2815.4584574952669</v>
      </c>
      <c r="P814" s="7">
        <v>3950.36</v>
      </c>
      <c r="Q814" s="121" t="s">
        <v>392</v>
      </c>
      <c r="R814">
        <v>1</v>
      </c>
      <c r="S814">
        <v>1</v>
      </c>
      <c r="T814">
        <v>1</v>
      </c>
      <c r="U814" t="e">
        <f t="shared" si="1194"/>
        <v>#VALUE!</v>
      </c>
      <c r="V814">
        <f t="shared" si="1195"/>
        <v>1447</v>
      </c>
      <c r="W814">
        <f t="shared" si="1196"/>
        <v>1549</v>
      </c>
      <c r="X814">
        <f t="shared" si="1197"/>
        <v>2174</v>
      </c>
      <c r="Y814" t="e">
        <f t="shared" si="1186"/>
        <v>#VALUE!</v>
      </c>
      <c r="Z814">
        <f t="shared" si="1187"/>
        <v>249</v>
      </c>
      <c r="AA814">
        <f t="shared" si="1188"/>
        <v>266</v>
      </c>
      <c r="AB814" s="8">
        <f t="shared" si="1189"/>
        <v>374</v>
      </c>
      <c r="AC814" s="213" t="e">
        <f t="shared" si="1209"/>
        <v>#VALUE!</v>
      </c>
      <c r="AD814" s="213">
        <f t="shared" si="1210"/>
        <v>0.28922409587376624</v>
      </c>
      <c r="AE814" s="213">
        <f t="shared" si="1211"/>
        <v>0.32988714970917776</v>
      </c>
      <c r="AF814" s="213">
        <f t="shared" si="1212"/>
        <v>0.65043420479540603</v>
      </c>
      <c r="AG814" s="167">
        <f t="shared" si="1198"/>
        <v>2.0829999999999999E-4</v>
      </c>
      <c r="AH814" s="167">
        <f t="shared" si="1199"/>
        <v>1.724</v>
      </c>
      <c r="AI814" s="167">
        <f t="shared" si="1200"/>
        <v>2</v>
      </c>
      <c r="AJ814" s="167">
        <f t="shared" si="1201"/>
        <v>4.6182900000000003E-4</v>
      </c>
      <c r="AK814" s="115">
        <v>358.86695423586366</v>
      </c>
      <c r="AL814" s="7">
        <v>384.32138301819265</v>
      </c>
      <c r="AM814" s="7">
        <v>539.24</v>
      </c>
      <c r="AN814">
        <v>1</v>
      </c>
      <c r="AO814">
        <v>1</v>
      </c>
      <c r="AP814">
        <v>1</v>
      </c>
      <c r="AQ814">
        <f t="shared" si="1202"/>
        <v>404</v>
      </c>
      <c r="AR814">
        <f t="shared" si="1202"/>
        <v>433</v>
      </c>
      <c r="AS814">
        <f t="shared" si="1184"/>
        <v>607</v>
      </c>
      <c r="AT814">
        <f t="shared" si="1190"/>
        <v>174</v>
      </c>
      <c r="AU814">
        <f t="shared" si="1191"/>
        <v>186</v>
      </c>
      <c r="AV814" s="8">
        <f t="shared" si="1192"/>
        <v>261</v>
      </c>
      <c r="AW814" s="213">
        <f t="shared" si="1213"/>
        <v>0.14166964759609732</v>
      </c>
      <c r="AX814" s="213">
        <f t="shared" si="1214"/>
        <v>0.16178734468405079</v>
      </c>
      <c r="AY814" s="213">
        <f t="shared" si="1215"/>
        <v>0.31765072540950001</v>
      </c>
      <c r="AZ814" s="119">
        <f t="shared" si="1219"/>
        <v>0.3</v>
      </c>
      <c r="BA814" s="1">
        <v>9.6</v>
      </c>
      <c r="BB814">
        <v>10.5</v>
      </c>
      <c r="BC814">
        <v>16.100000000000001</v>
      </c>
      <c r="BE814" s="7">
        <v>1903</v>
      </c>
      <c r="BG814" s="123">
        <f t="shared" si="1203"/>
        <v>0.8</v>
      </c>
      <c r="BJ814">
        <v>0</v>
      </c>
      <c r="BK814">
        <v>10.4</v>
      </c>
      <c r="BL814">
        <v>12.2</v>
      </c>
      <c r="BM814">
        <v>21.85</v>
      </c>
      <c r="BO814">
        <f t="shared" si="1218"/>
        <v>1</v>
      </c>
      <c r="BP814">
        <f t="shared" si="1218"/>
        <v>1</v>
      </c>
      <c r="BQ814">
        <f t="shared" si="1218"/>
        <v>1</v>
      </c>
      <c r="BR814">
        <f t="shared" si="1204"/>
        <v>404</v>
      </c>
      <c r="BS814">
        <f t="shared" si="1216"/>
        <v>433</v>
      </c>
      <c r="BT814">
        <f t="shared" si="1217"/>
        <v>607</v>
      </c>
      <c r="BV814">
        <f t="shared" si="1205"/>
        <v>0</v>
      </c>
      <c r="BW814">
        <f t="shared" si="1206"/>
        <v>0</v>
      </c>
      <c r="BX814">
        <f t="shared" si="1207"/>
        <v>0</v>
      </c>
      <c r="BY814">
        <f t="shared" si="1185"/>
        <v>1</v>
      </c>
    </row>
    <row r="815" spans="1:77" x14ac:dyDescent="0.25">
      <c r="A815" t="str">
        <f t="shared" si="1208"/>
        <v>33016</v>
      </c>
      <c r="D815">
        <v>3</v>
      </c>
      <c r="E815">
        <v>30</v>
      </c>
      <c r="F815">
        <v>40.5</v>
      </c>
      <c r="G815">
        <v>16</v>
      </c>
      <c r="H815">
        <v>16.5</v>
      </c>
      <c r="I815">
        <v>0</v>
      </c>
      <c r="J815">
        <v>26</v>
      </c>
      <c r="K815">
        <v>30</v>
      </c>
      <c r="L815">
        <v>45.4</v>
      </c>
      <c r="M815" s="115">
        <f t="shared" si="1193"/>
        <v>1408.96</v>
      </c>
      <c r="N815" s="7">
        <v>3844.4231409656436</v>
      </c>
      <c r="O815" s="7">
        <v>4117.1080284867467</v>
      </c>
      <c r="P815" s="7">
        <v>5776.7</v>
      </c>
      <c r="Q815" s="121" t="s">
        <v>392</v>
      </c>
      <c r="R815">
        <v>1</v>
      </c>
      <c r="S815">
        <v>1</v>
      </c>
      <c r="T815">
        <v>1</v>
      </c>
      <c r="U815" t="e">
        <f t="shared" si="1194"/>
        <v>#VALUE!</v>
      </c>
      <c r="V815">
        <f t="shared" si="1195"/>
        <v>2116</v>
      </c>
      <c r="W815">
        <f t="shared" si="1196"/>
        <v>2266</v>
      </c>
      <c r="X815">
        <f t="shared" si="1197"/>
        <v>3179</v>
      </c>
      <c r="Y815" t="e">
        <f t="shared" si="1186"/>
        <v>#VALUE!</v>
      </c>
      <c r="Z815">
        <f t="shared" si="1187"/>
        <v>364</v>
      </c>
      <c r="AA815">
        <f t="shared" si="1188"/>
        <v>390</v>
      </c>
      <c r="AB815" s="8">
        <f t="shared" si="1189"/>
        <v>547</v>
      </c>
      <c r="AC815" s="213" t="e">
        <f t="shared" si="1209"/>
        <v>#VALUE!</v>
      </c>
      <c r="AD815" s="213">
        <f t="shared" si="1210"/>
        <v>1.8416375880415772</v>
      </c>
      <c r="AE815" s="213">
        <f t="shared" si="1211"/>
        <v>2.1134070703571206</v>
      </c>
      <c r="AF815" s="213">
        <f t="shared" si="1212"/>
        <v>4.1509180137458044</v>
      </c>
      <c r="AG815" s="167">
        <f t="shared" si="1198"/>
        <v>2.0829999999999999E-4</v>
      </c>
      <c r="AH815" s="167">
        <f t="shared" si="1199"/>
        <v>1.724</v>
      </c>
      <c r="AI815" s="167">
        <f t="shared" si="1200"/>
        <v>4</v>
      </c>
      <c r="AJ815" s="167">
        <f t="shared" si="1201"/>
        <v>1.392796E-3</v>
      </c>
      <c r="AK815" s="115">
        <v>589</v>
      </c>
      <c r="AL815" s="7">
        <v>630</v>
      </c>
      <c r="AM815" s="7">
        <v>885</v>
      </c>
      <c r="AN815">
        <v>1</v>
      </c>
      <c r="AO815">
        <v>1</v>
      </c>
      <c r="AP815">
        <v>1</v>
      </c>
      <c r="AQ815">
        <f t="shared" si="1202"/>
        <v>663</v>
      </c>
      <c r="AR815">
        <f t="shared" si="1202"/>
        <v>709</v>
      </c>
      <c r="AS815">
        <f t="shared" si="1184"/>
        <v>997</v>
      </c>
      <c r="AT815">
        <f t="shared" si="1190"/>
        <v>285</v>
      </c>
      <c r="AU815">
        <f t="shared" si="1191"/>
        <v>305</v>
      </c>
      <c r="AV815" s="8">
        <f t="shared" si="1192"/>
        <v>429</v>
      </c>
      <c r="AW815" s="213">
        <f t="shared" si="1213"/>
        <v>1.1304122262830028</v>
      </c>
      <c r="AX815" s="213">
        <f t="shared" si="1214"/>
        <v>1.2941716636959542</v>
      </c>
      <c r="AY815" s="213">
        <f t="shared" si="1215"/>
        <v>2.5560497404602622</v>
      </c>
      <c r="AZ815" s="119">
        <f t="shared" si="1219"/>
        <v>0.6</v>
      </c>
      <c r="BA815" s="1">
        <v>9.6</v>
      </c>
      <c r="BB815">
        <v>10.5</v>
      </c>
      <c r="BC815">
        <v>16.100000000000001</v>
      </c>
      <c r="BE815" s="7">
        <v>2072</v>
      </c>
      <c r="BG815" s="123">
        <f t="shared" si="1203"/>
        <v>0.68</v>
      </c>
      <c r="BJ815">
        <v>0</v>
      </c>
      <c r="BK815">
        <v>10.4</v>
      </c>
      <c r="BL815">
        <v>12.2</v>
      </c>
      <c r="BM815">
        <v>21.85</v>
      </c>
      <c r="BO815">
        <f t="shared" si="1218"/>
        <v>1</v>
      </c>
      <c r="BP815">
        <f t="shared" si="1218"/>
        <v>1</v>
      </c>
      <c r="BQ815">
        <f t="shared" si="1218"/>
        <v>1</v>
      </c>
      <c r="BR815">
        <f t="shared" si="1204"/>
        <v>663</v>
      </c>
      <c r="BS815">
        <f t="shared" si="1216"/>
        <v>709</v>
      </c>
      <c r="BT815">
        <f t="shared" si="1217"/>
        <v>997</v>
      </c>
      <c r="BV815">
        <f t="shared" si="1205"/>
        <v>0</v>
      </c>
      <c r="BW815">
        <f t="shared" si="1206"/>
        <v>0</v>
      </c>
      <c r="BX815">
        <f t="shared" si="1207"/>
        <v>0</v>
      </c>
      <c r="BY815">
        <f t="shared" si="1185"/>
        <v>1</v>
      </c>
    </row>
    <row r="816" spans="1:77" x14ac:dyDescent="0.25">
      <c r="A816" t="str">
        <f t="shared" si="1208"/>
        <v>33020</v>
      </c>
      <c r="D816">
        <v>3</v>
      </c>
      <c r="E816">
        <v>30</v>
      </c>
      <c r="F816">
        <v>40.5</v>
      </c>
      <c r="G816">
        <v>20</v>
      </c>
      <c r="H816">
        <v>21.5</v>
      </c>
      <c r="I816">
        <v>0</v>
      </c>
      <c r="J816">
        <v>26</v>
      </c>
      <c r="K816">
        <v>30</v>
      </c>
      <c r="L816">
        <v>45.4</v>
      </c>
      <c r="M816" s="115">
        <f t="shared" si="1193"/>
        <v>2134.4</v>
      </c>
      <c r="N816" s="7">
        <v>3628.1091959950468</v>
      </c>
      <c r="O816" s="7">
        <v>3929.4415695377957</v>
      </c>
      <c r="P816" s="7">
        <v>4955.6400000000003</v>
      </c>
      <c r="Q816" s="121" t="s">
        <v>392</v>
      </c>
      <c r="R816">
        <v>1</v>
      </c>
      <c r="S816">
        <v>1</v>
      </c>
      <c r="T816">
        <v>1</v>
      </c>
      <c r="U816" t="e">
        <f t="shared" si="1194"/>
        <v>#VALUE!</v>
      </c>
      <c r="V816">
        <f t="shared" si="1195"/>
        <v>1997</v>
      </c>
      <c r="W816">
        <f t="shared" si="1196"/>
        <v>2163</v>
      </c>
      <c r="X816">
        <f t="shared" si="1197"/>
        <v>2727</v>
      </c>
      <c r="Y816" t="e">
        <f t="shared" si="1186"/>
        <v>#VALUE!</v>
      </c>
      <c r="Z816">
        <f t="shared" si="1187"/>
        <v>343</v>
      </c>
      <c r="AA816">
        <f t="shared" si="1188"/>
        <v>372</v>
      </c>
      <c r="AB816" s="8">
        <f t="shared" si="1189"/>
        <v>469</v>
      </c>
      <c r="AC816" s="213" t="e">
        <f t="shared" si="1209"/>
        <v>#VALUE!</v>
      </c>
      <c r="AD816" s="213">
        <f t="shared" si="1210"/>
        <v>0.44326969698107066</v>
      </c>
      <c r="AE816" s="213">
        <f t="shared" si="1211"/>
        <v>0.52115594302674872</v>
      </c>
      <c r="AF816" s="213">
        <f t="shared" si="1212"/>
        <v>0.82734337794993673</v>
      </c>
      <c r="AG816" s="167">
        <f t="shared" si="1198"/>
        <v>1.2760000000000001E-4</v>
      </c>
      <c r="AH816" s="167">
        <f t="shared" si="1199"/>
        <v>1.7219</v>
      </c>
      <c r="AI816" s="167">
        <f t="shared" si="1200"/>
        <v>2</v>
      </c>
      <c r="AJ816" s="167">
        <f t="shared" si="1201"/>
        <v>3.76611E-4</v>
      </c>
      <c r="AK816" s="115">
        <v>448.37784746172167</v>
      </c>
      <c r="AL816" s="7">
        <v>485.61784045001809</v>
      </c>
      <c r="AM816" s="7">
        <v>612.44000000000005</v>
      </c>
      <c r="AN816">
        <v>1</v>
      </c>
      <c r="AO816">
        <v>1</v>
      </c>
      <c r="AP816">
        <v>1</v>
      </c>
      <c r="AQ816">
        <f t="shared" si="1202"/>
        <v>505</v>
      </c>
      <c r="AR816">
        <f t="shared" si="1202"/>
        <v>547</v>
      </c>
      <c r="AS816">
        <f t="shared" si="1184"/>
        <v>690</v>
      </c>
      <c r="AT816">
        <f t="shared" si="1190"/>
        <v>217</v>
      </c>
      <c r="AU816">
        <f t="shared" si="1191"/>
        <v>235</v>
      </c>
      <c r="AV816" s="8">
        <f t="shared" si="1192"/>
        <v>297</v>
      </c>
      <c r="AW816" s="213">
        <f t="shared" si="1213"/>
        <v>0.17791061587171206</v>
      </c>
      <c r="AX816" s="213">
        <f t="shared" si="1214"/>
        <v>0.20854409424108467</v>
      </c>
      <c r="AY816" s="213">
        <f t="shared" si="1215"/>
        <v>0.33262502610024236</v>
      </c>
      <c r="AZ816" s="119">
        <f t="shared" si="1219"/>
        <v>0.4</v>
      </c>
      <c r="BA816" s="1">
        <v>9.6</v>
      </c>
      <c r="BB816">
        <v>10.5</v>
      </c>
      <c r="BC816">
        <v>16.100000000000001</v>
      </c>
      <c r="BE816" s="7">
        <v>2668</v>
      </c>
      <c r="BG816" s="123">
        <f t="shared" si="1203"/>
        <v>0.8</v>
      </c>
      <c r="BJ816">
        <v>0</v>
      </c>
      <c r="BK816">
        <v>10.4</v>
      </c>
      <c r="BL816">
        <v>12.2</v>
      </c>
      <c r="BM816">
        <v>21.85</v>
      </c>
      <c r="BO816">
        <f t="shared" si="1218"/>
        <v>1</v>
      </c>
      <c r="BP816">
        <f t="shared" si="1218"/>
        <v>1</v>
      </c>
      <c r="BQ816">
        <f t="shared" si="1218"/>
        <v>1</v>
      </c>
      <c r="BR816">
        <f t="shared" si="1204"/>
        <v>505</v>
      </c>
      <c r="BS816">
        <f t="shared" si="1216"/>
        <v>547</v>
      </c>
      <c r="BT816">
        <f t="shared" si="1217"/>
        <v>690</v>
      </c>
      <c r="BV816">
        <f t="shared" si="1205"/>
        <v>0</v>
      </c>
      <c r="BW816">
        <f t="shared" si="1206"/>
        <v>0</v>
      </c>
      <c r="BX816">
        <f t="shared" si="1207"/>
        <v>0</v>
      </c>
      <c r="BY816">
        <f t="shared" si="1185"/>
        <v>1</v>
      </c>
    </row>
    <row r="817" spans="1:77" x14ac:dyDescent="0.25">
      <c r="A817" t="str">
        <f t="shared" si="1208"/>
        <v>33021</v>
      </c>
      <c r="D817">
        <v>3</v>
      </c>
      <c r="E817">
        <v>30</v>
      </c>
      <c r="F817">
        <v>40.5</v>
      </c>
      <c r="G817">
        <v>21</v>
      </c>
      <c r="H817">
        <v>21.5</v>
      </c>
      <c r="I817">
        <v>0</v>
      </c>
      <c r="J817">
        <v>26</v>
      </c>
      <c r="K817">
        <v>30</v>
      </c>
      <c r="L817">
        <v>45.4</v>
      </c>
      <c r="M817" s="115">
        <f t="shared" si="1193"/>
        <v>2181.6</v>
      </c>
      <c r="N817" s="7">
        <v>4951.0649025572329</v>
      </c>
      <c r="O817" s="7">
        <v>5302.2438770247491</v>
      </c>
      <c r="P817" s="7">
        <v>7439.56</v>
      </c>
      <c r="Q817" s="121" t="s">
        <v>392</v>
      </c>
      <c r="R817">
        <v>1</v>
      </c>
      <c r="S817">
        <v>1</v>
      </c>
      <c r="T817">
        <v>1</v>
      </c>
      <c r="U817" t="e">
        <f t="shared" si="1194"/>
        <v>#VALUE!</v>
      </c>
      <c r="V817">
        <f t="shared" si="1195"/>
        <v>2725</v>
      </c>
      <c r="W817">
        <f t="shared" si="1196"/>
        <v>2918</v>
      </c>
      <c r="X817">
        <f t="shared" si="1197"/>
        <v>4094</v>
      </c>
      <c r="Y817" t="e">
        <f t="shared" si="1186"/>
        <v>#VALUE!</v>
      </c>
      <c r="Z817">
        <f t="shared" si="1187"/>
        <v>469</v>
      </c>
      <c r="AA817">
        <f t="shared" si="1188"/>
        <v>502</v>
      </c>
      <c r="AB817" s="8">
        <f t="shared" si="1189"/>
        <v>704</v>
      </c>
      <c r="AC817" s="213" t="e">
        <f t="shared" si="1209"/>
        <v>#VALUE!</v>
      </c>
      <c r="AD817" s="213">
        <f t="shared" si="1210"/>
        <v>1.1394488337260738</v>
      </c>
      <c r="AE817" s="213">
        <f t="shared" si="1211"/>
        <v>1.3047730822237213</v>
      </c>
      <c r="AF817" s="213">
        <f t="shared" si="1212"/>
        <v>2.5599380403548286</v>
      </c>
      <c r="AG817" s="167">
        <f t="shared" si="1198"/>
        <v>1.2760000000000001E-4</v>
      </c>
      <c r="AH817" s="167">
        <f t="shared" si="1199"/>
        <v>1.7219</v>
      </c>
      <c r="AI817" s="167">
        <f t="shared" si="1200"/>
        <v>4</v>
      </c>
      <c r="AJ817" s="167">
        <f t="shared" si="1201"/>
        <v>5.1420100000000005E-4</v>
      </c>
      <c r="AK817" s="115">
        <v>642.22570316870622</v>
      </c>
      <c r="AL817" s="7">
        <v>687.77876463210498</v>
      </c>
      <c r="AM817" s="7">
        <v>965.02</v>
      </c>
      <c r="AN817">
        <v>1</v>
      </c>
      <c r="AO817">
        <v>1</v>
      </c>
      <c r="AP817">
        <v>1</v>
      </c>
      <c r="AQ817">
        <f t="shared" si="1202"/>
        <v>723</v>
      </c>
      <c r="AR817">
        <f t="shared" si="1202"/>
        <v>775</v>
      </c>
      <c r="AS817">
        <f t="shared" si="1184"/>
        <v>1087</v>
      </c>
      <c r="AT817">
        <f t="shared" si="1190"/>
        <v>311</v>
      </c>
      <c r="AU817">
        <f t="shared" si="1191"/>
        <v>333</v>
      </c>
      <c r="AV817" s="8">
        <f t="shared" si="1192"/>
        <v>467</v>
      </c>
      <c r="AW817" s="213">
        <f t="shared" si="1213"/>
        <v>0.50268840037892681</v>
      </c>
      <c r="AX817" s="213">
        <f t="shared" si="1214"/>
        <v>0.57599363419057459</v>
      </c>
      <c r="AY817" s="213">
        <f t="shared" si="1215"/>
        <v>1.1297880244783949</v>
      </c>
      <c r="AZ817" s="119">
        <f t="shared" si="1219"/>
        <v>0.8</v>
      </c>
      <c r="BA817" s="1">
        <v>9.6</v>
      </c>
      <c r="BB817">
        <v>10.5</v>
      </c>
      <c r="BC817">
        <v>16.100000000000001</v>
      </c>
      <c r="BE817" s="7">
        <v>2727</v>
      </c>
      <c r="BG817" s="123">
        <f t="shared" si="1203"/>
        <v>0.8</v>
      </c>
      <c r="BJ817">
        <v>0</v>
      </c>
      <c r="BK817">
        <v>10.4</v>
      </c>
      <c r="BL817">
        <v>12.2</v>
      </c>
      <c r="BM817">
        <v>21.85</v>
      </c>
      <c r="BO817">
        <f t="shared" si="1218"/>
        <v>1</v>
      </c>
      <c r="BP817">
        <f t="shared" si="1218"/>
        <v>1</v>
      </c>
      <c r="BQ817">
        <f t="shared" si="1218"/>
        <v>1</v>
      </c>
      <c r="BR817">
        <f t="shared" si="1204"/>
        <v>723</v>
      </c>
      <c r="BS817">
        <f t="shared" si="1216"/>
        <v>775</v>
      </c>
      <c r="BT817">
        <f t="shared" si="1217"/>
        <v>1087</v>
      </c>
      <c r="BV817">
        <f t="shared" si="1205"/>
        <v>0</v>
      </c>
      <c r="BW817">
        <f t="shared" si="1206"/>
        <v>0</v>
      </c>
      <c r="BX817">
        <f t="shared" si="1207"/>
        <v>0</v>
      </c>
      <c r="BY817">
        <f t="shared" si="1185"/>
        <v>1</v>
      </c>
    </row>
    <row r="818" spans="1:77" x14ac:dyDescent="0.25">
      <c r="A818" t="str">
        <f t="shared" si="1208"/>
        <v>33010</v>
      </c>
      <c r="D818">
        <v>3</v>
      </c>
      <c r="E818">
        <v>30</v>
      </c>
      <c r="F818">
        <v>40.5</v>
      </c>
      <c r="G818">
        <v>10</v>
      </c>
      <c r="H818">
        <v>11.5</v>
      </c>
      <c r="I818">
        <v>0</v>
      </c>
      <c r="J818">
        <v>26</v>
      </c>
      <c r="K818">
        <v>30</v>
      </c>
      <c r="L818">
        <v>45.5</v>
      </c>
      <c r="M818" s="115">
        <f t="shared" si="1193"/>
        <v>1189.8</v>
      </c>
      <c r="N818" s="7">
        <v>2603.9362232520607</v>
      </c>
      <c r="O818" s="7">
        <v>2826.6988006529018</v>
      </c>
      <c r="P818" s="7">
        <v>3605.38</v>
      </c>
      <c r="Q818" s="121" t="s">
        <v>392</v>
      </c>
      <c r="R818">
        <v>1</v>
      </c>
      <c r="S818">
        <v>1</v>
      </c>
      <c r="T818">
        <v>1</v>
      </c>
      <c r="U818" t="e">
        <f t="shared" si="1194"/>
        <v>#VALUE!</v>
      </c>
      <c r="V818">
        <f t="shared" si="1195"/>
        <v>1433</v>
      </c>
      <c r="W818">
        <f t="shared" si="1196"/>
        <v>1556</v>
      </c>
      <c r="X818">
        <f t="shared" si="1197"/>
        <v>1984</v>
      </c>
      <c r="Y818" t="e">
        <f t="shared" si="1186"/>
        <v>#VALUE!</v>
      </c>
      <c r="Z818">
        <f t="shared" si="1187"/>
        <v>246</v>
      </c>
      <c r="AA818">
        <f t="shared" si="1188"/>
        <v>268</v>
      </c>
      <c r="AB818" s="8">
        <f t="shared" si="1189"/>
        <v>341</v>
      </c>
      <c r="AC818" s="213" t="e">
        <f t="shared" si="1209"/>
        <v>#VALUE!</v>
      </c>
      <c r="AD818" s="213">
        <f t="shared" si="1210"/>
        <v>0.23489403540805934</v>
      </c>
      <c r="AE818" s="213">
        <f t="shared" si="1211"/>
        <v>0.27833178732412561</v>
      </c>
      <c r="AF818" s="213">
        <f t="shared" si="1212"/>
        <v>0.44862937678505871</v>
      </c>
      <c r="AG818" s="167">
        <f t="shared" si="1198"/>
        <v>3.969E-4</v>
      </c>
      <c r="AH818" s="167">
        <f t="shared" si="1199"/>
        <v>1.7345999999999999</v>
      </c>
      <c r="AI818" s="167">
        <f t="shared" si="1200"/>
        <v>2</v>
      </c>
      <c r="AJ818" s="167">
        <f t="shared" si="1201"/>
        <v>3.6734700000000002E-4</v>
      </c>
      <c r="AK818" s="115">
        <v>361.00257998610687</v>
      </c>
      <c r="AL818" s="7">
        <v>391.88577307200529</v>
      </c>
      <c r="AM818" s="7">
        <v>499.84</v>
      </c>
      <c r="AN818">
        <v>1</v>
      </c>
      <c r="AO818">
        <v>1</v>
      </c>
      <c r="AP818">
        <v>1</v>
      </c>
      <c r="AQ818">
        <f t="shared" si="1202"/>
        <v>407</v>
      </c>
      <c r="AR818">
        <f t="shared" si="1202"/>
        <v>441</v>
      </c>
      <c r="AS818">
        <f t="shared" si="1184"/>
        <v>563</v>
      </c>
      <c r="AT818">
        <f t="shared" si="1190"/>
        <v>175</v>
      </c>
      <c r="AU818">
        <f t="shared" si="1191"/>
        <v>190</v>
      </c>
      <c r="AV818" s="8">
        <f t="shared" si="1192"/>
        <v>242</v>
      </c>
      <c r="AW818" s="213">
        <f t="shared" si="1213"/>
        <v>0.11968705342084758</v>
      </c>
      <c r="AX818" s="213">
        <f t="shared" si="1214"/>
        <v>0.14084400240597283</v>
      </c>
      <c r="AY818" s="213">
        <f t="shared" si="1215"/>
        <v>0.22738919860238588</v>
      </c>
      <c r="AZ818" s="119">
        <f t="shared" si="1219"/>
        <v>0.2</v>
      </c>
      <c r="BA818" s="1">
        <v>11</v>
      </c>
      <c r="BB818">
        <v>12.4</v>
      </c>
      <c r="BC818">
        <v>19.2</v>
      </c>
      <c r="BE818" s="7">
        <v>1322</v>
      </c>
      <c r="BG818" s="123">
        <f t="shared" si="1203"/>
        <v>0.9</v>
      </c>
      <c r="BJ818">
        <v>0</v>
      </c>
      <c r="BK818">
        <v>11.2</v>
      </c>
      <c r="BL818">
        <v>13</v>
      </c>
      <c r="BM818">
        <v>21.85</v>
      </c>
      <c r="BO818">
        <f t="shared" si="1218"/>
        <v>1</v>
      </c>
      <c r="BP818">
        <f t="shared" si="1218"/>
        <v>1</v>
      </c>
      <c r="BQ818">
        <f t="shared" si="1218"/>
        <v>1</v>
      </c>
      <c r="BR818">
        <f t="shared" si="1204"/>
        <v>407</v>
      </c>
      <c r="BS818">
        <f t="shared" si="1216"/>
        <v>441</v>
      </c>
      <c r="BT818">
        <f t="shared" si="1217"/>
        <v>563</v>
      </c>
      <c r="BV818">
        <f t="shared" si="1205"/>
        <v>0</v>
      </c>
      <c r="BW818">
        <f t="shared" si="1206"/>
        <v>0</v>
      </c>
      <c r="BX818">
        <f t="shared" si="1207"/>
        <v>0</v>
      </c>
      <c r="BY818">
        <f t="shared" si="1185"/>
        <v>1</v>
      </c>
    </row>
    <row r="819" spans="1:77" x14ac:dyDescent="0.25">
      <c r="A819" t="str">
        <f t="shared" si="1208"/>
        <v>33011</v>
      </c>
      <c r="D819">
        <v>3</v>
      </c>
      <c r="E819">
        <v>30</v>
      </c>
      <c r="F819">
        <v>40.5</v>
      </c>
      <c r="G819">
        <v>11</v>
      </c>
      <c r="H819">
        <v>11.5</v>
      </c>
      <c r="I819">
        <v>0</v>
      </c>
      <c r="J819">
        <v>26</v>
      </c>
      <c r="K819">
        <v>30</v>
      </c>
      <c r="L819">
        <v>45.5</v>
      </c>
      <c r="M819" s="115">
        <f t="shared" si="1193"/>
        <v>1219.92</v>
      </c>
      <c r="N819" s="7">
        <v>3533.107636511756</v>
      </c>
      <c r="O819" s="7">
        <v>3835.359341571188</v>
      </c>
      <c r="P819" s="7">
        <v>4891.8999999999996</v>
      </c>
      <c r="Q819" s="121" t="s">
        <v>392</v>
      </c>
      <c r="R819">
        <v>1</v>
      </c>
      <c r="S819">
        <v>1</v>
      </c>
      <c r="T819">
        <v>1</v>
      </c>
      <c r="U819" t="e">
        <f t="shared" si="1194"/>
        <v>#VALUE!</v>
      </c>
      <c r="V819">
        <f t="shared" si="1195"/>
        <v>1944</v>
      </c>
      <c r="W819">
        <f t="shared" si="1196"/>
        <v>2111</v>
      </c>
      <c r="X819">
        <f t="shared" si="1197"/>
        <v>2692</v>
      </c>
      <c r="Y819" t="e">
        <f t="shared" si="1186"/>
        <v>#VALUE!</v>
      </c>
      <c r="Z819">
        <f t="shared" si="1187"/>
        <v>334</v>
      </c>
      <c r="AA819">
        <f t="shared" si="1188"/>
        <v>363</v>
      </c>
      <c r="AB819" s="8">
        <f t="shared" si="1189"/>
        <v>463</v>
      </c>
      <c r="AC819" s="213" t="e">
        <f t="shared" si="1209"/>
        <v>#VALUE!</v>
      </c>
      <c r="AD819" s="213">
        <f t="shared" si="1210"/>
        <v>0.68575351000929063</v>
      </c>
      <c r="AE819" s="213">
        <f t="shared" si="1211"/>
        <v>0.80851115863168466</v>
      </c>
      <c r="AF819" s="213">
        <f t="shared" si="1212"/>
        <v>1.3085224863941285</v>
      </c>
      <c r="AG819" s="167">
        <f t="shared" si="1198"/>
        <v>3.969E-4</v>
      </c>
      <c r="AH819" s="167">
        <f t="shared" si="1199"/>
        <v>1.7345999999999999</v>
      </c>
      <c r="AI819" s="167">
        <f t="shared" si="1200"/>
        <v>4</v>
      </c>
      <c r="AJ819" s="167">
        <f t="shared" si="1201"/>
        <v>5.7428799999999995E-4</v>
      </c>
      <c r="AK819" s="115">
        <v>592</v>
      </c>
      <c r="AL819" s="7">
        <v>642</v>
      </c>
      <c r="AM819" s="7">
        <v>819</v>
      </c>
      <c r="AN819">
        <v>1</v>
      </c>
      <c r="AO819">
        <v>1</v>
      </c>
      <c r="AP819">
        <v>1</v>
      </c>
      <c r="AQ819">
        <f t="shared" si="1202"/>
        <v>667</v>
      </c>
      <c r="AR819">
        <f t="shared" si="1202"/>
        <v>723</v>
      </c>
      <c r="AS819">
        <f t="shared" si="1184"/>
        <v>922</v>
      </c>
      <c r="AT819">
        <f t="shared" si="1190"/>
        <v>287</v>
      </c>
      <c r="AU819">
        <f t="shared" si="1191"/>
        <v>311</v>
      </c>
      <c r="AV819" s="8">
        <f t="shared" si="1192"/>
        <v>396</v>
      </c>
      <c r="AW819" s="213">
        <f t="shared" si="1213"/>
        <v>0.50809237791819062</v>
      </c>
      <c r="AX819" s="213">
        <f t="shared" si="1214"/>
        <v>0.59552013646205959</v>
      </c>
      <c r="AY819" s="213">
        <f t="shared" si="1215"/>
        <v>0.9603772606783928</v>
      </c>
      <c r="AZ819" s="119">
        <f t="shared" si="1219"/>
        <v>0.4</v>
      </c>
      <c r="BA819" s="1">
        <v>11</v>
      </c>
      <c r="BB819">
        <v>12.4</v>
      </c>
      <c r="BC819">
        <v>19.2</v>
      </c>
      <c r="BE819" s="7">
        <v>1794</v>
      </c>
      <c r="BG819" s="123">
        <f t="shared" si="1203"/>
        <v>0.68</v>
      </c>
      <c r="BJ819">
        <v>0</v>
      </c>
      <c r="BK819">
        <v>11.2</v>
      </c>
      <c r="BL819">
        <v>13</v>
      </c>
      <c r="BM819">
        <v>21.85</v>
      </c>
      <c r="BO819">
        <f t="shared" si="1218"/>
        <v>1</v>
      </c>
      <c r="BP819">
        <f t="shared" si="1218"/>
        <v>1</v>
      </c>
      <c r="BQ819">
        <f t="shared" si="1218"/>
        <v>1</v>
      </c>
      <c r="BR819">
        <f t="shared" si="1204"/>
        <v>667</v>
      </c>
      <c r="BS819">
        <f t="shared" si="1216"/>
        <v>723</v>
      </c>
      <c r="BT819">
        <f t="shared" si="1217"/>
        <v>922</v>
      </c>
      <c r="BV819">
        <f t="shared" si="1205"/>
        <v>0</v>
      </c>
      <c r="BW819">
        <f t="shared" si="1206"/>
        <v>0</v>
      </c>
      <c r="BX819">
        <f t="shared" si="1207"/>
        <v>0</v>
      </c>
      <c r="BY819">
        <f t="shared" si="1185"/>
        <v>1</v>
      </c>
    </row>
    <row r="820" spans="1:77" x14ac:dyDescent="0.25">
      <c r="A820" t="str">
        <f t="shared" si="1208"/>
        <v>33015</v>
      </c>
      <c r="D820">
        <v>3</v>
      </c>
      <c r="E820">
        <v>30</v>
      </c>
      <c r="F820">
        <v>40.5</v>
      </c>
      <c r="G820">
        <v>15</v>
      </c>
      <c r="H820">
        <v>16.5</v>
      </c>
      <c r="I820">
        <v>0</v>
      </c>
      <c r="J820">
        <v>26</v>
      </c>
      <c r="K820">
        <v>30</v>
      </c>
      <c r="L820">
        <v>46.4</v>
      </c>
      <c r="M820" s="115">
        <f t="shared" si="1193"/>
        <v>1739.2</v>
      </c>
      <c r="N820" s="7">
        <v>3021.1783832091446</v>
      </c>
      <c r="O820" s="7">
        <v>3225.6120441880121</v>
      </c>
      <c r="P820" s="7">
        <v>4597.96</v>
      </c>
      <c r="Q820" s="121" t="s">
        <v>392</v>
      </c>
      <c r="R820">
        <v>1</v>
      </c>
      <c r="S820">
        <v>1</v>
      </c>
      <c r="T820">
        <v>1</v>
      </c>
      <c r="U820" t="e">
        <f t="shared" si="1194"/>
        <v>#VALUE!</v>
      </c>
      <c r="V820">
        <f t="shared" si="1195"/>
        <v>1663</v>
      </c>
      <c r="W820">
        <f t="shared" si="1196"/>
        <v>1775</v>
      </c>
      <c r="X820">
        <f t="shared" si="1197"/>
        <v>2530</v>
      </c>
      <c r="Y820" t="e">
        <f t="shared" si="1186"/>
        <v>#VALUE!</v>
      </c>
      <c r="Z820">
        <f t="shared" si="1187"/>
        <v>286</v>
      </c>
      <c r="AA820">
        <f t="shared" si="1188"/>
        <v>305</v>
      </c>
      <c r="AB820" s="8">
        <f t="shared" si="1189"/>
        <v>435</v>
      </c>
      <c r="AC820" s="213" t="e">
        <f t="shared" si="1209"/>
        <v>#VALUE!</v>
      </c>
      <c r="AD820" s="213">
        <f t="shared" si="1210"/>
        <v>0.38113815540061785</v>
      </c>
      <c r="AE820" s="213">
        <f t="shared" si="1211"/>
        <v>0.4332421758429772</v>
      </c>
      <c r="AF820" s="213">
        <f t="shared" si="1212"/>
        <v>0.87895133890710953</v>
      </c>
      <c r="AG820" s="167">
        <f t="shared" si="1198"/>
        <v>2.0829999999999999E-4</v>
      </c>
      <c r="AH820" s="167">
        <f t="shared" si="1199"/>
        <v>1.724</v>
      </c>
      <c r="AI820" s="167">
        <f t="shared" si="1200"/>
        <v>2</v>
      </c>
      <c r="AJ820" s="167">
        <f t="shared" si="1201"/>
        <v>4.6182900000000003E-4</v>
      </c>
      <c r="AK820" s="115">
        <v>412.40297880742492</v>
      </c>
      <c r="AL820" s="7">
        <v>440.30899429620177</v>
      </c>
      <c r="AM820" s="7">
        <v>627.64</v>
      </c>
      <c r="AN820">
        <v>1</v>
      </c>
      <c r="AO820">
        <v>1</v>
      </c>
      <c r="AP820">
        <v>1</v>
      </c>
      <c r="AQ820">
        <f t="shared" si="1202"/>
        <v>464</v>
      </c>
      <c r="AR820">
        <f t="shared" si="1202"/>
        <v>496</v>
      </c>
      <c r="AS820">
        <f t="shared" si="1184"/>
        <v>707</v>
      </c>
      <c r="AT820">
        <f t="shared" si="1190"/>
        <v>200</v>
      </c>
      <c r="AU820">
        <f t="shared" si="1191"/>
        <v>213</v>
      </c>
      <c r="AV820" s="8">
        <f t="shared" si="1192"/>
        <v>304</v>
      </c>
      <c r="AW820" s="213">
        <f t="shared" si="1213"/>
        <v>0.186939599242117</v>
      </c>
      <c r="AX820" s="213">
        <f t="shared" si="1214"/>
        <v>0.21191620782314025</v>
      </c>
      <c r="AY820" s="213">
        <f t="shared" si="1215"/>
        <v>0.43041690781852937</v>
      </c>
      <c r="AZ820" s="119">
        <f t="shared" si="1219"/>
        <v>0.3</v>
      </c>
      <c r="BA820" s="1">
        <v>11.5</v>
      </c>
      <c r="BB820">
        <v>12.8</v>
      </c>
      <c r="BC820">
        <v>19.600000000000001</v>
      </c>
      <c r="BE820" s="7">
        <v>2174</v>
      </c>
      <c r="BG820" s="123">
        <f t="shared" si="1203"/>
        <v>0.8</v>
      </c>
      <c r="BJ820">
        <v>0</v>
      </c>
      <c r="BK820">
        <v>10</v>
      </c>
      <c r="BL820">
        <v>11.8</v>
      </c>
      <c r="BM820">
        <v>21.85</v>
      </c>
      <c r="BO820">
        <f t="shared" si="1218"/>
        <v>1</v>
      </c>
      <c r="BP820">
        <f t="shared" si="1218"/>
        <v>1</v>
      </c>
      <c r="BQ820">
        <f t="shared" si="1218"/>
        <v>1</v>
      </c>
      <c r="BR820">
        <f t="shared" si="1204"/>
        <v>464</v>
      </c>
      <c r="BS820">
        <f t="shared" si="1216"/>
        <v>496</v>
      </c>
      <c r="BT820">
        <f t="shared" si="1217"/>
        <v>707</v>
      </c>
      <c r="BV820">
        <f t="shared" si="1205"/>
        <v>0</v>
      </c>
      <c r="BW820">
        <f t="shared" si="1206"/>
        <v>0</v>
      </c>
      <c r="BX820">
        <f t="shared" si="1207"/>
        <v>0</v>
      </c>
      <c r="BY820">
        <f t="shared" si="1185"/>
        <v>1</v>
      </c>
    </row>
    <row r="821" spans="1:77" x14ac:dyDescent="0.25">
      <c r="A821" t="str">
        <f t="shared" si="1208"/>
        <v>33016</v>
      </c>
      <c r="D821">
        <v>3</v>
      </c>
      <c r="E821">
        <v>30</v>
      </c>
      <c r="F821">
        <v>40.5</v>
      </c>
      <c r="G821">
        <v>16</v>
      </c>
      <c r="H821">
        <v>16.5</v>
      </c>
      <c r="I821">
        <v>0</v>
      </c>
      <c r="J821">
        <v>26</v>
      </c>
      <c r="K821">
        <v>30</v>
      </c>
      <c r="L821">
        <v>46.4</v>
      </c>
      <c r="M821" s="115">
        <f t="shared" si="1193"/>
        <v>1610.24</v>
      </c>
      <c r="N821" s="7">
        <v>4417.9368883555589</v>
      </c>
      <c r="O821" s="7">
        <v>4716.8848144627045</v>
      </c>
      <c r="P821" s="7">
        <v>6723.7</v>
      </c>
      <c r="Q821" s="121" t="s">
        <v>392</v>
      </c>
      <c r="R821">
        <v>1</v>
      </c>
      <c r="S821">
        <v>1</v>
      </c>
      <c r="T821">
        <v>1</v>
      </c>
      <c r="U821" t="e">
        <f t="shared" si="1194"/>
        <v>#VALUE!</v>
      </c>
      <c r="V821">
        <f t="shared" si="1195"/>
        <v>2431</v>
      </c>
      <c r="W821">
        <f t="shared" si="1196"/>
        <v>2596</v>
      </c>
      <c r="X821">
        <f t="shared" si="1197"/>
        <v>3700</v>
      </c>
      <c r="Y821" t="e">
        <f t="shared" si="1186"/>
        <v>#VALUE!</v>
      </c>
      <c r="Z821">
        <f t="shared" si="1187"/>
        <v>418</v>
      </c>
      <c r="AA821">
        <f t="shared" si="1188"/>
        <v>447</v>
      </c>
      <c r="AB821" s="8">
        <f t="shared" si="1189"/>
        <v>636</v>
      </c>
      <c r="AC821" s="213" t="e">
        <f t="shared" si="1209"/>
        <v>#VALUE!</v>
      </c>
      <c r="AD821" s="213">
        <f t="shared" si="1210"/>
        <v>2.4269513282257975</v>
      </c>
      <c r="AE821" s="213">
        <f t="shared" si="1211"/>
        <v>2.7745044468382791</v>
      </c>
      <c r="AF821" s="213">
        <f t="shared" si="1212"/>
        <v>5.6078761322422315</v>
      </c>
      <c r="AG821" s="167">
        <f t="shared" si="1198"/>
        <v>2.0829999999999999E-4</v>
      </c>
      <c r="AH821" s="167">
        <f t="shared" si="1199"/>
        <v>1.724</v>
      </c>
      <c r="AI821" s="167">
        <f t="shared" si="1200"/>
        <v>4</v>
      </c>
      <c r="AJ821" s="167">
        <f t="shared" si="1201"/>
        <v>1.392796E-3</v>
      </c>
      <c r="AK821" s="115">
        <v>676</v>
      </c>
      <c r="AL821" s="7">
        <v>722</v>
      </c>
      <c r="AM821" s="7">
        <v>1030</v>
      </c>
      <c r="AN821">
        <v>1</v>
      </c>
      <c r="AO821">
        <v>1</v>
      </c>
      <c r="AP821">
        <v>1</v>
      </c>
      <c r="AQ821">
        <f t="shared" si="1202"/>
        <v>761</v>
      </c>
      <c r="AR821">
        <f t="shared" si="1202"/>
        <v>813</v>
      </c>
      <c r="AS821">
        <f t="shared" si="1184"/>
        <v>1160</v>
      </c>
      <c r="AT821">
        <f t="shared" si="1190"/>
        <v>327</v>
      </c>
      <c r="AU821">
        <f t="shared" si="1191"/>
        <v>350</v>
      </c>
      <c r="AV821" s="8">
        <f t="shared" si="1192"/>
        <v>499</v>
      </c>
      <c r="AW821" s="213">
        <f t="shared" si="1213"/>
        <v>1.4870704994185664</v>
      </c>
      <c r="AX821" s="213">
        <f t="shared" si="1214"/>
        <v>1.703031015231631</v>
      </c>
      <c r="AY821" s="213">
        <f t="shared" si="1215"/>
        <v>3.455813024417806</v>
      </c>
      <c r="AZ821" s="119">
        <f t="shared" si="1219"/>
        <v>0.6</v>
      </c>
      <c r="BA821" s="1">
        <v>11.5</v>
      </c>
      <c r="BB821">
        <v>12.8</v>
      </c>
      <c r="BC821">
        <v>19.600000000000001</v>
      </c>
      <c r="BE821" s="7">
        <v>2368</v>
      </c>
      <c r="BG821" s="123">
        <f t="shared" si="1203"/>
        <v>0.68</v>
      </c>
      <c r="BJ821">
        <v>0</v>
      </c>
      <c r="BK821">
        <v>10</v>
      </c>
      <c r="BL821">
        <v>11.8</v>
      </c>
      <c r="BM821">
        <v>21.85</v>
      </c>
      <c r="BO821">
        <f t="shared" si="1218"/>
        <v>1</v>
      </c>
      <c r="BP821">
        <f t="shared" si="1218"/>
        <v>1</v>
      </c>
      <c r="BQ821">
        <f t="shared" si="1218"/>
        <v>1</v>
      </c>
      <c r="BR821">
        <f t="shared" si="1204"/>
        <v>761</v>
      </c>
      <c r="BS821">
        <f t="shared" si="1216"/>
        <v>813</v>
      </c>
      <c r="BT821">
        <f t="shared" si="1217"/>
        <v>1160</v>
      </c>
      <c r="BV821">
        <f t="shared" si="1205"/>
        <v>0</v>
      </c>
      <c r="BW821">
        <f t="shared" si="1206"/>
        <v>0</v>
      </c>
      <c r="BX821">
        <f t="shared" si="1207"/>
        <v>0</v>
      </c>
      <c r="BY821">
        <f t="shared" si="1185"/>
        <v>1</v>
      </c>
    </row>
    <row r="822" spans="1:77" x14ac:dyDescent="0.25">
      <c r="A822" t="str">
        <f t="shared" si="1208"/>
        <v>33020</v>
      </c>
      <c r="D822">
        <v>3</v>
      </c>
      <c r="E822">
        <v>30</v>
      </c>
      <c r="F822">
        <v>40.5</v>
      </c>
      <c r="G822">
        <v>20</v>
      </c>
      <c r="H822">
        <v>21.5</v>
      </c>
      <c r="I822">
        <v>0</v>
      </c>
      <c r="J822">
        <v>26</v>
      </c>
      <c r="K822">
        <v>30</v>
      </c>
      <c r="L822">
        <v>46.4</v>
      </c>
      <c r="M822" s="115">
        <f t="shared" si="1193"/>
        <v>2440</v>
      </c>
      <c r="N822" s="7">
        <v>4165.887726998767</v>
      </c>
      <c r="O822" s="7">
        <v>4522.2727563025155</v>
      </c>
      <c r="P822" s="7">
        <v>5768.04</v>
      </c>
      <c r="Q822" s="121" t="s">
        <v>392</v>
      </c>
      <c r="R822">
        <v>1</v>
      </c>
      <c r="S822">
        <v>1</v>
      </c>
      <c r="T822">
        <v>1</v>
      </c>
      <c r="U822" t="e">
        <f t="shared" si="1194"/>
        <v>#VALUE!</v>
      </c>
      <c r="V822">
        <f t="shared" si="1195"/>
        <v>2293</v>
      </c>
      <c r="W822">
        <f t="shared" si="1196"/>
        <v>2489</v>
      </c>
      <c r="X822">
        <f t="shared" si="1197"/>
        <v>3174</v>
      </c>
      <c r="Y822" t="e">
        <f t="shared" si="1186"/>
        <v>#VALUE!</v>
      </c>
      <c r="Z822">
        <f t="shared" si="1187"/>
        <v>394</v>
      </c>
      <c r="AA822">
        <f t="shared" si="1188"/>
        <v>428</v>
      </c>
      <c r="AB822" s="8">
        <f t="shared" si="1189"/>
        <v>546</v>
      </c>
      <c r="AC822" s="213" t="e">
        <f t="shared" si="1209"/>
        <v>#VALUE!</v>
      </c>
      <c r="AD822" s="213">
        <f t="shared" si="1210"/>
        <v>0.58443568191915485</v>
      </c>
      <c r="AE822" s="213">
        <f t="shared" si="1211"/>
        <v>0.6893462776037077</v>
      </c>
      <c r="AF822" s="213">
        <f t="shared" si="1212"/>
        <v>1.1204388496471054</v>
      </c>
      <c r="AG822" s="167">
        <f t="shared" si="1198"/>
        <v>1.2760000000000001E-4</v>
      </c>
      <c r="AH822" s="167">
        <f t="shared" si="1199"/>
        <v>1.7219</v>
      </c>
      <c r="AI822" s="167">
        <f t="shared" si="1200"/>
        <v>2</v>
      </c>
      <c r="AJ822" s="167">
        <f t="shared" si="1201"/>
        <v>3.76611E-4</v>
      </c>
      <c r="AK822" s="115">
        <v>514.83890668473202</v>
      </c>
      <c r="AL822" s="7">
        <v>558.88255136973487</v>
      </c>
      <c r="AM822" s="7">
        <v>712.84</v>
      </c>
      <c r="AN822">
        <v>1</v>
      </c>
      <c r="AO822">
        <v>1</v>
      </c>
      <c r="AP822">
        <v>1</v>
      </c>
      <c r="AQ822">
        <f t="shared" si="1202"/>
        <v>580</v>
      </c>
      <c r="AR822">
        <f t="shared" si="1202"/>
        <v>629</v>
      </c>
      <c r="AS822">
        <f t="shared" si="1184"/>
        <v>803</v>
      </c>
      <c r="AT822">
        <f t="shared" si="1190"/>
        <v>249</v>
      </c>
      <c r="AU822">
        <f t="shared" si="1191"/>
        <v>270</v>
      </c>
      <c r="AV822" s="8">
        <f t="shared" si="1192"/>
        <v>345</v>
      </c>
      <c r="AW822" s="213">
        <f t="shared" si="1213"/>
        <v>0.23404744657534532</v>
      </c>
      <c r="AX822" s="213">
        <f t="shared" si="1214"/>
        <v>0.27505353307644531</v>
      </c>
      <c r="AY822" s="213">
        <f t="shared" si="1215"/>
        <v>0.44843929840612512</v>
      </c>
      <c r="AZ822" s="119">
        <f t="shared" si="1219"/>
        <v>0.4</v>
      </c>
      <c r="BA822" s="1">
        <v>11.5</v>
      </c>
      <c r="BB822">
        <v>12.8</v>
      </c>
      <c r="BC822">
        <v>19.600000000000001</v>
      </c>
      <c r="BE822" s="7">
        <v>3050</v>
      </c>
      <c r="BG822" s="123">
        <f t="shared" si="1203"/>
        <v>0.8</v>
      </c>
      <c r="BJ822">
        <v>0</v>
      </c>
      <c r="BK822">
        <v>10</v>
      </c>
      <c r="BL822">
        <v>11.8</v>
      </c>
      <c r="BM822">
        <v>21.85</v>
      </c>
      <c r="BO822">
        <f t="shared" si="1218"/>
        <v>1</v>
      </c>
      <c r="BP822">
        <f t="shared" si="1218"/>
        <v>1</v>
      </c>
      <c r="BQ822">
        <f t="shared" si="1218"/>
        <v>1</v>
      </c>
      <c r="BR822">
        <f t="shared" si="1204"/>
        <v>580</v>
      </c>
      <c r="BS822">
        <f t="shared" si="1216"/>
        <v>629</v>
      </c>
      <c r="BT822">
        <f t="shared" si="1217"/>
        <v>803</v>
      </c>
      <c r="BV822">
        <f t="shared" si="1205"/>
        <v>0</v>
      </c>
      <c r="BW822">
        <f t="shared" si="1206"/>
        <v>0</v>
      </c>
      <c r="BX822">
        <f t="shared" si="1207"/>
        <v>0</v>
      </c>
      <c r="BY822">
        <f t="shared" si="1185"/>
        <v>1</v>
      </c>
    </row>
    <row r="823" spans="1:77" x14ac:dyDescent="0.25">
      <c r="A823" t="str">
        <f t="shared" si="1208"/>
        <v>33021</v>
      </c>
      <c r="D823">
        <v>3</v>
      </c>
      <c r="E823">
        <v>30</v>
      </c>
      <c r="F823">
        <v>40.5</v>
      </c>
      <c r="G823">
        <v>21</v>
      </c>
      <c r="H823">
        <v>21.5</v>
      </c>
      <c r="I823">
        <v>0</v>
      </c>
      <c r="J823">
        <v>26</v>
      </c>
      <c r="K823">
        <v>30</v>
      </c>
      <c r="L823">
        <v>46.4</v>
      </c>
      <c r="M823" s="115">
        <f t="shared" si="1193"/>
        <v>2493.6000000000004</v>
      </c>
      <c r="N823" s="7">
        <v>5689.6682460807178</v>
      </c>
      <c r="O823" s="7">
        <v>6074.6702425752001</v>
      </c>
      <c r="P823" s="7">
        <v>8659.16</v>
      </c>
      <c r="Q823" s="121" t="s">
        <v>392</v>
      </c>
      <c r="R823">
        <v>1</v>
      </c>
      <c r="S823">
        <v>1</v>
      </c>
      <c r="T823">
        <v>1</v>
      </c>
      <c r="U823" t="e">
        <f t="shared" si="1194"/>
        <v>#VALUE!</v>
      </c>
      <c r="V823">
        <f t="shared" si="1195"/>
        <v>3131</v>
      </c>
      <c r="W823">
        <f t="shared" si="1196"/>
        <v>3343</v>
      </c>
      <c r="X823">
        <f t="shared" si="1197"/>
        <v>4765</v>
      </c>
      <c r="Y823" t="e">
        <f t="shared" si="1186"/>
        <v>#VALUE!</v>
      </c>
      <c r="Z823">
        <f t="shared" si="1187"/>
        <v>539</v>
      </c>
      <c r="AA823">
        <f t="shared" si="1188"/>
        <v>575</v>
      </c>
      <c r="AB823" s="8">
        <f t="shared" si="1189"/>
        <v>820</v>
      </c>
      <c r="AC823" s="213" t="e">
        <f t="shared" si="1209"/>
        <v>#VALUE!</v>
      </c>
      <c r="AD823" s="213">
        <f t="shared" si="1210"/>
        <v>1.5034107690219614</v>
      </c>
      <c r="AE823" s="213">
        <f t="shared" si="1211"/>
        <v>1.7101445360064784</v>
      </c>
      <c r="AF823" s="213">
        <f t="shared" si="1212"/>
        <v>3.4695380320882809</v>
      </c>
      <c r="AG823" s="167">
        <f t="shared" si="1198"/>
        <v>1.2760000000000001E-4</v>
      </c>
      <c r="AH823" s="167">
        <f t="shared" si="1199"/>
        <v>1.7219</v>
      </c>
      <c r="AI823" s="167">
        <f t="shared" si="1200"/>
        <v>4</v>
      </c>
      <c r="AJ823" s="167">
        <f t="shared" si="1201"/>
        <v>5.1420100000000005E-4</v>
      </c>
      <c r="AK823" s="115">
        <v>738.0333851508442</v>
      </c>
      <c r="AL823" s="7">
        <v>787.97378843505794</v>
      </c>
      <c r="AM823" s="7">
        <v>1123.22</v>
      </c>
      <c r="AN823">
        <v>1</v>
      </c>
      <c r="AO823">
        <v>1</v>
      </c>
      <c r="AP823">
        <v>1</v>
      </c>
      <c r="AQ823">
        <f t="shared" si="1202"/>
        <v>831</v>
      </c>
      <c r="AR823">
        <f t="shared" si="1202"/>
        <v>887</v>
      </c>
      <c r="AS823">
        <f t="shared" si="1184"/>
        <v>1265</v>
      </c>
      <c r="AT823">
        <f t="shared" si="1190"/>
        <v>357</v>
      </c>
      <c r="AU823">
        <f t="shared" si="1191"/>
        <v>381</v>
      </c>
      <c r="AV823" s="8">
        <f t="shared" si="1192"/>
        <v>544</v>
      </c>
      <c r="AW823" s="213">
        <f t="shared" si="1213"/>
        <v>0.66163264117765852</v>
      </c>
      <c r="AX823" s="213">
        <f t="shared" si="1214"/>
        <v>0.75318574754753675</v>
      </c>
      <c r="AY823" s="213">
        <f t="shared" si="1215"/>
        <v>1.5313297376008541</v>
      </c>
      <c r="AZ823" s="119">
        <f t="shared" si="1219"/>
        <v>0.8</v>
      </c>
      <c r="BA823" s="1">
        <v>11.5</v>
      </c>
      <c r="BB823">
        <v>12.8</v>
      </c>
      <c r="BC823">
        <v>19.600000000000001</v>
      </c>
      <c r="BE823" s="7">
        <v>3117</v>
      </c>
      <c r="BG823" s="123">
        <f t="shared" si="1203"/>
        <v>0.8</v>
      </c>
      <c r="BJ823">
        <v>0</v>
      </c>
      <c r="BK823">
        <v>10</v>
      </c>
      <c r="BL823">
        <v>11.8</v>
      </c>
      <c r="BM823">
        <v>21.85</v>
      </c>
      <c r="BO823">
        <f t="shared" si="1218"/>
        <v>1</v>
      </c>
      <c r="BP823">
        <f t="shared" si="1218"/>
        <v>1</v>
      </c>
      <c r="BQ823">
        <f t="shared" si="1218"/>
        <v>1</v>
      </c>
      <c r="BR823">
        <f t="shared" si="1204"/>
        <v>831</v>
      </c>
      <c r="BS823">
        <f t="shared" si="1216"/>
        <v>887</v>
      </c>
      <c r="BT823">
        <f t="shared" si="1217"/>
        <v>1265</v>
      </c>
      <c r="BV823">
        <f t="shared" si="1205"/>
        <v>0</v>
      </c>
      <c r="BW823">
        <f t="shared" si="1206"/>
        <v>0</v>
      </c>
      <c r="BX823">
        <f t="shared" si="1207"/>
        <v>0</v>
      </c>
      <c r="BY823">
        <f t="shared" si="1185"/>
        <v>1</v>
      </c>
    </row>
    <row r="824" spans="1:77" x14ac:dyDescent="0.25">
      <c r="A824" t="str">
        <f t="shared" si="1208"/>
        <v>33010</v>
      </c>
      <c r="D824">
        <v>3</v>
      </c>
      <c r="E824">
        <v>30</v>
      </c>
      <c r="F824">
        <v>40.5</v>
      </c>
      <c r="G824">
        <v>10</v>
      </c>
      <c r="H824">
        <v>11.5</v>
      </c>
      <c r="I824">
        <v>0</v>
      </c>
      <c r="J824">
        <v>26</v>
      </c>
      <c r="K824">
        <v>30</v>
      </c>
      <c r="L824">
        <v>46</v>
      </c>
      <c r="M824" s="115">
        <f t="shared" si="1193"/>
        <v>1338.3</v>
      </c>
      <c r="N824" s="7">
        <v>2970.6878039917879</v>
      </c>
      <c r="O824" s="7">
        <v>3224.8253922941558</v>
      </c>
      <c r="P824" s="7">
        <v>4113.18</v>
      </c>
      <c r="Q824" s="121" t="s">
        <v>392</v>
      </c>
      <c r="R824">
        <v>1</v>
      </c>
      <c r="S824">
        <v>1</v>
      </c>
      <c r="T824">
        <v>1</v>
      </c>
      <c r="U824" t="e">
        <f t="shared" si="1194"/>
        <v>#VALUE!</v>
      </c>
      <c r="V824">
        <f t="shared" si="1195"/>
        <v>1635</v>
      </c>
      <c r="W824">
        <f t="shared" si="1196"/>
        <v>1775</v>
      </c>
      <c r="X824">
        <f t="shared" si="1197"/>
        <v>2264</v>
      </c>
      <c r="Y824" t="e">
        <f t="shared" si="1186"/>
        <v>#VALUE!</v>
      </c>
      <c r="Z824">
        <f t="shared" si="1187"/>
        <v>281</v>
      </c>
      <c r="AA824">
        <f t="shared" si="1188"/>
        <v>305</v>
      </c>
      <c r="AB824" s="8">
        <f t="shared" si="1189"/>
        <v>389</v>
      </c>
      <c r="AC824" s="213" t="e">
        <f t="shared" si="1209"/>
        <v>#VALUE!</v>
      </c>
      <c r="AD824" s="213">
        <f t="shared" si="1210"/>
        <v>0.30571757376592368</v>
      </c>
      <c r="AE824" s="213">
        <f t="shared" si="1211"/>
        <v>0.35962598733661588</v>
      </c>
      <c r="AF824" s="213">
        <f t="shared" si="1212"/>
        <v>0.58247713806147194</v>
      </c>
      <c r="AG824" s="167">
        <f t="shared" si="1198"/>
        <v>3.969E-4</v>
      </c>
      <c r="AH824" s="167">
        <f t="shared" si="1199"/>
        <v>1.7345999999999999</v>
      </c>
      <c r="AI824" s="167">
        <f t="shared" si="1200"/>
        <v>2</v>
      </c>
      <c r="AJ824" s="167">
        <f t="shared" si="1201"/>
        <v>3.6734700000000002E-4</v>
      </c>
      <c r="AK824" s="115">
        <v>411.84801378696699</v>
      </c>
      <c r="AL824" s="7">
        <v>447.08095237792156</v>
      </c>
      <c r="AM824" s="7">
        <v>570.24</v>
      </c>
      <c r="AN824">
        <v>1</v>
      </c>
      <c r="AO824">
        <v>1</v>
      </c>
      <c r="AP824">
        <v>1</v>
      </c>
      <c r="AQ824">
        <f t="shared" si="1202"/>
        <v>464</v>
      </c>
      <c r="AR824">
        <f t="shared" si="1202"/>
        <v>503</v>
      </c>
      <c r="AS824">
        <f t="shared" si="1184"/>
        <v>642</v>
      </c>
      <c r="AT824">
        <f t="shared" si="1190"/>
        <v>200</v>
      </c>
      <c r="AU824">
        <f t="shared" si="1191"/>
        <v>216</v>
      </c>
      <c r="AV824" s="8">
        <f t="shared" si="1192"/>
        <v>276</v>
      </c>
      <c r="AW824" s="213">
        <f t="shared" si="1213"/>
        <v>0.15589677574608821</v>
      </c>
      <c r="AX824" s="213">
        <f t="shared" si="1214"/>
        <v>0.1815574429596036</v>
      </c>
      <c r="AY824" s="213">
        <f t="shared" si="1215"/>
        <v>0.29503361349254664</v>
      </c>
      <c r="AZ824" s="119">
        <f t="shared" si="1219"/>
        <v>0.2</v>
      </c>
      <c r="BA824" s="1">
        <v>12.2</v>
      </c>
      <c r="BB824">
        <v>13.7</v>
      </c>
      <c r="BC824">
        <v>22</v>
      </c>
      <c r="BE824" s="7">
        <v>1487</v>
      </c>
      <c r="BG824" s="123">
        <f t="shared" si="1203"/>
        <v>0.9</v>
      </c>
      <c r="BJ824">
        <v>0</v>
      </c>
      <c r="BK824">
        <v>10.9</v>
      </c>
      <c r="BL824">
        <v>12.7</v>
      </c>
      <c r="BM824">
        <v>21.85</v>
      </c>
      <c r="BO824">
        <f t="shared" si="1218"/>
        <v>1</v>
      </c>
      <c r="BP824">
        <f t="shared" si="1218"/>
        <v>1</v>
      </c>
      <c r="BQ824">
        <f t="shared" si="1218"/>
        <v>1</v>
      </c>
      <c r="BR824">
        <f t="shared" si="1204"/>
        <v>464</v>
      </c>
      <c r="BS824">
        <f t="shared" si="1216"/>
        <v>503</v>
      </c>
      <c r="BT824">
        <f t="shared" si="1217"/>
        <v>642</v>
      </c>
      <c r="BV824">
        <f t="shared" si="1205"/>
        <v>0</v>
      </c>
      <c r="BW824">
        <f t="shared" si="1206"/>
        <v>0</v>
      </c>
      <c r="BX824">
        <f t="shared" si="1207"/>
        <v>0</v>
      </c>
      <c r="BY824">
        <f t="shared" si="1185"/>
        <v>1</v>
      </c>
    </row>
    <row r="825" spans="1:77" x14ac:dyDescent="0.25">
      <c r="A825" t="str">
        <f t="shared" si="1208"/>
        <v>33011</v>
      </c>
      <c r="D825">
        <v>3</v>
      </c>
      <c r="E825">
        <v>30</v>
      </c>
      <c r="F825">
        <v>40.5</v>
      </c>
      <c r="G825">
        <v>11</v>
      </c>
      <c r="H825">
        <v>11.5</v>
      </c>
      <c r="I825">
        <v>0</v>
      </c>
      <c r="J825">
        <v>26</v>
      </c>
      <c r="K825">
        <v>30</v>
      </c>
      <c r="L825">
        <v>46</v>
      </c>
      <c r="M825" s="115">
        <f t="shared" si="1193"/>
        <v>1372.24</v>
      </c>
      <c r="N825" s="7">
        <v>4030.7284303866513</v>
      </c>
      <c r="O825" s="7">
        <v>4375.55079813051</v>
      </c>
      <c r="P825" s="7">
        <v>5580.9</v>
      </c>
      <c r="Q825" s="121" t="s">
        <v>392</v>
      </c>
      <c r="R825">
        <v>1</v>
      </c>
      <c r="S825">
        <v>1</v>
      </c>
      <c r="T825">
        <v>1</v>
      </c>
      <c r="U825" t="e">
        <f t="shared" si="1194"/>
        <v>#VALUE!</v>
      </c>
      <c r="V825">
        <f t="shared" si="1195"/>
        <v>2218</v>
      </c>
      <c r="W825">
        <f t="shared" si="1196"/>
        <v>2408</v>
      </c>
      <c r="X825">
        <f t="shared" si="1197"/>
        <v>3071</v>
      </c>
      <c r="Y825" t="e">
        <f t="shared" si="1186"/>
        <v>#VALUE!</v>
      </c>
      <c r="Z825">
        <f t="shared" si="1187"/>
        <v>382</v>
      </c>
      <c r="AA825">
        <f t="shared" si="1188"/>
        <v>414</v>
      </c>
      <c r="AB825" s="8">
        <f t="shared" si="1189"/>
        <v>528</v>
      </c>
      <c r="AC825" s="213" t="e">
        <f t="shared" si="1209"/>
        <v>#VALUE!</v>
      </c>
      <c r="AD825" s="213">
        <f t="shared" si="1210"/>
        <v>0.89436715907792341</v>
      </c>
      <c r="AE825" s="213">
        <f t="shared" si="1211"/>
        <v>1.0486710765583878</v>
      </c>
      <c r="AF825" s="213">
        <f t="shared" si="1212"/>
        <v>1.6971685188241159</v>
      </c>
      <c r="AG825" s="167">
        <f t="shared" si="1198"/>
        <v>3.969E-4</v>
      </c>
      <c r="AH825" s="167">
        <f t="shared" si="1199"/>
        <v>1.7345999999999999</v>
      </c>
      <c r="AI825" s="167">
        <f t="shared" si="1200"/>
        <v>4</v>
      </c>
      <c r="AJ825" s="167">
        <f t="shared" si="1201"/>
        <v>5.7428799999999995E-4</v>
      </c>
      <c r="AK825" s="115">
        <v>675.10313623602258</v>
      </c>
      <c r="AL825" s="7">
        <v>732.85712932403612</v>
      </c>
      <c r="AM825" s="7">
        <v>934.74</v>
      </c>
      <c r="AN825">
        <v>1</v>
      </c>
      <c r="AO825">
        <v>1</v>
      </c>
      <c r="AP825">
        <v>1</v>
      </c>
      <c r="AQ825">
        <f t="shared" si="1202"/>
        <v>760</v>
      </c>
      <c r="AR825">
        <f t="shared" si="1202"/>
        <v>825</v>
      </c>
      <c r="AS825">
        <f t="shared" si="1184"/>
        <v>1053</v>
      </c>
      <c r="AT825">
        <f t="shared" si="1190"/>
        <v>327</v>
      </c>
      <c r="AU825">
        <f t="shared" si="1191"/>
        <v>355</v>
      </c>
      <c r="AV825" s="8">
        <f t="shared" si="1192"/>
        <v>453</v>
      </c>
      <c r="AW825" s="213">
        <f t="shared" si="1213"/>
        <v>0.65762349412158794</v>
      </c>
      <c r="AX825" s="213">
        <f t="shared" si="1214"/>
        <v>0.77364661537222734</v>
      </c>
      <c r="AY825" s="213">
        <f t="shared" si="1215"/>
        <v>1.253176990186494</v>
      </c>
      <c r="AZ825" s="119">
        <f t="shared" si="1219"/>
        <v>0.4</v>
      </c>
      <c r="BA825" s="1">
        <v>12.2</v>
      </c>
      <c r="BB825">
        <v>13.7</v>
      </c>
      <c r="BC825">
        <v>22</v>
      </c>
      <c r="BE825" s="7">
        <v>2018</v>
      </c>
      <c r="BG825" s="123">
        <f t="shared" si="1203"/>
        <v>0.68</v>
      </c>
      <c r="BJ825">
        <v>0</v>
      </c>
      <c r="BK825">
        <v>10.9</v>
      </c>
      <c r="BL825">
        <v>12.7</v>
      </c>
      <c r="BM825">
        <v>21.85</v>
      </c>
      <c r="BO825">
        <f t="shared" si="1218"/>
        <v>1</v>
      </c>
      <c r="BP825">
        <f t="shared" si="1218"/>
        <v>1</v>
      </c>
      <c r="BQ825">
        <f t="shared" si="1218"/>
        <v>1</v>
      </c>
      <c r="BR825">
        <f t="shared" si="1204"/>
        <v>760</v>
      </c>
      <c r="BS825">
        <f t="shared" si="1216"/>
        <v>825</v>
      </c>
      <c r="BT825">
        <f t="shared" si="1217"/>
        <v>1053</v>
      </c>
      <c r="BV825">
        <f t="shared" si="1205"/>
        <v>0</v>
      </c>
      <c r="BW825">
        <f t="shared" si="1206"/>
        <v>0</v>
      </c>
      <c r="BX825">
        <f t="shared" si="1207"/>
        <v>0</v>
      </c>
      <c r="BY825">
        <f t="shared" si="1185"/>
        <v>1</v>
      </c>
    </row>
    <row r="826" spans="1:77" x14ac:dyDescent="0.25">
      <c r="A826" t="str">
        <f t="shared" si="1208"/>
        <v>33015</v>
      </c>
      <c r="D826">
        <v>3</v>
      </c>
      <c r="E826">
        <v>30</v>
      </c>
      <c r="F826">
        <v>40.5</v>
      </c>
      <c r="G826">
        <v>15</v>
      </c>
      <c r="H826">
        <v>16.5</v>
      </c>
      <c r="I826">
        <v>0</v>
      </c>
      <c r="J826">
        <v>26</v>
      </c>
      <c r="K826">
        <v>30</v>
      </c>
      <c r="L826">
        <v>46.4</v>
      </c>
      <c r="M826" s="115">
        <f t="shared" si="1193"/>
        <v>1956.8000000000002</v>
      </c>
      <c r="N826" s="7">
        <v>3233.3460619053994</v>
      </c>
      <c r="O826" s="7">
        <v>3452.1364439366635</v>
      </c>
      <c r="P826" s="7">
        <v>4920.8599999999997</v>
      </c>
      <c r="Q826" s="121" t="s">
        <v>392</v>
      </c>
      <c r="R826">
        <v>1</v>
      </c>
      <c r="S826">
        <v>1</v>
      </c>
      <c r="T826">
        <v>1</v>
      </c>
      <c r="U826" t="e">
        <f t="shared" si="1194"/>
        <v>#VALUE!</v>
      </c>
      <c r="V826">
        <f t="shared" si="1195"/>
        <v>1779</v>
      </c>
      <c r="W826">
        <f t="shared" si="1196"/>
        <v>1900</v>
      </c>
      <c r="X826">
        <f t="shared" si="1197"/>
        <v>2708</v>
      </c>
      <c r="Y826" t="e">
        <f t="shared" si="1186"/>
        <v>#VALUE!</v>
      </c>
      <c r="Z826">
        <f t="shared" si="1187"/>
        <v>306</v>
      </c>
      <c r="AA826">
        <f t="shared" si="1188"/>
        <v>327</v>
      </c>
      <c r="AB826" s="8">
        <f t="shared" si="1189"/>
        <v>466</v>
      </c>
      <c r="AC826" s="213" t="e">
        <f t="shared" si="1209"/>
        <v>#VALUE!</v>
      </c>
      <c r="AD826" s="213">
        <f t="shared" si="1210"/>
        <v>0.43607665965364234</v>
      </c>
      <c r="AE826" s="213">
        <f t="shared" si="1211"/>
        <v>0.49772940941948313</v>
      </c>
      <c r="AF826" s="213">
        <f t="shared" si="1212"/>
        <v>1.0082043291986007</v>
      </c>
      <c r="AG826" s="167">
        <f t="shared" si="1198"/>
        <v>2.0829999999999999E-4</v>
      </c>
      <c r="AH826" s="167">
        <f t="shared" si="1199"/>
        <v>1.724</v>
      </c>
      <c r="AI826" s="167">
        <f t="shared" si="1200"/>
        <v>2</v>
      </c>
      <c r="AJ826" s="167">
        <f t="shared" si="1201"/>
        <v>4.6182900000000003E-4</v>
      </c>
      <c r="AK826" s="115">
        <v>420.6820520547858</v>
      </c>
      <c r="AL826" s="7">
        <v>449.14828645115074</v>
      </c>
      <c r="AM826" s="7">
        <v>640.24</v>
      </c>
      <c r="AN826">
        <v>1</v>
      </c>
      <c r="AO826">
        <v>1</v>
      </c>
      <c r="AP826">
        <v>1</v>
      </c>
      <c r="AQ826">
        <f t="shared" si="1202"/>
        <v>474</v>
      </c>
      <c r="AR826">
        <f t="shared" si="1202"/>
        <v>506</v>
      </c>
      <c r="AS826">
        <f t="shared" si="1184"/>
        <v>721</v>
      </c>
      <c r="AT826">
        <f t="shared" si="1190"/>
        <v>204</v>
      </c>
      <c r="AU826">
        <f t="shared" si="1191"/>
        <v>218</v>
      </c>
      <c r="AV826" s="8">
        <f t="shared" si="1192"/>
        <v>310</v>
      </c>
      <c r="AW826" s="213">
        <f t="shared" si="1213"/>
        <v>0.19445848628496953</v>
      </c>
      <c r="AX826" s="213">
        <f t="shared" si="1214"/>
        <v>0.22193810340679521</v>
      </c>
      <c r="AY826" s="213">
        <f t="shared" si="1215"/>
        <v>0.4475067498068685</v>
      </c>
      <c r="AZ826" s="119">
        <f t="shared" si="1219"/>
        <v>0.3</v>
      </c>
      <c r="BA826" s="1">
        <v>11.5</v>
      </c>
      <c r="BB826">
        <v>12.8</v>
      </c>
      <c r="BC826">
        <v>19.600000000000001</v>
      </c>
      <c r="BE826" s="7">
        <v>2446</v>
      </c>
      <c r="BG826" s="123">
        <f t="shared" si="1203"/>
        <v>0.8</v>
      </c>
      <c r="BJ826">
        <v>0</v>
      </c>
      <c r="BK826">
        <v>10</v>
      </c>
      <c r="BL826">
        <v>11.8</v>
      </c>
      <c r="BM826">
        <v>21.85</v>
      </c>
      <c r="BO826">
        <f t="shared" si="1218"/>
        <v>1</v>
      </c>
      <c r="BP826">
        <f t="shared" si="1218"/>
        <v>1</v>
      </c>
      <c r="BQ826">
        <f t="shared" si="1218"/>
        <v>1</v>
      </c>
      <c r="BR826">
        <f t="shared" si="1204"/>
        <v>474</v>
      </c>
      <c r="BS826">
        <f t="shared" si="1216"/>
        <v>506</v>
      </c>
      <c r="BT826">
        <f t="shared" si="1217"/>
        <v>721</v>
      </c>
      <c r="BV826">
        <f t="shared" si="1205"/>
        <v>0</v>
      </c>
      <c r="BW826">
        <f t="shared" si="1206"/>
        <v>0</v>
      </c>
      <c r="BX826">
        <f t="shared" si="1207"/>
        <v>0</v>
      </c>
      <c r="BY826">
        <f t="shared" si="1185"/>
        <v>1</v>
      </c>
    </row>
    <row r="827" spans="1:77" x14ac:dyDescent="0.25">
      <c r="A827" t="str">
        <f t="shared" si="1208"/>
        <v>33016</v>
      </c>
      <c r="D827">
        <v>3</v>
      </c>
      <c r="E827">
        <v>30</v>
      </c>
      <c r="F827">
        <v>40.5</v>
      </c>
      <c r="G827">
        <v>16</v>
      </c>
      <c r="H827">
        <v>16.5</v>
      </c>
      <c r="I827">
        <v>0</v>
      </c>
      <c r="J827">
        <v>26</v>
      </c>
      <c r="K827">
        <v>30</v>
      </c>
      <c r="L827">
        <v>46.4</v>
      </c>
      <c r="M827" s="115">
        <f t="shared" si="1193"/>
        <v>1811.5200000000002</v>
      </c>
      <c r="N827" s="7">
        <v>4843.4549704976926</v>
      </c>
      <c r="O827" s="7">
        <v>5171.1963699821436</v>
      </c>
      <c r="P827" s="7">
        <v>7371.3</v>
      </c>
      <c r="Q827" s="121" t="s">
        <v>392</v>
      </c>
      <c r="R827">
        <v>1</v>
      </c>
      <c r="S827">
        <v>1</v>
      </c>
      <c r="T827">
        <v>1</v>
      </c>
      <c r="U827" t="e">
        <f t="shared" si="1194"/>
        <v>#VALUE!</v>
      </c>
      <c r="V827">
        <f t="shared" si="1195"/>
        <v>2666</v>
      </c>
      <c r="W827">
        <f t="shared" si="1196"/>
        <v>2846</v>
      </c>
      <c r="X827">
        <f t="shared" si="1197"/>
        <v>4057</v>
      </c>
      <c r="Y827" t="e">
        <f t="shared" si="1186"/>
        <v>#VALUE!</v>
      </c>
      <c r="Z827">
        <f t="shared" si="1187"/>
        <v>459</v>
      </c>
      <c r="AA827">
        <f t="shared" si="1188"/>
        <v>490</v>
      </c>
      <c r="AB827" s="8">
        <f t="shared" si="1189"/>
        <v>698</v>
      </c>
      <c r="AC827" s="213" t="e">
        <f t="shared" si="1209"/>
        <v>#VALUE!</v>
      </c>
      <c r="AD827" s="213">
        <f t="shared" si="1210"/>
        <v>2.925107878038562</v>
      </c>
      <c r="AE827" s="213">
        <f t="shared" si="1211"/>
        <v>3.3325558852817005</v>
      </c>
      <c r="AF827" s="213">
        <f t="shared" si="1212"/>
        <v>6.7518799222296382</v>
      </c>
      <c r="AG827" s="167">
        <f t="shared" si="1198"/>
        <v>2.0829999999999999E-4</v>
      </c>
      <c r="AH827" s="167">
        <f t="shared" si="1199"/>
        <v>1.724</v>
      </c>
      <c r="AI827" s="167">
        <f t="shared" si="1200"/>
        <v>4</v>
      </c>
      <c r="AJ827" s="167">
        <f t="shared" si="1201"/>
        <v>1.392796E-3</v>
      </c>
      <c r="AK827" s="115">
        <v>686.3088894339993</v>
      </c>
      <c r="AL827" s="7">
        <v>732.7492584003295</v>
      </c>
      <c r="AM827" s="7">
        <v>1044.5</v>
      </c>
      <c r="AN827">
        <v>1</v>
      </c>
      <c r="AO827">
        <v>1</v>
      </c>
      <c r="AP827">
        <v>1</v>
      </c>
      <c r="AQ827">
        <f t="shared" si="1202"/>
        <v>773</v>
      </c>
      <c r="AR827">
        <f t="shared" si="1202"/>
        <v>825</v>
      </c>
      <c r="AS827">
        <f t="shared" si="1184"/>
        <v>1176</v>
      </c>
      <c r="AT827">
        <f t="shared" si="1190"/>
        <v>332</v>
      </c>
      <c r="AU827">
        <f t="shared" si="1191"/>
        <v>355</v>
      </c>
      <c r="AV827" s="8">
        <f t="shared" si="1192"/>
        <v>506</v>
      </c>
      <c r="AW827" s="213">
        <f t="shared" si="1213"/>
        <v>1.5327756295248856</v>
      </c>
      <c r="AX827" s="213">
        <f t="shared" si="1214"/>
        <v>1.7519120723697656</v>
      </c>
      <c r="AY827" s="213">
        <f t="shared" si="1215"/>
        <v>3.5532244554384973</v>
      </c>
      <c r="AZ827" s="119">
        <f t="shared" si="1219"/>
        <v>0.6</v>
      </c>
      <c r="BA827" s="1">
        <v>11.5</v>
      </c>
      <c r="BB827">
        <v>12.8</v>
      </c>
      <c r="BC827">
        <v>19.600000000000001</v>
      </c>
      <c r="BE827" s="7">
        <v>2664</v>
      </c>
      <c r="BG827" s="123">
        <f t="shared" si="1203"/>
        <v>0.68</v>
      </c>
      <c r="BJ827">
        <v>0</v>
      </c>
      <c r="BK827">
        <v>10</v>
      </c>
      <c r="BL827">
        <v>11.8</v>
      </c>
      <c r="BM827">
        <v>21.85</v>
      </c>
      <c r="BO827">
        <f t="shared" si="1218"/>
        <v>1</v>
      </c>
      <c r="BP827">
        <f t="shared" si="1218"/>
        <v>1</v>
      </c>
      <c r="BQ827">
        <f t="shared" si="1218"/>
        <v>1</v>
      </c>
      <c r="BR827">
        <f t="shared" si="1204"/>
        <v>773</v>
      </c>
      <c r="BS827">
        <f t="shared" si="1216"/>
        <v>825</v>
      </c>
      <c r="BT827">
        <f t="shared" si="1217"/>
        <v>1176</v>
      </c>
      <c r="BV827">
        <f t="shared" si="1205"/>
        <v>0</v>
      </c>
      <c r="BW827">
        <f t="shared" si="1206"/>
        <v>0</v>
      </c>
      <c r="BX827">
        <f t="shared" si="1207"/>
        <v>0</v>
      </c>
      <c r="BY827">
        <f t="shared" si="1185"/>
        <v>1</v>
      </c>
    </row>
    <row r="828" spans="1:77" x14ac:dyDescent="0.25">
      <c r="A828" t="str">
        <f t="shared" si="1208"/>
        <v>33020</v>
      </c>
      <c r="D828">
        <v>3</v>
      </c>
      <c r="E828">
        <v>30</v>
      </c>
      <c r="F828">
        <v>40.5</v>
      </c>
      <c r="G828">
        <v>20</v>
      </c>
      <c r="H828">
        <v>21.5</v>
      </c>
      <c r="I828">
        <v>0</v>
      </c>
      <c r="J828">
        <v>26</v>
      </c>
      <c r="K828">
        <v>30</v>
      </c>
      <c r="L828">
        <v>46.4</v>
      </c>
      <c r="M828" s="115">
        <f t="shared" si="1193"/>
        <v>2744.8</v>
      </c>
      <c r="N828" s="7">
        <v>4497.8275192555193</v>
      </c>
      <c r="O828" s="7">
        <v>4882.6094666576164</v>
      </c>
      <c r="P828" s="7">
        <v>6227.64</v>
      </c>
      <c r="Q828" s="121" t="s">
        <v>392</v>
      </c>
      <c r="R828">
        <v>1</v>
      </c>
      <c r="S828">
        <v>1</v>
      </c>
      <c r="T828">
        <v>1</v>
      </c>
      <c r="U828" t="e">
        <f t="shared" si="1194"/>
        <v>#VALUE!</v>
      </c>
      <c r="V828">
        <f t="shared" si="1195"/>
        <v>2475</v>
      </c>
      <c r="W828">
        <f t="shared" si="1196"/>
        <v>2687</v>
      </c>
      <c r="X828">
        <f t="shared" si="1197"/>
        <v>3427</v>
      </c>
      <c r="Y828" t="e">
        <f t="shared" si="1186"/>
        <v>#VALUE!</v>
      </c>
      <c r="Z828">
        <f t="shared" si="1187"/>
        <v>426</v>
      </c>
      <c r="AA828">
        <f t="shared" si="1188"/>
        <v>462</v>
      </c>
      <c r="AB828" s="8">
        <f t="shared" si="1189"/>
        <v>589</v>
      </c>
      <c r="AC828" s="213" t="e">
        <f t="shared" si="1209"/>
        <v>#VALUE!</v>
      </c>
      <c r="AD828" s="213">
        <f t="shared" si="1210"/>
        <v>0.68293595483401581</v>
      </c>
      <c r="AE828" s="213">
        <f t="shared" si="1211"/>
        <v>0.80289395494981308</v>
      </c>
      <c r="AF828" s="213">
        <f t="shared" si="1212"/>
        <v>1.3033781914890117</v>
      </c>
      <c r="AG828" s="167">
        <f t="shared" si="1198"/>
        <v>1.2760000000000001E-4</v>
      </c>
      <c r="AH828" s="167">
        <f t="shared" si="1199"/>
        <v>1.7219</v>
      </c>
      <c r="AI828" s="167">
        <f t="shared" si="1200"/>
        <v>2</v>
      </c>
      <c r="AJ828" s="167">
        <f t="shared" si="1201"/>
        <v>3.76611E-4</v>
      </c>
      <c r="AK828" s="115">
        <v>526.1057925837863</v>
      </c>
      <c r="AL828" s="7">
        <v>571.11330132956857</v>
      </c>
      <c r="AM828" s="7">
        <v>728.44</v>
      </c>
      <c r="AN828">
        <v>1</v>
      </c>
      <c r="AO828">
        <v>1</v>
      </c>
      <c r="AP828">
        <v>1</v>
      </c>
      <c r="AQ828">
        <f t="shared" si="1202"/>
        <v>592</v>
      </c>
      <c r="AR828">
        <f t="shared" si="1202"/>
        <v>643</v>
      </c>
      <c r="AS828">
        <f t="shared" si="1184"/>
        <v>820</v>
      </c>
      <c r="AT828">
        <f t="shared" si="1190"/>
        <v>255</v>
      </c>
      <c r="AU828">
        <f t="shared" si="1191"/>
        <v>276</v>
      </c>
      <c r="AV828" s="8">
        <f t="shared" si="1192"/>
        <v>353</v>
      </c>
      <c r="AW828" s="213">
        <f t="shared" si="1213"/>
        <v>0.24542664152542551</v>
      </c>
      <c r="AX828" s="213">
        <f t="shared" si="1214"/>
        <v>0.2873757894472902</v>
      </c>
      <c r="AY828" s="213">
        <f t="shared" si="1215"/>
        <v>0.46941678054174807</v>
      </c>
      <c r="AZ828" s="119">
        <f t="shared" si="1219"/>
        <v>0.4</v>
      </c>
      <c r="BA828" s="1">
        <v>11.5</v>
      </c>
      <c r="BB828">
        <v>12.8</v>
      </c>
      <c r="BC828">
        <v>19.600000000000001</v>
      </c>
      <c r="BE828" s="7">
        <v>3431</v>
      </c>
      <c r="BG828" s="123">
        <f t="shared" si="1203"/>
        <v>0.8</v>
      </c>
      <c r="BJ828">
        <v>0</v>
      </c>
      <c r="BK828">
        <v>10</v>
      </c>
      <c r="BL828">
        <v>11.8</v>
      </c>
      <c r="BM828">
        <v>21.85</v>
      </c>
      <c r="BO828">
        <f t="shared" si="1218"/>
        <v>1</v>
      </c>
      <c r="BP828">
        <f t="shared" si="1218"/>
        <v>1</v>
      </c>
      <c r="BQ828">
        <f t="shared" si="1218"/>
        <v>1</v>
      </c>
      <c r="BR828">
        <f t="shared" si="1204"/>
        <v>592</v>
      </c>
      <c r="BS828">
        <f t="shared" si="1216"/>
        <v>643</v>
      </c>
      <c r="BT828">
        <f t="shared" si="1217"/>
        <v>820</v>
      </c>
      <c r="BV828">
        <f t="shared" si="1205"/>
        <v>0</v>
      </c>
      <c r="BW828">
        <f t="shared" si="1206"/>
        <v>0</v>
      </c>
      <c r="BX828">
        <f t="shared" si="1207"/>
        <v>0</v>
      </c>
      <c r="BY828">
        <f t="shared" si="1185"/>
        <v>1</v>
      </c>
    </row>
    <row r="829" spans="1:77" x14ac:dyDescent="0.25">
      <c r="A829" t="str">
        <f t="shared" si="1208"/>
        <v>33021</v>
      </c>
      <c r="D829">
        <v>3</v>
      </c>
      <c r="E829">
        <v>30</v>
      </c>
      <c r="F829">
        <v>40.5</v>
      </c>
      <c r="G829">
        <v>21</v>
      </c>
      <c r="H829">
        <v>21.5</v>
      </c>
      <c r="I829">
        <v>0</v>
      </c>
      <c r="J829">
        <v>26</v>
      </c>
      <c r="K829">
        <v>30</v>
      </c>
      <c r="L829">
        <v>46.4</v>
      </c>
      <c r="M829" s="115">
        <f t="shared" si="1193"/>
        <v>2804.8</v>
      </c>
      <c r="N829" s="7">
        <v>6016.7573462820046</v>
      </c>
      <c r="O829" s="7">
        <v>6423.892435808023</v>
      </c>
      <c r="P829" s="7">
        <v>9156.9599999999991</v>
      </c>
      <c r="Q829" s="121" t="s">
        <v>392</v>
      </c>
      <c r="R829">
        <v>1</v>
      </c>
      <c r="S829">
        <v>1</v>
      </c>
      <c r="T829">
        <v>1</v>
      </c>
      <c r="U829" t="e">
        <f t="shared" si="1194"/>
        <v>#VALUE!</v>
      </c>
      <c r="V829">
        <f t="shared" si="1195"/>
        <v>3311</v>
      </c>
      <c r="W829">
        <f t="shared" si="1196"/>
        <v>3535</v>
      </c>
      <c r="X829">
        <f t="shared" si="1197"/>
        <v>5039</v>
      </c>
      <c r="Y829" t="e">
        <f t="shared" si="1186"/>
        <v>#VALUE!</v>
      </c>
      <c r="Z829">
        <f t="shared" si="1187"/>
        <v>569</v>
      </c>
      <c r="AA829">
        <f t="shared" si="1188"/>
        <v>608</v>
      </c>
      <c r="AB829" s="8">
        <f t="shared" si="1189"/>
        <v>867</v>
      </c>
      <c r="AC829" s="213" t="e">
        <f t="shared" si="1209"/>
        <v>#VALUE!</v>
      </c>
      <c r="AD829" s="213">
        <f t="shared" si="1210"/>
        <v>1.6747668428814</v>
      </c>
      <c r="AE829" s="213">
        <f t="shared" si="1211"/>
        <v>1.9113134224352832</v>
      </c>
      <c r="AF829" s="213">
        <f t="shared" si="1212"/>
        <v>3.8772676996776076</v>
      </c>
      <c r="AG829" s="167">
        <f t="shared" si="1198"/>
        <v>1.2760000000000001E-4</v>
      </c>
      <c r="AH829" s="167">
        <f t="shared" si="1199"/>
        <v>1.7219</v>
      </c>
      <c r="AI829" s="167">
        <f t="shared" si="1200"/>
        <v>4</v>
      </c>
      <c r="AJ829" s="167">
        <f t="shared" si="1201"/>
        <v>5.1420100000000005E-4</v>
      </c>
      <c r="AK829" s="115">
        <v>750.12346036921247</v>
      </c>
      <c r="AL829" s="7">
        <v>800.88196110577712</v>
      </c>
      <c r="AM829" s="7">
        <v>1141.6200000000001</v>
      </c>
      <c r="AN829">
        <v>1</v>
      </c>
      <c r="AO829">
        <v>1</v>
      </c>
      <c r="AP829">
        <v>1</v>
      </c>
      <c r="AQ829">
        <f t="shared" si="1202"/>
        <v>845</v>
      </c>
      <c r="AR829">
        <f t="shared" si="1202"/>
        <v>902</v>
      </c>
      <c r="AS829">
        <f t="shared" si="1184"/>
        <v>1286</v>
      </c>
      <c r="AT829">
        <f t="shared" si="1190"/>
        <v>363</v>
      </c>
      <c r="AU829">
        <f t="shared" si="1191"/>
        <v>388</v>
      </c>
      <c r="AV829" s="8">
        <f t="shared" si="1192"/>
        <v>553</v>
      </c>
      <c r="AW829" s="213">
        <f t="shared" si="1213"/>
        <v>0.68396655015570873</v>
      </c>
      <c r="AX829" s="213">
        <f t="shared" si="1214"/>
        <v>0.78100247882256701</v>
      </c>
      <c r="AY829" s="213">
        <f t="shared" si="1215"/>
        <v>1.5822294095436444</v>
      </c>
      <c r="AZ829" s="119">
        <f t="shared" si="1219"/>
        <v>0.8</v>
      </c>
      <c r="BA829" s="1">
        <v>11.5</v>
      </c>
      <c r="BB829">
        <v>12.8</v>
      </c>
      <c r="BC829">
        <v>19.600000000000001</v>
      </c>
      <c r="BE829" s="7">
        <v>3506</v>
      </c>
      <c r="BG829" s="123">
        <f t="shared" si="1203"/>
        <v>0.8</v>
      </c>
      <c r="BJ829">
        <v>0</v>
      </c>
      <c r="BK829">
        <v>10</v>
      </c>
      <c r="BL829">
        <v>11.8</v>
      </c>
      <c r="BM829">
        <v>21.85</v>
      </c>
      <c r="BO829">
        <f t="shared" si="1218"/>
        <v>1</v>
      </c>
      <c r="BP829">
        <f t="shared" si="1218"/>
        <v>1</v>
      </c>
      <c r="BQ829">
        <f t="shared" si="1218"/>
        <v>1</v>
      </c>
      <c r="BR829">
        <f t="shared" si="1204"/>
        <v>845</v>
      </c>
      <c r="BS829">
        <f t="shared" si="1216"/>
        <v>902</v>
      </c>
      <c r="BT829">
        <f t="shared" si="1217"/>
        <v>1286</v>
      </c>
      <c r="BV829">
        <f t="shared" si="1205"/>
        <v>0</v>
      </c>
      <c r="BW829">
        <f t="shared" si="1206"/>
        <v>0</v>
      </c>
      <c r="BX829">
        <f t="shared" si="1207"/>
        <v>0</v>
      </c>
      <c r="BY829">
        <f t="shared" si="1185"/>
        <v>1</v>
      </c>
    </row>
    <row r="830" spans="1:77" x14ac:dyDescent="0.25">
      <c r="A830" t="str">
        <f t="shared" si="1208"/>
        <v>33010</v>
      </c>
      <c r="D830">
        <v>3</v>
      </c>
      <c r="E830">
        <v>30</v>
      </c>
      <c r="F830">
        <v>40.5</v>
      </c>
      <c r="G830">
        <v>10</v>
      </c>
      <c r="H830">
        <v>11.5</v>
      </c>
      <c r="I830">
        <v>0</v>
      </c>
      <c r="J830">
        <v>26</v>
      </c>
      <c r="K830">
        <v>30</v>
      </c>
      <c r="L830">
        <v>46.5</v>
      </c>
      <c r="M830" s="115">
        <f t="shared" si="1193"/>
        <v>1486.8</v>
      </c>
      <c r="N830" s="7">
        <v>3259.5785648750903</v>
      </c>
      <c r="O830" s="7">
        <v>3552.8677924068675</v>
      </c>
      <c r="P830" s="7">
        <v>4620.9799999999996</v>
      </c>
      <c r="Q830" s="121" t="s">
        <v>392</v>
      </c>
      <c r="R830">
        <v>1</v>
      </c>
      <c r="S830">
        <v>1</v>
      </c>
      <c r="T830">
        <v>1</v>
      </c>
      <c r="U830" t="e">
        <f t="shared" si="1194"/>
        <v>#VALUE!</v>
      </c>
      <c r="V830">
        <f t="shared" si="1195"/>
        <v>1794</v>
      </c>
      <c r="W830">
        <f t="shared" si="1196"/>
        <v>1955</v>
      </c>
      <c r="X830">
        <f t="shared" si="1197"/>
        <v>2543</v>
      </c>
      <c r="Y830" t="e">
        <f t="shared" si="1186"/>
        <v>#VALUE!</v>
      </c>
      <c r="Z830">
        <f t="shared" si="1187"/>
        <v>309</v>
      </c>
      <c r="AA830">
        <f t="shared" si="1188"/>
        <v>336</v>
      </c>
      <c r="AB830" s="8">
        <f t="shared" si="1189"/>
        <v>437</v>
      </c>
      <c r="AC830" s="213" t="e">
        <f t="shared" si="1209"/>
        <v>#VALUE!</v>
      </c>
      <c r="AD830" s="213">
        <f t="shared" si="1210"/>
        <v>0.3690330103561803</v>
      </c>
      <c r="AE830" s="213">
        <f t="shared" si="1211"/>
        <v>0.43568402099628656</v>
      </c>
      <c r="AF830" s="213">
        <f t="shared" si="1212"/>
        <v>0.73364586481226401</v>
      </c>
      <c r="AG830" s="167">
        <f t="shared" si="1198"/>
        <v>3.969E-4</v>
      </c>
      <c r="AH830" s="167">
        <f t="shared" si="1199"/>
        <v>1.7345999999999999</v>
      </c>
      <c r="AI830" s="167">
        <f t="shared" si="1200"/>
        <v>2</v>
      </c>
      <c r="AJ830" s="167">
        <f t="shared" si="1201"/>
        <v>3.6734700000000002E-4</v>
      </c>
      <c r="AK830" s="115">
        <v>451.89903695786995</v>
      </c>
      <c r="AL830" s="7">
        <v>492.55985148767917</v>
      </c>
      <c r="AM830" s="7">
        <v>640.64</v>
      </c>
      <c r="AN830">
        <v>1</v>
      </c>
      <c r="AO830">
        <v>1</v>
      </c>
      <c r="AP830">
        <v>1</v>
      </c>
      <c r="AQ830">
        <f t="shared" si="1202"/>
        <v>509</v>
      </c>
      <c r="AR830">
        <f t="shared" si="1202"/>
        <v>555</v>
      </c>
      <c r="AS830">
        <f t="shared" si="1184"/>
        <v>721</v>
      </c>
      <c r="AT830">
        <f t="shared" si="1190"/>
        <v>219</v>
      </c>
      <c r="AU830">
        <f t="shared" si="1191"/>
        <v>239</v>
      </c>
      <c r="AV830" s="8">
        <f t="shared" si="1192"/>
        <v>310</v>
      </c>
      <c r="AW830" s="213">
        <f t="shared" si="1213"/>
        <v>0.18658465847942218</v>
      </c>
      <c r="AX830" s="213">
        <f t="shared" si="1214"/>
        <v>0.22183995265465131</v>
      </c>
      <c r="AY830" s="213">
        <f t="shared" si="1215"/>
        <v>0.37140361098736285</v>
      </c>
      <c r="AZ830" s="119">
        <f t="shared" si="1219"/>
        <v>0.2</v>
      </c>
      <c r="BA830" s="1">
        <v>13.4</v>
      </c>
      <c r="BB830">
        <v>14.8</v>
      </c>
      <c r="BC830">
        <v>24</v>
      </c>
      <c r="BE830" s="7">
        <v>1652</v>
      </c>
      <c r="BG830" s="123">
        <f t="shared" si="1203"/>
        <v>0.9</v>
      </c>
      <c r="BJ830">
        <v>0</v>
      </c>
      <c r="BK830">
        <v>10.7</v>
      </c>
      <c r="BL830">
        <v>12.5</v>
      </c>
      <c r="BM830">
        <v>21.85</v>
      </c>
      <c r="BO830">
        <f t="shared" si="1218"/>
        <v>1</v>
      </c>
      <c r="BP830">
        <f t="shared" si="1218"/>
        <v>1</v>
      </c>
      <c r="BQ830">
        <f t="shared" si="1218"/>
        <v>1</v>
      </c>
      <c r="BR830">
        <f t="shared" si="1204"/>
        <v>509</v>
      </c>
      <c r="BS830">
        <f t="shared" si="1216"/>
        <v>555</v>
      </c>
      <c r="BT830">
        <f t="shared" si="1217"/>
        <v>721</v>
      </c>
      <c r="BV830">
        <f t="shared" si="1205"/>
        <v>0</v>
      </c>
      <c r="BW830">
        <f t="shared" si="1206"/>
        <v>0</v>
      </c>
      <c r="BX830">
        <f t="shared" si="1207"/>
        <v>0</v>
      </c>
      <c r="BY830">
        <f t="shared" si="1185"/>
        <v>1</v>
      </c>
    </row>
    <row r="831" spans="1:77" x14ac:dyDescent="0.25">
      <c r="A831" t="str">
        <f t="shared" si="1208"/>
        <v>33011</v>
      </c>
      <c r="D831">
        <v>3</v>
      </c>
      <c r="E831">
        <v>30</v>
      </c>
      <c r="F831">
        <v>40.5</v>
      </c>
      <c r="G831">
        <v>11</v>
      </c>
      <c r="H831">
        <v>11.5</v>
      </c>
      <c r="I831">
        <v>0</v>
      </c>
      <c r="J831">
        <v>26</v>
      </c>
      <c r="K831">
        <v>30</v>
      </c>
      <c r="L831">
        <v>46.5</v>
      </c>
      <c r="M831" s="115">
        <f t="shared" si="1193"/>
        <v>1524.5600000000002</v>
      </c>
      <c r="N831" s="7">
        <v>4422.7050634086982</v>
      </c>
      <c r="O831" s="7">
        <v>4820.649682883678</v>
      </c>
      <c r="P831" s="7">
        <v>6269.9</v>
      </c>
      <c r="Q831" s="121" t="s">
        <v>392</v>
      </c>
      <c r="R831">
        <v>1</v>
      </c>
      <c r="S831">
        <v>1</v>
      </c>
      <c r="T831">
        <v>1</v>
      </c>
      <c r="U831" t="e">
        <f t="shared" si="1194"/>
        <v>#VALUE!</v>
      </c>
      <c r="V831">
        <f t="shared" si="1195"/>
        <v>2434</v>
      </c>
      <c r="W831">
        <f t="shared" si="1196"/>
        <v>2653</v>
      </c>
      <c r="X831">
        <f t="shared" si="1197"/>
        <v>3451</v>
      </c>
      <c r="Y831" t="e">
        <f t="shared" si="1186"/>
        <v>#VALUE!</v>
      </c>
      <c r="Z831">
        <f t="shared" si="1187"/>
        <v>419</v>
      </c>
      <c r="AA831">
        <f t="shared" si="1188"/>
        <v>456</v>
      </c>
      <c r="AB831" s="8">
        <f t="shared" si="1189"/>
        <v>594</v>
      </c>
      <c r="AC831" s="213" t="e">
        <f t="shared" si="1209"/>
        <v>#VALUE!</v>
      </c>
      <c r="AD831" s="213">
        <f t="shared" si="1210"/>
        <v>1.0738803905254082</v>
      </c>
      <c r="AE831" s="213">
        <f t="shared" si="1211"/>
        <v>1.2696560604871667</v>
      </c>
      <c r="AF831" s="213">
        <f t="shared" si="1212"/>
        <v>2.142986717676437</v>
      </c>
      <c r="AG831" s="167">
        <f t="shared" si="1198"/>
        <v>3.969E-4</v>
      </c>
      <c r="AH831" s="167">
        <f t="shared" si="1199"/>
        <v>1.7345999999999999</v>
      </c>
      <c r="AI831" s="167">
        <f t="shared" si="1200"/>
        <v>4</v>
      </c>
      <c r="AJ831" s="167">
        <f t="shared" si="1201"/>
        <v>5.7428799999999995E-4</v>
      </c>
      <c r="AK831" s="115">
        <v>741</v>
      </c>
      <c r="AL831" s="7">
        <v>807</v>
      </c>
      <c r="AM831" s="7">
        <v>1050</v>
      </c>
      <c r="AN831">
        <v>1</v>
      </c>
      <c r="AO831">
        <v>1</v>
      </c>
      <c r="AP831">
        <v>1</v>
      </c>
      <c r="AQ831">
        <f t="shared" si="1202"/>
        <v>835</v>
      </c>
      <c r="AR831">
        <f t="shared" si="1202"/>
        <v>909</v>
      </c>
      <c r="AS831">
        <f t="shared" si="1184"/>
        <v>1182</v>
      </c>
      <c r="AT831">
        <f t="shared" si="1190"/>
        <v>359</v>
      </c>
      <c r="AU831">
        <f t="shared" si="1191"/>
        <v>391</v>
      </c>
      <c r="AV831" s="8">
        <f t="shared" si="1192"/>
        <v>508</v>
      </c>
      <c r="AW831" s="213">
        <f t="shared" si="1213"/>
        <v>0.79098364692119405</v>
      </c>
      <c r="AX831" s="213">
        <f t="shared" si="1214"/>
        <v>0.93653467580719452</v>
      </c>
      <c r="AY831" s="213">
        <f t="shared" si="1215"/>
        <v>1.5722523699568367</v>
      </c>
      <c r="AZ831" s="119">
        <f t="shared" si="1219"/>
        <v>0.4</v>
      </c>
      <c r="BA831" s="1">
        <v>13.4</v>
      </c>
      <c r="BB831">
        <v>14.8</v>
      </c>
      <c r="BC831">
        <v>24</v>
      </c>
      <c r="BE831" s="7">
        <v>2242</v>
      </c>
      <c r="BG831" s="123">
        <f t="shared" si="1203"/>
        <v>0.68</v>
      </c>
      <c r="BJ831">
        <v>0</v>
      </c>
      <c r="BK831">
        <v>10.7</v>
      </c>
      <c r="BL831">
        <v>12.5</v>
      </c>
      <c r="BM831">
        <v>21.85</v>
      </c>
      <c r="BO831">
        <f t="shared" si="1218"/>
        <v>1</v>
      </c>
      <c r="BP831">
        <f t="shared" si="1218"/>
        <v>1</v>
      </c>
      <c r="BQ831">
        <f t="shared" si="1218"/>
        <v>1</v>
      </c>
      <c r="BR831">
        <f t="shared" si="1204"/>
        <v>835</v>
      </c>
      <c r="BS831">
        <f t="shared" si="1216"/>
        <v>909</v>
      </c>
      <c r="BT831">
        <f t="shared" si="1217"/>
        <v>1182</v>
      </c>
      <c r="BV831">
        <f t="shared" si="1205"/>
        <v>0</v>
      </c>
      <c r="BW831">
        <f t="shared" si="1206"/>
        <v>0</v>
      </c>
      <c r="BX831">
        <f t="shared" si="1207"/>
        <v>0</v>
      </c>
      <c r="BY831">
        <f t="shared" si="1185"/>
        <v>1</v>
      </c>
    </row>
    <row r="832" spans="1:77" x14ac:dyDescent="0.25">
      <c r="A832" t="str">
        <f t="shared" si="1208"/>
        <v>33015</v>
      </c>
      <c r="D832">
        <v>3</v>
      </c>
      <c r="E832">
        <v>30</v>
      </c>
      <c r="F832">
        <v>40.5</v>
      </c>
      <c r="G832">
        <v>15</v>
      </c>
      <c r="H832">
        <v>16.5</v>
      </c>
      <c r="I832">
        <v>0</v>
      </c>
      <c r="J832">
        <v>26</v>
      </c>
      <c r="K832">
        <v>30</v>
      </c>
      <c r="L832">
        <v>47.1</v>
      </c>
      <c r="M832" s="115">
        <f t="shared" si="1193"/>
        <v>2174.4</v>
      </c>
      <c r="N832" s="7">
        <v>3875.4624109054007</v>
      </c>
      <c r="O832" s="7">
        <v>4083.4735576056296</v>
      </c>
      <c r="P832" s="7">
        <v>5893.16</v>
      </c>
      <c r="Q832" s="121" t="s">
        <v>392</v>
      </c>
      <c r="R832">
        <v>1</v>
      </c>
      <c r="S832">
        <v>1</v>
      </c>
      <c r="T832">
        <v>1</v>
      </c>
      <c r="U832" t="e">
        <f t="shared" si="1194"/>
        <v>#VALUE!</v>
      </c>
      <c r="V832">
        <f t="shared" si="1195"/>
        <v>2133</v>
      </c>
      <c r="W832">
        <f t="shared" si="1196"/>
        <v>2247</v>
      </c>
      <c r="X832">
        <f t="shared" si="1197"/>
        <v>3243</v>
      </c>
      <c r="Y832" t="e">
        <f t="shared" si="1186"/>
        <v>#VALUE!</v>
      </c>
      <c r="Z832">
        <f t="shared" si="1187"/>
        <v>367</v>
      </c>
      <c r="AA832">
        <f t="shared" si="1188"/>
        <v>386</v>
      </c>
      <c r="AB832" s="8">
        <f t="shared" si="1189"/>
        <v>558</v>
      </c>
      <c r="AC832" s="213" t="e">
        <f t="shared" si="1209"/>
        <v>#VALUE!</v>
      </c>
      <c r="AD832" s="213">
        <f t="shared" si="1210"/>
        <v>0.62640168285718945</v>
      </c>
      <c r="AE832" s="213">
        <f t="shared" si="1211"/>
        <v>0.69268236921457615</v>
      </c>
      <c r="AF832" s="213">
        <f t="shared" si="1212"/>
        <v>1.4438250987469712</v>
      </c>
      <c r="AG832" s="167">
        <f t="shared" si="1198"/>
        <v>2.0829999999999999E-4</v>
      </c>
      <c r="AH832" s="167">
        <f t="shared" si="1199"/>
        <v>1.724</v>
      </c>
      <c r="AI832" s="167">
        <f t="shared" si="1200"/>
        <v>2</v>
      </c>
      <c r="AJ832" s="167">
        <f t="shared" si="1201"/>
        <v>4.6182900000000003E-4</v>
      </c>
      <c r="AK832" s="115">
        <v>529.01617838795164</v>
      </c>
      <c r="AL832" s="7">
        <v>557.41053504066974</v>
      </c>
      <c r="AM832" s="7">
        <v>804.44</v>
      </c>
      <c r="AN832">
        <v>1</v>
      </c>
      <c r="AO832">
        <v>1</v>
      </c>
      <c r="AP832">
        <v>1</v>
      </c>
      <c r="AQ832">
        <f t="shared" si="1202"/>
        <v>596</v>
      </c>
      <c r="AR832">
        <f t="shared" si="1202"/>
        <v>628</v>
      </c>
      <c r="AS832">
        <f t="shared" ref="AS832:AS895" si="1220">ROUND(AM832*POWER(CF_cool,AP832),0)</f>
        <v>906</v>
      </c>
      <c r="AT832">
        <f t="shared" si="1190"/>
        <v>256</v>
      </c>
      <c r="AU832">
        <f t="shared" si="1191"/>
        <v>270</v>
      </c>
      <c r="AV832" s="8">
        <f t="shared" si="1192"/>
        <v>390</v>
      </c>
      <c r="AW832" s="213">
        <f t="shared" si="1213"/>
        <v>0.30564487588028849</v>
      </c>
      <c r="AX832" s="213">
        <f t="shared" si="1214"/>
        <v>0.33984228794550186</v>
      </c>
      <c r="AY832" s="213">
        <f t="shared" si="1215"/>
        <v>0.70705967515856039</v>
      </c>
      <c r="AZ832" s="119">
        <f t="shared" si="1219"/>
        <v>0.3</v>
      </c>
      <c r="BA832" s="1">
        <v>13.2</v>
      </c>
      <c r="BB832">
        <v>14.7</v>
      </c>
      <c r="BC832">
        <v>23.5</v>
      </c>
      <c r="BE832" s="7">
        <v>2718</v>
      </c>
      <c r="BG832" s="123">
        <f t="shared" si="1203"/>
        <v>0.8</v>
      </c>
      <c r="BJ832">
        <v>0</v>
      </c>
      <c r="BK832">
        <v>10</v>
      </c>
      <c r="BL832">
        <v>11.4</v>
      </c>
      <c r="BM832">
        <v>21.85</v>
      </c>
      <c r="BO832">
        <f t="shared" si="1218"/>
        <v>1</v>
      </c>
      <c r="BP832">
        <f t="shared" si="1218"/>
        <v>1</v>
      </c>
      <c r="BQ832">
        <f t="shared" si="1218"/>
        <v>1</v>
      </c>
      <c r="BR832">
        <f t="shared" si="1204"/>
        <v>596</v>
      </c>
      <c r="BS832">
        <f t="shared" si="1216"/>
        <v>628</v>
      </c>
      <c r="BT832">
        <f t="shared" si="1217"/>
        <v>906</v>
      </c>
      <c r="BV832">
        <f t="shared" si="1205"/>
        <v>0</v>
      </c>
      <c r="BW832">
        <f t="shared" si="1206"/>
        <v>0</v>
      </c>
      <c r="BX832">
        <f t="shared" si="1207"/>
        <v>0</v>
      </c>
      <c r="BY832">
        <f t="shared" ref="BY832:BY865" si="1221">IF(SUM(BV832:BX832)=0,1,0)</f>
        <v>1</v>
      </c>
    </row>
    <row r="833" spans="1:77" x14ac:dyDescent="0.25">
      <c r="A833" t="str">
        <f t="shared" si="1208"/>
        <v>33016</v>
      </c>
      <c r="D833">
        <v>3</v>
      </c>
      <c r="E833">
        <v>30</v>
      </c>
      <c r="F833">
        <v>40.5</v>
      </c>
      <c r="G833">
        <v>16</v>
      </c>
      <c r="H833">
        <v>16.5</v>
      </c>
      <c r="I833">
        <v>0</v>
      </c>
      <c r="J833">
        <v>26</v>
      </c>
      <c r="K833">
        <v>30</v>
      </c>
      <c r="L833">
        <v>47.1</v>
      </c>
      <c r="M833" s="115">
        <f t="shared" si="1193"/>
        <v>2012.8000000000002</v>
      </c>
      <c r="N833" s="7">
        <v>5667.1755761695722</v>
      </c>
      <c r="O833" s="7">
        <v>5971.3549398587584</v>
      </c>
      <c r="P833" s="7">
        <v>8617.7000000000007</v>
      </c>
      <c r="Q833" s="121" t="s">
        <v>392</v>
      </c>
      <c r="R833">
        <v>1</v>
      </c>
      <c r="S833">
        <v>1</v>
      </c>
      <c r="T833">
        <v>1</v>
      </c>
      <c r="U833" t="e">
        <f t="shared" si="1194"/>
        <v>#VALUE!</v>
      </c>
      <c r="V833">
        <f t="shared" si="1195"/>
        <v>3119</v>
      </c>
      <c r="W833">
        <f t="shared" si="1196"/>
        <v>3286</v>
      </c>
      <c r="X833">
        <f t="shared" si="1197"/>
        <v>4743</v>
      </c>
      <c r="Y833" t="e">
        <f t="shared" si="1186"/>
        <v>#VALUE!</v>
      </c>
      <c r="Z833">
        <f t="shared" si="1187"/>
        <v>536</v>
      </c>
      <c r="AA833">
        <f t="shared" si="1188"/>
        <v>565</v>
      </c>
      <c r="AB833" s="8">
        <f t="shared" si="1189"/>
        <v>816</v>
      </c>
      <c r="AC833" s="213" t="e">
        <f t="shared" si="1209"/>
        <v>#VALUE!</v>
      </c>
      <c r="AD833" s="213">
        <f t="shared" si="1210"/>
        <v>3.9860104456863796</v>
      </c>
      <c r="AE833" s="213">
        <f t="shared" si="1211"/>
        <v>4.4279644982927922</v>
      </c>
      <c r="AF833" s="213">
        <f t="shared" si="1212"/>
        <v>9.2218426689543964</v>
      </c>
      <c r="AG833" s="167">
        <f t="shared" si="1198"/>
        <v>2.0829999999999999E-4</v>
      </c>
      <c r="AH833" s="167">
        <f t="shared" si="1199"/>
        <v>1.724</v>
      </c>
      <c r="AI833" s="167">
        <f t="shared" si="1200"/>
        <v>4</v>
      </c>
      <c r="AJ833" s="167">
        <f t="shared" si="1201"/>
        <v>1.392796E-3</v>
      </c>
      <c r="AK833" s="115">
        <v>868</v>
      </c>
      <c r="AL833" s="7">
        <v>914</v>
      </c>
      <c r="AM833" s="7">
        <v>1320</v>
      </c>
      <c r="AN833">
        <v>1</v>
      </c>
      <c r="AO833">
        <v>1</v>
      </c>
      <c r="AP833">
        <v>1</v>
      </c>
      <c r="AQ833">
        <f t="shared" si="1202"/>
        <v>978</v>
      </c>
      <c r="AR833">
        <f t="shared" si="1202"/>
        <v>1029</v>
      </c>
      <c r="AS833">
        <f t="shared" si="1220"/>
        <v>1487</v>
      </c>
      <c r="AT833">
        <f t="shared" si="1190"/>
        <v>421</v>
      </c>
      <c r="AU833">
        <f t="shared" si="1191"/>
        <v>442</v>
      </c>
      <c r="AV833" s="8">
        <f t="shared" si="1192"/>
        <v>639</v>
      </c>
      <c r="AW833" s="213">
        <f t="shared" si="1213"/>
        <v>2.4618288047852932</v>
      </c>
      <c r="AX833" s="213">
        <f t="shared" si="1214"/>
        <v>2.7129257378605862</v>
      </c>
      <c r="AY833" s="213">
        <f t="shared" si="1215"/>
        <v>5.6607917365030316</v>
      </c>
      <c r="AZ833" s="119">
        <f t="shared" si="1219"/>
        <v>0.6</v>
      </c>
      <c r="BA833" s="1">
        <v>13.2</v>
      </c>
      <c r="BB833">
        <v>14.7</v>
      </c>
      <c r="BC833">
        <v>23.5</v>
      </c>
      <c r="BE833" s="7">
        <v>2960</v>
      </c>
      <c r="BG833" s="123">
        <f t="shared" si="1203"/>
        <v>0.68</v>
      </c>
      <c r="BJ833">
        <v>0</v>
      </c>
      <c r="BK833">
        <v>10</v>
      </c>
      <c r="BL833">
        <v>11.4</v>
      </c>
      <c r="BM833">
        <v>21.85</v>
      </c>
      <c r="BO833">
        <f t="shared" si="1218"/>
        <v>1</v>
      </c>
      <c r="BP833">
        <f t="shared" si="1218"/>
        <v>1</v>
      </c>
      <c r="BQ833">
        <f t="shared" si="1218"/>
        <v>1</v>
      </c>
      <c r="BR833">
        <f t="shared" si="1204"/>
        <v>978</v>
      </c>
      <c r="BS833">
        <f t="shared" si="1216"/>
        <v>1029</v>
      </c>
      <c r="BT833">
        <f t="shared" si="1217"/>
        <v>1487</v>
      </c>
      <c r="BV833">
        <f t="shared" si="1205"/>
        <v>0</v>
      </c>
      <c r="BW833">
        <f t="shared" si="1206"/>
        <v>0</v>
      </c>
      <c r="BX833">
        <f t="shared" si="1207"/>
        <v>0</v>
      </c>
      <c r="BY833">
        <f t="shared" si="1221"/>
        <v>1</v>
      </c>
    </row>
    <row r="834" spans="1:77" x14ac:dyDescent="0.25">
      <c r="A834" t="str">
        <f t="shared" si="1208"/>
        <v>33020</v>
      </c>
      <c r="D834">
        <v>3</v>
      </c>
      <c r="E834">
        <v>30</v>
      </c>
      <c r="F834">
        <v>40.5</v>
      </c>
      <c r="G834">
        <v>20</v>
      </c>
      <c r="H834">
        <v>21.5</v>
      </c>
      <c r="I834">
        <v>0</v>
      </c>
      <c r="J834">
        <v>26</v>
      </c>
      <c r="K834">
        <v>30</v>
      </c>
      <c r="L834">
        <v>47.1</v>
      </c>
      <c r="M834" s="115">
        <f t="shared" si="1193"/>
        <v>3049.6000000000004</v>
      </c>
      <c r="N834" s="7">
        <v>5214.8121821672385</v>
      </c>
      <c r="O834" s="7">
        <v>5684.028740747025</v>
      </c>
      <c r="P834" s="7">
        <v>7392.84</v>
      </c>
      <c r="Q834" s="121" t="s">
        <v>392</v>
      </c>
      <c r="R834">
        <v>1</v>
      </c>
      <c r="S834">
        <v>1</v>
      </c>
      <c r="T834">
        <v>1</v>
      </c>
      <c r="U834" t="e">
        <f t="shared" si="1194"/>
        <v>#VALUE!</v>
      </c>
      <c r="V834">
        <f t="shared" si="1195"/>
        <v>2870</v>
      </c>
      <c r="W834">
        <f t="shared" si="1196"/>
        <v>3128</v>
      </c>
      <c r="X834">
        <f t="shared" si="1197"/>
        <v>4069</v>
      </c>
      <c r="Y834" t="e">
        <f t="shared" si="1186"/>
        <v>#VALUE!</v>
      </c>
      <c r="Z834">
        <f t="shared" si="1187"/>
        <v>494</v>
      </c>
      <c r="AA834">
        <f t="shared" si="1188"/>
        <v>538</v>
      </c>
      <c r="AB834" s="8">
        <f t="shared" si="1189"/>
        <v>700</v>
      </c>
      <c r="AC834" s="213" t="e">
        <f t="shared" si="1209"/>
        <v>#VALUE!</v>
      </c>
      <c r="AD834" s="213">
        <f t="shared" si="1210"/>
        <v>0.91765032256222334</v>
      </c>
      <c r="AE834" s="213">
        <f t="shared" si="1211"/>
        <v>1.0879265102128002</v>
      </c>
      <c r="AF834" s="213">
        <f t="shared" si="1212"/>
        <v>1.8394036138166847</v>
      </c>
      <c r="AG834" s="167">
        <f t="shared" si="1198"/>
        <v>1.2760000000000001E-4</v>
      </c>
      <c r="AH834" s="167">
        <f t="shared" si="1199"/>
        <v>1.7219</v>
      </c>
      <c r="AI834" s="167">
        <f t="shared" si="1200"/>
        <v>2</v>
      </c>
      <c r="AJ834" s="167">
        <f t="shared" si="1201"/>
        <v>3.76611E-4</v>
      </c>
      <c r="AK834" s="115">
        <v>644.46964929787134</v>
      </c>
      <c r="AL834" s="7">
        <v>702.45751547390614</v>
      </c>
      <c r="AM834" s="7">
        <v>913.64</v>
      </c>
      <c r="AN834">
        <v>1</v>
      </c>
      <c r="AO834">
        <v>1</v>
      </c>
      <c r="AP834">
        <v>1</v>
      </c>
      <c r="AQ834">
        <f t="shared" si="1202"/>
        <v>726</v>
      </c>
      <c r="AR834">
        <f t="shared" si="1202"/>
        <v>791</v>
      </c>
      <c r="AS834">
        <f t="shared" si="1220"/>
        <v>1029</v>
      </c>
      <c r="AT834">
        <f t="shared" si="1190"/>
        <v>312</v>
      </c>
      <c r="AU834">
        <f t="shared" si="1191"/>
        <v>340</v>
      </c>
      <c r="AV834" s="8">
        <f t="shared" si="1192"/>
        <v>442</v>
      </c>
      <c r="AW834" s="213">
        <f t="shared" si="1213"/>
        <v>0.36696586699045924</v>
      </c>
      <c r="AX834" s="213">
        <f t="shared" si="1214"/>
        <v>0.43557137417453173</v>
      </c>
      <c r="AY834" s="213">
        <f t="shared" si="1215"/>
        <v>0.73505531988328476</v>
      </c>
      <c r="AZ834" s="119">
        <f t="shared" si="1219"/>
        <v>0.4</v>
      </c>
      <c r="BA834" s="1">
        <v>13.2</v>
      </c>
      <c r="BB834">
        <v>14.7</v>
      </c>
      <c r="BC834">
        <v>23.5</v>
      </c>
      <c r="BE834" s="7">
        <v>3812</v>
      </c>
      <c r="BG834" s="123">
        <f t="shared" si="1203"/>
        <v>0.8</v>
      </c>
      <c r="BJ834">
        <v>0</v>
      </c>
      <c r="BK834">
        <v>10</v>
      </c>
      <c r="BL834">
        <v>11.4</v>
      </c>
      <c r="BM834">
        <v>21.85</v>
      </c>
      <c r="BO834">
        <f t="shared" si="1218"/>
        <v>1</v>
      </c>
      <c r="BP834">
        <f t="shared" si="1218"/>
        <v>1</v>
      </c>
      <c r="BQ834">
        <f t="shared" si="1218"/>
        <v>1</v>
      </c>
      <c r="BR834">
        <f t="shared" si="1204"/>
        <v>726</v>
      </c>
      <c r="BS834">
        <f t="shared" si="1216"/>
        <v>791</v>
      </c>
      <c r="BT834">
        <f t="shared" si="1217"/>
        <v>1029</v>
      </c>
      <c r="BV834">
        <f t="shared" si="1205"/>
        <v>0</v>
      </c>
      <c r="BW834">
        <f t="shared" si="1206"/>
        <v>0</v>
      </c>
      <c r="BX834">
        <f t="shared" si="1207"/>
        <v>0</v>
      </c>
      <c r="BY834">
        <f t="shared" si="1221"/>
        <v>1</v>
      </c>
    </row>
    <row r="835" spans="1:77" x14ac:dyDescent="0.25">
      <c r="A835" t="str">
        <f t="shared" si="1208"/>
        <v>33021</v>
      </c>
      <c r="D835">
        <v>3</v>
      </c>
      <c r="E835">
        <v>30</v>
      </c>
      <c r="F835">
        <v>40.5</v>
      </c>
      <c r="G835">
        <v>21</v>
      </c>
      <c r="H835">
        <v>21.5</v>
      </c>
      <c r="I835">
        <v>0</v>
      </c>
      <c r="J835">
        <v>26</v>
      </c>
      <c r="K835">
        <v>30</v>
      </c>
      <c r="L835">
        <v>47.1</v>
      </c>
      <c r="M835" s="115">
        <f t="shared" si="1193"/>
        <v>3116.8</v>
      </c>
      <c r="N835" s="7">
        <v>7298.5082710627348</v>
      </c>
      <c r="O835" s="7">
        <v>7690.2476078687869</v>
      </c>
      <c r="P835" s="7">
        <v>11098.36</v>
      </c>
      <c r="Q835" s="121" t="s">
        <v>392</v>
      </c>
      <c r="R835">
        <v>1</v>
      </c>
      <c r="S835">
        <v>1</v>
      </c>
      <c r="T835">
        <v>1</v>
      </c>
      <c r="U835" t="e">
        <f t="shared" si="1194"/>
        <v>#VALUE!</v>
      </c>
      <c r="V835">
        <f t="shared" si="1195"/>
        <v>4017</v>
      </c>
      <c r="W835">
        <f t="shared" si="1196"/>
        <v>4232</v>
      </c>
      <c r="X835">
        <f t="shared" si="1197"/>
        <v>6108</v>
      </c>
      <c r="Y835" t="e">
        <f t="shared" si="1186"/>
        <v>#VALUE!</v>
      </c>
      <c r="Z835">
        <f t="shared" si="1187"/>
        <v>691</v>
      </c>
      <c r="AA835">
        <f t="shared" si="1188"/>
        <v>728</v>
      </c>
      <c r="AB835" s="8">
        <f t="shared" si="1189"/>
        <v>1051</v>
      </c>
      <c r="AC835" s="213" t="e">
        <f t="shared" si="1209"/>
        <v>#VALUE!</v>
      </c>
      <c r="AD835" s="213">
        <f t="shared" si="1210"/>
        <v>2.4665804280574712</v>
      </c>
      <c r="AE835" s="213">
        <f t="shared" si="1211"/>
        <v>2.7368347767446037</v>
      </c>
      <c r="AF835" s="213">
        <f t="shared" si="1212"/>
        <v>5.690769049014583</v>
      </c>
      <c r="AG835" s="167">
        <f t="shared" si="1198"/>
        <v>1.2760000000000001E-4</v>
      </c>
      <c r="AH835" s="167">
        <f t="shared" si="1199"/>
        <v>1.7219</v>
      </c>
      <c r="AI835" s="167">
        <f t="shared" si="1200"/>
        <v>4</v>
      </c>
      <c r="AJ835" s="167">
        <f t="shared" si="1201"/>
        <v>5.1420100000000005E-4</v>
      </c>
      <c r="AK835" s="115">
        <v>946.7235228616961</v>
      </c>
      <c r="AL835" s="7">
        <v>997.53785795739748</v>
      </c>
      <c r="AM835" s="7">
        <v>1439.62</v>
      </c>
      <c r="AN835">
        <v>1</v>
      </c>
      <c r="AO835">
        <v>1</v>
      </c>
      <c r="AP835">
        <v>1</v>
      </c>
      <c r="AQ835">
        <f t="shared" si="1202"/>
        <v>1066</v>
      </c>
      <c r="AR835">
        <f t="shared" si="1202"/>
        <v>1123</v>
      </c>
      <c r="AS835">
        <f t="shared" si="1220"/>
        <v>1621</v>
      </c>
      <c r="AT835">
        <f t="shared" si="1190"/>
        <v>458</v>
      </c>
      <c r="AU835">
        <f t="shared" si="1191"/>
        <v>483</v>
      </c>
      <c r="AV835" s="8">
        <f t="shared" si="1192"/>
        <v>697</v>
      </c>
      <c r="AW835" s="213">
        <f t="shared" si="1213"/>
        <v>1.0868219627225428</v>
      </c>
      <c r="AX835" s="213">
        <f t="shared" si="1214"/>
        <v>1.2082228649927</v>
      </c>
      <c r="AY835" s="213">
        <f t="shared" si="1215"/>
        <v>2.5094536140180175</v>
      </c>
      <c r="AZ835" s="119">
        <f t="shared" si="1219"/>
        <v>0.8</v>
      </c>
      <c r="BA835" s="1">
        <v>13.2</v>
      </c>
      <c r="BB835">
        <v>14.7</v>
      </c>
      <c r="BC835">
        <v>23.5</v>
      </c>
      <c r="BE835" s="7">
        <v>3896</v>
      </c>
      <c r="BG835" s="123">
        <f t="shared" si="1203"/>
        <v>0.8</v>
      </c>
      <c r="BJ835">
        <v>0</v>
      </c>
      <c r="BK835">
        <v>10</v>
      </c>
      <c r="BL835">
        <v>11.4</v>
      </c>
      <c r="BM835">
        <v>21.85</v>
      </c>
      <c r="BO835">
        <f t="shared" si="1218"/>
        <v>1</v>
      </c>
      <c r="BP835">
        <f t="shared" si="1218"/>
        <v>1</v>
      </c>
      <c r="BQ835">
        <f t="shared" si="1218"/>
        <v>1</v>
      </c>
      <c r="BR835">
        <f t="shared" si="1204"/>
        <v>1066</v>
      </c>
      <c r="BS835">
        <f t="shared" si="1216"/>
        <v>1123</v>
      </c>
      <c r="BT835">
        <f t="shared" si="1217"/>
        <v>1621</v>
      </c>
      <c r="BV835">
        <f t="shared" si="1205"/>
        <v>0</v>
      </c>
      <c r="BW835">
        <f t="shared" si="1206"/>
        <v>0</v>
      </c>
      <c r="BX835">
        <f t="shared" si="1207"/>
        <v>0</v>
      </c>
      <c r="BY835">
        <f t="shared" si="1221"/>
        <v>1</v>
      </c>
    </row>
    <row r="836" spans="1:77" x14ac:dyDescent="0.25">
      <c r="A836" t="str">
        <f t="shared" si="1208"/>
        <v>33010</v>
      </c>
      <c r="D836">
        <v>3</v>
      </c>
      <c r="E836">
        <v>30</v>
      </c>
      <c r="F836">
        <v>40.5</v>
      </c>
      <c r="G836">
        <v>10</v>
      </c>
      <c r="H836">
        <v>11.5</v>
      </c>
      <c r="I836">
        <v>0</v>
      </c>
      <c r="J836">
        <v>26</v>
      </c>
      <c r="K836">
        <v>30</v>
      </c>
      <c r="L836">
        <v>46.9</v>
      </c>
      <c r="M836" s="115">
        <f t="shared" si="1193"/>
        <v>1635.3</v>
      </c>
      <c r="N836" s="7">
        <v>3560.7045070849035</v>
      </c>
      <c r="O836" s="7">
        <v>3890.5075371280445</v>
      </c>
      <c r="P836" s="7">
        <v>5128.78</v>
      </c>
      <c r="Q836" s="121" t="s">
        <v>392</v>
      </c>
      <c r="R836">
        <v>1</v>
      </c>
      <c r="S836">
        <v>1</v>
      </c>
      <c r="T836">
        <v>1</v>
      </c>
      <c r="U836" t="e">
        <f t="shared" si="1194"/>
        <v>#VALUE!</v>
      </c>
      <c r="V836">
        <f t="shared" si="1195"/>
        <v>1960</v>
      </c>
      <c r="W836">
        <f t="shared" si="1196"/>
        <v>2141</v>
      </c>
      <c r="X836">
        <f t="shared" si="1197"/>
        <v>2823</v>
      </c>
      <c r="Y836" t="e">
        <f t="shared" si="1186"/>
        <v>#VALUE!</v>
      </c>
      <c r="Z836">
        <f t="shared" si="1187"/>
        <v>337</v>
      </c>
      <c r="AA836">
        <f t="shared" si="1188"/>
        <v>368</v>
      </c>
      <c r="AB836" s="8">
        <f t="shared" si="1189"/>
        <v>486</v>
      </c>
      <c r="AC836" s="213" t="e">
        <f t="shared" si="1209"/>
        <v>#VALUE!</v>
      </c>
      <c r="AD836" s="213">
        <f t="shared" si="1210"/>
        <v>0.4382580327222772</v>
      </c>
      <c r="AE836" s="213">
        <f t="shared" si="1211"/>
        <v>0.52178601079864106</v>
      </c>
      <c r="AF836" s="213">
        <f t="shared" si="1212"/>
        <v>0.90580677150712197</v>
      </c>
      <c r="AG836" s="167">
        <f t="shared" si="1198"/>
        <v>3.969E-4</v>
      </c>
      <c r="AH836" s="167">
        <f t="shared" si="1199"/>
        <v>1.7345999999999999</v>
      </c>
      <c r="AI836" s="167">
        <f t="shared" si="1200"/>
        <v>2</v>
      </c>
      <c r="AJ836" s="167">
        <f t="shared" si="1201"/>
        <v>3.6734700000000002E-4</v>
      </c>
      <c r="AK836" s="115">
        <v>493.64631212835212</v>
      </c>
      <c r="AL836" s="7">
        <v>539.36930014536108</v>
      </c>
      <c r="AM836" s="7">
        <v>711.04</v>
      </c>
      <c r="AN836">
        <v>1</v>
      </c>
      <c r="AO836">
        <v>1</v>
      </c>
      <c r="AP836">
        <v>1</v>
      </c>
      <c r="AQ836">
        <f t="shared" si="1202"/>
        <v>556</v>
      </c>
      <c r="AR836">
        <f t="shared" si="1202"/>
        <v>607</v>
      </c>
      <c r="AS836">
        <f t="shared" si="1220"/>
        <v>801</v>
      </c>
      <c r="AT836">
        <f t="shared" si="1190"/>
        <v>239</v>
      </c>
      <c r="AU836">
        <f t="shared" si="1191"/>
        <v>261</v>
      </c>
      <c r="AV836" s="8">
        <f t="shared" si="1192"/>
        <v>344</v>
      </c>
      <c r="AW836" s="213">
        <f t="shared" si="1213"/>
        <v>0.22183995265465131</v>
      </c>
      <c r="AX836" s="213">
        <f t="shared" si="1214"/>
        <v>0.26411409342083247</v>
      </c>
      <c r="AY836" s="213">
        <f t="shared" si="1215"/>
        <v>0.45648693964019738</v>
      </c>
      <c r="AZ836" s="119">
        <f t="shared" si="1219"/>
        <v>0.2</v>
      </c>
      <c r="BA836" s="1">
        <v>13.4</v>
      </c>
      <c r="BB836">
        <v>14.8</v>
      </c>
      <c r="BC836">
        <v>24</v>
      </c>
      <c r="BE836" s="7">
        <v>1817</v>
      </c>
      <c r="BG836" s="123">
        <f t="shared" si="1203"/>
        <v>0.9</v>
      </c>
      <c r="BJ836">
        <v>0</v>
      </c>
      <c r="BK836">
        <v>10.5</v>
      </c>
      <c r="BL836">
        <v>12.3</v>
      </c>
      <c r="BM836">
        <v>21.85</v>
      </c>
      <c r="BO836">
        <f t="shared" si="1218"/>
        <v>1</v>
      </c>
      <c r="BP836">
        <f t="shared" si="1218"/>
        <v>1</v>
      </c>
      <c r="BQ836">
        <f t="shared" si="1218"/>
        <v>1</v>
      </c>
      <c r="BR836">
        <f t="shared" si="1204"/>
        <v>556</v>
      </c>
      <c r="BS836">
        <f t="shared" si="1216"/>
        <v>607</v>
      </c>
      <c r="BT836">
        <f t="shared" si="1217"/>
        <v>801</v>
      </c>
      <c r="BV836">
        <f t="shared" si="1205"/>
        <v>0</v>
      </c>
      <c r="BW836">
        <f t="shared" si="1206"/>
        <v>0</v>
      </c>
      <c r="BX836">
        <f t="shared" si="1207"/>
        <v>0</v>
      </c>
      <c r="BY836">
        <f t="shared" si="1221"/>
        <v>1</v>
      </c>
    </row>
    <row r="837" spans="1:77" x14ac:dyDescent="0.25">
      <c r="A837" t="str">
        <f t="shared" si="1208"/>
        <v>33011</v>
      </c>
      <c r="D837">
        <v>3</v>
      </c>
      <c r="E837">
        <v>30</v>
      </c>
      <c r="F837">
        <v>40.5</v>
      </c>
      <c r="G837">
        <v>11</v>
      </c>
      <c r="H837">
        <v>11.5</v>
      </c>
      <c r="I837">
        <v>0</v>
      </c>
      <c r="J837">
        <v>26</v>
      </c>
      <c r="K837">
        <v>30</v>
      </c>
      <c r="L837">
        <v>46.9</v>
      </c>
      <c r="M837" s="115">
        <f t="shared" si="1193"/>
        <v>1676.88</v>
      </c>
      <c r="N837" s="7">
        <v>4831.2827990970827</v>
      </c>
      <c r="O837" s="7">
        <v>5278.770565343093</v>
      </c>
      <c r="P837" s="7">
        <v>6958.9</v>
      </c>
      <c r="Q837" s="121" t="s">
        <v>392</v>
      </c>
      <c r="R837">
        <v>1</v>
      </c>
      <c r="S837">
        <v>1</v>
      </c>
      <c r="T837">
        <v>1</v>
      </c>
      <c r="U837" t="e">
        <f t="shared" si="1194"/>
        <v>#VALUE!</v>
      </c>
      <c r="V837">
        <f t="shared" si="1195"/>
        <v>2659</v>
      </c>
      <c r="W837">
        <f t="shared" si="1196"/>
        <v>2905</v>
      </c>
      <c r="X837">
        <f t="shared" si="1197"/>
        <v>3830</v>
      </c>
      <c r="Y837" t="e">
        <f t="shared" si="1186"/>
        <v>#VALUE!</v>
      </c>
      <c r="Z837">
        <f t="shared" si="1187"/>
        <v>457</v>
      </c>
      <c r="AA837">
        <f t="shared" si="1188"/>
        <v>500</v>
      </c>
      <c r="AB837" s="8">
        <f t="shared" si="1189"/>
        <v>659</v>
      </c>
      <c r="AC837" s="213" t="e">
        <f t="shared" si="1209"/>
        <v>#VALUE!</v>
      </c>
      <c r="AD837" s="213">
        <f t="shared" si="1210"/>
        <v>1.275172814583589</v>
      </c>
      <c r="AE837" s="213">
        <f t="shared" si="1211"/>
        <v>1.5236127373621906</v>
      </c>
      <c r="AF837" s="213">
        <f t="shared" si="1212"/>
        <v>2.6323912104616012</v>
      </c>
      <c r="AG837" s="167">
        <f t="shared" si="1198"/>
        <v>3.969E-4</v>
      </c>
      <c r="AH837" s="167">
        <f t="shared" si="1199"/>
        <v>1.7345999999999999</v>
      </c>
      <c r="AI837" s="167">
        <f t="shared" si="1200"/>
        <v>4</v>
      </c>
      <c r="AJ837" s="167">
        <f t="shared" si="1201"/>
        <v>5.7428799999999995E-4</v>
      </c>
      <c r="AK837" s="115">
        <v>809.18727868766814</v>
      </c>
      <c r="AL837" s="7">
        <v>884.1366084769129</v>
      </c>
      <c r="AM837" s="7">
        <v>1165.54</v>
      </c>
      <c r="AN837">
        <v>1</v>
      </c>
      <c r="AO837">
        <v>1</v>
      </c>
      <c r="AP837">
        <v>1</v>
      </c>
      <c r="AQ837">
        <f t="shared" si="1202"/>
        <v>911</v>
      </c>
      <c r="AR837">
        <f t="shared" si="1202"/>
        <v>996</v>
      </c>
      <c r="AS837">
        <f t="shared" si="1220"/>
        <v>1313</v>
      </c>
      <c r="AT837">
        <f t="shared" si="1190"/>
        <v>392</v>
      </c>
      <c r="AU837">
        <f t="shared" si="1191"/>
        <v>428</v>
      </c>
      <c r="AV837" s="8">
        <f t="shared" si="1192"/>
        <v>565</v>
      </c>
      <c r="AW837" s="213">
        <f t="shared" si="1213"/>
        <v>0.94127941356294209</v>
      </c>
      <c r="AX837" s="213">
        <f t="shared" si="1214"/>
        <v>1.1200054953502045</v>
      </c>
      <c r="AY837" s="213">
        <f t="shared" si="1215"/>
        <v>1.9407489303136893</v>
      </c>
      <c r="AZ837" s="119">
        <f t="shared" si="1219"/>
        <v>0.4</v>
      </c>
      <c r="BA837" s="1">
        <v>13.4</v>
      </c>
      <c r="BB837">
        <v>14.8</v>
      </c>
      <c r="BC837">
        <v>24</v>
      </c>
      <c r="BE837" s="7">
        <v>2466</v>
      </c>
      <c r="BG837" s="123">
        <f t="shared" si="1203"/>
        <v>0.68</v>
      </c>
      <c r="BJ837">
        <v>0</v>
      </c>
      <c r="BK837">
        <v>10.5</v>
      </c>
      <c r="BL837">
        <v>12.3</v>
      </c>
      <c r="BM837">
        <v>21.85</v>
      </c>
      <c r="BO837">
        <f t="shared" si="1218"/>
        <v>1</v>
      </c>
      <c r="BP837">
        <f t="shared" si="1218"/>
        <v>1</v>
      </c>
      <c r="BQ837">
        <f t="shared" si="1218"/>
        <v>1</v>
      </c>
      <c r="BR837">
        <f t="shared" si="1204"/>
        <v>911</v>
      </c>
      <c r="BS837">
        <f t="shared" si="1216"/>
        <v>996</v>
      </c>
      <c r="BT837">
        <f t="shared" si="1217"/>
        <v>1313</v>
      </c>
      <c r="BV837">
        <f t="shared" si="1205"/>
        <v>0</v>
      </c>
      <c r="BW837">
        <f t="shared" si="1206"/>
        <v>0</v>
      </c>
      <c r="BX837">
        <f t="shared" si="1207"/>
        <v>0</v>
      </c>
      <c r="BY837">
        <f t="shared" si="1221"/>
        <v>1</v>
      </c>
    </row>
    <row r="838" spans="1:77" x14ac:dyDescent="0.25">
      <c r="A838" t="str">
        <f t="shared" si="1208"/>
        <v>33015</v>
      </c>
      <c r="D838">
        <v>3</v>
      </c>
      <c r="E838">
        <v>30</v>
      </c>
      <c r="F838">
        <v>40.5</v>
      </c>
      <c r="G838">
        <v>15</v>
      </c>
      <c r="H838">
        <v>16.5</v>
      </c>
      <c r="I838">
        <v>0</v>
      </c>
      <c r="J838">
        <v>26</v>
      </c>
      <c r="K838">
        <v>30</v>
      </c>
      <c r="L838">
        <v>47.8</v>
      </c>
      <c r="M838" s="115">
        <f t="shared" si="1193"/>
        <v>2392</v>
      </c>
      <c r="N838" s="7">
        <v>4302.5567439745028</v>
      </c>
      <c r="O838" s="7">
        <v>4481.7988603493422</v>
      </c>
      <c r="P838" s="7">
        <v>6540.76</v>
      </c>
      <c r="Q838" s="121" t="s">
        <v>392</v>
      </c>
      <c r="R838">
        <v>1</v>
      </c>
      <c r="S838">
        <v>1</v>
      </c>
      <c r="T838">
        <v>1</v>
      </c>
      <c r="U838" t="e">
        <f t="shared" si="1194"/>
        <v>#VALUE!</v>
      </c>
      <c r="V838">
        <f t="shared" si="1195"/>
        <v>2368</v>
      </c>
      <c r="W838">
        <f t="shared" si="1196"/>
        <v>2467</v>
      </c>
      <c r="X838">
        <f t="shared" si="1197"/>
        <v>3600</v>
      </c>
      <c r="Y838" t="e">
        <f t="shared" si="1186"/>
        <v>#VALUE!</v>
      </c>
      <c r="Z838">
        <f t="shared" si="1187"/>
        <v>407</v>
      </c>
      <c r="AA838">
        <f t="shared" si="1188"/>
        <v>424</v>
      </c>
      <c r="AB838" s="8">
        <f t="shared" si="1189"/>
        <v>619</v>
      </c>
      <c r="AC838" s="213" t="e">
        <f t="shared" si="1209"/>
        <v>#VALUE!</v>
      </c>
      <c r="AD838" s="213">
        <f t="shared" si="1210"/>
        <v>0.76980624098525263</v>
      </c>
      <c r="AE838" s="213">
        <f t="shared" si="1211"/>
        <v>0.83521254500322639</v>
      </c>
      <c r="AF838" s="213">
        <f t="shared" si="1212"/>
        <v>1.7755523308720143</v>
      </c>
      <c r="AG838" s="167">
        <f t="shared" si="1198"/>
        <v>2.0829999999999999E-4</v>
      </c>
      <c r="AH838" s="167">
        <f t="shared" si="1199"/>
        <v>1.724</v>
      </c>
      <c r="AI838" s="167">
        <f t="shared" si="1200"/>
        <v>2</v>
      </c>
      <c r="AJ838" s="167">
        <f t="shared" si="1201"/>
        <v>4.6182900000000003E-4</v>
      </c>
      <c r="AK838" s="115">
        <v>587.31626956044784</v>
      </c>
      <c r="AL838" s="7">
        <v>611.78353807115786</v>
      </c>
      <c r="AM838" s="7">
        <v>892.84</v>
      </c>
      <c r="AN838">
        <v>1</v>
      </c>
      <c r="AO838">
        <v>1</v>
      </c>
      <c r="AP838">
        <v>1</v>
      </c>
      <c r="AQ838">
        <f t="shared" si="1202"/>
        <v>661</v>
      </c>
      <c r="AR838">
        <f t="shared" si="1202"/>
        <v>689</v>
      </c>
      <c r="AS838">
        <f t="shared" si="1220"/>
        <v>1006</v>
      </c>
      <c r="AT838">
        <f t="shared" si="1190"/>
        <v>284</v>
      </c>
      <c r="AU838">
        <f t="shared" si="1191"/>
        <v>296</v>
      </c>
      <c r="AV838" s="8">
        <f t="shared" si="1192"/>
        <v>433</v>
      </c>
      <c r="AW838" s="213">
        <f t="shared" si="1213"/>
        <v>0.3758470960762702</v>
      </c>
      <c r="AX838" s="213">
        <f t="shared" si="1214"/>
        <v>0.40814654989868987</v>
      </c>
      <c r="AY838" s="213">
        <f t="shared" si="1215"/>
        <v>0.87091602286010061</v>
      </c>
      <c r="AZ838" s="119">
        <f t="shared" si="1219"/>
        <v>0.3</v>
      </c>
      <c r="BA838" s="1">
        <v>15.5</v>
      </c>
      <c r="BB838">
        <v>16.8</v>
      </c>
      <c r="BC838">
        <v>27.5</v>
      </c>
      <c r="BE838" s="7">
        <v>2990</v>
      </c>
      <c r="BG838" s="123">
        <f t="shared" si="1203"/>
        <v>0.8</v>
      </c>
      <c r="BJ838">
        <v>0</v>
      </c>
      <c r="BK838">
        <v>10</v>
      </c>
      <c r="BL838">
        <v>11.1</v>
      </c>
      <c r="BM838">
        <v>21.85</v>
      </c>
      <c r="BO838">
        <f t="shared" si="1218"/>
        <v>1</v>
      </c>
      <c r="BP838">
        <f t="shared" si="1218"/>
        <v>1</v>
      </c>
      <c r="BQ838">
        <f t="shared" si="1218"/>
        <v>1</v>
      </c>
      <c r="BR838">
        <f t="shared" si="1204"/>
        <v>661</v>
      </c>
      <c r="BS838">
        <f t="shared" si="1216"/>
        <v>689</v>
      </c>
      <c r="BT838">
        <f t="shared" si="1217"/>
        <v>1006</v>
      </c>
      <c r="BV838">
        <f t="shared" si="1205"/>
        <v>0</v>
      </c>
      <c r="BW838">
        <f t="shared" si="1206"/>
        <v>0</v>
      </c>
      <c r="BX838">
        <f t="shared" si="1207"/>
        <v>0</v>
      </c>
      <c r="BY838">
        <f t="shared" si="1221"/>
        <v>1</v>
      </c>
    </row>
    <row r="839" spans="1:77" x14ac:dyDescent="0.25">
      <c r="A839" t="str">
        <f t="shared" si="1208"/>
        <v>33016</v>
      </c>
      <c r="D839">
        <v>3</v>
      </c>
      <c r="E839">
        <v>30</v>
      </c>
      <c r="F839">
        <v>40.5</v>
      </c>
      <c r="G839">
        <v>16</v>
      </c>
      <c r="H839">
        <v>16.5</v>
      </c>
      <c r="I839">
        <v>0</v>
      </c>
      <c r="J839">
        <v>26</v>
      </c>
      <c r="K839">
        <v>30</v>
      </c>
      <c r="L839">
        <v>47.8</v>
      </c>
      <c r="M839" s="115">
        <f t="shared" si="1193"/>
        <v>2214.0800000000004</v>
      </c>
      <c r="N839" s="7">
        <v>6291.7251954043459</v>
      </c>
      <c r="O839" s="7">
        <v>6553.83496101116</v>
      </c>
      <c r="P839" s="7">
        <v>9564.7000000000007</v>
      </c>
      <c r="Q839" s="121" t="s">
        <v>392</v>
      </c>
      <c r="R839">
        <v>1</v>
      </c>
      <c r="S839">
        <v>1</v>
      </c>
      <c r="T839">
        <v>1</v>
      </c>
      <c r="U839" t="e">
        <f t="shared" si="1194"/>
        <v>#VALUE!</v>
      </c>
      <c r="V839">
        <f t="shared" si="1195"/>
        <v>3463</v>
      </c>
      <c r="W839">
        <f t="shared" si="1196"/>
        <v>3607</v>
      </c>
      <c r="X839">
        <f t="shared" si="1197"/>
        <v>5264</v>
      </c>
      <c r="Y839" t="e">
        <f t="shared" si="1186"/>
        <v>#VALUE!</v>
      </c>
      <c r="Z839">
        <f t="shared" si="1187"/>
        <v>596</v>
      </c>
      <c r="AA839">
        <f t="shared" si="1188"/>
        <v>620</v>
      </c>
      <c r="AB839" s="8">
        <f t="shared" si="1189"/>
        <v>905</v>
      </c>
      <c r="AC839" s="213" t="e">
        <f t="shared" si="1209"/>
        <v>#VALUE!</v>
      </c>
      <c r="AD839" s="213">
        <f t="shared" si="1210"/>
        <v>4.9260431770084256</v>
      </c>
      <c r="AE839" s="213">
        <f t="shared" si="1211"/>
        <v>5.3298497590812355</v>
      </c>
      <c r="AF839" s="213">
        <f t="shared" si="1212"/>
        <v>11.338554166059245</v>
      </c>
      <c r="AG839" s="167">
        <f t="shared" si="1198"/>
        <v>2.0829999999999999E-4</v>
      </c>
      <c r="AH839" s="167">
        <f t="shared" si="1199"/>
        <v>1.724</v>
      </c>
      <c r="AI839" s="167">
        <f t="shared" si="1200"/>
        <v>4</v>
      </c>
      <c r="AJ839" s="167">
        <f t="shared" si="1201"/>
        <v>1.392796E-3</v>
      </c>
      <c r="AK839" s="115">
        <v>963.35813446001066</v>
      </c>
      <c r="AL839" s="7">
        <v>1003.4910975149082</v>
      </c>
      <c r="AM839" s="7">
        <v>1464.5</v>
      </c>
      <c r="AN839">
        <v>1</v>
      </c>
      <c r="AO839">
        <v>1</v>
      </c>
      <c r="AP839">
        <v>1</v>
      </c>
      <c r="AQ839">
        <f t="shared" si="1202"/>
        <v>1085</v>
      </c>
      <c r="AR839">
        <f t="shared" si="1202"/>
        <v>1130</v>
      </c>
      <c r="AS839">
        <f t="shared" si="1220"/>
        <v>1649</v>
      </c>
      <c r="AT839">
        <f t="shared" si="1190"/>
        <v>467</v>
      </c>
      <c r="AU839">
        <f t="shared" si="1191"/>
        <v>486</v>
      </c>
      <c r="AV839" s="8">
        <f t="shared" si="1192"/>
        <v>709</v>
      </c>
      <c r="AW839" s="213">
        <f t="shared" si="1213"/>
        <v>3.0277175205770579</v>
      </c>
      <c r="AX839" s="213">
        <f t="shared" si="1214"/>
        <v>3.2784921756275649</v>
      </c>
      <c r="AY839" s="213">
        <f t="shared" si="1215"/>
        <v>6.9659142819243272</v>
      </c>
      <c r="AZ839" s="119">
        <f t="shared" si="1219"/>
        <v>0.6</v>
      </c>
      <c r="BA839" s="1">
        <v>15.5</v>
      </c>
      <c r="BB839">
        <v>16.8</v>
      </c>
      <c r="BC839">
        <v>27.5</v>
      </c>
      <c r="BE839" s="7">
        <v>3256</v>
      </c>
      <c r="BG839" s="123">
        <f t="shared" si="1203"/>
        <v>0.68</v>
      </c>
      <c r="BJ839">
        <v>0</v>
      </c>
      <c r="BK839">
        <v>10</v>
      </c>
      <c r="BL839">
        <v>11.1</v>
      </c>
      <c r="BM839">
        <v>21.85</v>
      </c>
      <c r="BO839">
        <f t="shared" si="1218"/>
        <v>1</v>
      </c>
      <c r="BP839">
        <f t="shared" si="1218"/>
        <v>1</v>
      </c>
      <c r="BQ839">
        <f t="shared" si="1218"/>
        <v>1</v>
      </c>
      <c r="BR839">
        <f t="shared" si="1204"/>
        <v>1085</v>
      </c>
      <c r="BS839">
        <f t="shared" si="1216"/>
        <v>1130</v>
      </c>
      <c r="BT839">
        <f t="shared" si="1217"/>
        <v>1649</v>
      </c>
      <c r="BV839">
        <f t="shared" si="1205"/>
        <v>0</v>
      </c>
      <c r="BW839">
        <f t="shared" si="1206"/>
        <v>0</v>
      </c>
      <c r="BX839">
        <f t="shared" si="1207"/>
        <v>0</v>
      </c>
      <c r="BY839">
        <f t="shared" si="1221"/>
        <v>1</v>
      </c>
    </row>
    <row r="840" spans="1:77" x14ac:dyDescent="0.25">
      <c r="A840" t="str">
        <f t="shared" si="1208"/>
        <v>33020</v>
      </c>
      <c r="D840">
        <v>3</v>
      </c>
      <c r="E840">
        <v>30</v>
      </c>
      <c r="F840">
        <v>40.5</v>
      </c>
      <c r="G840">
        <v>20</v>
      </c>
      <c r="H840">
        <v>21.5</v>
      </c>
      <c r="I840">
        <v>0</v>
      </c>
      <c r="J840">
        <v>26</v>
      </c>
      <c r="K840">
        <v>30</v>
      </c>
      <c r="L840">
        <v>47.8</v>
      </c>
      <c r="M840" s="115">
        <f t="shared" si="1193"/>
        <v>3354.4</v>
      </c>
      <c r="N840" s="7">
        <v>5696.5662496175182</v>
      </c>
      <c r="O840" s="7">
        <v>6224.1991397456159</v>
      </c>
      <c r="P840" s="7">
        <v>8205.24</v>
      </c>
      <c r="Q840" s="121" t="s">
        <v>392</v>
      </c>
      <c r="R840">
        <v>1</v>
      </c>
      <c r="S840">
        <v>1</v>
      </c>
      <c r="T840">
        <v>1</v>
      </c>
      <c r="U840" t="e">
        <f t="shared" si="1194"/>
        <v>#VALUE!</v>
      </c>
      <c r="V840">
        <f t="shared" si="1195"/>
        <v>3135</v>
      </c>
      <c r="W840">
        <f t="shared" si="1196"/>
        <v>3425</v>
      </c>
      <c r="X840">
        <f t="shared" si="1197"/>
        <v>4516</v>
      </c>
      <c r="Y840" t="e">
        <f t="shared" si="1186"/>
        <v>#VALUE!</v>
      </c>
      <c r="Z840">
        <f t="shared" si="1187"/>
        <v>539</v>
      </c>
      <c r="AA840">
        <f t="shared" si="1188"/>
        <v>589</v>
      </c>
      <c r="AB840" s="8">
        <f t="shared" si="1189"/>
        <v>777</v>
      </c>
      <c r="AC840" s="213" t="e">
        <f t="shared" si="1209"/>
        <v>#VALUE!</v>
      </c>
      <c r="AD840" s="213">
        <f t="shared" si="1210"/>
        <v>1.0919644222218805</v>
      </c>
      <c r="AE840" s="213">
        <f t="shared" si="1211"/>
        <v>1.3033781914890117</v>
      </c>
      <c r="AF840" s="213">
        <f t="shared" si="1212"/>
        <v>2.265239510471766</v>
      </c>
      <c r="AG840" s="167">
        <f t="shared" si="1198"/>
        <v>1.2760000000000001E-4</v>
      </c>
      <c r="AH840" s="167">
        <f t="shared" si="1199"/>
        <v>1.7219</v>
      </c>
      <c r="AI840" s="167">
        <f t="shared" si="1200"/>
        <v>2</v>
      </c>
      <c r="AJ840" s="167">
        <f t="shared" si="1201"/>
        <v>3.76611E-4</v>
      </c>
      <c r="AK840" s="115">
        <v>704.00695650122941</v>
      </c>
      <c r="AL840" s="7">
        <v>769.21417236639559</v>
      </c>
      <c r="AM840" s="7">
        <v>1014.04</v>
      </c>
      <c r="AN840">
        <v>1</v>
      </c>
      <c r="AO840">
        <v>1</v>
      </c>
      <c r="AP840">
        <v>1</v>
      </c>
      <c r="AQ840">
        <f t="shared" si="1202"/>
        <v>793</v>
      </c>
      <c r="AR840">
        <f t="shared" si="1202"/>
        <v>866</v>
      </c>
      <c r="AS840">
        <f t="shared" si="1220"/>
        <v>1142</v>
      </c>
      <c r="AT840">
        <f t="shared" si="1190"/>
        <v>341</v>
      </c>
      <c r="AU840">
        <f t="shared" si="1191"/>
        <v>372</v>
      </c>
      <c r="AV840" s="8">
        <f t="shared" si="1192"/>
        <v>491</v>
      </c>
      <c r="AW840" s="213">
        <f t="shared" si="1213"/>
        <v>0.43813000442888744</v>
      </c>
      <c r="AX840" s="213">
        <f t="shared" si="1214"/>
        <v>0.52115594302674872</v>
      </c>
      <c r="AY840" s="213">
        <f t="shared" si="1215"/>
        <v>0.90656703027288632</v>
      </c>
      <c r="AZ840" s="119">
        <f t="shared" si="1219"/>
        <v>0.4</v>
      </c>
      <c r="BA840" s="1">
        <v>15.5</v>
      </c>
      <c r="BB840">
        <v>16.8</v>
      </c>
      <c r="BC840">
        <v>27.5</v>
      </c>
      <c r="BE840" s="7">
        <v>4193</v>
      </c>
      <c r="BG840" s="123">
        <f t="shared" si="1203"/>
        <v>0.8</v>
      </c>
      <c r="BJ840">
        <v>0</v>
      </c>
      <c r="BK840">
        <v>10</v>
      </c>
      <c r="BL840">
        <v>11.1</v>
      </c>
      <c r="BM840">
        <v>21.85</v>
      </c>
      <c r="BO840">
        <f t="shared" si="1218"/>
        <v>1</v>
      </c>
      <c r="BP840">
        <f t="shared" si="1218"/>
        <v>1</v>
      </c>
      <c r="BQ840">
        <f t="shared" si="1218"/>
        <v>1</v>
      </c>
      <c r="BR840">
        <f t="shared" si="1204"/>
        <v>793</v>
      </c>
      <c r="BS840">
        <f t="shared" si="1216"/>
        <v>866</v>
      </c>
      <c r="BT840">
        <f t="shared" si="1217"/>
        <v>1142</v>
      </c>
      <c r="BV840">
        <f t="shared" si="1205"/>
        <v>0</v>
      </c>
      <c r="BW840">
        <f t="shared" si="1206"/>
        <v>0</v>
      </c>
      <c r="BX840">
        <f t="shared" si="1207"/>
        <v>0</v>
      </c>
      <c r="BY840">
        <f t="shared" si="1221"/>
        <v>1</v>
      </c>
    </row>
    <row r="841" spans="1:77" x14ac:dyDescent="0.25">
      <c r="A841" t="str">
        <f t="shared" si="1208"/>
        <v>33021</v>
      </c>
      <c r="D841">
        <v>3</v>
      </c>
      <c r="E841">
        <v>30</v>
      </c>
      <c r="F841">
        <v>40.5</v>
      </c>
      <c r="G841">
        <v>21</v>
      </c>
      <c r="H841">
        <v>21.5</v>
      </c>
      <c r="I841">
        <v>0</v>
      </c>
      <c r="J841">
        <v>26</v>
      </c>
      <c r="K841">
        <v>30</v>
      </c>
      <c r="L841">
        <v>47.8</v>
      </c>
      <c r="M841" s="115">
        <f t="shared" si="1193"/>
        <v>3428.8</v>
      </c>
      <c r="N841" s="7">
        <v>8102.8384881891643</v>
      </c>
      <c r="O841" s="7">
        <v>8440.3982243391856</v>
      </c>
      <c r="P841" s="7">
        <v>12317.96</v>
      </c>
      <c r="Q841" s="121" t="s">
        <v>392</v>
      </c>
      <c r="R841">
        <v>1</v>
      </c>
      <c r="S841">
        <v>1</v>
      </c>
      <c r="T841">
        <v>1</v>
      </c>
      <c r="U841" t="e">
        <f t="shared" si="1194"/>
        <v>#VALUE!</v>
      </c>
      <c r="V841">
        <f t="shared" si="1195"/>
        <v>4459</v>
      </c>
      <c r="W841">
        <f t="shared" si="1196"/>
        <v>4645</v>
      </c>
      <c r="X841">
        <f t="shared" si="1197"/>
        <v>6779</v>
      </c>
      <c r="Y841" t="e">
        <f t="shared" si="1186"/>
        <v>#VALUE!</v>
      </c>
      <c r="Z841">
        <f t="shared" si="1187"/>
        <v>767</v>
      </c>
      <c r="AA841">
        <f t="shared" si="1188"/>
        <v>799</v>
      </c>
      <c r="AB841" s="8">
        <f t="shared" si="1189"/>
        <v>1166</v>
      </c>
      <c r="AC841" s="213" t="e">
        <f t="shared" si="1209"/>
        <v>#VALUE!</v>
      </c>
      <c r="AD841" s="213">
        <f t="shared" si="1210"/>
        <v>3.0368634791418416</v>
      </c>
      <c r="AE841" s="213">
        <f t="shared" si="1211"/>
        <v>3.2946637534769803</v>
      </c>
      <c r="AF841" s="213">
        <f t="shared" si="1212"/>
        <v>6.9999043542801687</v>
      </c>
      <c r="AG841" s="167">
        <f t="shared" si="1198"/>
        <v>1.2760000000000001E-4</v>
      </c>
      <c r="AH841" s="167">
        <f t="shared" si="1199"/>
        <v>1.7219</v>
      </c>
      <c r="AI841" s="167">
        <f t="shared" si="1200"/>
        <v>4</v>
      </c>
      <c r="AJ841" s="167">
        <f t="shared" si="1201"/>
        <v>5.1420100000000005E-4</v>
      </c>
      <c r="AK841" s="115">
        <v>1051.0569439418873</v>
      </c>
      <c r="AL841" s="7">
        <v>1094.8433905300585</v>
      </c>
      <c r="AM841" s="7">
        <v>1597.82</v>
      </c>
      <c r="AN841">
        <v>1</v>
      </c>
      <c r="AO841">
        <v>1</v>
      </c>
      <c r="AP841">
        <v>1</v>
      </c>
      <c r="AQ841">
        <f t="shared" si="1202"/>
        <v>1184</v>
      </c>
      <c r="AR841">
        <f t="shared" si="1202"/>
        <v>1233</v>
      </c>
      <c r="AS841">
        <f t="shared" si="1220"/>
        <v>1799</v>
      </c>
      <c r="AT841">
        <f t="shared" si="1190"/>
        <v>509</v>
      </c>
      <c r="AU841">
        <f t="shared" si="1191"/>
        <v>530</v>
      </c>
      <c r="AV841" s="8">
        <f t="shared" si="1192"/>
        <v>774</v>
      </c>
      <c r="AW841" s="213">
        <f t="shared" si="1213"/>
        <v>1.3412770364902484</v>
      </c>
      <c r="AX841" s="213">
        <f t="shared" si="1214"/>
        <v>1.4538021958745615</v>
      </c>
      <c r="AY841" s="213">
        <f t="shared" si="1215"/>
        <v>3.0923621155235645</v>
      </c>
      <c r="AZ841" s="119">
        <f t="shared" si="1219"/>
        <v>0.8</v>
      </c>
      <c r="BA841" s="1">
        <v>15.5</v>
      </c>
      <c r="BB841">
        <v>16.8</v>
      </c>
      <c r="BC841">
        <v>27.5</v>
      </c>
      <c r="BE841" s="7">
        <v>4286</v>
      </c>
      <c r="BG841" s="123">
        <f t="shared" si="1203"/>
        <v>0.8</v>
      </c>
      <c r="BJ841">
        <v>0</v>
      </c>
      <c r="BK841">
        <v>10</v>
      </c>
      <c r="BL841">
        <v>11.1</v>
      </c>
      <c r="BM841">
        <v>21.85</v>
      </c>
      <c r="BO841">
        <f t="shared" si="1218"/>
        <v>1</v>
      </c>
      <c r="BP841">
        <f t="shared" si="1218"/>
        <v>1</v>
      </c>
      <c r="BQ841">
        <f t="shared" si="1218"/>
        <v>1</v>
      </c>
      <c r="BR841">
        <f t="shared" si="1204"/>
        <v>1184</v>
      </c>
      <c r="BS841">
        <f t="shared" si="1216"/>
        <v>1233</v>
      </c>
      <c r="BT841">
        <f t="shared" si="1217"/>
        <v>1799</v>
      </c>
      <c r="BV841">
        <f t="shared" si="1205"/>
        <v>0</v>
      </c>
      <c r="BW841">
        <f t="shared" si="1206"/>
        <v>0</v>
      </c>
      <c r="BX841">
        <f t="shared" si="1207"/>
        <v>0</v>
      </c>
      <c r="BY841">
        <f t="shared" si="1221"/>
        <v>1</v>
      </c>
    </row>
    <row r="842" spans="1:77" x14ac:dyDescent="0.25">
      <c r="A842" t="str">
        <f t="shared" si="1208"/>
        <v>33010</v>
      </c>
      <c r="D842">
        <v>3</v>
      </c>
      <c r="E842">
        <v>30</v>
      </c>
      <c r="F842">
        <v>40.5</v>
      </c>
      <c r="G842">
        <v>10</v>
      </c>
      <c r="H842">
        <v>11.5</v>
      </c>
      <c r="I842">
        <v>0</v>
      </c>
      <c r="J842">
        <v>26</v>
      </c>
      <c r="K842">
        <v>30</v>
      </c>
      <c r="L842">
        <v>47.2</v>
      </c>
      <c r="M842" s="115">
        <f t="shared" si="1193"/>
        <v>1783.8</v>
      </c>
      <c r="N842" s="7">
        <v>3860.4188735925432</v>
      </c>
      <c r="O842" s="7">
        <v>4228.9855673527691</v>
      </c>
      <c r="P842" s="7">
        <v>5636.58</v>
      </c>
      <c r="Q842" s="121" t="s">
        <v>392</v>
      </c>
      <c r="R842">
        <v>1</v>
      </c>
      <c r="S842">
        <v>1</v>
      </c>
      <c r="T842">
        <v>1</v>
      </c>
      <c r="U842" t="e">
        <f t="shared" si="1194"/>
        <v>#VALUE!</v>
      </c>
      <c r="V842">
        <f t="shared" si="1195"/>
        <v>2125</v>
      </c>
      <c r="W842">
        <f t="shared" si="1196"/>
        <v>2327</v>
      </c>
      <c r="X842">
        <f t="shared" si="1197"/>
        <v>3102</v>
      </c>
      <c r="Y842" t="e">
        <f t="shared" si="1186"/>
        <v>#VALUE!</v>
      </c>
      <c r="Z842">
        <f t="shared" si="1187"/>
        <v>366</v>
      </c>
      <c r="AA842">
        <f t="shared" si="1188"/>
        <v>400</v>
      </c>
      <c r="AB842" s="8">
        <f t="shared" si="1189"/>
        <v>534</v>
      </c>
      <c r="AC842" s="213" t="e">
        <f t="shared" si="1209"/>
        <v>#VALUE!</v>
      </c>
      <c r="AD842" s="213">
        <f t="shared" si="1210"/>
        <v>0.51617888439755266</v>
      </c>
      <c r="AE842" s="213">
        <f t="shared" si="1211"/>
        <v>0.6155909645596549</v>
      </c>
      <c r="AF842" s="213">
        <f t="shared" si="1212"/>
        <v>1.0919131616595943</v>
      </c>
      <c r="AG842" s="167">
        <f t="shared" si="1198"/>
        <v>3.969E-4</v>
      </c>
      <c r="AH842" s="167">
        <f t="shared" si="1199"/>
        <v>1.7345999999999999</v>
      </c>
      <c r="AI842" s="167">
        <f t="shared" si="1200"/>
        <v>2</v>
      </c>
      <c r="AJ842" s="167">
        <f t="shared" si="1201"/>
        <v>3.6734700000000002E-4</v>
      </c>
      <c r="AK842" s="115">
        <v>535.19789031294818</v>
      </c>
      <c r="AL842" s="7">
        <v>586.29496640731588</v>
      </c>
      <c r="AM842" s="7">
        <v>781.44</v>
      </c>
      <c r="AN842">
        <v>1</v>
      </c>
      <c r="AO842">
        <v>1</v>
      </c>
      <c r="AP842">
        <v>1</v>
      </c>
      <c r="AQ842">
        <f t="shared" si="1202"/>
        <v>603</v>
      </c>
      <c r="AR842">
        <f t="shared" si="1202"/>
        <v>660</v>
      </c>
      <c r="AS842">
        <f t="shared" si="1220"/>
        <v>880</v>
      </c>
      <c r="AT842">
        <f t="shared" si="1190"/>
        <v>259</v>
      </c>
      <c r="AU842">
        <f t="shared" si="1191"/>
        <v>284</v>
      </c>
      <c r="AV842" s="8">
        <f t="shared" si="1192"/>
        <v>378</v>
      </c>
      <c r="AW842" s="213">
        <f t="shared" si="1213"/>
        <v>0.26011986801515397</v>
      </c>
      <c r="AX842" s="213">
        <f t="shared" si="1214"/>
        <v>0.31221850792949429</v>
      </c>
      <c r="AY842" s="213">
        <f t="shared" si="1215"/>
        <v>0.5502729473825213</v>
      </c>
      <c r="AZ842" s="119">
        <f t="shared" si="1219"/>
        <v>0.2</v>
      </c>
      <c r="BA842" s="1">
        <v>14.8</v>
      </c>
      <c r="BB842">
        <v>16.600000000000001</v>
      </c>
      <c r="BC842">
        <v>28</v>
      </c>
      <c r="BE842" s="7">
        <v>1982</v>
      </c>
      <c r="BG842" s="123">
        <f t="shared" si="1203"/>
        <v>0.9</v>
      </c>
      <c r="BJ842">
        <v>0</v>
      </c>
      <c r="BK842">
        <v>10.4</v>
      </c>
      <c r="BL842">
        <v>12.2</v>
      </c>
      <c r="BM842">
        <v>21.85</v>
      </c>
      <c r="BO842">
        <f t="shared" si="1218"/>
        <v>1</v>
      </c>
      <c r="BP842">
        <f t="shared" si="1218"/>
        <v>1</v>
      </c>
      <c r="BQ842">
        <f t="shared" si="1218"/>
        <v>1</v>
      </c>
      <c r="BR842">
        <f t="shared" si="1204"/>
        <v>603</v>
      </c>
      <c r="BS842">
        <f t="shared" si="1216"/>
        <v>660</v>
      </c>
      <c r="BT842">
        <f t="shared" si="1217"/>
        <v>880</v>
      </c>
      <c r="BV842">
        <f t="shared" si="1205"/>
        <v>0</v>
      </c>
      <c r="BW842">
        <f t="shared" si="1206"/>
        <v>0</v>
      </c>
      <c r="BX842">
        <f t="shared" si="1207"/>
        <v>0</v>
      </c>
      <c r="BY842">
        <f t="shared" si="1221"/>
        <v>1</v>
      </c>
    </row>
    <row r="843" spans="1:77" x14ac:dyDescent="0.25">
      <c r="A843" t="str">
        <f t="shared" si="1208"/>
        <v>33011</v>
      </c>
      <c r="D843">
        <v>3</v>
      </c>
      <c r="E843">
        <v>30</v>
      </c>
      <c r="F843">
        <v>40.5</v>
      </c>
      <c r="G843">
        <v>11</v>
      </c>
      <c r="H843">
        <v>11.5</v>
      </c>
      <c r="I843">
        <v>0</v>
      </c>
      <c r="J843">
        <v>26</v>
      </c>
      <c r="K843">
        <v>30</v>
      </c>
      <c r="L843">
        <v>47.2</v>
      </c>
      <c r="M843" s="115">
        <f t="shared" si="1193"/>
        <v>1829.2</v>
      </c>
      <c r="N843" s="7">
        <v>5237.9452617275747</v>
      </c>
      <c r="O843" s="7">
        <v>5738.028861571599</v>
      </c>
      <c r="P843" s="7">
        <v>7647.9</v>
      </c>
      <c r="Q843" s="121" t="s">
        <v>392</v>
      </c>
      <c r="R843">
        <v>1</v>
      </c>
      <c r="S843">
        <v>1</v>
      </c>
      <c r="T843">
        <v>1</v>
      </c>
      <c r="U843" t="e">
        <f t="shared" si="1194"/>
        <v>#VALUE!</v>
      </c>
      <c r="V843">
        <f t="shared" si="1195"/>
        <v>2883</v>
      </c>
      <c r="W843">
        <f t="shared" si="1196"/>
        <v>3158</v>
      </c>
      <c r="X843">
        <f t="shared" si="1197"/>
        <v>4209</v>
      </c>
      <c r="Y843" t="e">
        <f t="shared" si="1186"/>
        <v>#VALUE!</v>
      </c>
      <c r="Z843">
        <f t="shared" si="1187"/>
        <v>496</v>
      </c>
      <c r="AA843">
        <f t="shared" si="1188"/>
        <v>543</v>
      </c>
      <c r="AB843" s="8">
        <f t="shared" si="1189"/>
        <v>724</v>
      </c>
      <c r="AC843" s="213" t="e">
        <f t="shared" si="1209"/>
        <v>#VALUE!</v>
      </c>
      <c r="AD843" s="213">
        <f t="shared" si="1210"/>
        <v>1.499577320295189</v>
      </c>
      <c r="AE843" s="213">
        <f t="shared" si="1211"/>
        <v>1.7939642506094404</v>
      </c>
      <c r="AF843" s="213">
        <f t="shared" si="1212"/>
        <v>3.1716867839242373</v>
      </c>
      <c r="AG843" s="167">
        <f t="shared" si="1198"/>
        <v>3.969E-4</v>
      </c>
      <c r="AH843" s="167">
        <f t="shared" si="1199"/>
        <v>1.7345999999999999</v>
      </c>
      <c r="AI843" s="167">
        <f t="shared" si="1200"/>
        <v>4</v>
      </c>
      <c r="AJ843" s="167">
        <f t="shared" si="1201"/>
        <v>5.7428799999999995E-4</v>
      </c>
      <c r="AK843" s="115">
        <v>877</v>
      </c>
      <c r="AL843" s="7">
        <v>961</v>
      </c>
      <c r="AM843" s="7">
        <v>1281</v>
      </c>
      <c r="AN843">
        <v>1</v>
      </c>
      <c r="AO843">
        <v>1</v>
      </c>
      <c r="AP843">
        <v>1</v>
      </c>
      <c r="AQ843">
        <f t="shared" si="1202"/>
        <v>988</v>
      </c>
      <c r="AR843">
        <f t="shared" si="1202"/>
        <v>1082</v>
      </c>
      <c r="AS843">
        <f t="shared" si="1220"/>
        <v>1443</v>
      </c>
      <c r="AT843">
        <f t="shared" si="1190"/>
        <v>425</v>
      </c>
      <c r="AU843">
        <f t="shared" si="1191"/>
        <v>465</v>
      </c>
      <c r="AV843" s="8">
        <f t="shared" si="1192"/>
        <v>620</v>
      </c>
      <c r="AW843" s="213">
        <f t="shared" si="1213"/>
        <v>1.1045235676622975</v>
      </c>
      <c r="AX843" s="213">
        <f t="shared" si="1214"/>
        <v>1.3197339484872046</v>
      </c>
      <c r="AY843" s="213">
        <f t="shared" si="1215"/>
        <v>2.3327575945140802</v>
      </c>
      <c r="AZ843" s="119">
        <f t="shared" si="1219"/>
        <v>0.4</v>
      </c>
      <c r="BA843" s="1">
        <v>14.8</v>
      </c>
      <c r="BB843">
        <v>16.600000000000001</v>
      </c>
      <c r="BC843">
        <v>28</v>
      </c>
      <c r="BE843" s="7">
        <v>2690</v>
      </c>
      <c r="BG843" s="123">
        <f t="shared" si="1203"/>
        <v>0.68</v>
      </c>
      <c r="BJ843">
        <v>0</v>
      </c>
      <c r="BK843">
        <v>10.4</v>
      </c>
      <c r="BL843">
        <v>12.2</v>
      </c>
      <c r="BM843">
        <v>21.85</v>
      </c>
      <c r="BO843">
        <f t="shared" si="1218"/>
        <v>1</v>
      </c>
      <c r="BP843">
        <f t="shared" si="1218"/>
        <v>1</v>
      </c>
      <c r="BQ843">
        <f t="shared" si="1218"/>
        <v>1</v>
      </c>
      <c r="BR843">
        <f t="shared" si="1204"/>
        <v>988</v>
      </c>
      <c r="BS843">
        <f t="shared" si="1216"/>
        <v>1082</v>
      </c>
      <c r="BT843">
        <f t="shared" si="1217"/>
        <v>1443</v>
      </c>
      <c r="BV843">
        <f t="shared" si="1205"/>
        <v>0</v>
      </c>
      <c r="BW843">
        <f t="shared" si="1206"/>
        <v>0</v>
      </c>
      <c r="BX843">
        <f t="shared" si="1207"/>
        <v>0</v>
      </c>
      <c r="BY843">
        <f t="shared" si="1221"/>
        <v>1</v>
      </c>
    </row>
    <row r="844" spans="1:77" x14ac:dyDescent="0.25">
      <c r="A844" t="str">
        <f t="shared" si="1208"/>
        <v>33015</v>
      </c>
      <c r="D844">
        <v>3</v>
      </c>
      <c r="E844">
        <v>30</v>
      </c>
      <c r="F844">
        <v>40.5</v>
      </c>
      <c r="G844">
        <v>15</v>
      </c>
      <c r="H844">
        <v>16.5</v>
      </c>
      <c r="I844">
        <v>0</v>
      </c>
      <c r="J844">
        <v>26</v>
      </c>
      <c r="K844">
        <v>30</v>
      </c>
      <c r="L844">
        <v>48.1</v>
      </c>
      <c r="M844" s="115">
        <f t="shared" si="1193"/>
        <v>2609.6000000000004</v>
      </c>
      <c r="N844" s="7">
        <v>4729.715265656896</v>
      </c>
      <c r="O844" s="7">
        <v>4901.7743245246338</v>
      </c>
      <c r="P844" s="7">
        <v>7188.36</v>
      </c>
      <c r="Q844" s="121" t="s">
        <v>392</v>
      </c>
      <c r="R844">
        <v>1</v>
      </c>
      <c r="S844">
        <v>1</v>
      </c>
      <c r="T844">
        <v>1</v>
      </c>
      <c r="U844" t="e">
        <f t="shared" si="1194"/>
        <v>#VALUE!</v>
      </c>
      <c r="V844">
        <f t="shared" si="1195"/>
        <v>2603</v>
      </c>
      <c r="W844">
        <f t="shared" si="1196"/>
        <v>2698</v>
      </c>
      <c r="X844">
        <f t="shared" si="1197"/>
        <v>3956</v>
      </c>
      <c r="Y844" t="e">
        <f t="shared" si="1186"/>
        <v>#VALUE!</v>
      </c>
      <c r="Z844">
        <f t="shared" si="1187"/>
        <v>448</v>
      </c>
      <c r="AA844">
        <f t="shared" si="1188"/>
        <v>464</v>
      </c>
      <c r="AB844" s="8">
        <f t="shared" si="1189"/>
        <v>680</v>
      </c>
      <c r="AC844" s="213" t="e">
        <f t="shared" si="1209"/>
        <v>#VALUE!</v>
      </c>
      <c r="AD844" s="213">
        <f t="shared" si="1210"/>
        <v>0.93207790701041138</v>
      </c>
      <c r="AE844" s="213">
        <f t="shared" si="1211"/>
        <v>0.99959866552865673</v>
      </c>
      <c r="AF844" s="213">
        <f t="shared" si="1212"/>
        <v>2.1414633974601371</v>
      </c>
      <c r="AG844" s="167">
        <f t="shared" si="1198"/>
        <v>2.0829999999999999E-4</v>
      </c>
      <c r="AH844" s="167">
        <f t="shared" si="1199"/>
        <v>1.724</v>
      </c>
      <c r="AI844" s="167">
        <f t="shared" si="1200"/>
        <v>2</v>
      </c>
      <c r="AJ844" s="167">
        <f t="shared" si="1201"/>
        <v>4.6182900000000003E-4</v>
      </c>
      <c r="AK844" s="115">
        <v>645.62512273636446</v>
      </c>
      <c r="AL844" s="7">
        <v>669.11187505864359</v>
      </c>
      <c r="AM844" s="7">
        <v>981.24</v>
      </c>
      <c r="AN844">
        <v>1</v>
      </c>
      <c r="AO844">
        <v>1</v>
      </c>
      <c r="AP844">
        <v>1</v>
      </c>
      <c r="AQ844">
        <f t="shared" si="1202"/>
        <v>727</v>
      </c>
      <c r="AR844">
        <f t="shared" si="1202"/>
        <v>754</v>
      </c>
      <c r="AS844">
        <f t="shared" si="1220"/>
        <v>1105</v>
      </c>
      <c r="AT844">
        <f t="shared" si="1190"/>
        <v>313</v>
      </c>
      <c r="AU844">
        <f t="shared" si="1191"/>
        <v>324</v>
      </c>
      <c r="AV844" s="8">
        <f t="shared" si="1192"/>
        <v>475</v>
      </c>
      <c r="AW844" s="213">
        <f t="shared" si="1213"/>
        <v>0.45617607598398546</v>
      </c>
      <c r="AX844" s="213">
        <f t="shared" si="1214"/>
        <v>0.48867310183783952</v>
      </c>
      <c r="AY844" s="213">
        <f t="shared" si="1215"/>
        <v>1.0473850912877127</v>
      </c>
      <c r="AZ844" s="119">
        <f t="shared" si="1219"/>
        <v>0.3</v>
      </c>
      <c r="BA844" s="1">
        <v>16.399999999999999</v>
      </c>
      <c r="BB844">
        <v>17.7</v>
      </c>
      <c r="BC844">
        <v>29.7</v>
      </c>
      <c r="BE844" s="7">
        <v>3262</v>
      </c>
      <c r="BG844" s="123">
        <f t="shared" si="1203"/>
        <v>0.8</v>
      </c>
      <c r="BJ844">
        <v>0</v>
      </c>
      <c r="BK844">
        <v>10</v>
      </c>
      <c r="BL844">
        <v>10.9</v>
      </c>
      <c r="BM844">
        <v>21.85</v>
      </c>
      <c r="BO844">
        <f t="shared" si="1218"/>
        <v>1</v>
      </c>
      <c r="BP844">
        <f t="shared" si="1218"/>
        <v>1</v>
      </c>
      <c r="BQ844">
        <f t="shared" si="1218"/>
        <v>1</v>
      </c>
      <c r="BR844">
        <f t="shared" si="1204"/>
        <v>727</v>
      </c>
      <c r="BS844">
        <f t="shared" si="1216"/>
        <v>754</v>
      </c>
      <c r="BT844">
        <f t="shared" si="1217"/>
        <v>1105</v>
      </c>
      <c r="BV844">
        <f t="shared" si="1205"/>
        <v>0</v>
      </c>
      <c r="BW844">
        <f t="shared" si="1206"/>
        <v>0</v>
      </c>
      <c r="BX844">
        <f t="shared" si="1207"/>
        <v>0</v>
      </c>
      <c r="BY844">
        <f t="shared" si="1221"/>
        <v>1</v>
      </c>
    </row>
    <row r="845" spans="1:77" x14ac:dyDescent="0.25">
      <c r="A845" t="str">
        <f t="shared" si="1208"/>
        <v>33016</v>
      </c>
      <c r="D845">
        <v>3</v>
      </c>
      <c r="E845">
        <v>30</v>
      </c>
      <c r="F845">
        <v>40.5</v>
      </c>
      <c r="G845">
        <v>16</v>
      </c>
      <c r="H845">
        <v>16.5</v>
      </c>
      <c r="I845">
        <v>0</v>
      </c>
      <c r="J845">
        <v>26</v>
      </c>
      <c r="K845">
        <v>30</v>
      </c>
      <c r="L845">
        <v>48.1</v>
      </c>
      <c r="M845" s="115">
        <f t="shared" si="1193"/>
        <v>2415.36</v>
      </c>
      <c r="N845" s="7">
        <v>6916.3686790875245</v>
      </c>
      <c r="O845" s="7">
        <v>7167.9744986485921</v>
      </c>
      <c r="P845" s="7">
        <v>10511.7</v>
      </c>
      <c r="Q845" s="121" t="s">
        <v>392</v>
      </c>
      <c r="R845">
        <v>1</v>
      </c>
      <c r="S845">
        <v>1</v>
      </c>
      <c r="T845">
        <v>1</v>
      </c>
      <c r="U845" t="e">
        <f t="shared" si="1194"/>
        <v>#VALUE!</v>
      </c>
      <c r="V845">
        <f t="shared" si="1195"/>
        <v>3806</v>
      </c>
      <c r="W845">
        <f t="shared" si="1196"/>
        <v>3945</v>
      </c>
      <c r="X845">
        <f t="shared" si="1197"/>
        <v>5785</v>
      </c>
      <c r="Y845" t="e">
        <f t="shared" si="1186"/>
        <v>#VALUE!</v>
      </c>
      <c r="Z845">
        <f t="shared" si="1187"/>
        <v>655</v>
      </c>
      <c r="AA845">
        <f t="shared" si="1188"/>
        <v>679</v>
      </c>
      <c r="AB845" s="8">
        <f t="shared" si="1189"/>
        <v>995</v>
      </c>
      <c r="AC845" s="213" t="e">
        <f t="shared" si="1209"/>
        <v>#VALUE!</v>
      </c>
      <c r="AD845" s="213">
        <f t="shared" si="1210"/>
        <v>5.9471982700544324</v>
      </c>
      <c r="AE845" s="213">
        <f t="shared" si="1211"/>
        <v>6.3900388042109997</v>
      </c>
      <c r="AF845" s="213">
        <f t="shared" si="1212"/>
        <v>13.700897317450424</v>
      </c>
      <c r="AG845" s="167">
        <f t="shared" si="1198"/>
        <v>2.0829999999999999E-4</v>
      </c>
      <c r="AH845" s="167">
        <f t="shared" si="1199"/>
        <v>1.724</v>
      </c>
      <c r="AI845" s="167">
        <f t="shared" si="1200"/>
        <v>4</v>
      </c>
      <c r="AJ845" s="167">
        <f t="shared" si="1201"/>
        <v>1.392796E-3</v>
      </c>
      <c r="AK845" s="115">
        <v>1059</v>
      </c>
      <c r="AL845" s="7">
        <v>1098</v>
      </c>
      <c r="AM845" s="7">
        <v>1610</v>
      </c>
      <c r="AN845">
        <v>1</v>
      </c>
      <c r="AO845">
        <v>1</v>
      </c>
      <c r="AP845">
        <v>1</v>
      </c>
      <c r="AQ845">
        <f t="shared" si="1202"/>
        <v>1193</v>
      </c>
      <c r="AR845">
        <f t="shared" si="1202"/>
        <v>1237</v>
      </c>
      <c r="AS845">
        <f t="shared" si="1220"/>
        <v>1813</v>
      </c>
      <c r="AT845">
        <f t="shared" si="1190"/>
        <v>513</v>
      </c>
      <c r="AU845">
        <f t="shared" si="1191"/>
        <v>532</v>
      </c>
      <c r="AV845" s="8">
        <f t="shared" si="1192"/>
        <v>780</v>
      </c>
      <c r="AW845" s="213">
        <f t="shared" si="1213"/>
        <v>3.6519874987777072</v>
      </c>
      <c r="AX845" s="213">
        <f t="shared" si="1214"/>
        <v>3.9268714300618597</v>
      </c>
      <c r="AY845" s="213">
        <f t="shared" si="1215"/>
        <v>8.4276260995472718</v>
      </c>
      <c r="AZ845" s="119">
        <f t="shared" si="1219"/>
        <v>0.6</v>
      </c>
      <c r="BA845" s="1">
        <v>16.399999999999999</v>
      </c>
      <c r="BB845">
        <v>17.7</v>
      </c>
      <c r="BC845">
        <v>29.7</v>
      </c>
      <c r="BE845" s="7">
        <v>3552</v>
      </c>
      <c r="BG845" s="123">
        <f t="shared" si="1203"/>
        <v>0.68</v>
      </c>
      <c r="BJ845">
        <v>0</v>
      </c>
      <c r="BK845">
        <v>10</v>
      </c>
      <c r="BL845">
        <v>10.9</v>
      </c>
      <c r="BM845">
        <v>21.85</v>
      </c>
      <c r="BO845">
        <f t="shared" si="1218"/>
        <v>1</v>
      </c>
      <c r="BP845">
        <f t="shared" si="1218"/>
        <v>1</v>
      </c>
      <c r="BQ845">
        <f t="shared" si="1218"/>
        <v>1</v>
      </c>
      <c r="BR845">
        <f t="shared" si="1204"/>
        <v>1193</v>
      </c>
      <c r="BS845">
        <f t="shared" si="1216"/>
        <v>1237</v>
      </c>
      <c r="BT845">
        <f t="shared" si="1217"/>
        <v>1813</v>
      </c>
      <c r="BV845">
        <f t="shared" si="1205"/>
        <v>0</v>
      </c>
      <c r="BW845">
        <f t="shared" si="1206"/>
        <v>0</v>
      </c>
      <c r="BX845">
        <f t="shared" si="1207"/>
        <v>0</v>
      </c>
      <c r="BY845">
        <f t="shared" si="1221"/>
        <v>1</v>
      </c>
    </row>
    <row r="846" spans="1:77" x14ac:dyDescent="0.25">
      <c r="A846" t="str">
        <f t="shared" si="1208"/>
        <v>33020</v>
      </c>
      <c r="D846">
        <v>3</v>
      </c>
      <c r="E846">
        <v>30</v>
      </c>
      <c r="F846">
        <v>40.5</v>
      </c>
      <c r="G846">
        <v>20</v>
      </c>
      <c r="H846">
        <v>21.5</v>
      </c>
      <c r="I846">
        <v>0</v>
      </c>
      <c r="J846">
        <v>26</v>
      </c>
      <c r="K846">
        <v>30</v>
      </c>
      <c r="L846">
        <v>48.1</v>
      </c>
      <c r="M846" s="115">
        <f t="shared" si="1193"/>
        <v>3659.2000000000003</v>
      </c>
      <c r="N846" s="7">
        <v>6176.0620183272586</v>
      </c>
      <c r="O846" s="7">
        <v>6765.7106634844222</v>
      </c>
      <c r="P846" s="7">
        <v>9017.64</v>
      </c>
      <c r="Q846" s="121" t="s">
        <v>392</v>
      </c>
      <c r="R846">
        <v>1</v>
      </c>
      <c r="S846">
        <v>1</v>
      </c>
      <c r="T846">
        <v>1</v>
      </c>
      <c r="U846" t="e">
        <f t="shared" si="1194"/>
        <v>#VALUE!</v>
      </c>
      <c r="V846">
        <f t="shared" si="1195"/>
        <v>3399</v>
      </c>
      <c r="W846">
        <f t="shared" si="1196"/>
        <v>3723</v>
      </c>
      <c r="X846">
        <f t="shared" si="1197"/>
        <v>4963</v>
      </c>
      <c r="Y846" t="e">
        <f t="shared" ref="Y846:Y909" si="1222">ROUND(U846*3600/(4186*ABS($O$1-$O$2)),0)</f>
        <v>#VALUE!</v>
      </c>
      <c r="Z846">
        <f t="shared" ref="Z846:Z909" si="1223">ROUND(V846*3600/(4186*ABS($O$1-$O$2)),0)</f>
        <v>585</v>
      </c>
      <c r="AA846">
        <f t="shared" ref="AA846:AA909" si="1224">ROUND(W846*3600/(4186*ABS($O$1-$O$2)),0)</f>
        <v>640</v>
      </c>
      <c r="AB846" s="8">
        <f t="shared" ref="AB846:AB909" si="1225">ROUND(X846*3600/(4186*ABS($O$1-$O$2)),0)</f>
        <v>854</v>
      </c>
      <c r="AC846" s="213" t="e">
        <f t="shared" si="1209"/>
        <v>#VALUE!</v>
      </c>
      <c r="AD846" s="213">
        <f t="shared" si="1210"/>
        <v>1.2857783481405567</v>
      </c>
      <c r="AE846" s="213">
        <f t="shared" si="1211"/>
        <v>1.5382434349030825</v>
      </c>
      <c r="AF846" s="213">
        <f t="shared" si="1212"/>
        <v>2.7352926230339287</v>
      </c>
      <c r="AG846" s="167">
        <f t="shared" si="1198"/>
        <v>1.2760000000000001E-4</v>
      </c>
      <c r="AH846" s="167">
        <f t="shared" si="1199"/>
        <v>1.7219</v>
      </c>
      <c r="AI846" s="167">
        <f t="shared" si="1200"/>
        <v>2</v>
      </c>
      <c r="AJ846" s="167">
        <f t="shared" si="1201"/>
        <v>3.76611E-4</v>
      </c>
      <c r="AK846" s="115">
        <v>763.26517311676128</v>
      </c>
      <c r="AL846" s="7">
        <v>836.13657141043336</v>
      </c>
      <c r="AM846" s="7">
        <v>1114.44</v>
      </c>
      <c r="AN846">
        <v>1</v>
      </c>
      <c r="AO846">
        <v>1</v>
      </c>
      <c r="AP846">
        <v>1</v>
      </c>
      <c r="AQ846">
        <f t="shared" si="1202"/>
        <v>860</v>
      </c>
      <c r="AR846">
        <f t="shared" si="1202"/>
        <v>942</v>
      </c>
      <c r="AS846">
        <f t="shared" si="1220"/>
        <v>1255</v>
      </c>
      <c r="AT846">
        <f t="shared" ref="AT846:AT909" si="1226">ROUND(AQ846*3600/(4186*ABS($AM$1-$AM$2)),0)</f>
        <v>370</v>
      </c>
      <c r="AU846">
        <f t="shared" ref="AU846:AU909" si="1227">ROUND(AR846*3600/(4186*ABS($AM$1-$AM$2)),0)</f>
        <v>405</v>
      </c>
      <c r="AV846" s="8">
        <f t="shared" ref="AV846:AV909" si="1228">ROUND(AS846*3600/(4186*ABS($AM$1-$AM$2)),0)</f>
        <v>540</v>
      </c>
      <c r="AW846" s="213">
        <f t="shared" si="1213"/>
        <v>0.51558263051812225</v>
      </c>
      <c r="AX846" s="213">
        <f t="shared" si="1214"/>
        <v>0.61743205439901494</v>
      </c>
      <c r="AY846" s="213">
        <f t="shared" si="1215"/>
        <v>1.0960098001519842</v>
      </c>
      <c r="AZ846" s="119">
        <f t="shared" si="1219"/>
        <v>0.4</v>
      </c>
      <c r="BA846" s="1">
        <v>16.399999999999999</v>
      </c>
      <c r="BB846">
        <v>17.7</v>
      </c>
      <c r="BC846">
        <v>29.7</v>
      </c>
      <c r="BE846" s="7">
        <v>4574</v>
      </c>
      <c r="BG846" s="123">
        <f t="shared" si="1203"/>
        <v>0.8</v>
      </c>
      <c r="BJ846">
        <v>0</v>
      </c>
      <c r="BK846">
        <v>10</v>
      </c>
      <c r="BL846">
        <v>10.9</v>
      </c>
      <c r="BM846">
        <v>21.85</v>
      </c>
      <c r="BO846">
        <f t="shared" si="1218"/>
        <v>1</v>
      </c>
      <c r="BP846">
        <f t="shared" si="1218"/>
        <v>1</v>
      </c>
      <c r="BQ846">
        <f t="shared" si="1218"/>
        <v>1</v>
      </c>
      <c r="BR846">
        <f t="shared" si="1204"/>
        <v>860</v>
      </c>
      <c r="BS846">
        <f t="shared" si="1216"/>
        <v>942</v>
      </c>
      <c r="BT846">
        <f t="shared" si="1217"/>
        <v>1255</v>
      </c>
      <c r="BV846">
        <f t="shared" si="1205"/>
        <v>0</v>
      </c>
      <c r="BW846">
        <f t="shared" si="1206"/>
        <v>0</v>
      </c>
      <c r="BX846">
        <f t="shared" si="1207"/>
        <v>0</v>
      </c>
      <c r="BY846">
        <f t="shared" si="1221"/>
        <v>1</v>
      </c>
    </row>
    <row r="847" spans="1:77" x14ac:dyDescent="0.25">
      <c r="A847" t="str">
        <f t="shared" si="1208"/>
        <v>33021</v>
      </c>
      <c r="D847">
        <v>3</v>
      </c>
      <c r="E847">
        <v>30</v>
      </c>
      <c r="F847">
        <v>40.5</v>
      </c>
      <c r="G847">
        <v>21</v>
      </c>
      <c r="H847">
        <v>21.5</v>
      </c>
      <c r="I847">
        <v>0</v>
      </c>
      <c r="J847">
        <v>26</v>
      </c>
      <c r="K847">
        <v>30</v>
      </c>
      <c r="L847">
        <v>48.1</v>
      </c>
      <c r="M847" s="115">
        <f t="shared" si="1193"/>
        <v>3740</v>
      </c>
      <c r="N847" s="7">
        <v>8907.2895892451361</v>
      </c>
      <c r="O847" s="7">
        <v>9231.3217513746804</v>
      </c>
      <c r="P847" s="7">
        <v>13537.56</v>
      </c>
      <c r="Q847" s="121" t="s">
        <v>392</v>
      </c>
      <c r="R847">
        <v>1</v>
      </c>
      <c r="S847">
        <v>1</v>
      </c>
      <c r="T847">
        <v>1</v>
      </c>
      <c r="U847" t="e">
        <f t="shared" si="1194"/>
        <v>#VALUE!</v>
      </c>
      <c r="V847">
        <f t="shared" si="1195"/>
        <v>4902</v>
      </c>
      <c r="W847">
        <f t="shared" si="1196"/>
        <v>5080</v>
      </c>
      <c r="X847">
        <f t="shared" si="1197"/>
        <v>7450</v>
      </c>
      <c r="Y847" t="e">
        <f t="shared" si="1222"/>
        <v>#VALUE!</v>
      </c>
      <c r="Z847">
        <f t="shared" si="1223"/>
        <v>843</v>
      </c>
      <c r="AA847">
        <f t="shared" si="1224"/>
        <v>874</v>
      </c>
      <c r="AB847" s="8">
        <f t="shared" si="1225"/>
        <v>1281</v>
      </c>
      <c r="AC847" s="213" t="e">
        <f t="shared" si="1209"/>
        <v>#VALUE!</v>
      </c>
      <c r="AD847" s="213">
        <f t="shared" si="1210"/>
        <v>3.6662425847341193</v>
      </c>
      <c r="AE847" s="213">
        <f t="shared" si="1211"/>
        <v>3.9399262574475751</v>
      </c>
      <c r="AF847" s="213">
        <f t="shared" si="1212"/>
        <v>8.4441263061184451</v>
      </c>
      <c r="AG847" s="167">
        <f t="shared" si="1198"/>
        <v>1.2760000000000001E-4</v>
      </c>
      <c r="AH847" s="167">
        <f t="shared" si="1199"/>
        <v>1.7219</v>
      </c>
      <c r="AI847" s="167">
        <f t="shared" si="1200"/>
        <v>4</v>
      </c>
      <c r="AJ847" s="167">
        <f t="shared" si="1201"/>
        <v>5.1420100000000005E-4</v>
      </c>
      <c r="AK847" s="115">
        <v>1155.4060454399644</v>
      </c>
      <c r="AL847" s="7">
        <v>1197.4377673560793</v>
      </c>
      <c r="AM847" s="7">
        <v>1756.02</v>
      </c>
      <c r="AN847">
        <v>1</v>
      </c>
      <c r="AO847">
        <v>1</v>
      </c>
      <c r="AP847">
        <v>1</v>
      </c>
      <c r="AQ847">
        <f t="shared" si="1202"/>
        <v>1301</v>
      </c>
      <c r="AR847">
        <f t="shared" si="1202"/>
        <v>1349</v>
      </c>
      <c r="AS847">
        <f t="shared" si="1220"/>
        <v>1978</v>
      </c>
      <c r="AT847">
        <f t="shared" si="1226"/>
        <v>559</v>
      </c>
      <c r="AU847">
        <f t="shared" si="1227"/>
        <v>580</v>
      </c>
      <c r="AV847" s="8">
        <f t="shared" si="1228"/>
        <v>851</v>
      </c>
      <c r="AW847" s="213">
        <f t="shared" si="1213"/>
        <v>1.6166235904373549</v>
      </c>
      <c r="AX847" s="213">
        <f t="shared" si="1214"/>
        <v>1.7399076583624045</v>
      </c>
      <c r="AY847" s="213">
        <f t="shared" si="1215"/>
        <v>3.7359297756740641</v>
      </c>
      <c r="AZ847" s="119">
        <f t="shared" si="1219"/>
        <v>0.8</v>
      </c>
      <c r="BA847" s="1">
        <v>16.399999999999999</v>
      </c>
      <c r="BB847">
        <v>17.7</v>
      </c>
      <c r="BC847">
        <v>29.7</v>
      </c>
      <c r="BE847" s="7">
        <v>4675</v>
      </c>
      <c r="BG847" s="123">
        <f t="shared" si="1203"/>
        <v>0.8</v>
      </c>
      <c r="BJ847">
        <v>0</v>
      </c>
      <c r="BK847">
        <v>10</v>
      </c>
      <c r="BL847">
        <v>10.9</v>
      </c>
      <c r="BM847">
        <v>21.85</v>
      </c>
      <c r="BO847">
        <f t="shared" si="1218"/>
        <v>1</v>
      </c>
      <c r="BP847">
        <f t="shared" si="1218"/>
        <v>1</v>
      </c>
      <c r="BQ847">
        <f t="shared" si="1218"/>
        <v>1</v>
      </c>
      <c r="BR847">
        <f t="shared" si="1204"/>
        <v>1301</v>
      </c>
      <c r="BS847">
        <f t="shared" si="1216"/>
        <v>1349</v>
      </c>
      <c r="BT847">
        <f t="shared" si="1217"/>
        <v>1978</v>
      </c>
      <c r="BV847">
        <f t="shared" si="1205"/>
        <v>0</v>
      </c>
      <c r="BW847">
        <f t="shared" si="1206"/>
        <v>0</v>
      </c>
      <c r="BX847">
        <f t="shared" si="1207"/>
        <v>0</v>
      </c>
      <c r="BY847">
        <f t="shared" si="1221"/>
        <v>1</v>
      </c>
    </row>
    <row r="848" spans="1:77" x14ac:dyDescent="0.25">
      <c r="A848" t="str">
        <f t="shared" si="1208"/>
        <v>33010</v>
      </c>
      <c r="D848">
        <v>3</v>
      </c>
      <c r="E848">
        <v>30</v>
      </c>
      <c r="F848">
        <v>40.5</v>
      </c>
      <c r="G848">
        <v>10</v>
      </c>
      <c r="H848">
        <v>11.5</v>
      </c>
      <c r="I848">
        <v>0</v>
      </c>
      <c r="J848">
        <v>26</v>
      </c>
      <c r="K848">
        <v>30</v>
      </c>
      <c r="L848">
        <v>47.8</v>
      </c>
      <c r="M848" s="115">
        <f t="shared" si="1193"/>
        <v>1933.2</v>
      </c>
      <c r="N848" s="7">
        <v>4178.1784000000007</v>
      </c>
      <c r="O848" s="7">
        <v>4608.2849999999999</v>
      </c>
      <c r="P848" s="7">
        <v>6144.38</v>
      </c>
      <c r="Q848" s="121" t="s">
        <v>392</v>
      </c>
      <c r="R848">
        <v>1</v>
      </c>
      <c r="S848">
        <v>1</v>
      </c>
      <c r="T848">
        <v>1</v>
      </c>
      <c r="U848" t="e">
        <f t="shared" si="1194"/>
        <v>#VALUE!</v>
      </c>
      <c r="V848">
        <f t="shared" si="1195"/>
        <v>2299</v>
      </c>
      <c r="W848">
        <f t="shared" si="1196"/>
        <v>2536</v>
      </c>
      <c r="X848">
        <f t="shared" si="1197"/>
        <v>3381</v>
      </c>
      <c r="Y848" t="e">
        <f t="shared" si="1222"/>
        <v>#VALUE!</v>
      </c>
      <c r="Z848">
        <f t="shared" si="1223"/>
        <v>395</v>
      </c>
      <c r="AA848">
        <f t="shared" si="1224"/>
        <v>436</v>
      </c>
      <c r="AB848" s="8">
        <f t="shared" si="1225"/>
        <v>582</v>
      </c>
      <c r="AC848" s="213" t="e">
        <f t="shared" si="1209"/>
        <v>#VALUE!</v>
      </c>
      <c r="AD848" s="213">
        <f t="shared" si="1210"/>
        <v>0.60042647880500311</v>
      </c>
      <c r="AE848" s="213">
        <f t="shared" si="1211"/>
        <v>0.73032000426201793</v>
      </c>
      <c r="AF848" s="213">
        <f t="shared" si="1212"/>
        <v>1.2952813365785474</v>
      </c>
      <c r="AG848" s="167">
        <f t="shared" si="1198"/>
        <v>3.969E-4</v>
      </c>
      <c r="AH848" s="167">
        <f t="shared" si="1199"/>
        <v>1.7345999999999999</v>
      </c>
      <c r="AI848" s="167">
        <f t="shared" si="1200"/>
        <v>2</v>
      </c>
      <c r="AJ848" s="167">
        <f t="shared" si="1201"/>
        <v>3.6734700000000002E-4</v>
      </c>
      <c r="AK848" s="115">
        <v>579.25120000000004</v>
      </c>
      <c r="AL848" s="7">
        <v>638.88</v>
      </c>
      <c r="AM848" s="7">
        <v>851.84</v>
      </c>
      <c r="AN848">
        <v>1</v>
      </c>
      <c r="AO848">
        <v>1</v>
      </c>
      <c r="AP848">
        <v>1</v>
      </c>
      <c r="AQ848">
        <f t="shared" si="1202"/>
        <v>652</v>
      </c>
      <c r="AR848">
        <f t="shared" si="1202"/>
        <v>719</v>
      </c>
      <c r="AS848">
        <f t="shared" si="1220"/>
        <v>959</v>
      </c>
      <c r="AT848">
        <f t="shared" si="1226"/>
        <v>280</v>
      </c>
      <c r="AU848">
        <f t="shared" si="1227"/>
        <v>309</v>
      </c>
      <c r="AV848" s="8">
        <f t="shared" si="1228"/>
        <v>412</v>
      </c>
      <c r="AW848" s="213">
        <f t="shared" si="1213"/>
        <v>0.30356568783619847</v>
      </c>
      <c r="AX848" s="213">
        <f t="shared" si="1214"/>
        <v>0.3690330103561803</v>
      </c>
      <c r="AY848" s="213">
        <f t="shared" si="1215"/>
        <v>0.65275224200824877</v>
      </c>
      <c r="AZ848" s="119">
        <f t="shared" si="1219"/>
        <v>0.2</v>
      </c>
      <c r="BA848" s="1">
        <v>16.2</v>
      </c>
      <c r="BB848">
        <v>18.600000000000001</v>
      </c>
      <c r="BC848">
        <v>31.4</v>
      </c>
      <c r="BE848" s="7">
        <v>2148</v>
      </c>
      <c r="BG848" s="123">
        <f t="shared" si="1203"/>
        <v>0.9</v>
      </c>
      <c r="BJ848">
        <v>0</v>
      </c>
      <c r="BK848">
        <v>10.199999999999999</v>
      </c>
      <c r="BL848">
        <v>11.9</v>
      </c>
      <c r="BM848">
        <v>21.85</v>
      </c>
      <c r="BO848">
        <f t="shared" si="1218"/>
        <v>1</v>
      </c>
      <c r="BP848">
        <f t="shared" si="1218"/>
        <v>1</v>
      </c>
      <c r="BQ848">
        <f t="shared" si="1218"/>
        <v>1</v>
      </c>
      <c r="BR848">
        <f t="shared" si="1204"/>
        <v>652</v>
      </c>
      <c r="BS848">
        <f t="shared" si="1216"/>
        <v>719</v>
      </c>
      <c r="BT848">
        <f t="shared" si="1217"/>
        <v>959</v>
      </c>
      <c r="BV848">
        <f t="shared" si="1205"/>
        <v>0</v>
      </c>
      <c r="BW848">
        <f t="shared" si="1206"/>
        <v>0</v>
      </c>
      <c r="BX848">
        <f t="shared" si="1207"/>
        <v>0</v>
      </c>
      <c r="BY848">
        <f t="shared" si="1221"/>
        <v>1</v>
      </c>
    </row>
    <row r="849" spans="1:77" x14ac:dyDescent="0.25">
      <c r="A849" t="str">
        <f t="shared" si="1208"/>
        <v>33011</v>
      </c>
      <c r="D849">
        <v>3</v>
      </c>
      <c r="E849">
        <v>30</v>
      </c>
      <c r="F849">
        <v>40.5</v>
      </c>
      <c r="G849">
        <v>11</v>
      </c>
      <c r="H849">
        <v>11.5</v>
      </c>
      <c r="I849">
        <v>0</v>
      </c>
      <c r="J849">
        <v>26</v>
      </c>
      <c r="K849">
        <v>30</v>
      </c>
      <c r="L849">
        <v>47.8</v>
      </c>
      <c r="M849" s="115">
        <f t="shared" si="1193"/>
        <v>1982.2</v>
      </c>
      <c r="N849" s="7">
        <v>5669.0920000000006</v>
      </c>
      <c r="O849" s="7">
        <v>6252.6749999999993</v>
      </c>
      <c r="P849" s="7">
        <v>8336.9</v>
      </c>
      <c r="Q849" s="121" t="s">
        <v>392</v>
      </c>
      <c r="R849">
        <v>1</v>
      </c>
      <c r="S849">
        <v>1</v>
      </c>
      <c r="T849">
        <v>1</v>
      </c>
      <c r="U849" t="e">
        <f t="shared" si="1194"/>
        <v>#VALUE!</v>
      </c>
      <c r="V849">
        <f t="shared" si="1195"/>
        <v>3120</v>
      </c>
      <c r="W849">
        <f t="shared" si="1196"/>
        <v>3441</v>
      </c>
      <c r="X849">
        <f t="shared" si="1197"/>
        <v>4588</v>
      </c>
      <c r="Y849" t="e">
        <f t="shared" si="1222"/>
        <v>#VALUE!</v>
      </c>
      <c r="Z849">
        <f t="shared" si="1223"/>
        <v>537</v>
      </c>
      <c r="AA849">
        <f t="shared" si="1224"/>
        <v>592</v>
      </c>
      <c r="AB849" s="8">
        <f t="shared" si="1225"/>
        <v>789</v>
      </c>
      <c r="AC849" s="213" t="e">
        <f t="shared" si="1209"/>
        <v>#VALUE!</v>
      </c>
      <c r="AD849" s="213">
        <f t="shared" si="1210"/>
        <v>1.7549262907933838</v>
      </c>
      <c r="AE849" s="213">
        <f t="shared" si="1211"/>
        <v>2.1287199689294121</v>
      </c>
      <c r="AF849" s="213">
        <f t="shared" si="1212"/>
        <v>3.7608157757513863</v>
      </c>
      <c r="AG849" s="167">
        <f t="shared" si="1198"/>
        <v>3.969E-4</v>
      </c>
      <c r="AH849" s="167">
        <f t="shared" si="1199"/>
        <v>1.7345999999999999</v>
      </c>
      <c r="AI849" s="167">
        <f t="shared" si="1200"/>
        <v>4</v>
      </c>
      <c r="AJ849" s="167">
        <f t="shared" si="1201"/>
        <v>5.7428799999999995E-4</v>
      </c>
      <c r="AK849" s="115">
        <v>949.51120000000003</v>
      </c>
      <c r="AL849" s="7">
        <v>1047.2549999999999</v>
      </c>
      <c r="AM849" s="7">
        <v>1396.34</v>
      </c>
      <c r="AN849">
        <v>1</v>
      </c>
      <c r="AO849">
        <v>1</v>
      </c>
      <c r="AP849">
        <v>1</v>
      </c>
      <c r="AQ849">
        <f t="shared" si="1202"/>
        <v>1069</v>
      </c>
      <c r="AR849">
        <f t="shared" si="1202"/>
        <v>1179</v>
      </c>
      <c r="AS849">
        <f t="shared" si="1220"/>
        <v>1573</v>
      </c>
      <c r="AT849">
        <f t="shared" si="1226"/>
        <v>460</v>
      </c>
      <c r="AU849">
        <f t="shared" si="1227"/>
        <v>507</v>
      </c>
      <c r="AV849" s="8">
        <f t="shared" si="1228"/>
        <v>676</v>
      </c>
      <c r="AW849" s="213">
        <f t="shared" si="1213"/>
        <v>1.2917942639055984</v>
      </c>
      <c r="AX849" s="213">
        <f t="shared" si="1214"/>
        <v>1.5661309450154697</v>
      </c>
      <c r="AY849" s="213">
        <f t="shared" si="1215"/>
        <v>2.7686223249521493</v>
      </c>
      <c r="AZ849" s="119">
        <f t="shared" si="1219"/>
        <v>0.4</v>
      </c>
      <c r="BA849" s="1">
        <v>16.2</v>
      </c>
      <c r="BB849">
        <v>18.600000000000001</v>
      </c>
      <c r="BC849">
        <v>31.4</v>
      </c>
      <c r="BE849" s="7">
        <v>2915</v>
      </c>
      <c r="BG849" s="123">
        <f t="shared" si="1203"/>
        <v>0.68</v>
      </c>
      <c r="BJ849">
        <v>0</v>
      </c>
      <c r="BK849">
        <v>10.199999999999999</v>
      </c>
      <c r="BL849">
        <v>11.9</v>
      </c>
      <c r="BM849">
        <v>21.85</v>
      </c>
      <c r="BO849">
        <f t="shared" si="1218"/>
        <v>1</v>
      </c>
      <c r="BP849">
        <f t="shared" si="1218"/>
        <v>1</v>
      </c>
      <c r="BQ849">
        <f t="shared" si="1218"/>
        <v>1</v>
      </c>
      <c r="BR849">
        <f t="shared" si="1204"/>
        <v>1069</v>
      </c>
      <c r="BS849">
        <f t="shared" si="1216"/>
        <v>1179</v>
      </c>
      <c r="BT849">
        <f t="shared" si="1217"/>
        <v>1573</v>
      </c>
      <c r="BV849">
        <f t="shared" si="1205"/>
        <v>0</v>
      </c>
      <c r="BW849">
        <f t="shared" si="1206"/>
        <v>0</v>
      </c>
      <c r="BX849">
        <f t="shared" si="1207"/>
        <v>0</v>
      </c>
      <c r="BY849">
        <f t="shared" si="1221"/>
        <v>1</v>
      </c>
    </row>
    <row r="850" spans="1:77" x14ac:dyDescent="0.25">
      <c r="A850" t="str">
        <f t="shared" si="1208"/>
        <v>33015</v>
      </c>
      <c r="D850">
        <v>3</v>
      </c>
      <c r="E850">
        <v>30</v>
      </c>
      <c r="F850">
        <v>40.5</v>
      </c>
      <c r="G850">
        <v>15</v>
      </c>
      <c r="H850">
        <v>16.5</v>
      </c>
      <c r="I850">
        <v>0</v>
      </c>
      <c r="J850">
        <v>26</v>
      </c>
      <c r="K850">
        <v>30</v>
      </c>
      <c r="L850">
        <v>48.1</v>
      </c>
      <c r="M850" s="115">
        <f t="shared" si="1193"/>
        <v>2826.4</v>
      </c>
      <c r="N850" s="7">
        <v>4942.1733310961072</v>
      </c>
      <c r="O850" s="7">
        <v>5121.9619484404784</v>
      </c>
      <c r="P850" s="7">
        <v>7511.2599999999993</v>
      </c>
      <c r="Q850" s="121" t="s">
        <v>392</v>
      </c>
      <c r="R850">
        <v>1</v>
      </c>
      <c r="S850">
        <v>1</v>
      </c>
      <c r="T850">
        <v>1</v>
      </c>
      <c r="U850" t="e">
        <f t="shared" si="1194"/>
        <v>#VALUE!</v>
      </c>
      <c r="V850">
        <f t="shared" si="1195"/>
        <v>2720</v>
      </c>
      <c r="W850">
        <f t="shared" si="1196"/>
        <v>2819</v>
      </c>
      <c r="X850">
        <f t="shared" si="1197"/>
        <v>4134</v>
      </c>
      <c r="Y850" t="e">
        <f t="shared" si="1222"/>
        <v>#VALUE!</v>
      </c>
      <c r="Z850">
        <f t="shared" si="1223"/>
        <v>468</v>
      </c>
      <c r="AA850">
        <f t="shared" si="1224"/>
        <v>485</v>
      </c>
      <c r="AB850" s="8">
        <f t="shared" si="1225"/>
        <v>711</v>
      </c>
      <c r="AC850" s="213" t="e">
        <f t="shared" si="1209"/>
        <v>#VALUE!</v>
      </c>
      <c r="AD850" s="213">
        <f t="shared" si="1210"/>
        <v>1.0168467836152049</v>
      </c>
      <c r="AE850" s="213">
        <f t="shared" si="1211"/>
        <v>1.0917929761511187</v>
      </c>
      <c r="AF850" s="213">
        <f t="shared" si="1212"/>
        <v>2.3405142993553776</v>
      </c>
      <c r="AG850" s="167">
        <f t="shared" si="1198"/>
        <v>2.0829999999999999E-4</v>
      </c>
      <c r="AH850" s="167">
        <f t="shared" si="1199"/>
        <v>1.724</v>
      </c>
      <c r="AI850" s="167">
        <f t="shared" si="1200"/>
        <v>2</v>
      </c>
      <c r="AJ850" s="167">
        <f t="shared" si="1201"/>
        <v>4.6182900000000003E-4</v>
      </c>
      <c r="AK850" s="115">
        <v>653.91552727192982</v>
      </c>
      <c r="AL850" s="7">
        <v>677.70396216321694</v>
      </c>
      <c r="AM850" s="7">
        <v>993.84</v>
      </c>
      <c r="AN850">
        <v>1</v>
      </c>
      <c r="AO850">
        <v>1</v>
      </c>
      <c r="AP850">
        <v>1</v>
      </c>
      <c r="AQ850">
        <f t="shared" si="1202"/>
        <v>736</v>
      </c>
      <c r="AR850">
        <f t="shared" si="1202"/>
        <v>763</v>
      </c>
      <c r="AS850">
        <f t="shared" si="1220"/>
        <v>1119</v>
      </c>
      <c r="AT850">
        <f t="shared" si="1226"/>
        <v>316</v>
      </c>
      <c r="AU850">
        <f t="shared" si="1227"/>
        <v>328</v>
      </c>
      <c r="AV850" s="8">
        <f t="shared" si="1228"/>
        <v>481</v>
      </c>
      <c r="AW850" s="213">
        <f t="shared" si="1213"/>
        <v>0.46492833373458747</v>
      </c>
      <c r="AX850" s="213">
        <f t="shared" si="1214"/>
        <v>0.50076660412475127</v>
      </c>
      <c r="AY850" s="213">
        <f t="shared" si="1215"/>
        <v>1.0739194645329351</v>
      </c>
      <c r="AZ850" s="119">
        <f t="shared" si="1219"/>
        <v>0.3</v>
      </c>
      <c r="BA850" s="1">
        <v>16.399999999999999</v>
      </c>
      <c r="BB850">
        <v>17.7</v>
      </c>
      <c r="BC850">
        <v>29.7</v>
      </c>
      <c r="BE850" s="7">
        <v>3533</v>
      </c>
      <c r="BG850" s="123">
        <f t="shared" si="1203"/>
        <v>0.8</v>
      </c>
      <c r="BJ850">
        <v>0</v>
      </c>
      <c r="BK850">
        <v>10</v>
      </c>
      <c r="BL850">
        <v>10.9</v>
      </c>
      <c r="BM850">
        <v>21.85</v>
      </c>
      <c r="BO850">
        <f t="shared" si="1218"/>
        <v>1</v>
      </c>
      <c r="BP850">
        <f t="shared" si="1218"/>
        <v>1</v>
      </c>
      <c r="BQ850">
        <f t="shared" si="1218"/>
        <v>1</v>
      </c>
      <c r="BR850">
        <f t="shared" si="1204"/>
        <v>736</v>
      </c>
      <c r="BS850">
        <f t="shared" si="1216"/>
        <v>763</v>
      </c>
      <c r="BT850">
        <f t="shared" si="1217"/>
        <v>1119</v>
      </c>
      <c r="BV850">
        <f t="shared" si="1205"/>
        <v>0</v>
      </c>
      <c r="BW850">
        <f t="shared" si="1206"/>
        <v>0</v>
      </c>
      <c r="BX850">
        <f t="shared" si="1207"/>
        <v>0</v>
      </c>
      <c r="BY850">
        <f t="shared" si="1221"/>
        <v>1</v>
      </c>
    </row>
    <row r="851" spans="1:77" x14ac:dyDescent="0.25">
      <c r="A851" t="str">
        <f t="shared" si="1208"/>
        <v>33016</v>
      </c>
      <c r="D851">
        <v>3</v>
      </c>
      <c r="E851">
        <v>30</v>
      </c>
      <c r="F851">
        <v>40.5</v>
      </c>
      <c r="G851">
        <v>16</v>
      </c>
      <c r="H851">
        <v>16.5</v>
      </c>
      <c r="I851">
        <v>0</v>
      </c>
      <c r="J851">
        <v>26</v>
      </c>
      <c r="K851">
        <v>30</v>
      </c>
      <c r="L851">
        <v>48.1</v>
      </c>
      <c r="M851" s="115">
        <f t="shared" si="1193"/>
        <v>2616.6400000000003</v>
      </c>
      <c r="N851" s="7">
        <v>7342.4691534710291</v>
      </c>
      <c r="O851" s="7">
        <v>7609.5768181679023</v>
      </c>
      <c r="P851" s="7">
        <v>11159.300000000001</v>
      </c>
      <c r="Q851" s="121" t="s">
        <v>392</v>
      </c>
      <c r="R851">
        <v>1</v>
      </c>
      <c r="S851">
        <v>1</v>
      </c>
      <c r="T851">
        <v>1</v>
      </c>
      <c r="U851" t="e">
        <f t="shared" si="1194"/>
        <v>#VALUE!</v>
      </c>
      <c r="V851">
        <f t="shared" si="1195"/>
        <v>4041</v>
      </c>
      <c r="W851">
        <f t="shared" si="1196"/>
        <v>4188</v>
      </c>
      <c r="X851">
        <f t="shared" si="1197"/>
        <v>6141</v>
      </c>
      <c r="Y851" t="e">
        <f t="shared" si="1222"/>
        <v>#VALUE!</v>
      </c>
      <c r="Z851">
        <f t="shared" si="1223"/>
        <v>695</v>
      </c>
      <c r="AA851">
        <f t="shared" si="1224"/>
        <v>720</v>
      </c>
      <c r="AB851" s="8">
        <f t="shared" si="1225"/>
        <v>1056</v>
      </c>
      <c r="AC851" s="213" t="e">
        <f t="shared" si="1209"/>
        <v>#VALUE!</v>
      </c>
      <c r="AD851" s="213">
        <f t="shared" si="1210"/>
        <v>6.694085662997983</v>
      </c>
      <c r="AE851" s="213">
        <f t="shared" si="1211"/>
        <v>7.1832832296132008</v>
      </c>
      <c r="AF851" s="213">
        <f t="shared" si="1212"/>
        <v>15.428858336805304</v>
      </c>
      <c r="AG851" s="167">
        <f t="shared" si="1198"/>
        <v>2.0829999999999999E-4</v>
      </c>
      <c r="AH851" s="167">
        <f t="shared" si="1199"/>
        <v>1.724</v>
      </c>
      <c r="AI851" s="167">
        <f t="shared" si="1200"/>
        <v>4</v>
      </c>
      <c r="AJ851" s="167">
        <f t="shared" si="1201"/>
        <v>1.392796E-3</v>
      </c>
      <c r="AK851" s="115">
        <v>1068.8700133353962</v>
      </c>
      <c r="AL851" s="7">
        <v>1107.7538502516963</v>
      </c>
      <c r="AM851" s="7">
        <v>1624.5</v>
      </c>
      <c r="AN851">
        <v>1</v>
      </c>
      <c r="AO851">
        <v>1</v>
      </c>
      <c r="AP851">
        <v>1</v>
      </c>
      <c r="AQ851">
        <f t="shared" si="1202"/>
        <v>1204</v>
      </c>
      <c r="AR851">
        <f t="shared" si="1202"/>
        <v>1248</v>
      </c>
      <c r="AS851">
        <f t="shared" si="1220"/>
        <v>1829</v>
      </c>
      <c r="AT851">
        <f t="shared" si="1226"/>
        <v>518</v>
      </c>
      <c r="AU851">
        <f t="shared" si="1227"/>
        <v>537</v>
      </c>
      <c r="AV851" s="8">
        <f t="shared" si="1228"/>
        <v>786</v>
      </c>
      <c r="AW851" s="213">
        <f t="shared" si="1213"/>
        <v>3.723360018151697</v>
      </c>
      <c r="AX851" s="213">
        <f t="shared" si="1214"/>
        <v>4.0008641485210727</v>
      </c>
      <c r="AY851" s="213">
        <f t="shared" si="1215"/>
        <v>8.55751597483418</v>
      </c>
      <c r="AZ851" s="119">
        <f t="shared" si="1219"/>
        <v>0.6</v>
      </c>
      <c r="BA851" s="1">
        <v>16.399999999999999</v>
      </c>
      <c r="BB851">
        <v>17.7</v>
      </c>
      <c r="BC851">
        <v>29.7</v>
      </c>
      <c r="BE851" s="7">
        <v>3848</v>
      </c>
      <c r="BG851" s="123">
        <f t="shared" si="1203"/>
        <v>0.68</v>
      </c>
      <c r="BJ851">
        <v>0</v>
      </c>
      <c r="BK851">
        <v>10</v>
      </c>
      <c r="BL851">
        <v>10.9</v>
      </c>
      <c r="BM851">
        <v>21.85</v>
      </c>
      <c r="BO851">
        <f t="shared" si="1218"/>
        <v>1</v>
      </c>
      <c r="BP851">
        <f t="shared" si="1218"/>
        <v>1</v>
      </c>
      <c r="BQ851">
        <f t="shared" si="1218"/>
        <v>1</v>
      </c>
      <c r="BR851">
        <f t="shared" si="1204"/>
        <v>1204</v>
      </c>
      <c r="BS851">
        <f t="shared" si="1216"/>
        <v>1248</v>
      </c>
      <c r="BT851">
        <f t="shared" si="1217"/>
        <v>1829</v>
      </c>
      <c r="BV851">
        <f t="shared" si="1205"/>
        <v>0</v>
      </c>
      <c r="BW851">
        <f t="shared" si="1206"/>
        <v>0</v>
      </c>
      <c r="BX851">
        <f t="shared" si="1207"/>
        <v>0</v>
      </c>
      <c r="BY851">
        <f t="shared" si="1221"/>
        <v>1</v>
      </c>
    </row>
    <row r="852" spans="1:77" x14ac:dyDescent="0.25">
      <c r="A852" t="str">
        <f t="shared" si="1208"/>
        <v>33020</v>
      </c>
      <c r="D852">
        <v>3</v>
      </c>
      <c r="E852">
        <v>30</v>
      </c>
      <c r="F852">
        <v>40.5</v>
      </c>
      <c r="G852">
        <v>20</v>
      </c>
      <c r="H852">
        <v>21.5</v>
      </c>
      <c r="I852">
        <v>0</v>
      </c>
      <c r="J852">
        <v>26</v>
      </c>
      <c r="K852">
        <v>30</v>
      </c>
      <c r="L852">
        <v>48.1</v>
      </c>
      <c r="M852" s="115">
        <f t="shared" si="1193"/>
        <v>3964.8</v>
      </c>
      <c r="N852" s="7">
        <v>6444.5232000000005</v>
      </c>
      <c r="O852" s="7">
        <v>7107.93</v>
      </c>
      <c r="P852" s="7">
        <v>9477.24</v>
      </c>
      <c r="Q852" s="121" t="s">
        <v>392</v>
      </c>
      <c r="R852">
        <v>1</v>
      </c>
      <c r="S852">
        <v>1</v>
      </c>
      <c r="T852">
        <v>1</v>
      </c>
      <c r="U852" t="e">
        <f t="shared" si="1194"/>
        <v>#VALUE!</v>
      </c>
      <c r="V852">
        <f t="shared" si="1195"/>
        <v>3547</v>
      </c>
      <c r="W852">
        <f t="shared" si="1196"/>
        <v>3912</v>
      </c>
      <c r="X852">
        <f t="shared" si="1197"/>
        <v>5216</v>
      </c>
      <c r="Y852" t="e">
        <f t="shared" si="1222"/>
        <v>#VALUE!</v>
      </c>
      <c r="Z852">
        <f t="shared" si="1223"/>
        <v>610</v>
      </c>
      <c r="AA852">
        <f t="shared" si="1224"/>
        <v>673</v>
      </c>
      <c r="AB852" s="8">
        <f t="shared" si="1225"/>
        <v>897</v>
      </c>
      <c r="AC852" s="213" t="e">
        <f t="shared" si="1209"/>
        <v>#VALUE!</v>
      </c>
      <c r="AD852" s="213">
        <f t="shared" si="1210"/>
        <v>1.3977365766797567</v>
      </c>
      <c r="AE852" s="213">
        <f t="shared" si="1211"/>
        <v>1.7005576841375909</v>
      </c>
      <c r="AF852" s="213">
        <f t="shared" si="1212"/>
        <v>3.0170264919613805</v>
      </c>
      <c r="AG852" s="167">
        <f t="shared" si="1198"/>
        <v>1.2760000000000001E-4</v>
      </c>
      <c r="AH852" s="167">
        <f t="shared" si="1199"/>
        <v>1.7219</v>
      </c>
      <c r="AI852" s="167">
        <f t="shared" si="1200"/>
        <v>2</v>
      </c>
      <c r="AJ852" s="167">
        <f t="shared" si="1201"/>
        <v>3.76611E-4</v>
      </c>
      <c r="AK852" s="115">
        <v>768.42720000000008</v>
      </c>
      <c r="AL852" s="7">
        <v>847.53</v>
      </c>
      <c r="AM852" s="7">
        <v>1130.04</v>
      </c>
      <c r="AN852">
        <v>1</v>
      </c>
      <c r="AO852">
        <v>1</v>
      </c>
      <c r="AP852">
        <v>1</v>
      </c>
      <c r="AQ852">
        <f t="shared" si="1202"/>
        <v>865</v>
      </c>
      <c r="AR852">
        <f t="shared" si="1202"/>
        <v>954</v>
      </c>
      <c r="AS852">
        <f t="shared" si="1220"/>
        <v>1273</v>
      </c>
      <c r="AT852">
        <f t="shared" si="1226"/>
        <v>372</v>
      </c>
      <c r="AU852">
        <f t="shared" si="1227"/>
        <v>410</v>
      </c>
      <c r="AV852" s="8">
        <f t="shared" si="1228"/>
        <v>547</v>
      </c>
      <c r="AW852" s="213">
        <f t="shared" si="1213"/>
        <v>0.52115594302674872</v>
      </c>
      <c r="AX852" s="213">
        <f t="shared" si="1214"/>
        <v>0.63272932657201741</v>
      </c>
      <c r="AY852" s="213">
        <f t="shared" si="1215"/>
        <v>1.1245364878130186</v>
      </c>
      <c r="AZ852" s="119">
        <f t="shared" si="1219"/>
        <v>0.4</v>
      </c>
      <c r="BA852" s="1">
        <v>16.399999999999999</v>
      </c>
      <c r="BB852">
        <v>17.7</v>
      </c>
      <c r="BC852">
        <v>29.7</v>
      </c>
      <c r="BE852" s="7">
        <v>4956</v>
      </c>
      <c r="BG852" s="123">
        <f t="shared" si="1203"/>
        <v>0.8</v>
      </c>
      <c r="BJ852">
        <v>0</v>
      </c>
      <c r="BK852">
        <v>10</v>
      </c>
      <c r="BL852">
        <v>10.9</v>
      </c>
      <c r="BM852">
        <v>21.85</v>
      </c>
      <c r="BO852">
        <f t="shared" si="1218"/>
        <v>1</v>
      </c>
      <c r="BP852">
        <f t="shared" si="1218"/>
        <v>1</v>
      </c>
      <c r="BQ852">
        <f t="shared" si="1218"/>
        <v>1</v>
      </c>
      <c r="BR852">
        <f t="shared" si="1204"/>
        <v>865</v>
      </c>
      <c r="BS852">
        <f t="shared" si="1216"/>
        <v>954</v>
      </c>
      <c r="BT852">
        <f t="shared" si="1217"/>
        <v>1273</v>
      </c>
      <c r="BV852">
        <f t="shared" si="1205"/>
        <v>0</v>
      </c>
      <c r="BW852">
        <f t="shared" si="1206"/>
        <v>0</v>
      </c>
      <c r="BX852">
        <f t="shared" si="1207"/>
        <v>0</v>
      </c>
      <c r="BY852">
        <f t="shared" si="1221"/>
        <v>1</v>
      </c>
    </row>
    <row r="853" spans="1:77" x14ac:dyDescent="0.25">
      <c r="A853" t="str">
        <f t="shared" si="1208"/>
        <v>33021</v>
      </c>
      <c r="D853">
        <v>3</v>
      </c>
      <c r="E853">
        <v>30</v>
      </c>
      <c r="F853">
        <v>40.5</v>
      </c>
      <c r="G853">
        <v>21</v>
      </c>
      <c r="H853">
        <v>21.5</v>
      </c>
      <c r="I853">
        <v>0</v>
      </c>
      <c r="J853">
        <v>26</v>
      </c>
      <c r="K853">
        <v>30</v>
      </c>
      <c r="L853">
        <v>48.1</v>
      </c>
      <c r="M853" s="115">
        <f t="shared" si="1193"/>
        <v>4052</v>
      </c>
      <c r="N853" s="7">
        <v>9234.8263652613623</v>
      </c>
      <c r="O853" s="7">
        <v>9570.7750567366256</v>
      </c>
      <c r="P853" s="7">
        <v>14035.359999999999</v>
      </c>
      <c r="Q853" s="121" t="s">
        <v>392</v>
      </c>
      <c r="R853">
        <v>1</v>
      </c>
      <c r="S853">
        <v>1</v>
      </c>
      <c r="T853">
        <v>1</v>
      </c>
      <c r="U853" t="e">
        <f t="shared" si="1194"/>
        <v>#VALUE!</v>
      </c>
      <c r="V853">
        <f t="shared" si="1195"/>
        <v>5082</v>
      </c>
      <c r="W853">
        <f t="shared" si="1196"/>
        <v>5267</v>
      </c>
      <c r="X853">
        <f t="shared" si="1197"/>
        <v>7724</v>
      </c>
      <c r="Y853" t="e">
        <f t="shared" si="1222"/>
        <v>#VALUE!</v>
      </c>
      <c r="Z853">
        <f t="shared" si="1223"/>
        <v>874</v>
      </c>
      <c r="AA853">
        <f t="shared" si="1224"/>
        <v>906</v>
      </c>
      <c r="AB853" s="8">
        <f t="shared" si="1225"/>
        <v>1329</v>
      </c>
      <c r="AC853" s="213" t="e">
        <f t="shared" si="1209"/>
        <v>#VALUE!</v>
      </c>
      <c r="AD853" s="213">
        <f t="shared" si="1210"/>
        <v>3.9399262574475751</v>
      </c>
      <c r="AE853" s="213">
        <f t="shared" si="1211"/>
        <v>4.2327460446024423</v>
      </c>
      <c r="AF853" s="213">
        <f t="shared" si="1212"/>
        <v>9.0868797905475507</v>
      </c>
      <c r="AG853" s="167">
        <f t="shared" si="1198"/>
        <v>1.2760000000000001E-4</v>
      </c>
      <c r="AH853" s="167">
        <f t="shared" si="1199"/>
        <v>1.7219</v>
      </c>
      <c r="AI853" s="167">
        <f t="shared" si="1200"/>
        <v>4</v>
      </c>
      <c r="AJ853" s="167">
        <f t="shared" si="1201"/>
        <v>5.1420100000000005E-4</v>
      </c>
      <c r="AK853" s="115">
        <v>1167.5126679363457</v>
      </c>
      <c r="AL853" s="7">
        <v>1209.9849719689844</v>
      </c>
      <c r="AM853" s="7">
        <v>1774.42</v>
      </c>
      <c r="AN853">
        <v>1</v>
      </c>
      <c r="AO853">
        <v>1</v>
      </c>
      <c r="AP853">
        <v>1</v>
      </c>
      <c r="AQ853">
        <f t="shared" si="1202"/>
        <v>1315</v>
      </c>
      <c r="AR853">
        <f t="shared" si="1202"/>
        <v>1363</v>
      </c>
      <c r="AS853">
        <f t="shared" si="1220"/>
        <v>1998</v>
      </c>
      <c r="AT853">
        <f t="shared" si="1226"/>
        <v>565</v>
      </c>
      <c r="AU853">
        <f t="shared" si="1227"/>
        <v>586</v>
      </c>
      <c r="AV853" s="8">
        <f t="shared" si="1228"/>
        <v>859</v>
      </c>
      <c r="AW853" s="213">
        <f t="shared" si="1213"/>
        <v>1.6513866032257505</v>
      </c>
      <c r="AX853" s="213">
        <f t="shared" si="1214"/>
        <v>1.775961443988876</v>
      </c>
      <c r="AY853" s="213">
        <f t="shared" si="1215"/>
        <v>3.8062714888921296</v>
      </c>
      <c r="AZ853" s="119">
        <f t="shared" si="1219"/>
        <v>0.8</v>
      </c>
      <c r="BA853" s="1">
        <v>16.399999999999999</v>
      </c>
      <c r="BB853">
        <v>17.7</v>
      </c>
      <c r="BC853">
        <v>29.7</v>
      </c>
      <c r="BE853" s="7">
        <v>5065</v>
      </c>
      <c r="BG853" s="123">
        <f t="shared" si="1203"/>
        <v>0.8</v>
      </c>
      <c r="BJ853">
        <v>0</v>
      </c>
      <c r="BK853">
        <v>10</v>
      </c>
      <c r="BL853">
        <v>10.9</v>
      </c>
      <c r="BM853">
        <v>21.85</v>
      </c>
      <c r="BO853">
        <f t="shared" si="1218"/>
        <v>1</v>
      </c>
      <c r="BP853">
        <f t="shared" si="1218"/>
        <v>1</v>
      </c>
      <c r="BQ853">
        <f t="shared" si="1218"/>
        <v>1</v>
      </c>
      <c r="BR853">
        <f t="shared" si="1204"/>
        <v>1315</v>
      </c>
      <c r="BS853">
        <f t="shared" si="1216"/>
        <v>1363</v>
      </c>
      <c r="BT853">
        <f t="shared" si="1217"/>
        <v>1998</v>
      </c>
      <c r="BV853">
        <f t="shared" si="1205"/>
        <v>0</v>
      </c>
      <c r="BW853">
        <f t="shared" si="1206"/>
        <v>0</v>
      </c>
      <c r="BX853">
        <f t="shared" si="1207"/>
        <v>0</v>
      </c>
      <c r="BY853">
        <f t="shared" si="1221"/>
        <v>1</v>
      </c>
    </row>
    <row r="854" spans="1:77" x14ac:dyDescent="0.25">
      <c r="A854" t="str">
        <f t="shared" si="1208"/>
        <v>33010</v>
      </c>
      <c r="D854">
        <v>3</v>
      </c>
      <c r="E854">
        <v>30</v>
      </c>
      <c r="F854">
        <v>40.5</v>
      </c>
      <c r="G854">
        <v>10</v>
      </c>
      <c r="H854">
        <v>11.5</v>
      </c>
      <c r="I854">
        <v>0</v>
      </c>
      <c r="J854">
        <v>26</v>
      </c>
      <c r="K854">
        <v>30</v>
      </c>
      <c r="L854">
        <v>47.8</v>
      </c>
      <c r="M854" s="115">
        <f t="shared" si="1193"/>
        <v>2081.7000000000003</v>
      </c>
      <c r="N854" s="7">
        <v>4331.3824000000004</v>
      </c>
      <c r="O854" s="7">
        <v>4782.2249168521384</v>
      </c>
      <c r="P854" s="7">
        <v>6369.68</v>
      </c>
      <c r="Q854" s="121" t="s">
        <v>392</v>
      </c>
      <c r="R854">
        <v>1</v>
      </c>
      <c r="S854">
        <v>1</v>
      </c>
      <c r="T854">
        <v>1</v>
      </c>
      <c r="U854" t="e">
        <f t="shared" si="1194"/>
        <v>#VALUE!</v>
      </c>
      <c r="V854">
        <f t="shared" si="1195"/>
        <v>2384</v>
      </c>
      <c r="W854">
        <f t="shared" si="1196"/>
        <v>2632</v>
      </c>
      <c r="X854">
        <f t="shared" si="1197"/>
        <v>3505</v>
      </c>
      <c r="Y854" t="e">
        <f t="shared" si="1222"/>
        <v>#VALUE!</v>
      </c>
      <c r="Z854">
        <f t="shared" si="1223"/>
        <v>410</v>
      </c>
      <c r="AA854">
        <f t="shared" si="1224"/>
        <v>453</v>
      </c>
      <c r="AB854" s="8">
        <f t="shared" si="1225"/>
        <v>603</v>
      </c>
      <c r="AC854" s="213" t="e">
        <f t="shared" si="1209"/>
        <v>#VALUE!</v>
      </c>
      <c r="AD854" s="213">
        <f t="shared" si="1210"/>
        <v>0.64648355788910816</v>
      </c>
      <c r="AE854" s="213">
        <f t="shared" si="1211"/>
        <v>0.78788059387784715</v>
      </c>
      <c r="AF854" s="213">
        <f t="shared" si="1212"/>
        <v>1.38967898831954</v>
      </c>
      <c r="AG854" s="167">
        <f t="shared" si="1198"/>
        <v>3.969E-4</v>
      </c>
      <c r="AH854" s="167">
        <f t="shared" si="1199"/>
        <v>1.7345999999999999</v>
      </c>
      <c r="AI854" s="167">
        <f t="shared" si="1200"/>
        <v>2</v>
      </c>
      <c r="AJ854" s="167">
        <f t="shared" si="1201"/>
        <v>3.6734700000000002E-4</v>
      </c>
      <c r="AK854" s="277">
        <v>587.68320000000006</v>
      </c>
      <c r="AL854" s="278">
        <v>648.85364133524638</v>
      </c>
      <c r="AM854" s="278">
        <v>864.24</v>
      </c>
      <c r="AN854">
        <v>1</v>
      </c>
      <c r="AO854">
        <v>1</v>
      </c>
      <c r="AP854">
        <v>1</v>
      </c>
      <c r="AQ854">
        <f t="shared" si="1202"/>
        <v>662</v>
      </c>
      <c r="AR854">
        <f t="shared" si="1202"/>
        <v>731</v>
      </c>
      <c r="AS854">
        <f t="shared" si="1220"/>
        <v>973</v>
      </c>
      <c r="AT854">
        <f t="shared" si="1226"/>
        <v>285</v>
      </c>
      <c r="AU854">
        <f t="shared" si="1227"/>
        <v>314</v>
      </c>
      <c r="AV854" s="8">
        <f t="shared" si="1228"/>
        <v>418</v>
      </c>
      <c r="AW854" s="213">
        <f t="shared" si="1213"/>
        <v>0.3144005770259381</v>
      </c>
      <c r="AX854" s="213">
        <f t="shared" si="1214"/>
        <v>0.38096138433434423</v>
      </c>
      <c r="AY854" s="213">
        <f t="shared" si="1215"/>
        <v>0.67173859607169384</v>
      </c>
      <c r="AZ854" s="119">
        <f t="shared" si="1219"/>
        <v>0.2</v>
      </c>
      <c r="BA854" s="1">
        <v>16.2</v>
      </c>
      <c r="BB854">
        <v>18.600000000000001</v>
      </c>
      <c r="BC854">
        <v>31.4</v>
      </c>
      <c r="BE854" s="7">
        <v>2313</v>
      </c>
      <c r="BG854" s="123">
        <f t="shared" si="1203"/>
        <v>0.9</v>
      </c>
      <c r="BJ854">
        <v>0</v>
      </c>
      <c r="BK854">
        <v>10.199999999999999</v>
      </c>
      <c r="BL854">
        <v>11.9</v>
      </c>
      <c r="BM854">
        <v>21.85</v>
      </c>
      <c r="BO854">
        <f t="shared" si="1218"/>
        <v>1</v>
      </c>
      <c r="BP854">
        <f t="shared" si="1218"/>
        <v>1</v>
      </c>
      <c r="BQ854">
        <f t="shared" si="1218"/>
        <v>1</v>
      </c>
      <c r="BR854">
        <f t="shared" si="1204"/>
        <v>662</v>
      </c>
      <c r="BS854">
        <f t="shared" si="1216"/>
        <v>731</v>
      </c>
      <c r="BT854">
        <f t="shared" si="1217"/>
        <v>973</v>
      </c>
      <c r="BV854">
        <f t="shared" si="1205"/>
        <v>0</v>
      </c>
      <c r="BW854">
        <f t="shared" si="1206"/>
        <v>0</v>
      </c>
      <c r="BX854">
        <f t="shared" si="1207"/>
        <v>0</v>
      </c>
      <c r="BY854">
        <f t="shared" si="1221"/>
        <v>1</v>
      </c>
    </row>
    <row r="855" spans="1:77" x14ac:dyDescent="0.25">
      <c r="A855" t="str">
        <f t="shared" si="1208"/>
        <v>33011</v>
      </c>
      <c r="D855">
        <v>3</v>
      </c>
      <c r="E855">
        <v>30</v>
      </c>
      <c r="F855">
        <v>40.5</v>
      </c>
      <c r="G855">
        <v>11</v>
      </c>
      <c r="H855">
        <v>11.5</v>
      </c>
      <c r="I855">
        <v>0</v>
      </c>
      <c r="J855">
        <v>26</v>
      </c>
      <c r="K855">
        <v>30</v>
      </c>
      <c r="L855">
        <v>47.8</v>
      </c>
      <c r="M855" s="115">
        <f t="shared" si="1193"/>
        <v>2134.52</v>
      </c>
      <c r="N855" s="7">
        <v>5976.8600000000006</v>
      </c>
      <c r="O855" s="7">
        <v>6598.9760720588583</v>
      </c>
      <c r="P855" s="7">
        <v>8789.5</v>
      </c>
      <c r="Q855" s="121" t="s">
        <v>392</v>
      </c>
      <c r="R855">
        <v>1</v>
      </c>
      <c r="S855">
        <v>1</v>
      </c>
      <c r="T855">
        <v>1</v>
      </c>
      <c r="U855" t="e">
        <f t="shared" si="1194"/>
        <v>#VALUE!</v>
      </c>
      <c r="V855">
        <f t="shared" si="1195"/>
        <v>3289</v>
      </c>
      <c r="W855">
        <f t="shared" si="1196"/>
        <v>3632</v>
      </c>
      <c r="X855">
        <f t="shared" si="1197"/>
        <v>4837</v>
      </c>
      <c r="Y855" t="e">
        <f t="shared" si="1222"/>
        <v>#VALUE!</v>
      </c>
      <c r="Z855">
        <f t="shared" si="1223"/>
        <v>566</v>
      </c>
      <c r="AA855">
        <f t="shared" si="1224"/>
        <v>625</v>
      </c>
      <c r="AB855" s="8">
        <f t="shared" si="1225"/>
        <v>832</v>
      </c>
      <c r="AC855" s="213" t="e">
        <f t="shared" si="1209"/>
        <v>#VALUE!</v>
      </c>
      <c r="AD855" s="213">
        <f t="shared" si="1210"/>
        <v>1.9475570445274948</v>
      </c>
      <c r="AE855" s="213">
        <f t="shared" si="1211"/>
        <v>2.3701679749643909</v>
      </c>
      <c r="AF855" s="213">
        <f t="shared" si="1212"/>
        <v>4.1779096997827212</v>
      </c>
      <c r="AG855" s="167">
        <f t="shared" si="1198"/>
        <v>3.969E-4</v>
      </c>
      <c r="AH855" s="167">
        <f t="shared" si="1199"/>
        <v>1.7345999999999999</v>
      </c>
      <c r="AI855" s="167">
        <f t="shared" si="1200"/>
        <v>4</v>
      </c>
      <c r="AJ855" s="167">
        <f t="shared" si="1201"/>
        <v>5.7428799999999995E-4</v>
      </c>
      <c r="AK855" s="277">
        <v>956</v>
      </c>
      <c r="AL855" s="278">
        <v>1056</v>
      </c>
      <c r="AM855" s="278">
        <v>1406</v>
      </c>
      <c r="AN855">
        <v>1</v>
      </c>
      <c r="AO855">
        <v>1</v>
      </c>
      <c r="AP855">
        <v>1</v>
      </c>
      <c r="AQ855">
        <f t="shared" si="1202"/>
        <v>1077</v>
      </c>
      <c r="AR855">
        <f t="shared" si="1202"/>
        <v>1189</v>
      </c>
      <c r="AS855">
        <f t="shared" si="1220"/>
        <v>1583</v>
      </c>
      <c r="AT855">
        <f t="shared" si="1226"/>
        <v>463</v>
      </c>
      <c r="AU855">
        <f t="shared" si="1227"/>
        <v>511</v>
      </c>
      <c r="AV855" s="8">
        <f t="shared" si="1228"/>
        <v>681</v>
      </c>
      <c r="AW855" s="213">
        <f t="shared" si="1213"/>
        <v>1.3085224863941285</v>
      </c>
      <c r="AX855" s="213">
        <f t="shared" si="1214"/>
        <v>1.5906877308677778</v>
      </c>
      <c r="AY855" s="213">
        <f t="shared" si="1215"/>
        <v>2.8093396043569121</v>
      </c>
      <c r="AZ855" s="119">
        <f t="shared" si="1219"/>
        <v>0.4</v>
      </c>
      <c r="BA855" s="1">
        <v>16.2</v>
      </c>
      <c r="BB855">
        <v>18.600000000000001</v>
      </c>
      <c r="BC855">
        <v>31.4</v>
      </c>
      <c r="BE855" s="7">
        <v>3139</v>
      </c>
      <c r="BG855" s="123">
        <f t="shared" si="1203"/>
        <v>0.68</v>
      </c>
      <c r="BJ855">
        <v>0</v>
      </c>
      <c r="BK855">
        <v>10.199999999999999</v>
      </c>
      <c r="BL855">
        <v>11.9</v>
      </c>
      <c r="BM855">
        <v>21.85</v>
      </c>
      <c r="BO855">
        <f t="shared" si="1218"/>
        <v>1</v>
      </c>
      <c r="BP855">
        <f t="shared" si="1218"/>
        <v>1</v>
      </c>
      <c r="BQ855">
        <f t="shared" si="1218"/>
        <v>1</v>
      </c>
      <c r="BR855">
        <f t="shared" si="1204"/>
        <v>1077</v>
      </c>
      <c r="BS855">
        <f t="shared" si="1216"/>
        <v>1189</v>
      </c>
      <c r="BT855">
        <f t="shared" si="1217"/>
        <v>1583</v>
      </c>
      <c r="BV855">
        <f t="shared" si="1205"/>
        <v>0</v>
      </c>
      <c r="BW855">
        <f t="shared" si="1206"/>
        <v>0</v>
      </c>
      <c r="BX855">
        <f t="shared" si="1207"/>
        <v>0</v>
      </c>
      <c r="BY855">
        <f t="shared" si="1221"/>
        <v>1</v>
      </c>
    </row>
    <row r="856" spans="1:77" x14ac:dyDescent="0.25">
      <c r="A856" t="str">
        <f t="shared" si="1208"/>
        <v>33015</v>
      </c>
      <c r="D856">
        <v>3</v>
      </c>
      <c r="E856">
        <v>30</v>
      </c>
      <c r="F856">
        <v>40.5</v>
      </c>
      <c r="G856">
        <v>15</v>
      </c>
      <c r="H856">
        <v>16.5</v>
      </c>
      <c r="I856">
        <v>0</v>
      </c>
      <c r="J856">
        <v>26</v>
      </c>
      <c r="K856">
        <v>30</v>
      </c>
      <c r="L856">
        <v>48.9</v>
      </c>
      <c r="M856" s="115">
        <f t="shared" si="1193"/>
        <v>3044</v>
      </c>
      <c r="N856" s="7">
        <v>5583.9635634029</v>
      </c>
      <c r="O856" s="7">
        <v>5708.9475468201636</v>
      </c>
      <c r="P856" s="7">
        <v>8483.56</v>
      </c>
      <c r="Q856" s="121" t="s">
        <v>392</v>
      </c>
      <c r="R856">
        <v>1</v>
      </c>
      <c r="S856">
        <v>1</v>
      </c>
      <c r="T856">
        <v>1</v>
      </c>
      <c r="U856" t="e">
        <f t="shared" si="1194"/>
        <v>#VALUE!</v>
      </c>
      <c r="V856">
        <f t="shared" si="1195"/>
        <v>3073</v>
      </c>
      <c r="W856">
        <f t="shared" si="1196"/>
        <v>3142</v>
      </c>
      <c r="X856">
        <f t="shared" si="1197"/>
        <v>4669</v>
      </c>
      <c r="Y856" t="e">
        <f t="shared" si="1222"/>
        <v>#VALUE!</v>
      </c>
      <c r="Z856">
        <f t="shared" si="1223"/>
        <v>529</v>
      </c>
      <c r="AA856">
        <f t="shared" si="1224"/>
        <v>540</v>
      </c>
      <c r="AB856" s="8">
        <f t="shared" si="1225"/>
        <v>803</v>
      </c>
      <c r="AC856" s="213" t="e">
        <f t="shared" si="1209"/>
        <v>#VALUE!</v>
      </c>
      <c r="AD856" s="213">
        <f t="shared" si="1210"/>
        <v>1.2981115483726537</v>
      </c>
      <c r="AE856" s="213">
        <f t="shared" si="1211"/>
        <v>1.3524722261515199</v>
      </c>
      <c r="AF856" s="213">
        <f t="shared" si="1212"/>
        <v>2.9831901682770887</v>
      </c>
      <c r="AG856" s="167">
        <f t="shared" si="1198"/>
        <v>2.0829999999999999E-4</v>
      </c>
      <c r="AH856" s="167">
        <f t="shared" si="1199"/>
        <v>1.724</v>
      </c>
      <c r="AI856" s="167">
        <f t="shared" si="1200"/>
        <v>2</v>
      </c>
      <c r="AJ856" s="167">
        <f t="shared" si="1201"/>
        <v>4.6182900000000003E-4</v>
      </c>
      <c r="AK856" s="277">
        <v>762.23344503523219</v>
      </c>
      <c r="AL856" s="278">
        <v>779.29426056038062</v>
      </c>
      <c r="AM856" s="278">
        <v>1158.04</v>
      </c>
      <c r="AN856">
        <v>1</v>
      </c>
      <c r="AO856">
        <v>1</v>
      </c>
      <c r="AP856">
        <v>1</v>
      </c>
      <c r="AQ856">
        <f t="shared" si="1202"/>
        <v>858</v>
      </c>
      <c r="AR856">
        <f t="shared" si="1202"/>
        <v>878</v>
      </c>
      <c r="AS856">
        <f t="shared" si="1220"/>
        <v>1304</v>
      </c>
      <c r="AT856">
        <f t="shared" si="1226"/>
        <v>369</v>
      </c>
      <c r="AU856">
        <f t="shared" si="1227"/>
        <v>378</v>
      </c>
      <c r="AV856" s="8">
        <f t="shared" si="1228"/>
        <v>561</v>
      </c>
      <c r="AW856" s="213">
        <f t="shared" si="1213"/>
        <v>0.63322208132534163</v>
      </c>
      <c r="AX856" s="213">
        <f t="shared" si="1214"/>
        <v>0.66436962690846357</v>
      </c>
      <c r="AY856" s="213">
        <f t="shared" si="1215"/>
        <v>1.4593400927092941</v>
      </c>
      <c r="AZ856" s="119">
        <f t="shared" si="1219"/>
        <v>0.3</v>
      </c>
      <c r="BA856" s="1">
        <v>19.3</v>
      </c>
      <c r="BB856">
        <v>20.399999999999999</v>
      </c>
      <c r="BC856">
        <v>34.5</v>
      </c>
      <c r="BE856" s="7">
        <v>3805</v>
      </c>
      <c r="BG856" s="123">
        <f t="shared" si="1203"/>
        <v>0.8</v>
      </c>
      <c r="BJ856">
        <v>0</v>
      </c>
      <c r="BK856">
        <v>10</v>
      </c>
      <c r="BL856">
        <v>10.6</v>
      </c>
      <c r="BM856">
        <v>21.85</v>
      </c>
      <c r="BO856">
        <f t="shared" si="1218"/>
        <v>1</v>
      </c>
      <c r="BP856">
        <f t="shared" si="1218"/>
        <v>1</v>
      </c>
      <c r="BQ856">
        <f t="shared" si="1218"/>
        <v>1</v>
      </c>
      <c r="BR856">
        <f t="shared" si="1204"/>
        <v>858</v>
      </c>
      <c r="BS856">
        <f t="shared" si="1216"/>
        <v>878</v>
      </c>
      <c r="BT856">
        <f t="shared" si="1217"/>
        <v>1304</v>
      </c>
      <c r="BV856">
        <f t="shared" si="1205"/>
        <v>0</v>
      </c>
      <c r="BW856">
        <f t="shared" si="1206"/>
        <v>0</v>
      </c>
      <c r="BX856">
        <f t="shared" si="1207"/>
        <v>0</v>
      </c>
      <c r="BY856">
        <f t="shared" si="1221"/>
        <v>1</v>
      </c>
    </row>
    <row r="857" spans="1:77" x14ac:dyDescent="0.25">
      <c r="A857" t="str">
        <f t="shared" si="1208"/>
        <v>33016</v>
      </c>
      <c r="D857">
        <v>3</v>
      </c>
      <c r="E857">
        <v>30</v>
      </c>
      <c r="F857">
        <v>40.5</v>
      </c>
      <c r="G857">
        <v>16</v>
      </c>
      <c r="H857">
        <v>16.5</v>
      </c>
      <c r="I857">
        <v>0</v>
      </c>
      <c r="J857">
        <v>26</v>
      </c>
      <c r="K857">
        <v>30</v>
      </c>
      <c r="L857">
        <v>48.9</v>
      </c>
      <c r="M857" s="115">
        <f t="shared" si="1193"/>
        <v>2817.92</v>
      </c>
      <c r="N857" s="7">
        <v>8165.5551181941737</v>
      </c>
      <c r="O857" s="7">
        <v>8348.321999442087</v>
      </c>
      <c r="P857" s="7">
        <v>12405.7</v>
      </c>
      <c r="Q857" s="121" t="s">
        <v>392</v>
      </c>
      <c r="R857">
        <v>1</v>
      </c>
      <c r="S857">
        <v>1</v>
      </c>
      <c r="T857">
        <v>1</v>
      </c>
      <c r="U857" t="e">
        <f t="shared" si="1194"/>
        <v>#VALUE!</v>
      </c>
      <c r="V857">
        <f t="shared" si="1195"/>
        <v>4494</v>
      </c>
      <c r="W857">
        <f t="shared" si="1196"/>
        <v>4594</v>
      </c>
      <c r="X857">
        <f t="shared" si="1197"/>
        <v>6827</v>
      </c>
      <c r="Y857" t="e">
        <f t="shared" si="1222"/>
        <v>#VALUE!</v>
      </c>
      <c r="Z857">
        <f t="shared" si="1223"/>
        <v>773</v>
      </c>
      <c r="AA857">
        <f t="shared" si="1224"/>
        <v>790</v>
      </c>
      <c r="AB857" s="8">
        <f t="shared" si="1225"/>
        <v>1174</v>
      </c>
      <c r="AC857" s="213" t="e">
        <f t="shared" si="1209"/>
        <v>#VALUE!</v>
      </c>
      <c r="AD857" s="213">
        <f t="shared" si="1210"/>
        <v>8.2773415210513956</v>
      </c>
      <c r="AE857" s="213">
        <f t="shared" si="1211"/>
        <v>8.6446602519876841</v>
      </c>
      <c r="AF857" s="213">
        <f t="shared" si="1212"/>
        <v>19.062220361241142</v>
      </c>
      <c r="AG857" s="167">
        <f t="shared" si="1198"/>
        <v>2.0829999999999999E-4</v>
      </c>
      <c r="AH857" s="167">
        <f t="shared" si="1199"/>
        <v>1.724</v>
      </c>
      <c r="AI857" s="167">
        <f t="shared" si="1200"/>
        <v>4</v>
      </c>
      <c r="AJ857" s="167">
        <f t="shared" si="1201"/>
        <v>1.392796E-3</v>
      </c>
      <c r="AK857" s="277">
        <v>1250</v>
      </c>
      <c r="AL857" s="278">
        <v>1278</v>
      </c>
      <c r="AM857" s="278">
        <v>1900</v>
      </c>
      <c r="AN857">
        <v>1</v>
      </c>
      <c r="AO857">
        <v>1</v>
      </c>
      <c r="AP857">
        <v>1</v>
      </c>
      <c r="AQ857">
        <f t="shared" si="1202"/>
        <v>1408</v>
      </c>
      <c r="AR857">
        <f t="shared" si="1202"/>
        <v>1439</v>
      </c>
      <c r="AS857">
        <f t="shared" si="1220"/>
        <v>2140</v>
      </c>
      <c r="AT857">
        <f t="shared" si="1226"/>
        <v>605</v>
      </c>
      <c r="AU857">
        <f t="shared" si="1227"/>
        <v>619</v>
      </c>
      <c r="AV857" s="8">
        <f t="shared" si="1228"/>
        <v>920</v>
      </c>
      <c r="AW857" s="213">
        <f t="shared" si="1213"/>
        <v>5.0756096730826696</v>
      </c>
      <c r="AX857" s="213">
        <f t="shared" si="1214"/>
        <v>5.3127074368804275</v>
      </c>
      <c r="AY857" s="213">
        <f t="shared" si="1215"/>
        <v>11.716787257565555</v>
      </c>
      <c r="AZ857" s="119">
        <f t="shared" si="1219"/>
        <v>0.6</v>
      </c>
      <c r="BA857" s="1">
        <v>19.3</v>
      </c>
      <c r="BB857">
        <v>20.399999999999999</v>
      </c>
      <c r="BC857">
        <v>34.5</v>
      </c>
      <c r="BE857" s="7">
        <v>4144</v>
      </c>
      <c r="BG857" s="123">
        <f t="shared" si="1203"/>
        <v>0.68</v>
      </c>
      <c r="BJ857">
        <v>0</v>
      </c>
      <c r="BK857">
        <v>10</v>
      </c>
      <c r="BL857">
        <v>10.6</v>
      </c>
      <c r="BM857">
        <v>21.85</v>
      </c>
      <c r="BO857">
        <f t="shared" si="1218"/>
        <v>1</v>
      </c>
      <c r="BP857">
        <f t="shared" si="1218"/>
        <v>1</v>
      </c>
      <c r="BQ857">
        <f t="shared" si="1218"/>
        <v>1</v>
      </c>
      <c r="BR857">
        <f t="shared" si="1204"/>
        <v>1408</v>
      </c>
      <c r="BS857">
        <f t="shared" si="1216"/>
        <v>1439</v>
      </c>
      <c r="BT857">
        <f t="shared" si="1217"/>
        <v>2140</v>
      </c>
      <c r="BV857">
        <f t="shared" si="1205"/>
        <v>0</v>
      </c>
      <c r="BW857">
        <f t="shared" si="1206"/>
        <v>0</v>
      </c>
      <c r="BX857">
        <f t="shared" si="1207"/>
        <v>0</v>
      </c>
      <c r="BY857">
        <f t="shared" si="1221"/>
        <v>1</v>
      </c>
    </row>
    <row r="858" spans="1:77" x14ac:dyDescent="0.25">
      <c r="A858" t="str">
        <f t="shared" si="1208"/>
        <v>33020</v>
      </c>
      <c r="D858">
        <v>3</v>
      </c>
      <c r="E858">
        <v>30</v>
      </c>
      <c r="F858">
        <v>40.5</v>
      </c>
      <c r="G858">
        <v>20</v>
      </c>
      <c r="H858">
        <v>21.5</v>
      </c>
      <c r="I858">
        <v>0</v>
      </c>
      <c r="J858">
        <v>26</v>
      </c>
      <c r="K858">
        <v>30</v>
      </c>
      <c r="L858">
        <v>48.9</v>
      </c>
      <c r="M858" s="115">
        <f t="shared" si="1193"/>
        <v>4269.6000000000004</v>
      </c>
      <c r="N858" s="7">
        <v>7236.8592000000008</v>
      </c>
      <c r="O858" s="7">
        <v>7990.1253664397382</v>
      </c>
      <c r="P858" s="7">
        <v>10642.44</v>
      </c>
      <c r="Q858" s="121" t="s">
        <v>392</v>
      </c>
      <c r="R858">
        <v>1</v>
      </c>
      <c r="S858">
        <v>1</v>
      </c>
      <c r="T858">
        <v>1</v>
      </c>
      <c r="U858" t="e">
        <f t="shared" si="1194"/>
        <v>#VALUE!</v>
      </c>
      <c r="V858">
        <f t="shared" si="1195"/>
        <v>3983</v>
      </c>
      <c r="W858">
        <f t="shared" si="1196"/>
        <v>4397</v>
      </c>
      <c r="X858">
        <f t="shared" si="1197"/>
        <v>5857</v>
      </c>
      <c r="Y858" t="e">
        <f t="shared" si="1222"/>
        <v>#VALUE!</v>
      </c>
      <c r="Z858">
        <f t="shared" si="1223"/>
        <v>685</v>
      </c>
      <c r="AA858">
        <f t="shared" si="1224"/>
        <v>756</v>
      </c>
      <c r="AB858" s="8">
        <f t="shared" si="1225"/>
        <v>1007</v>
      </c>
      <c r="AC858" s="213" t="e">
        <f t="shared" si="1209"/>
        <v>#VALUE!</v>
      </c>
      <c r="AD858" s="213">
        <f t="shared" si="1210"/>
        <v>1.7615955456598769</v>
      </c>
      <c r="AE858" s="213">
        <f t="shared" si="1211"/>
        <v>2.1447167401839966</v>
      </c>
      <c r="AF858" s="213">
        <f t="shared" si="1212"/>
        <v>3.800468958369799</v>
      </c>
      <c r="AG858" s="167">
        <f t="shared" si="1198"/>
        <v>1.2760000000000001E-4</v>
      </c>
      <c r="AH858" s="167">
        <f t="shared" si="1199"/>
        <v>1.7219</v>
      </c>
      <c r="AI858" s="167">
        <f t="shared" si="1200"/>
        <v>2</v>
      </c>
      <c r="AJ858" s="167">
        <f t="shared" si="1201"/>
        <v>3.76611E-4</v>
      </c>
      <c r="AK858" s="277">
        <v>894.36320000000012</v>
      </c>
      <c r="AL858" s="278">
        <v>987.455178225689</v>
      </c>
      <c r="AM858" s="278">
        <v>1315.24</v>
      </c>
      <c r="AN858">
        <v>1</v>
      </c>
      <c r="AO858">
        <v>1</v>
      </c>
      <c r="AP858">
        <v>1</v>
      </c>
      <c r="AQ858">
        <f t="shared" si="1202"/>
        <v>1007</v>
      </c>
      <c r="AR858">
        <f t="shared" si="1202"/>
        <v>1112</v>
      </c>
      <c r="AS858">
        <f t="shared" si="1220"/>
        <v>1481</v>
      </c>
      <c r="AT858">
        <f t="shared" si="1226"/>
        <v>433</v>
      </c>
      <c r="AU858">
        <f t="shared" si="1227"/>
        <v>478</v>
      </c>
      <c r="AV858" s="8">
        <f t="shared" si="1228"/>
        <v>637</v>
      </c>
      <c r="AW858" s="213">
        <f t="shared" si="1213"/>
        <v>0.70550283488426035</v>
      </c>
      <c r="AX858" s="213">
        <f t="shared" si="1214"/>
        <v>0.85931613379967242</v>
      </c>
      <c r="AY858" s="213">
        <f t="shared" si="1215"/>
        <v>1.5238905228002015</v>
      </c>
      <c r="AZ858" s="119">
        <f t="shared" si="1219"/>
        <v>0.4</v>
      </c>
      <c r="BA858" s="1">
        <v>19.3</v>
      </c>
      <c r="BB858">
        <v>20.399999999999999</v>
      </c>
      <c r="BC858">
        <v>34.5</v>
      </c>
      <c r="BE858" s="7">
        <v>5337</v>
      </c>
      <c r="BG858" s="123">
        <f t="shared" si="1203"/>
        <v>0.8</v>
      </c>
      <c r="BJ858">
        <v>0</v>
      </c>
      <c r="BK858">
        <v>10</v>
      </c>
      <c r="BL858">
        <v>10.6</v>
      </c>
      <c r="BM858">
        <v>21.85</v>
      </c>
      <c r="BO858">
        <f t="shared" si="1218"/>
        <v>1</v>
      </c>
      <c r="BP858">
        <f t="shared" si="1218"/>
        <v>1</v>
      </c>
      <c r="BQ858">
        <f t="shared" si="1218"/>
        <v>1</v>
      </c>
      <c r="BR858">
        <f t="shared" si="1204"/>
        <v>1007</v>
      </c>
      <c r="BS858">
        <f t="shared" si="1216"/>
        <v>1112</v>
      </c>
      <c r="BT858">
        <f t="shared" si="1217"/>
        <v>1481</v>
      </c>
      <c r="BV858">
        <f t="shared" si="1205"/>
        <v>0</v>
      </c>
      <c r="BW858">
        <f t="shared" si="1206"/>
        <v>0</v>
      </c>
      <c r="BX858">
        <f t="shared" si="1207"/>
        <v>0</v>
      </c>
      <c r="BY858">
        <f t="shared" si="1221"/>
        <v>1</v>
      </c>
    </row>
    <row r="859" spans="1:77" x14ac:dyDescent="0.25">
      <c r="A859" t="str">
        <f t="shared" si="1208"/>
        <v>33021</v>
      </c>
      <c r="D859">
        <v>3</v>
      </c>
      <c r="E859">
        <v>30</v>
      </c>
      <c r="F859">
        <v>40.5</v>
      </c>
      <c r="G859">
        <v>21</v>
      </c>
      <c r="H859">
        <v>21.5</v>
      </c>
      <c r="I859">
        <v>0</v>
      </c>
      <c r="J859">
        <v>26</v>
      </c>
      <c r="K859">
        <v>30</v>
      </c>
      <c r="L859">
        <v>48.1</v>
      </c>
      <c r="M859" s="115">
        <f t="shared" si="1193"/>
        <v>4363.2</v>
      </c>
      <c r="N859" s="7">
        <v>10516.06232539558</v>
      </c>
      <c r="O859" s="7">
        <v>10751.439821034392</v>
      </c>
      <c r="P859" s="7">
        <v>15976.76</v>
      </c>
      <c r="Q859" s="121" t="s">
        <v>392</v>
      </c>
      <c r="R859">
        <v>1</v>
      </c>
      <c r="S859">
        <v>1</v>
      </c>
      <c r="T859">
        <v>1</v>
      </c>
      <c r="U859" t="e">
        <f t="shared" si="1194"/>
        <v>#VALUE!</v>
      </c>
      <c r="V859">
        <f t="shared" si="1195"/>
        <v>5787</v>
      </c>
      <c r="W859">
        <f t="shared" si="1196"/>
        <v>5917</v>
      </c>
      <c r="X859">
        <f t="shared" si="1197"/>
        <v>8793</v>
      </c>
      <c r="Y859" t="e">
        <f t="shared" si="1222"/>
        <v>#VALUE!</v>
      </c>
      <c r="Z859">
        <f t="shared" si="1223"/>
        <v>995</v>
      </c>
      <c r="AA859">
        <f t="shared" si="1224"/>
        <v>1018</v>
      </c>
      <c r="AB859" s="8">
        <f t="shared" si="1225"/>
        <v>1512</v>
      </c>
      <c r="AC859" s="213" t="e">
        <f t="shared" si="1209"/>
        <v>#VALUE!</v>
      </c>
      <c r="AD859" s="213">
        <f t="shared" si="1210"/>
        <v>5.1021996444007343</v>
      </c>
      <c r="AE859" s="213">
        <f t="shared" si="1211"/>
        <v>5.3400551828614251</v>
      </c>
      <c r="AF859" s="213">
        <f t="shared" si="1212"/>
        <v>11.753147468934168</v>
      </c>
      <c r="AG859" s="167">
        <f t="shared" si="1198"/>
        <v>1.2760000000000001E-4</v>
      </c>
      <c r="AH859" s="167">
        <f t="shared" si="1199"/>
        <v>1.7219</v>
      </c>
      <c r="AI859" s="167">
        <f t="shared" si="1200"/>
        <v>4</v>
      </c>
      <c r="AJ859" s="167">
        <f t="shared" si="1201"/>
        <v>5.1420100000000005E-4</v>
      </c>
      <c r="AK859" s="277">
        <v>1261.7808956926551</v>
      </c>
      <c r="AL859" s="278">
        <v>1290.0229142432502</v>
      </c>
      <c r="AM859" s="278">
        <v>1916.9885000000002</v>
      </c>
      <c r="AN859">
        <v>1</v>
      </c>
      <c r="AO859">
        <v>1</v>
      </c>
      <c r="AP859">
        <v>1</v>
      </c>
      <c r="AQ859">
        <f t="shared" si="1202"/>
        <v>1421</v>
      </c>
      <c r="AR859">
        <f t="shared" si="1202"/>
        <v>1453</v>
      </c>
      <c r="AS859">
        <f t="shared" si="1220"/>
        <v>2159</v>
      </c>
      <c r="AT859">
        <f t="shared" si="1226"/>
        <v>611</v>
      </c>
      <c r="AU859">
        <f t="shared" si="1227"/>
        <v>625</v>
      </c>
      <c r="AV859" s="8">
        <f t="shared" si="1228"/>
        <v>928</v>
      </c>
      <c r="AW859" s="213">
        <f t="shared" si="1213"/>
        <v>1.9301545835748639</v>
      </c>
      <c r="AX859" s="213">
        <f t="shared" si="1214"/>
        <v>2.0192986788453902</v>
      </c>
      <c r="AY859" s="213">
        <f t="shared" si="1215"/>
        <v>4.4401330004869228</v>
      </c>
      <c r="AZ859" s="119">
        <f t="shared" si="1219"/>
        <v>0.8</v>
      </c>
      <c r="BA859" s="1">
        <v>19.3</v>
      </c>
      <c r="BB859">
        <v>20.399999999999999</v>
      </c>
      <c r="BC859">
        <v>34.5</v>
      </c>
      <c r="BE859" s="7">
        <v>5454</v>
      </c>
      <c r="BG859" s="123">
        <f t="shared" si="1203"/>
        <v>0.8</v>
      </c>
      <c r="BJ859">
        <v>0</v>
      </c>
      <c r="BK859">
        <v>10</v>
      </c>
      <c r="BL859">
        <v>10.6</v>
      </c>
      <c r="BM859">
        <v>21.85</v>
      </c>
      <c r="BO859">
        <f t="shared" si="1218"/>
        <v>1</v>
      </c>
      <c r="BP859">
        <f t="shared" si="1218"/>
        <v>1</v>
      </c>
      <c r="BQ859">
        <f t="shared" si="1218"/>
        <v>1</v>
      </c>
      <c r="BR859">
        <f t="shared" si="1204"/>
        <v>1421</v>
      </c>
      <c r="BS859">
        <f t="shared" si="1216"/>
        <v>1453</v>
      </c>
      <c r="BT859">
        <f t="shared" si="1217"/>
        <v>2159</v>
      </c>
      <c r="BV859">
        <f t="shared" si="1205"/>
        <v>0</v>
      </c>
      <c r="BW859">
        <f t="shared" si="1206"/>
        <v>0</v>
      </c>
      <c r="BX859">
        <f t="shared" si="1207"/>
        <v>0</v>
      </c>
      <c r="BY859">
        <f t="shared" si="1221"/>
        <v>1</v>
      </c>
    </row>
    <row r="860" spans="1:77" x14ac:dyDescent="0.25">
      <c r="A860" t="str">
        <f t="shared" si="1208"/>
        <v>33010</v>
      </c>
      <c r="D860">
        <v>3</v>
      </c>
      <c r="E860">
        <v>30</v>
      </c>
      <c r="F860">
        <v>40.5</v>
      </c>
      <c r="G860">
        <v>10</v>
      </c>
      <c r="H860">
        <v>11.5</v>
      </c>
      <c r="I860">
        <v>0</v>
      </c>
      <c r="J860">
        <v>26</v>
      </c>
      <c r="K860">
        <v>30</v>
      </c>
      <c r="L860">
        <v>47.8</v>
      </c>
      <c r="M860" s="115">
        <f t="shared" ref="M860:M923" si="1229">IF($N860-($BE860*$BG860)&gt;100,$BE860*$BG860,$N860-95)</f>
        <v>2230.2000000000003</v>
      </c>
      <c r="N860" s="7">
        <v>4485</v>
      </c>
      <c r="O860" s="7">
        <v>4951</v>
      </c>
      <c r="P860" s="7">
        <v>6595</v>
      </c>
      <c r="Q860" s="121" t="s">
        <v>392</v>
      </c>
      <c r="R860">
        <v>1</v>
      </c>
      <c r="S860">
        <v>1</v>
      </c>
      <c r="T860">
        <v>1</v>
      </c>
      <c r="U860" t="e">
        <f t="shared" ref="U860:U923" si="1230">ROUND(M860*POWER(CF_heat,Q860),0)</f>
        <v>#VALUE!</v>
      </c>
      <c r="V860">
        <f t="shared" ref="V860:V923" si="1231">ROUND(N860*POWER(CF_heat,R860),0)</f>
        <v>2468</v>
      </c>
      <c r="W860">
        <f t="shared" ref="W860:W923" si="1232">ROUND(O860*POWER(CF_heat,S860),0)</f>
        <v>2725</v>
      </c>
      <c r="X860">
        <f t="shared" ref="X860:X923" si="1233">ROUND(P860*POWER(CF_heat,T860),0)</f>
        <v>3629</v>
      </c>
      <c r="Y860" t="e">
        <f t="shared" si="1222"/>
        <v>#VALUE!</v>
      </c>
      <c r="Z860">
        <f t="shared" si="1223"/>
        <v>425</v>
      </c>
      <c r="AA860">
        <f t="shared" si="1224"/>
        <v>469</v>
      </c>
      <c r="AB860" s="8">
        <f t="shared" si="1225"/>
        <v>624</v>
      </c>
      <c r="AC860" s="213" t="e">
        <f t="shared" si="1209"/>
        <v>#VALUE!</v>
      </c>
      <c r="AD860" s="213">
        <f t="shared" si="1210"/>
        <v>0.69423111920614877</v>
      </c>
      <c r="AE860" s="213">
        <f t="shared" si="1211"/>
        <v>0.8440366210333996</v>
      </c>
      <c r="AF860" s="213">
        <f t="shared" si="1212"/>
        <v>1.4873765413654196</v>
      </c>
      <c r="AG860" s="167">
        <f t="shared" ref="AG860:AG923" si="1234">IF($G860=$CO$103,CP$103,IF($G860=$CO$104,CP$104,IF($G860=$CO$105,CP$105,IF($G860=$CO$107,CP$107,IF($G860=$CO$108,CP$108,IF($G860=$CO$109,CP$109,IF($G860=$CO$111,CP$111,IF($G860=$CO$112,CP$112,IF($G860=$CO$113,CP$113,IF($G860=$CO$115,CP$115,IF($G860=$CO$116,CP$116,IF($G860=$CO$117,CP$117,IF($G860=$CO$119,CP$119,IF($G860=$CO$120,CP$120,))))))))))))))</f>
        <v>3.969E-4</v>
      </c>
      <c r="AH860" s="167">
        <f t="shared" ref="AH860:AH923" si="1235">IF($G860=$CO$103,CQ$103,IF($G860=$CO$104,CQ$104,IF($G860=$CO$105,CQ$105,IF($G860=$CO$107,CQ$107,IF($G860=$CO$108,CQ$108,IF($G860=$CO$109,CQ$109,IF($G860=$CO$111,CQ$111,IF($G860=$CO$112,CQ$112,IF($G860=$CO$113,CQ$113,IF($G860=$CO$115,CQ$115,IF($G860=$CO$116,CQ$116,IF($G860=$CO$117,CQ$117,IF($G860=$CO$119,CQ$119,IF($G860=$CO$120,CQ$120,))))))))))))))</f>
        <v>1.7345999999999999</v>
      </c>
      <c r="AI860" s="167">
        <f t="shared" ref="AI860:AI923" si="1236">IF($G860=$CO$103,CR$103,IF($G860=$CO$104,CR$104,IF($G860=$CO$105,CR$105,IF($G860=$CO$107,CR$107,IF($G860=$CO$108,CR$108,IF($G860=$CO$109,CR$109,IF($G860=$CO$111,CR$111,IF($G860=$CO$112,CR$112,IF($G860=$CO$113,CR$113,IF($G860=$CO$115,CR$115,IF($G860=$CO$116,CR$116,IF($G860=$CO$117,CR$117,IF($G860=$CO$119,CR$119,IF($G860=$CO$120,CR$120,))))))))))))))</f>
        <v>2</v>
      </c>
      <c r="AJ860" s="167">
        <f t="shared" ref="AJ860:AJ923" si="1237">IF($G860=$CO$103,CS$103,IF($G860=$CO$104,CS$104,IF($G860=$CO$105,CS$105,IF($G860=$CO$107,CS$107,IF($G860=$CO$108,CS$108,IF($G860=$CO$109,CS$109,IF($G860=$CO$111,CS$111,IF($G860=$CO$112,CS$112,IF($G860=$CO$113,CS$113,IF($G860=$CO$115,CS$115,IF($G860=$CO$116,CS$116,IF($G860=$CO$117,CS$117,IF($G860=$CO$119,CS$119,IF($G860=$CO$120,CS$120,))))))))))))))</f>
        <v>3.6734700000000002E-4</v>
      </c>
      <c r="AK860" s="1">
        <v>595</v>
      </c>
      <c r="AL860">
        <v>658</v>
      </c>
      <c r="AM860">
        <v>877</v>
      </c>
      <c r="AN860">
        <v>1</v>
      </c>
      <c r="AO860">
        <v>1</v>
      </c>
      <c r="AP860">
        <v>1</v>
      </c>
      <c r="AQ860">
        <f t="shared" ref="AQ860:AR923" si="1238">ROUND(AK860*POWER(CF_cool,AN860),0)</f>
        <v>670</v>
      </c>
      <c r="AR860">
        <f t="shared" si="1238"/>
        <v>741</v>
      </c>
      <c r="AS860">
        <f t="shared" si="1220"/>
        <v>988</v>
      </c>
      <c r="AT860">
        <f t="shared" si="1226"/>
        <v>288</v>
      </c>
      <c r="AU860">
        <f t="shared" si="1227"/>
        <v>319</v>
      </c>
      <c r="AV860" s="8">
        <f t="shared" si="1228"/>
        <v>425</v>
      </c>
      <c r="AW860" s="213">
        <f t="shared" si="1213"/>
        <v>0.32099205293333116</v>
      </c>
      <c r="AX860" s="213">
        <f t="shared" si="1214"/>
        <v>0.3930781639672345</v>
      </c>
      <c r="AY860" s="213">
        <f t="shared" si="1215"/>
        <v>0.69423111920614877</v>
      </c>
      <c r="AZ860" s="119">
        <f t="shared" si="1219"/>
        <v>0.2</v>
      </c>
      <c r="BA860">
        <v>16.2</v>
      </c>
      <c r="BB860">
        <v>18.600000000000001</v>
      </c>
      <c r="BC860">
        <v>31.4</v>
      </c>
      <c r="BE860" s="7">
        <v>2478</v>
      </c>
      <c r="BG860" s="123">
        <f t="shared" ref="BG860:BG923" si="1239">IF(G860=10,0.9,IF(G860=11,0.68,IF(G860=15,0.8,IF(G860=16,0.68,IF(G860=20,0.8,IF(G860=21,0.8))))))</f>
        <v>0.9</v>
      </c>
      <c r="BJ860">
        <v>0</v>
      </c>
      <c r="BK860">
        <v>10.199999999999999</v>
      </c>
      <c r="BL860">
        <v>11.9</v>
      </c>
      <c r="BM860">
        <v>21.85</v>
      </c>
      <c r="BO860">
        <f t="shared" si="1218"/>
        <v>1</v>
      </c>
      <c r="BP860">
        <f t="shared" si="1218"/>
        <v>1</v>
      </c>
      <c r="BQ860">
        <f t="shared" si="1218"/>
        <v>1</v>
      </c>
      <c r="BR860">
        <f t="shared" ref="BR860:BR923" si="1240">AQ860/BO860</f>
        <v>670</v>
      </c>
      <c r="BS860">
        <f t="shared" si="1216"/>
        <v>741</v>
      </c>
      <c r="BT860">
        <f t="shared" si="1217"/>
        <v>988</v>
      </c>
      <c r="BV860">
        <f t="shared" ref="BV860:BV923" si="1241">BR860-AQ860</f>
        <v>0</v>
      </c>
      <c r="BW860">
        <f t="shared" ref="BW860:BW923" si="1242">BS860-AR860</f>
        <v>0</v>
      </c>
      <c r="BX860">
        <f t="shared" ref="BX860:BX923" si="1243">BT860-AS860</f>
        <v>0</v>
      </c>
      <c r="BY860">
        <f t="shared" si="1221"/>
        <v>1</v>
      </c>
    </row>
    <row r="861" spans="1:77" x14ac:dyDescent="0.25">
      <c r="A861" t="str">
        <f t="shared" ref="A861:A924" si="1244">CONCATENATE(D861,E861,G861)</f>
        <v>33011</v>
      </c>
      <c r="D861">
        <v>3</v>
      </c>
      <c r="E861">
        <v>30</v>
      </c>
      <c r="F861">
        <v>40.5</v>
      </c>
      <c r="G861">
        <v>11</v>
      </c>
      <c r="H861">
        <v>11.5</v>
      </c>
      <c r="I861">
        <v>0</v>
      </c>
      <c r="J861">
        <v>26</v>
      </c>
      <c r="K861">
        <v>30</v>
      </c>
      <c r="L861">
        <v>47.8</v>
      </c>
      <c r="M861" s="115">
        <f t="shared" si="1229"/>
        <v>2286.84</v>
      </c>
      <c r="N861" s="7">
        <v>6285</v>
      </c>
      <c r="O861" s="7">
        <v>6939</v>
      </c>
      <c r="P861" s="7">
        <v>9242</v>
      </c>
      <c r="Q861" s="121" t="s">
        <v>392</v>
      </c>
      <c r="R861">
        <v>1</v>
      </c>
      <c r="S861">
        <v>1</v>
      </c>
      <c r="T861">
        <v>1</v>
      </c>
      <c r="U861" t="e">
        <f t="shared" si="1230"/>
        <v>#VALUE!</v>
      </c>
      <c r="V861">
        <f t="shared" si="1231"/>
        <v>3459</v>
      </c>
      <c r="W861">
        <f t="shared" si="1232"/>
        <v>3819</v>
      </c>
      <c r="X861">
        <f t="shared" si="1233"/>
        <v>5086</v>
      </c>
      <c r="Y861" t="e">
        <f t="shared" si="1222"/>
        <v>#VALUE!</v>
      </c>
      <c r="Z861">
        <f t="shared" si="1223"/>
        <v>595</v>
      </c>
      <c r="AA861">
        <f t="shared" si="1224"/>
        <v>657</v>
      </c>
      <c r="AB861" s="8">
        <f t="shared" si="1225"/>
        <v>875</v>
      </c>
      <c r="AC861" s="213" t="e">
        <f t="shared" ref="AC861:AC924" si="1245">(($AG861*(Y861^$AH861)*((($F861-14.4)*$AI861)/100))+($AJ861*(Y861^2)))*0.0098</f>
        <v>#VALUE!</v>
      </c>
      <c r="AD861" s="213">
        <f t="shared" ref="AD861:AD924" si="1246">(($AG861*(Z861^$AH861)*((($E861-14.4)*$AI861)/100))+($AJ861*(Z861^2)))*0.0098</f>
        <v>2.150137827912268</v>
      </c>
      <c r="AE861" s="213">
        <f t="shared" ref="AE861:AE924" si="1247">(($AG861*(AA861^$AH861)*((($E861-14.4)*$AI861)/100))+($AJ861*(AA861^2)))*0.0098</f>
        <v>2.6165883589543246</v>
      </c>
      <c r="AF861" s="213">
        <f t="shared" ref="AF861:AF924" si="1248">(($AG861*(AB861^$AH861)*((($E861-14.4)*$AI861)/100))+($AJ861*(AB861^2)))*0.0098</f>
        <v>4.616776137886248</v>
      </c>
      <c r="AG861" s="167">
        <f t="shared" si="1234"/>
        <v>3.969E-4</v>
      </c>
      <c r="AH861" s="167">
        <f t="shared" si="1235"/>
        <v>1.7345999999999999</v>
      </c>
      <c r="AI861" s="167">
        <f t="shared" si="1236"/>
        <v>4</v>
      </c>
      <c r="AJ861" s="167">
        <f t="shared" si="1237"/>
        <v>5.7428799999999995E-4</v>
      </c>
      <c r="AK861" s="1">
        <v>963</v>
      </c>
      <c r="AL861">
        <v>1063</v>
      </c>
      <c r="AM861">
        <v>1416</v>
      </c>
      <c r="AN861">
        <v>1</v>
      </c>
      <c r="AO861">
        <v>1</v>
      </c>
      <c r="AP861">
        <v>1</v>
      </c>
      <c r="AQ861">
        <f t="shared" si="1238"/>
        <v>1085</v>
      </c>
      <c r="AR861">
        <f t="shared" si="1238"/>
        <v>1197</v>
      </c>
      <c r="AS861">
        <f t="shared" si="1220"/>
        <v>1595</v>
      </c>
      <c r="AT861">
        <f t="shared" si="1226"/>
        <v>467</v>
      </c>
      <c r="AU861">
        <f t="shared" si="1227"/>
        <v>515</v>
      </c>
      <c r="AV861" s="8">
        <f t="shared" si="1228"/>
        <v>686</v>
      </c>
      <c r="AW861" s="213">
        <f t="shared" ref="AW861:AW924" si="1249">(($AG861*(AT861^$AH861)*((($E861-14.4)*$AI861)/100))+($AJ861*(AT861^2)))*0.0098</f>
        <v>1.3309928583555126</v>
      </c>
      <c r="AX861" s="213">
        <f t="shared" ref="AX861:AX924" si="1250">(($AG861*(AU861^$AH861)*((($E861-14.4)*$AI861)/100))+($AJ861*(AU861^2)))*0.0098</f>
        <v>1.615434068139014</v>
      </c>
      <c r="AY861" s="213">
        <f t="shared" ref="AY861:AY924" si="1251">(($AG861*(AV861^$AH861)*((($E861-14.4)*$AI861)/100))+($AJ861*(AV861^2)))*0.0098</f>
        <v>2.8503519736839573</v>
      </c>
      <c r="AZ861" s="119">
        <f t="shared" si="1219"/>
        <v>0.4</v>
      </c>
      <c r="BA861">
        <v>16.2</v>
      </c>
      <c r="BB861">
        <v>18.600000000000001</v>
      </c>
      <c r="BC861">
        <v>31.4</v>
      </c>
      <c r="BE861" s="7">
        <v>3363</v>
      </c>
      <c r="BG861" s="123">
        <f t="shared" si="1239"/>
        <v>0.68</v>
      </c>
      <c r="BJ861">
        <v>0</v>
      </c>
      <c r="BK861">
        <v>10.199999999999999</v>
      </c>
      <c r="BL861">
        <v>11.9</v>
      </c>
      <c r="BM861">
        <v>21.85</v>
      </c>
      <c r="BO861">
        <f t="shared" si="1218"/>
        <v>1</v>
      </c>
      <c r="BP861">
        <f t="shared" si="1218"/>
        <v>1</v>
      </c>
      <c r="BQ861">
        <f t="shared" si="1218"/>
        <v>1</v>
      </c>
      <c r="BR861">
        <f t="shared" si="1240"/>
        <v>1085</v>
      </c>
      <c r="BS861">
        <f t="shared" ref="BS861:BS924" si="1252">AR861/BP861</f>
        <v>1197</v>
      </c>
      <c r="BT861">
        <f t="shared" ref="BT861:BT924" si="1253">AS861/BQ861</f>
        <v>1595</v>
      </c>
      <c r="BV861">
        <f t="shared" si="1241"/>
        <v>0</v>
      </c>
      <c r="BW861">
        <f t="shared" si="1242"/>
        <v>0</v>
      </c>
      <c r="BX861">
        <f t="shared" si="1243"/>
        <v>0</v>
      </c>
      <c r="BY861">
        <f t="shared" si="1221"/>
        <v>1</v>
      </c>
    </row>
    <row r="862" spans="1:77" x14ac:dyDescent="0.25">
      <c r="A862" t="str">
        <f t="shared" si="1244"/>
        <v>33015</v>
      </c>
      <c r="D862">
        <v>3</v>
      </c>
      <c r="E862">
        <v>30</v>
      </c>
      <c r="F862">
        <v>40.5</v>
      </c>
      <c r="G862">
        <v>15</v>
      </c>
      <c r="H862">
        <v>16.5</v>
      </c>
      <c r="I862">
        <v>0</v>
      </c>
      <c r="J862">
        <v>26</v>
      </c>
      <c r="K862">
        <v>30</v>
      </c>
      <c r="L862">
        <v>48.9</v>
      </c>
      <c r="M862" s="115">
        <f t="shared" si="1229"/>
        <v>3261.6000000000004</v>
      </c>
      <c r="N862" s="7">
        <v>5796</v>
      </c>
      <c r="O862" s="7">
        <v>5926</v>
      </c>
      <c r="P862" s="7">
        <v>8806</v>
      </c>
      <c r="Q862" s="121" t="s">
        <v>392</v>
      </c>
      <c r="R862">
        <v>1</v>
      </c>
      <c r="S862">
        <v>1</v>
      </c>
      <c r="T862">
        <v>1</v>
      </c>
      <c r="U862" t="e">
        <f t="shared" si="1230"/>
        <v>#VALUE!</v>
      </c>
      <c r="V862">
        <f t="shared" si="1231"/>
        <v>3190</v>
      </c>
      <c r="W862">
        <f t="shared" si="1232"/>
        <v>3261</v>
      </c>
      <c r="X862">
        <f t="shared" si="1233"/>
        <v>4846</v>
      </c>
      <c r="Y862" t="e">
        <f t="shared" si="1222"/>
        <v>#VALUE!</v>
      </c>
      <c r="Z862">
        <f t="shared" si="1223"/>
        <v>549</v>
      </c>
      <c r="AA862">
        <f t="shared" si="1224"/>
        <v>561</v>
      </c>
      <c r="AB862" s="8">
        <f t="shared" si="1225"/>
        <v>834</v>
      </c>
      <c r="AC862" s="213" t="e">
        <f t="shared" si="1245"/>
        <v>#VALUE!</v>
      </c>
      <c r="AD862" s="213">
        <f t="shared" si="1246"/>
        <v>1.3977764173511391</v>
      </c>
      <c r="AE862" s="213">
        <f t="shared" si="1247"/>
        <v>1.4593400927092941</v>
      </c>
      <c r="AF862" s="213">
        <f t="shared" si="1248"/>
        <v>3.2172423562556376</v>
      </c>
      <c r="AG862" s="167">
        <f t="shared" si="1234"/>
        <v>2.0829999999999999E-4</v>
      </c>
      <c r="AH862" s="167">
        <f t="shared" si="1235"/>
        <v>1.724</v>
      </c>
      <c r="AI862" s="167">
        <f t="shared" si="1236"/>
        <v>2</v>
      </c>
      <c r="AJ862" s="167">
        <f t="shared" si="1237"/>
        <v>4.6182900000000003E-4</v>
      </c>
      <c r="AK862" s="1">
        <v>771</v>
      </c>
      <c r="AL862">
        <v>788</v>
      </c>
      <c r="AM862">
        <v>1171</v>
      </c>
      <c r="AN862">
        <v>1</v>
      </c>
      <c r="AO862">
        <v>1</v>
      </c>
      <c r="AP862">
        <v>1</v>
      </c>
      <c r="AQ862">
        <f t="shared" si="1238"/>
        <v>868</v>
      </c>
      <c r="AR862">
        <f t="shared" si="1238"/>
        <v>887</v>
      </c>
      <c r="AS862">
        <f t="shared" si="1220"/>
        <v>1319</v>
      </c>
      <c r="AT862">
        <f t="shared" si="1226"/>
        <v>373</v>
      </c>
      <c r="AU862">
        <f t="shared" si="1227"/>
        <v>381</v>
      </c>
      <c r="AV862" s="8">
        <f t="shared" si="1228"/>
        <v>567</v>
      </c>
      <c r="AW862" s="213">
        <f t="shared" si="1249"/>
        <v>0.64697336601542499</v>
      </c>
      <c r="AX862" s="213">
        <f t="shared" si="1250"/>
        <v>0.6749178606610311</v>
      </c>
      <c r="AY862" s="213">
        <f t="shared" si="1251"/>
        <v>1.4906182197791422</v>
      </c>
      <c r="AZ862" s="119">
        <f t="shared" si="1219"/>
        <v>0.3</v>
      </c>
      <c r="BA862">
        <v>19.3</v>
      </c>
      <c r="BB862">
        <v>20.399999999999999</v>
      </c>
      <c r="BC862">
        <v>34.5</v>
      </c>
      <c r="BE862" s="7">
        <v>4077</v>
      </c>
      <c r="BG862" s="123">
        <f t="shared" si="1239"/>
        <v>0.8</v>
      </c>
      <c r="BJ862">
        <v>0</v>
      </c>
      <c r="BK862">
        <v>10</v>
      </c>
      <c r="BL862">
        <v>10.6</v>
      </c>
      <c r="BM862">
        <v>21.85</v>
      </c>
      <c r="BO862">
        <f t="shared" ref="BO862:BQ925" si="1254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862">
        <f t="shared" si="1254"/>
        <v>1</v>
      </c>
      <c r="BQ862">
        <f t="shared" si="1254"/>
        <v>1</v>
      </c>
      <c r="BR862">
        <f t="shared" si="1240"/>
        <v>868</v>
      </c>
      <c r="BS862">
        <f t="shared" si="1252"/>
        <v>887</v>
      </c>
      <c r="BT862">
        <f t="shared" si="1253"/>
        <v>1319</v>
      </c>
      <c r="BV862">
        <f t="shared" si="1241"/>
        <v>0</v>
      </c>
      <c r="BW862">
        <f t="shared" si="1242"/>
        <v>0</v>
      </c>
      <c r="BX862">
        <f t="shared" si="1243"/>
        <v>0</v>
      </c>
      <c r="BY862">
        <f t="shared" si="1221"/>
        <v>1</v>
      </c>
    </row>
    <row r="863" spans="1:77" x14ac:dyDescent="0.25">
      <c r="A863" t="str">
        <f t="shared" si="1244"/>
        <v>33016</v>
      </c>
      <c r="D863">
        <v>3</v>
      </c>
      <c r="E863">
        <v>30</v>
      </c>
      <c r="F863">
        <v>40.5</v>
      </c>
      <c r="G863">
        <v>16</v>
      </c>
      <c r="H863">
        <v>16.5</v>
      </c>
      <c r="I863">
        <v>0</v>
      </c>
      <c r="J863">
        <v>26</v>
      </c>
      <c r="K863">
        <v>30</v>
      </c>
      <c r="L863">
        <v>48.9</v>
      </c>
      <c r="M863" s="115">
        <f t="shared" si="1229"/>
        <v>3019.2000000000003</v>
      </c>
      <c r="N863" s="7">
        <v>8592</v>
      </c>
      <c r="O863" s="7">
        <v>8784</v>
      </c>
      <c r="P863" s="7">
        <v>13053</v>
      </c>
      <c r="Q863" s="121" t="s">
        <v>392</v>
      </c>
      <c r="R863">
        <v>1</v>
      </c>
      <c r="S863">
        <v>1</v>
      </c>
      <c r="T863">
        <v>1</v>
      </c>
      <c r="U863" t="e">
        <f t="shared" si="1230"/>
        <v>#VALUE!</v>
      </c>
      <c r="V863">
        <f t="shared" si="1231"/>
        <v>4729</v>
      </c>
      <c r="W863">
        <f t="shared" si="1232"/>
        <v>4834</v>
      </c>
      <c r="X863">
        <f t="shared" si="1233"/>
        <v>7184</v>
      </c>
      <c r="Y863" t="e">
        <f t="shared" si="1222"/>
        <v>#VALUE!</v>
      </c>
      <c r="Z863">
        <f t="shared" si="1223"/>
        <v>813</v>
      </c>
      <c r="AA863">
        <f t="shared" si="1224"/>
        <v>831</v>
      </c>
      <c r="AB863" s="8">
        <f t="shared" si="1225"/>
        <v>1236</v>
      </c>
      <c r="AC863" s="213" t="e">
        <f t="shared" si="1245"/>
        <v>#VALUE!</v>
      </c>
      <c r="AD863" s="213">
        <f t="shared" si="1246"/>
        <v>9.1542942394155453</v>
      </c>
      <c r="AE863" s="213">
        <f t="shared" si="1247"/>
        <v>9.5633038446828831</v>
      </c>
      <c r="AF863" s="213">
        <f t="shared" si="1248"/>
        <v>21.124869316590459</v>
      </c>
      <c r="AG863" s="167">
        <f t="shared" si="1234"/>
        <v>2.0829999999999999E-4</v>
      </c>
      <c r="AH863" s="167">
        <f t="shared" si="1235"/>
        <v>1.724</v>
      </c>
      <c r="AI863" s="167">
        <f t="shared" si="1236"/>
        <v>4</v>
      </c>
      <c r="AJ863" s="167">
        <f t="shared" si="1237"/>
        <v>1.392796E-3</v>
      </c>
      <c r="AK863" s="1">
        <v>1260</v>
      </c>
      <c r="AL863">
        <v>1288</v>
      </c>
      <c r="AM863">
        <v>1915</v>
      </c>
      <c r="AN863">
        <v>1</v>
      </c>
      <c r="AO863">
        <v>1</v>
      </c>
      <c r="AP863">
        <v>1</v>
      </c>
      <c r="AQ863">
        <f t="shared" si="1238"/>
        <v>1419</v>
      </c>
      <c r="AR863">
        <f t="shared" si="1238"/>
        <v>1451</v>
      </c>
      <c r="AS863">
        <f t="shared" si="1220"/>
        <v>2157</v>
      </c>
      <c r="AT863">
        <f t="shared" si="1226"/>
        <v>610</v>
      </c>
      <c r="AU863">
        <f t="shared" si="1227"/>
        <v>624</v>
      </c>
      <c r="AV863" s="8">
        <f t="shared" si="1228"/>
        <v>928</v>
      </c>
      <c r="AW863" s="213">
        <f t="shared" si="1249"/>
        <v>5.1596671338137359</v>
      </c>
      <c r="AX863" s="213">
        <f t="shared" si="1250"/>
        <v>5.3986947304285362</v>
      </c>
      <c r="AY863" s="213">
        <f t="shared" si="1251"/>
        <v>11.921045319679381</v>
      </c>
      <c r="AZ863" s="119">
        <f t="shared" si="1219"/>
        <v>0.6</v>
      </c>
      <c r="BA863">
        <v>19.3</v>
      </c>
      <c r="BB863">
        <v>20.399999999999999</v>
      </c>
      <c r="BC863">
        <v>34.5</v>
      </c>
      <c r="BE863" s="7">
        <v>4440</v>
      </c>
      <c r="BG863" s="123">
        <f t="shared" si="1239"/>
        <v>0.68</v>
      </c>
      <c r="BJ863">
        <v>0</v>
      </c>
      <c r="BK863">
        <v>10</v>
      </c>
      <c r="BL863">
        <v>10.6</v>
      </c>
      <c r="BM863">
        <v>21.85</v>
      </c>
      <c r="BO863">
        <f t="shared" si="1254"/>
        <v>1</v>
      </c>
      <c r="BP863">
        <f t="shared" si="1254"/>
        <v>1</v>
      </c>
      <c r="BQ863">
        <f t="shared" si="1254"/>
        <v>1</v>
      </c>
      <c r="BR863">
        <f t="shared" si="1240"/>
        <v>1419</v>
      </c>
      <c r="BS863">
        <f t="shared" si="1252"/>
        <v>1451</v>
      </c>
      <c r="BT863">
        <f t="shared" si="1253"/>
        <v>2157</v>
      </c>
      <c r="BV863">
        <f t="shared" si="1241"/>
        <v>0</v>
      </c>
      <c r="BW863">
        <f t="shared" si="1242"/>
        <v>0</v>
      </c>
      <c r="BX863">
        <f t="shared" si="1243"/>
        <v>0</v>
      </c>
      <c r="BY863">
        <f t="shared" si="1221"/>
        <v>1</v>
      </c>
    </row>
    <row r="864" spans="1:77" x14ac:dyDescent="0.25">
      <c r="A864" t="str">
        <f t="shared" si="1244"/>
        <v>33020</v>
      </c>
      <c r="D864">
        <v>3</v>
      </c>
      <c r="E864">
        <v>30</v>
      </c>
      <c r="F864">
        <v>40.5</v>
      </c>
      <c r="G864">
        <v>20</v>
      </c>
      <c r="H864">
        <v>21.5</v>
      </c>
      <c r="I864">
        <v>0</v>
      </c>
      <c r="J864">
        <v>26</v>
      </c>
      <c r="K864">
        <v>30</v>
      </c>
      <c r="L864">
        <v>48.9</v>
      </c>
      <c r="M864" s="115">
        <f t="shared" si="1229"/>
        <v>4574.4000000000005</v>
      </c>
      <c r="N864" s="7">
        <v>7549</v>
      </c>
      <c r="O864" s="7">
        <v>8335</v>
      </c>
      <c r="P864" s="7">
        <v>11102</v>
      </c>
      <c r="Q864" s="121" t="s">
        <v>392</v>
      </c>
      <c r="R864">
        <v>1</v>
      </c>
      <c r="S864">
        <v>1</v>
      </c>
      <c r="T864">
        <v>1</v>
      </c>
      <c r="U864" t="e">
        <f t="shared" si="1230"/>
        <v>#VALUE!</v>
      </c>
      <c r="V864">
        <f t="shared" si="1231"/>
        <v>4155</v>
      </c>
      <c r="W864">
        <f t="shared" si="1232"/>
        <v>4587</v>
      </c>
      <c r="X864">
        <f t="shared" si="1233"/>
        <v>6110</v>
      </c>
      <c r="Y864" t="e">
        <f t="shared" si="1222"/>
        <v>#VALUE!</v>
      </c>
      <c r="Z864">
        <f t="shared" si="1223"/>
        <v>715</v>
      </c>
      <c r="AA864">
        <f t="shared" si="1224"/>
        <v>789</v>
      </c>
      <c r="AB864" s="8">
        <f t="shared" si="1225"/>
        <v>1051</v>
      </c>
      <c r="AC864" s="213" t="e">
        <f t="shared" si="1245"/>
        <v>#VALUE!</v>
      </c>
      <c r="AD864" s="213">
        <f t="shared" si="1246"/>
        <v>1.9188901839746357</v>
      </c>
      <c r="AE864" s="213">
        <f t="shared" si="1247"/>
        <v>2.3355863186882302</v>
      </c>
      <c r="AF864" s="213">
        <f t="shared" si="1248"/>
        <v>4.1390964190501904</v>
      </c>
      <c r="AG864" s="167">
        <f t="shared" si="1234"/>
        <v>1.2760000000000001E-4</v>
      </c>
      <c r="AH864" s="167">
        <f t="shared" si="1235"/>
        <v>1.7219</v>
      </c>
      <c r="AI864" s="167">
        <f t="shared" si="1236"/>
        <v>2</v>
      </c>
      <c r="AJ864" s="167">
        <f t="shared" si="1237"/>
        <v>3.76611E-4</v>
      </c>
      <c r="AK864" s="1">
        <v>905</v>
      </c>
      <c r="AL864">
        <v>999</v>
      </c>
      <c r="AM864">
        <v>1331</v>
      </c>
      <c r="AN864">
        <v>1</v>
      </c>
      <c r="AO864">
        <v>1</v>
      </c>
      <c r="AP864">
        <v>1</v>
      </c>
      <c r="AQ864">
        <f t="shared" si="1238"/>
        <v>1019</v>
      </c>
      <c r="AR864">
        <f t="shared" si="1238"/>
        <v>1125</v>
      </c>
      <c r="AS864">
        <f t="shared" si="1220"/>
        <v>1499</v>
      </c>
      <c r="AT864">
        <f t="shared" si="1226"/>
        <v>438</v>
      </c>
      <c r="AU864">
        <f t="shared" si="1227"/>
        <v>484</v>
      </c>
      <c r="AV864" s="8">
        <f t="shared" si="1228"/>
        <v>645</v>
      </c>
      <c r="AW864" s="213">
        <f t="shared" si="1249"/>
        <v>0.72184617260071493</v>
      </c>
      <c r="AX864" s="213">
        <f t="shared" si="1250"/>
        <v>0.88096740204382251</v>
      </c>
      <c r="AY864" s="213">
        <f t="shared" si="1251"/>
        <v>1.5623141943510104</v>
      </c>
      <c r="AZ864" s="119">
        <f t="shared" si="1219"/>
        <v>0.4</v>
      </c>
      <c r="BA864">
        <v>19.3</v>
      </c>
      <c r="BB864">
        <v>20.399999999999999</v>
      </c>
      <c r="BC864">
        <v>34.5</v>
      </c>
      <c r="BE864" s="7">
        <v>5718</v>
      </c>
      <c r="BG864" s="123">
        <f t="shared" si="1239"/>
        <v>0.8</v>
      </c>
      <c r="BJ864">
        <v>0</v>
      </c>
      <c r="BK864">
        <v>10</v>
      </c>
      <c r="BL864">
        <v>10.6</v>
      </c>
      <c r="BM864">
        <v>21.85</v>
      </c>
      <c r="BO864">
        <f t="shared" si="1254"/>
        <v>1</v>
      </c>
      <c r="BP864">
        <f t="shared" si="1254"/>
        <v>1</v>
      </c>
      <c r="BQ864">
        <f t="shared" si="1254"/>
        <v>1</v>
      </c>
      <c r="BR864">
        <f t="shared" si="1240"/>
        <v>1019</v>
      </c>
      <c r="BS864">
        <f t="shared" si="1252"/>
        <v>1125</v>
      </c>
      <c r="BT864">
        <f t="shared" si="1253"/>
        <v>1499</v>
      </c>
      <c r="BV864">
        <f t="shared" si="1241"/>
        <v>0</v>
      </c>
      <c r="BW864">
        <f t="shared" si="1242"/>
        <v>0</v>
      </c>
      <c r="BX864">
        <f t="shared" si="1243"/>
        <v>0</v>
      </c>
      <c r="BY864">
        <f t="shared" si="1221"/>
        <v>1</v>
      </c>
    </row>
    <row r="865" spans="1:77" x14ac:dyDescent="0.25">
      <c r="A865" t="str">
        <f t="shared" si="1244"/>
        <v>33021</v>
      </c>
      <c r="D865">
        <v>3</v>
      </c>
      <c r="E865">
        <v>30</v>
      </c>
      <c r="F865">
        <v>40.5</v>
      </c>
      <c r="G865">
        <v>21</v>
      </c>
      <c r="H865">
        <v>21.5</v>
      </c>
      <c r="I865">
        <v>0</v>
      </c>
      <c r="J865">
        <v>26</v>
      </c>
      <c r="K865">
        <v>30</v>
      </c>
      <c r="L865">
        <v>48.1</v>
      </c>
      <c r="M865" s="115">
        <f t="shared" si="1229"/>
        <v>4675.2</v>
      </c>
      <c r="N865" s="7">
        <v>10844</v>
      </c>
      <c r="O865" s="7">
        <v>11086</v>
      </c>
      <c r="P865" s="7">
        <v>16475</v>
      </c>
      <c r="Q865" s="121" t="s">
        <v>392</v>
      </c>
      <c r="R865">
        <v>1</v>
      </c>
      <c r="S865">
        <v>1</v>
      </c>
      <c r="T865">
        <v>1</v>
      </c>
      <c r="U865" t="e">
        <f t="shared" si="1230"/>
        <v>#VALUE!</v>
      </c>
      <c r="V865">
        <f t="shared" si="1231"/>
        <v>5968</v>
      </c>
      <c r="W865">
        <f t="shared" si="1232"/>
        <v>6101</v>
      </c>
      <c r="X865">
        <f t="shared" si="1233"/>
        <v>9067</v>
      </c>
      <c r="Y865" t="e">
        <f t="shared" si="1222"/>
        <v>#VALUE!</v>
      </c>
      <c r="Z865">
        <f t="shared" si="1223"/>
        <v>1027</v>
      </c>
      <c r="AA865">
        <f t="shared" si="1224"/>
        <v>1049</v>
      </c>
      <c r="AB865" s="8">
        <f t="shared" si="1225"/>
        <v>1560</v>
      </c>
      <c r="AC865" s="213" t="e">
        <f t="shared" si="1245"/>
        <v>#VALUE!</v>
      </c>
      <c r="AD865" s="213">
        <f t="shared" si="1246"/>
        <v>5.4346007505082445</v>
      </c>
      <c r="AE865" s="213">
        <f t="shared" si="1247"/>
        <v>5.669196878010581</v>
      </c>
      <c r="AF865" s="213">
        <f t="shared" si="1248"/>
        <v>12.509078751553718</v>
      </c>
      <c r="AG865" s="167">
        <f t="shared" si="1234"/>
        <v>1.2760000000000001E-4</v>
      </c>
      <c r="AH865" s="167">
        <f t="shared" si="1235"/>
        <v>1.7219</v>
      </c>
      <c r="AI865" s="167">
        <f t="shared" si="1236"/>
        <v>4</v>
      </c>
      <c r="AJ865" s="167">
        <f t="shared" si="1237"/>
        <v>5.1420100000000005E-4</v>
      </c>
      <c r="AK865" s="1">
        <v>1468</v>
      </c>
      <c r="AL865">
        <v>1501</v>
      </c>
      <c r="AM865">
        <v>2231</v>
      </c>
      <c r="AN865">
        <v>1</v>
      </c>
      <c r="AO865">
        <v>1</v>
      </c>
      <c r="AP865">
        <v>1</v>
      </c>
      <c r="AQ865">
        <f t="shared" si="1238"/>
        <v>1653</v>
      </c>
      <c r="AR865">
        <f t="shared" si="1238"/>
        <v>1690</v>
      </c>
      <c r="AS865">
        <f t="shared" si="1220"/>
        <v>2513</v>
      </c>
      <c r="AT865">
        <f t="shared" si="1226"/>
        <v>711</v>
      </c>
      <c r="AU865">
        <f t="shared" si="1227"/>
        <v>727</v>
      </c>
      <c r="AV865" s="8">
        <f t="shared" si="1228"/>
        <v>1081</v>
      </c>
      <c r="AW865" s="213">
        <f t="shared" si="1249"/>
        <v>2.6109239795424597</v>
      </c>
      <c r="AX865" s="213">
        <f t="shared" si="1250"/>
        <v>2.7293463883763969</v>
      </c>
      <c r="AY865" s="213">
        <f t="shared" si="1251"/>
        <v>6.0192563005767763</v>
      </c>
      <c r="AZ865" s="119">
        <f t="shared" si="1219"/>
        <v>0.8</v>
      </c>
      <c r="BA865">
        <v>19.3</v>
      </c>
      <c r="BB865">
        <v>20.399999999999999</v>
      </c>
      <c r="BC865">
        <v>34.5</v>
      </c>
      <c r="BE865" s="7">
        <v>5844</v>
      </c>
      <c r="BG865" s="123">
        <f t="shared" si="1239"/>
        <v>0.8</v>
      </c>
      <c r="BJ865">
        <v>0</v>
      </c>
      <c r="BK865">
        <v>10</v>
      </c>
      <c r="BL865">
        <v>10.6</v>
      </c>
      <c r="BM865">
        <v>21.85</v>
      </c>
      <c r="BO865">
        <f t="shared" si="1254"/>
        <v>1</v>
      </c>
      <c r="BP865">
        <f t="shared" si="1254"/>
        <v>1</v>
      </c>
      <c r="BQ865">
        <f t="shared" si="1254"/>
        <v>1</v>
      </c>
      <c r="BR865">
        <f t="shared" si="1240"/>
        <v>1653</v>
      </c>
      <c r="BS865">
        <f t="shared" si="1252"/>
        <v>1690</v>
      </c>
      <c r="BT865">
        <f t="shared" si="1253"/>
        <v>2513</v>
      </c>
      <c r="BV865">
        <f t="shared" si="1241"/>
        <v>0</v>
      </c>
      <c r="BW865">
        <f t="shared" si="1242"/>
        <v>0</v>
      </c>
      <c r="BX865">
        <f t="shared" si="1243"/>
        <v>0</v>
      </c>
      <c r="BY865">
        <f t="shared" si="1221"/>
        <v>1</v>
      </c>
    </row>
    <row r="866" spans="1:77" x14ac:dyDescent="0.25">
      <c r="A866" t="str">
        <f t="shared" si="1244"/>
        <v>34010</v>
      </c>
      <c r="D866">
        <v>3</v>
      </c>
      <c r="E866">
        <v>40</v>
      </c>
      <c r="F866">
        <v>40.5</v>
      </c>
      <c r="G866">
        <v>10</v>
      </c>
      <c r="H866">
        <v>11.5</v>
      </c>
      <c r="I866">
        <v>0</v>
      </c>
      <c r="J866">
        <v>26</v>
      </c>
      <c r="K866">
        <v>30</v>
      </c>
      <c r="L866">
        <v>38.799999999999997</v>
      </c>
      <c r="M866" s="115">
        <f t="shared" si="1229"/>
        <v>433.8</v>
      </c>
      <c r="N866" s="7">
        <v>649</v>
      </c>
      <c r="O866" s="7">
        <v>695</v>
      </c>
      <c r="P866" s="7">
        <v>812</v>
      </c>
      <c r="Q866" s="121" t="s">
        <v>392</v>
      </c>
      <c r="R866">
        <v>1</v>
      </c>
      <c r="S866">
        <v>1</v>
      </c>
      <c r="T866">
        <v>1</v>
      </c>
      <c r="U866" t="e">
        <f t="shared" si="1230"/>
        <v>#VALUE!</v>
      </c>
      <c r="V866">
        <f t="shared" si="1231"/>
        <v>357</v>
      </c>
      <c r="W866">
        <f t="shared" si="1232"/>
        <v>382</v>
      </c>
      <c r="X866">
        <f t="shared" si="1233"/>
        <v>447</v>
      </c>
      <c r="Y866" t="e">
        <f t="shared" si="1222"/>
        <v>#VALUE!</v>
      </c>
      <c r="Z866">
        <f t="shared" si="1223"/>
        <v>61</v>
      </c>
      <c r="AA866">
        <f t="shared" si="1224"/>
        <v>66</v>
      </c>
      <c r="AB866" s="8">
        <f t="shared" si="1225"/>
        <v>77</v>
      </c>
      <c r="AC866" s="213" t="e">
        <f t="shared" si="1245"/>
        <v>#VALUE!</v>
      </c>
      <c r="AD866" s="213">
        <f t="shared" si="1246"/>
        <v>1.5884518391967976E-2</v>
      </c>
      <c r="AE866" s="213">
        <f t="shared" si="1247"/>
        <v>1.8534972320294735E-2</v>
      </c>
      <c r="AF866" s="213">
        <f t="shared" si="1248"/>
        <v>2.5072472606126939E-2</v>
      </c>
      <c r="AG866" s="167">
        <f t="shared" si="1234"/>
        <v>3.969E-4</v>
      </c>
      <c r="AH866" s="167">
        <f t="shared" si="1235"/>
        <v>1.7345999999999999</v>
      </c>
      <c r="AI866" s="167">
        <f t="shared" si="1236"/>
        <v>2</v>
      </c>
      <c r="AJ866" s="167">
        <f t="shared" si="1237"/>
        <v>3.6734700000000002E-4</v>
      </c>
      <c r="AK866" s="115">
        <v>90.020119234756137</v>
      </c>
      <c r="AL866" s="7">
        <v>96.328259324977694</v>
      </c>
      <c r="AM866" s="7">
        <v>112.64</v>
      </c>
      <c r="AN866">
        <v>1</v>
      </c>
      <c r="AO866">
        <v>1</v>
      </c>
      <c r="AP866">
        <v>1</v>
      </c>
      <c r="AQ866">
        <f t="shared" si="1238"/>
        <v>101</v>
      </c>
      <c r="AR866">
        <f t="shared" si="1238"/>
        <v>108</v>
      </c>
      <c r="AS866">
        <f t="shared" si="1220"/>
        <v>127</v>
      </c>
      <c r="AT866">
        <f t="shared" si="1226"/>
        <v>43</v>
      </c>
      <c r="AU866">
        <f t="shared" si="1227"/>
        <v>46</v>
      </c>
      <c r="AV866" s="8">
        <f t="shared" si="1228"/>
        <v>55</v>
      </c>
      <c r="AW866" s="213">
        <f t="shared" si="1249"/>
        <v>8.0134375770774691E-3</v>
      </c>
      <c r="AX866" s="213">
        <f t="shared" si="1250"/>
        <v>9.1430473818585826E-3</v>
      </c>
      <c r="AY866" s="213">
        <f t="shared" si="1251"/>
        <v>1.2969747619069149E-2</v>
      </c>
      <c r="AZ866" s="119">
        <f t="shared" si="1219"/>
        <v>0.3</v>
      </c>
      <c r="BA866" s="121">
        <v>3.6</v>
      </c>
      <c r="BB866" s="121">
        <v>4.0999999999999996</v>
      </c>
      <c r="BC866" s="121">
        <v>5.0999999999999996</v>
      </c>
      <c r="BE866" s="7">
        <v>482</v>
      </c>
      <c r="BG866" s="123">
        <f t="shared" si="1239"/>
        <v>0.9</v>
      </c>
      <c r="BJ866">
        <v>0</v>
      </c>
      <c r="BK866">
        <v>14.2</v>
      </c>
      <c r="BL866">
        <v>16.2</v>
      </c>
      <c r="BM866">
        <v>21.85</v>
      </c>
      <c r="BO866">
        <f t="shared" si="1254"/>
        <v>1</v>
      </c>
      <c r="BP866">
        <f t="shared" si="1254"/>
        <v>1</v>
      </c>
      <c r="BQ866">
        <f t="shared" si="1254"/>
        <v>1</v>
      </c>
      <c r="BR866">
        <f t="shared" si="1240"/>
        <v>101</v>
      </c>
      <c r="BS866">
        <f t="shared" si="1252"/>
        <v>108</v>
      </c>
      <c r="BT866">
        <f t="shared" si="1253"/>
        <v>127</v>
      </c>
      <c r="BV866">
        <f t="shared" si="1241"/>
        <v>0</v>
      </c>
      <c r="BW866">
        <f t="shared" si="1242"/>
        <v>0</v>
      </c>
      <c r="BX866">
        <f t="shared" si="1243"/>
        <v>0</v>
      </c>
      <c r="BY866">
        <f t="shared" ref="BY866:BY915" si="1255">IF(SUM(BV866:BX866)=0,1,0)</f>
        <v>1</v>
      </c>
    </row>
    <row r="867" spans="1:77" x14ac:dyDescent="0.25">
      <c r="A867" t="str">
        <f t="shared" si="1244"/>
        <v>34011</v>
      </c>
      <c r="D867">
        <v>3</v>
      </c>
      <c r="E867">
        <v>40</v>
      </c>
      <c r="F867">
        <v>40.5</v>
      </c>
      <c r="G867">
        <v>11</v>
      </c>
      <c r="H867">
        <v>11.5</v>
      </c>
      <c r="I867">
        <v>0</v>
      </c>
      <c r="J867">
        <v>26</v>
      </c>
      <c r="K867">
        <v>30</v>
      </c>
      <c r="L867">
        <v>38.799999999999997</v>
      </c>
      <c r="M867" s="115">
        <f t="shared" si="1229"/>
        <v>429.76000000000005</v>
      </c>
      <c r="N867" s="7">
        <v>881.02076921515595</v>
      </c>
      <c r="O867" s="7">
        <v>942.75810617769378</v>
      </c>
      <c r="P867" s="7">
        <v>1102.4000000000001</v>
      </c>
      <c r="Q867" s="121" t="s">
        <v>392</v>
      </c>
      <c r="R867">
        <v>1</v>
      </c>
      <c r="S867">
        <v>1</v>
      </c>
      <c r="T867">
        <v>1</v>
      </c>
      <c r="U867" t="e">
        <f t="shared" si="1230"/>
        <v>#VALUE!</v>
      </c>
      <c r="V867">
        <f t="shared" si="1231"/>
        <v>485</v>
      </c>
      <c r="W867">
        <f t="shared" si="1232"/>
        <v>519</v>
      </c>
      <c r="X867">
        <f t="shared" si="1233"/>
        <v>607</v>
      </c>
      <c r="Y867" t="e">
        <f t="shared" si="1222"/>
        <v>#VALUE!</v>
      </c>
      <c r="Z867">
        <f t="shared" si="1223"/>
        <v>83</v>
      </c>
      <c r="AA867">
        <f t="shared" si="1224"/>
        <v>89</v>
      </c>
      <c r="AB867" s="8">
        <f t="shared" si="1225"/>
        <v>104</v>
      </c>
      <c r="AC867" s="213" t="e">
        <f t="shared" si="1245"/>
        <v>#VALUE!</v>
      </c>
      <c r="AD867" s="213">
        <f t="shared" si="1246"/>
        <v>4.7264033033932333E-2</v>
      </c>
      <c r="AE867" s="213">
        <f t="shared" si="1247"/>
        <v>5.4165159570805338E-2</v>
      </c>
      <c r="AF867" s="213">
        <f t="shared" si="1248"/>
        <v>7.3431635367221582E-2</v>
      </c>
      <c r="AG867" s="167">
        <f t="shared" si="1234"/>
        <v>3.969E-4</v>
      </c>
      <c r="AH867" s="167">
        <f t="shared" si="1235"/>
        <v>1.7345999999999999</v>
      </c>
      <c r="AI867" s="167">
        <f t="shared" si="1236"/>
        <v>4</v>
      </c>
      <c r="AJ867" s="167">
        <f t="shared" si="1237"/>
        <v>5.7428799999999995E-4</v>
      </c>
      <c r="AK867" s="115">
        <v>147.56138863197239</v>
      </c>
      <c r="AL867" s="7">
        <v>157.90172054122763</v>
      </c>
      <c r="AM867" s="7">
        <v>184.64</v>
      </c>
      <c r="AN867">
        <v>1</v>
      </c>
      <c r="AO867">
        <v>1</v>
      </c>
      <c r="AP867">
        <v>1</v>
      </c>
      <c r="AQ867">
        <f t="shared" si="1238"/>
        <v>166</v>
      </c>
      <c r="AR867">
        <f t="shared" si="1238"/>
        <v>178</v>
      </c>
      <c r="AS867">
        <f t="shared" si="1220"/>
        <v>208</v>
      </c>
      <c r="AT867">
        <f t="shared" si="1226"/>
        <v>71</v>
      </c>
      <c r="AU867">
        <f t="shared" si="1227"/>
        <v>77</v>
      </c>
      <c r="AV867" s="8">
        <f t="shared" si="1228"/>
        <v>89</v>
      </c>
      <c r="AW867" s="213">
        <f t="shared" si="1249"/>
        <v>3.4848248180957136E-2</v>
      </c>
      <c r="AX867" s="213">
        <f t="shared" si="1250"/>
        <v>4.0824682907053877E-2</v>
      </c>
      <c r="AY867" s="213">
        <f t="shared" si="1251"/>
        <v>5.4165159570805338E-2</v>
      </c>
      <c r="AZ867" s="119">
        <f t="shared" si="1219"/>
        <v>0.5</v>
      </c>
      <c r="BA867" s="1">
        <v>3.6</v>
      </c>
      <c r="BB867">
        <v>4.0999999999999996</v>
      </c>
      <c r="BC867">
        <v>5.0999999999999996</v>
      </c>
      <c r="BE867" s="7">
        <v>632</v>
      </c>
      <c r="BG867" s="123">
        <f t="shared" si="1239"/>
        <v>0.68</v>
      </c>
      <c r="BJ867">
        <v>0</v>
      </c>
      <c r="BK867">
        <v>14.2</v>
      </c>
      <c r="BL867">
        <v>16.2</v>
      </c>
      <c r="BM867">
        <v>21.85</v>
      </c>
      <c r="BO867">
        <f t="shared" si="1254"/>
        <v>1</v>
      </c>
      <c r="BP867">
        <f t="shared" si="1254"/>
        <v>1</v>
      </c>
      <c r="BQ867">
        <f t="shared" si="1254"/>
        <v>1</v>
      </c>
      <c r="BR867">
        <f t="shared" si="1240"/>
        <v>166</v>
      </c>
      <c r="BS867">
        <f t="shared" si="1252"/>
        <v>178</v>
      </c>
      <c r="BT867">
        <f t="shared" si="1253"/>
        <v>208</v>
      </c>
      <c r="BV867">
        <f t="shared" si="1241"/>
        <v>0</v>
      </c>
      <c r="BW867">
        <f t="shared" si="1242"/>
        <v>0</v>
      </c>
      <c r="BX867">
        <f t="shared" si="1243"/>
        <v>0</v>
      </c>
      <c r="BY867">
        <f t="shared" si="1255"/>
        <v>1</v>
      </c>
    </row>
    <row r="868" spans="1:77" x14ac:dyDescent="0.25">
      <c r="A868" t="str">
        <f t="shared" si="1244"/>
        <v>34010</v>
      </c>
      <c r="D868">
        <v>3</v>
      </c>
      <c r="E868">
        <v>40</v>
      </c>
      <c r="F868">
        <v>40.5</v>
      </c>
      <c r="G868">
        <v>10</v>
      </c>
      <c r="H868">
        <v>11.5</v>
      </c>
      <c r="I868">
        <v>0</v>
      </c>
      <c r="J868">
        <v>26</v>
      </c>
      <c r="K868">
        <v>30</v>
      </c>
      <c r="L868">
        <v>40</v>
      </c>
      <c r="M868" s="115">
        <f t="shared" si="1229"/>
        <v>520.20000000000005</v>
      </c>
      <c r="N868" s="7">
        <v>841.69225687813923</v>
      </c>
      <c r="O868" s="7">
        <v>901.35950941531064</v>
      </c>
      <c r="P868" s="7">
        <v>1066.3800000000001</v>
      </c>
      <c r="Q868" s="121" t="s">
        <v>392</v>
      </c>
      <c r="R868">
        <v>1</v>
      </c>
      <c r="S868">
        <v>1</v>
      </c>
      <c r="T868">
        <v>1</v>
      </c>
      <c r="U868" t="e">
        <f t="shared" si="1230"/>
        <v>#VALUE!</v>
      </c>
      <c r="V868">
        <f t="shared" si="1231"/>
        <v>463</v>
      </c>
      <c r="W868">
        <f t="shared" si="1232"/>
        <v>496</v>
      </c>
      <c r="X868">
        <f t="shared" si="1233"/>
        <v>587</v>
      </c>
      <c r="Y868" t="e">
        <f t="shared" si="1222"/>
        <v>#VALUE!</v>
      </c>
      <c r="Z868">
        <f t="shared" si="1223"/>
        <v>80</v>
      </c>
      <c r="AA868">
        <f t="shared" si="1224"/>
        <v>85</v>
      </c>
      <c r="AB868" s="8">
        <f t="shared" si="1225"/>
        <v>101</v>
      </c>
      <c r="AC868" s="213" t="e">
        <f t="shared" si="1245"/>
        <v>#VALUE!</v>
      </c>
      <c r="AD868" s="213">
        <f t="shared" si="1246"/>
        <v>2.7023615794756161E-2</v>
      </c>
      <c r="AE868" s="213">
        <f t="shared" si="1247"/>
        <v>3.0435350049889568E-2</v>
      </c>
      <c r="AF868" s="213">
        <f t="shared" si="1248"/>
        <v>4.2692213211482616E-2</v>
      </c>
      <c r="AG868" s="167">
        <f t="shared" si="1234"/>
        <v>3.969E-4</v>
      </c>
      <c r="AH868" s="167">
        <f t="shared" si="1235"/>
        <v>1.7345999999999999</v>
      </c>
      <c r="AI868" s="167">
        <f t="shared" si="1236"/>
        <v>2</v>
      </c>
      <c r="AJ868" s="167">
        <f t="shared" si="1237"/>
        <v>3.6734700000000002E-4</v>
      </c>
      <c r="AK868" s="115">
        <v>116.68990721587436</v>
      </c>
      <c r="AL868" s="7">
        <v>124.96201154556491</v>
      </c>
      <c r="AM868" s="7">
        <v>147.84</v>
      </c>
      <c r="AN868">
        <v>1</v>
      </c>
      <c r="AO868">
        <v>1</v>
      </c>
      <c r="AP868">
        <v>1</v>
      </c>
      <c r="AQ868">
        <f t="shared" si="1238"/>
        <v>131</v>
      </c>
      <c r="AR868">
        <f t="shared" si="1238"/>
        <v>141</v>
      </c>
      <c r="AS868">
        <f t="shared" si="1220"/>
        <v>166</v>
      </c>
      <c r="AT868">
        <f t="shared" si="1226"/>
        <v>56</v>
      </c>
      <c r="AU868">
        <f t="shared" si="1227"/>
        <v>61</v>
      </c>
      <c r="AV868" s="8">
        <f t="shared" si="1228"/>
        <v>71</v>
      </c>
      <c r="AW868" s="213">
        <f t="shared" si="1249"/>
        <v>1.343537641772987E-2</v>
      </c>
      <c r="AX868" s="213">
        <f t="shared" si="1250"/>
        <v>1.5884518391967976E-2</v>
      </c>
      <c r="AY868" s="213">
        <f t="shared" si="1251"/>
        <v>2.1386296655878569E-2</v>
      </c>
      <c r="AZ868" s="119">
        <f t="shared" si="1219"/>
        <v>0.3</v>
      </c>
      <c r="BA868" s="1">
        <v>4.8</v>
      </c>
      <c r="BB868">
        <v>5.4</v>
      </c>
      <c r="BC868">
        <v>6.8</v>
      </c>
      <c r="BE868" s="7">
        <v>578</v>
      </c>
      <c r="BG868" s="123">
        <f t="shared" si="1239"/>
        <v>0.9</v>
      </c>
      <c r="BJ868">
        <v>0</v>
      </c>
      <c r="BK868">
        <v>13.6</v>
      </c>
      <c r="BL868">
        <v>15.6</v>
      </c>
      <c r="BM868">
        <v>21.85</v>
      </c>
      <c r="BO868">
        <f t="shared" si="1254"/>
        <v>1</v>
      </c>
      <c r="BP868">
        <f t="shared" si="1254"/>
        <v>1</v>
      </c>
      <c r="BQ868">
        <f t="shared" si="1254"/>
        <v>1</v>
      </c>
      <c r="BR868">
        <f t="shared" si="1240"/>
        <v>131</v>
      </c>
      <c r="BS868">
        <f t="shared" si="1252"/>
        <v>141</v>
      </c>
      <c r="BT868">
        <f t="shared" si="1253"/>
        <v>166</v>
      </c>
      <c r="BV868">
        <f t="shared" si="1241"/>
        <v>0</v>
      </c>
      <c r="BW868">
        <f t="shared" si="1242"/>
        <v>0</v>
      </c>
      <c r="BX868">
        <f t="shared" si="1243"/>
        <v>0</v>
      </c>
      <c r="BY868">
        <f t="shared" si="1255"/>
        <v>1</v>
      </c>
    </row>
    <row r="869" spans="1:77" x14ac:dyDescent="0.25">
      <c r="A869" t="str">
        <f t="shared" si="1244"/>
        <v>34011</v>
      </c>
      <c r="D869">
        <v>3</v>
      </c>
      <c r="E869">
        <v>40</v>
      </c>
      <c r="F869">
        <v>40.5</v>
      </c>
      <c r="G869">
        <v>11</v>
      </c>
      <c r="H869">
        <v>11.5</v>
      </c>
      <c r="I869">
        <v>0</v>
      </c>
      <c r="J869">
        <v>26</v>
      </c>
      <c r="K869">
        <v>30</v>
      </c>
      <c r="L869">
        <v>40</v>
      </c>
      <c r="M869" s="115">
        <f t="shared" si="1229"/>
        <v>515.44000000000005</v>
      </c>
      <c r="N869" s="7">
        <v>1142.0361657917249</v>
      </c>
      <c r="O869" s="7">
        <v>1222.9946868592929</v>
      </c>
      <c r="P869" s="7">
        <v>1446.9</v>
      </c>
      <c r="Q869" s="121" t="s">
        <v>392</v>
      </c>
      <c r="R869">
        <v>1</v>
      </c>
      <c r="S869">
        <v>1</v>
      </c>
      <c r="T869">
        <v>1</v>
      </c>
      <c r="U869" t="e">
        <f t="shared" si="1230"/>
        <v>#VALUE!</v>
      </c>
      <c r="V869">
        <f t="shared" si="1231"/>
        <v>629</v>
      </c>
      <c r="W869">
        <f t="shared" si="1232"/>
        <v>673</v>
      </c>
      <c r="X869">
        <f t="shared" si="1233"/>
        <v>796</v>
      </c>
      <c r="Y869" t="e">
        <f t="shared" si="1222"/>
        <v>#VALUE!</v>
      </c>
      <c r="Z869">
        <f t="shared" si="1223"/>
        <v>108</v>
      </c>
      <c r="AA869">
        <f t="shared" si="1224"/>
        <v>116</v>
      </c>
      <c r="AB869" s="8">
        <f t="shared" si="1225"/>
        <v>137</v>
      </c>
      <c r="AC869" s="213" t="e">
        <f t="shared" si="1245"/>
        <v>#VALUE!</v>
      </c>
      <c r="AD869" s="213">
        <f t="shared" si="1246"/>
        <v>7.9053870014869923E-2</v>
      </c>
      <c r="AE869" s="213">
        <f t="shared" si="1247"/>
        <v>9.0908718722185686E-2</v>
      </c>
      <c r="AF869" s="213">
        <f t="shared" si="1248"/>
        <v>0.12588876934087337</v>
      </c>
      <c r="AG869" s="167">
        <f t="shared" si="1234"/>
        <v>3.969E-4</v>
      </c>
      <c r="AH869" s="167">
        <f t="shared" si="1235"/>
        <v>1.7345999999999999</v>
      </c>
      <c r="AI869" s="167">
        <f t="shared" si="1236"/>
        <v>4</v>
      </c>
      <c r="AJ869" s="167">
        <f t="shared" si="1237"/>
        <v>5.7428799999999995E-4</v>
      </c>
      <c r="AK869" s="115">
        <v>191</v>
      </c>
      <c r="AL869" s="7">
        <v>205</v>
      </c>
      <c r="AM869" s="7">
        <v>242</v>
      </c>
      <c r="AN869">
        <v>1</v>
      </c>
      <c r="AO869">
        <v>1</v>
      </c>
      <c r="AP869">
        <v>1</v>
      </c>
      <c r="AQ869">
        <f t="shared" si="1238"/>
        <v>215</v>
      </c>
      <c r="AR869">
        <f t="shared" si="1238"/>
        <v>231</v>
      </c>
      <c r="AS869">
        <f t="shared" si="1220"/>
        <v>273</v>
      </c>
      <c r="AT869">
        <f t="shared" si="1226"/>
        <v>92</v>
      </c>
      <c r="AU869">
        <f t="shared" si="1227"/>
        <v>99</v>
      </c>
      <c r="AV869" s="8">
        <f t="shared" si="1228"/>
        <v>117</v>
      </c>
      <c r="AW869" s="213">
        <f t="shared" si="1249"/>
        <v>5.7788560795695935E-2</v>
      </c>
      <c r="AX869" s="213">
        <f t="shared" si="1250"/>
        <v>6.6690423628533418E-2</v>
      </c>
      <c r="AY869" s="213">
        <f t="shared" si="1251"/>
        <v>9.2447730224718333E-2</v>
      </c>
      <c r="AZ869" s="119">
        <f t="shared" si="1219"/>
        <v>0.5</v>
      </c>
      <c r="BA869" s="1">
        <v>4.8</v>
      </c>
      <c r="BB869">
        <v>5.4</v>
      </c>
      <c r="BC869">
        <v>6.8</v>
      </c>
      <c r="BE869" s="7">
        <v>758</v>
      </c>
      <c r="BG869" s="123">
        <f t="shared" si="1239"/>
        <v>0.68</v>
      </c>
      <c r="BJ869">
        <v>0</v>
      </c>
      <c r="BK869">
        <v>13.6</v>
      </c>
      <c r="BL869">
        <v>15.6</v>
      </c>
      <c r="BM869">
        <v>21.85</v>
      </c>
      <c r="BO869">
        <f t="shared" si="1254"/>
        <v>1</v>
      </c>
      <c r="BP869">
        <f t="shared" si="1254"/>
        <v>1</v>
      </c>
      <c r="BQ869">
        <f t="shared" si="1254"/>
        <v>1</v>
      </c>
      <c r="BR869">
        <f t="shared" si="1240"/>
        <v>215</v>
      </c>
      <c r="BS869">
        <f t="shared" si="1252"/>
        <v>231</v>
      </c>
      <c r="BT869">
        <f t="shared" si="1253"/>
        <v>273</v>
      </c>
      <c r="BV869">
        <f t="shared" si="1241"/>
        <v>0</v>
      </c>
      <c r="BW869">
        <f t="shared" si="1242"/>
        <v>0</v>
      </c>
      <c r="BX869">
        <f t="shared" si="1243"/>
        <v>0</v>
      </c>
      <c r="BY869">
        <f t="shared" si="1255"/>
        <v>1</v>
      </c>
    </row>
    <row r="870" spans="1:77" x14ac:dyDescent="0.25">
      <c r="A870" t="str">
        <f t="shared" si="1244"/>
        <v>34015</v>
      </c>
      <c r="D870">
        <v>3</v>
      </c>
      <c r="E870">
        <v>40</v>
      </c>
      <c r="F870">
        <v>40.5</v>
      </c>
      <c r="G870">
        <v>15</v>
      </c>
      <c r="H870">
        <v>16.5</v>
      </c>
      <c r="I870">
        <v>0</v>
      </c>
      <c r="J870">
        <v>26</v>
      </c>
      <c r="K870">
        <v>30</v>
      </c>
      <c r="L870">
        <v>41.1</v>
      </c>
      <c r="M870" s="115">
        <f t="shared" si="1229"/>
        <v>752.80000000000007</v>
      </c>
      <c r="N870" s="7">
        <v>957.19258357509659</v>
      </c>
      <c r="O870" s="7">
        <v>1027.5250511543745</v>
      </c>
      <c r="P870" s="7">
        <v>1359.96</v>
      </c>
      <c r="Q870" s="121" t="s">
        <v>392</v>
      </c>
      <c r="R870">
        <v>1</v>
      </c>
      <c r="S870">
        <v>1</v>
      </c>
      <c r="T870">
        <v>1</v>
      </c>
      <c r="U870" t="e">
        <f t="shared" si="1230"/>
        <v>#VALUE!</v>
      </c>
      <c r="V870">
        <f t="shared" si="1231"/>
        <v>527</v>
      </c>
      <c r="W870">
        <f t="shared" si="1232"/>
        <v>565</v>
      </c>
      <c r="X870">
        <f t="shared" si="1233"/>
        <v>748</v>
      </c>
      <c r="Y870" t="e">
        <f t="shared" si="1222"/>
        <v>#VALUE!</v>
      </c>
      <c r="Z870">
        <f t="shared" si="1223"/>
        <v>91</v>
      </c>
      <c r="AA870">
        <f t="shared" si="1224"/>
        <v>97</v>
      </c>
      <c r="AB870" s="8">
        <f t="shared" si="1225"/>
        <v>129</v>
      </c>
      <c r="AC870" s="213" t="e">
        <f t="shared" si="1245"/>
        <v>#VALUE!</v>
      </c>
      <c r="AD870" s="213">
        <f t="shared" si="1246"/>
        <v>3.99713196263905E-2</v>
      </c>
      <c r="AE870" s="213">
        <f t="shared" si="1247"/>
        <v>4.536656589811567E-2</v>
      </c>
      <c r="AF870" s="213">
        <f t="shared" si="1248"/>
        <v>7.9864129885984875E-2</v>
      </c>
      <c r="AG870" s="167">
        <f t="shared" si="1234"/>
        <v>2.0829999999999999E-4</v>
      </c>
      <c r="AH870" s="167">
        <f t="shared" si="1235"/>
        <v>1.724</v>
      </c>
      <c r="AI870" s="167">
        <f t="shared" si="1236"/>
        <v>2</v>
      </c>
      <c r="AJ870" s="167">
        <f t="shared" si="1237"/>
        <v>4.6182900000000003E-4</v>
      </c>
      <c r="AK870" s="115">
        <f>AK42</f>
        <v>423.65815696218516</v>
      </c>
      <c r="AL870" s="7">
        <v>140.26129481477255</v>
      </c>
      <c r="AM870" s="7">
        <v>185.64</v>
      </c>
      <c r="AN870">
        <v>1</v>
      </c>
      <c r="AO870">
        <v>1</v>
      </c>
      <c r="AP870">
        <v>1</v>
      </c>
      <c r="AQ870">
        <f t="shared" si="1238"/>
        <v>477</v>
      </c>
      <c r="AR870">
        <f t="shared" si="1238"/>
        <v>158</v>
      </c>
      <c r="AS870">
        <f t="shared" si="1220"/>
        <v>209</v>
      </c>
      <c r="AT870">
        <f t="shared" si="1226"/>
        <v>205</v>
      </c>
      <c r="AU870">
        <f t="shared" si="1227"/>
        <v>68</v>
      </c>
      <c r="AV870" s="8">
        <f t="shared" si="1228"/>
        <v>90</v>
      </c>
      <c r="AW870" s="213">
        <f t="shared" si="1249"/>
        <v>0.20030958583149233</v>
      </c>
      <c r="AX870" s="213">
        <f t="shared" si="1250"/>
        <v>2.2435975348790157E-2</v>
      </c>
      <c r="AY870" s="213">
        <f t="shared" si="1251"/>
        <v>3.9105101599737728E-2</v>
      </c>
      <c r="AZ870" s="119">
        <f t="shared" si="1219"/>
        <v>0.4</v>
      </c>
      <c r="BA870" s="1">
        <v>4.8</v>
      </c>
      <c r="BB870">
        <v>5.5</v>
      </c>
      <c r="BC870">
        <v>7.2</v>
      </c>
      <c r="BE870" s="7">
        <v>941</v>
      </c>
      <c r="BG870" s="123">
        <f t="shared" si="1239"/>
        <v>0.8</v>
      </c>
      <c r="BJ870">
        <v>0</v>
      </c>
      <c r="BK870">
        <v>12.3</v>
      </c>
      <c r="BL870">
        <v>14.4</v>
      </c>
      <c r="BM870">
        <v>21.85</v>
      </c>
      <c r="BO870">
        <f t="shared" si="1254"/>
        <v>1</v>
      </c>
      <c r="BP870">
        <f t="shared" si="1254"/>
        <v>1</v>
      </c>
      <c r="BQ870">
        <f t="shared" si="1254"/>
        <v>1</v>
      </c>
      <c r="BR870">
        <f t="shared" si="1240"/>
        <v>477</v>
      </c>
      <c r="BS870">
        <f t="shared" si="1252"/>
        <v>158</v>
      </c>
      <c r="BT870">
        <f t="shared" si="1253"/>
        <v>209</v>
      </c>
      <c r="BV870">
        <f t="shared" si="1241"/>
        <v>0</v>
      </c>
      <c r="BW870">
        <f t="shared" si="1242"/>
        <v>0</v>
      </c>
      <c r="BX870">
        <f t="shared" si="1243"/>
        <v>0</v>
      </c>
      <c r="BY870">
        <f t="shared" si="1255"/>
        <v>1</v>
      </c>
    </row>
    <row r="871" spans="1:77" x14ac:dyDescent="0.25">
      <c r="A871" t="str">
        <f t="shared" si="1244"/>
        <v>34016</v>
      </c>
      <c r="D871">
        <v>3</v>
      </c>
      <c r="E871">
        <v>40</v>
      </c>
      <c r="F871">
        <v>40.5</v>
      </c>
      <c r="G871">
        <v>16</v>
      </c>
      <c r="H871">
        <v>16.5</v>
      </c>
      <c r="I871">
        <v>0</v>
      </c>
      <c r="J871">
        <v>26</v>
      </c>
      <c r="K871">
        <v>30</v>
      </c>
      <c r="L871">
        <v>41.1</v>
      </c>
      <c r="M871" s="115">
        <f t="shared" si="1229"/>
        <v>693.6</v>
      </c>
      <c r="N871" s="7">
        <v>1399.7241764138612</v>
      </c>
      <c r="O871" s="7">
        <v>1502.5729206967153</v>
      </c>
      <c r="P871" s="7">
        <v>1988.7</v>
      </c>
      <c r="Q871" s="121" t="s">
        <v>392</v>
      </c>
      <c r="R871">
        <v>1</v>
      </c>
      <c r="S871">
        <v>1</v>
      </c>
      <c r="T871">
        <v>1</v>
      </c>
      <c r="U871" t="e">
        <f t="shared" si="1230"/>
        <v>#VALUE!</v>
      </c>
      <c r="V871">
        <f t="shared" si="1231"/>
        <v>770</v>
      </c>
      <c r="W871">
        <f t="shared" si="1232"/>
        <v>827</v>
      </c>
      <c r="X871">
        <f t="shared" si="1233"/>
        <v>1094</v>
      </c>
      <c r="Y871" t="e">
        <f t="shared" si="1222"/>
        <v>#VALUE!</v>
      </c>
      <c r="Z871">
        <f t="shared" si="1223"/>
        <v>132</v>
      </c>
      <c r="AA871">
        <f t="shared" si="1224"/>
        <v>142</v>
      </c>
      <c r="AB871" s="8">
        <f t="shared" si="1225"/>
        <v>188</v>
      </c>
      <c r="AC871" s="213" t="e">
        <f t="shared" si="1245"/>
        <v>#VALUE!</v>
      </c>
      <c r="AD871" s="213">
        <f t="shared" si="1246"/>
        <v>0.24729137806982993</v>
      </c>
      <c r="AE871" s="213">
        <f t="shared" si="1247"/>
        <v>0.28596048849339561</v>
      </c>
      <c r="AF871" s="213">
        <f t="shared" si="1248"/>
        <v>0.49983701429071142</v>
      </c>
      <c r="AG871" s="167">
        <f t="shared" si="1234"/>
        <v>2.0829999999999999E-4</v>
      </c>
      <c r="AH871" s="167">
        <f t="shared" si="1235"/>
        <v>1.724</v>
      </c>
      <c r="AI871" s="167">
        <f t="shared" si="1236"/>
        <v>4</v>
      </c>
      <c r="AJ871" s="167">
        <f t="shared" si="1237"/>
        <v>1.392796E-3</v>
      </c>
      <c r="AK871" s="115">
        <v>214</v>
      </c>
      <c r="AL871" s="7">
        <v>230</v>
      </c>
      <c r="AM871" s="7">
        <v>305</v>
      </c>
      <c r="AN871">
        <v>1</v>
      </c>
      <c r="AO871">
        <v>1</v>
      </c>
      <c r="AP871">
        <v>1</v>
      </c>
      <c r="AQ871">
        <f t="shared" si="1238"/>
        <v>241</v>
      </c>
      <c r="AR871">
        <f t="shared" si="1238"/>
        <v>259</v>
      </c>
      <c r="AS871">
        <f t="shared" si="1220"/>
        <v>343</v>
      </c>
      <c r="AT871">
        <f t="shared" si="1226"/>
        <v>104</v>
      </c>
      <c r="AU871">
        <f t="shared" si="1227"/>
        <v>111</v>
      </c>
      <c r="AV871" s="8">
        <f t="shared" si="1228"/>
        <v>147</v>
      </c>
      <c r="AW871" s="213">
        <f t="shared" si="1249"/>
        <v>0.15390644297216818</v>
      </c>
      <c r="AX871" s="213">
        <f t="shared" si="1250"/>
        <v>0.17519450981337145</v>
      </c>
      <c r="AY871" s="213">
        <f t="shared" si="1251"/>
        <v>0.30634374899379002</v>
      </c>
      <c r="AZ871" s="119">
        <f t="shared" ref="AZ871:AZ934" si="1256">ROUND(IF(G871=10,$CO$92*E871,IF(G871=11,$CO$93*E871,IF(G871=15,$CO$94*E871,IF(G871=16,$CO$95*E871,IF(G871=20,$CO$96*E871,IF(G871=21,$CO$97*E871,)))))),1)</f>
        <v>0.8</v>
      </c>
      <c r="BA871" s="1">
        <v>4.8</v>
      </c>
      <c r="BB871">
        <v>5.5</v>
      </c>
      <c r="BC871">
        <v>7.2</v>
      </c>
      <c r="BE871" s="7">
        <v>1020</v>
      </c>
      <c r="BG871" s="123">
        <f t="shared" si="1239"/>
        <v>0.68</v>
      </c>
      <c r="BJ871">
        <v>0</v>
      </c>
      <c r="BK871">
        <v>12.3</v>
      </c>
      <c r="BL871">
        <v>14.4</v>
      </c>
      <c r="BM871">
        <v>21.85</v>
      </c>
      <c r="BO871">
        <f t="shared" si="1254"/>
        <v>1</v>
      </c>
      <c r="BP871">
        <f t="shared" si="1254"/>
        <v>1</v>
      </c>
      <c r="BQ871">
        <f t="shared" si="1254"/>
        <v>1</v>
      </c>
      <c r="BR871">
        <f t="shared" si="1240"/>
        <v>241</v>
      </c>
      <c r="BS871">
        <f t="shared" si="1252"/>
        <v>259</v>
      </c>
      <c r="BT871">
        <f t="shared" si="1253"/>
        <v>343</v>
      </c>
      <c r="BV871">
        <f t="shared" si="1241"/>
        <v>0</v>
      </c>
      <c r="BW871">
        <f t="shared" si="1242"/>
        <v>0</v>
      </c>
      <c r="BX871">
        <f t="shared" si="1243"/>
        <v>0</v>
      </c>
      <c r="BY871">
        <f t="shared" si="1255"/>
        <v>1</v>
      </c>
    </row>
    <row r="872" spans="1:77" x14ac:dyDescent="0.25">
      <c r="A872" t="str">
        <f t="shared" si="1244"/>
        <v>34020</v>
      </c>
      <c r="D872">
        <v>3</v>
      </c>
      <c r="E872">
        <v>40</v>
      </c>
      <c r="F872">
        <v>40.5</v>
      </c>
      <c r="G872">
        <v>20</v>
      </c>
      <c r="H872">
        <v>21.5</v>
      </c>
      <c r="I872">
        <v>0</v>
      </c>
      <c r="J872">
        <v>26</v>
      </c>
      <c r="K872">
        <v>30</v>
      </c>
      <c r="L872">
        <v>41.1</v>
      </c>
      <c r="M872" s="115">
        <f t="shared" si="1229"/>
        <v>1054.4000000000001</v>
      </c>
      <c r="N872" s="7">
        <v>1346.575008837732</v>
      </c>
      <c r="O872" s="7">
        <v>1442.0332127786496</v>
      </c>
      <c r="P872" s="7">
        <v>1706.04</v>
      </c>
      <c r="Q872" s="121" t="s">
        <v>392</v>
      </c>
      <c r="R872">
        <v>1</v>
      </c>
      <c r="S872">
        <v>1</v>
      </c>
      <c r="T872">
        <v>1</v>
      </c>
      <c r="U872" t="e">
        <f t="shared" si="1230"/>
        <v>#VALUE!</v>
      </c>
      <c r="V872">
        <f t="shared" si="1231"/>
        <v>741</v>
      </c>
      <c r="W872">
        <f t="shared" si="1232"/>
        <v>794</v>
      </c>
      <c r="X872">
        <f t="shared" si="1233"/>
        <v>939</v>
      </c>
      <c r="Y872" t="e">
        <f t="shared" si="1222"/>
        <v>#VALUE!</v>
      </c>
      <c r="Z872">
        <f t="shared" si="1223"/>
        <v>127</v>
      </c>
      <c r="AA872">
        <f t="shared" si="1224"/>
        <v>137</v>
      </c>
      <c r="AB872" s="8">
        <f t="shared" si="1225"/>
        <v>162</v>
      </c>
      <c r="AC872" s="213" t="e">
        <f t="shared" si="1245"/>
        <v>#VALUE!</v>
      </c>
      <c r="AD872" s="213">
        <f t="shared" si="1246"/>
        <v>6.2213358166099943E-2</v>
      </c>
      <c r="AE872" s="213">
        <f t="shared" si="1247"/>
        <v>7.2331300276295557E-2</v>
      </c>
      <c r="AF872" s="213">
        <f t="shared" si="1248"/>
        <v>0.10094338858024196</v>
      </c>
      <c r="AG872" s="167">
        <f t="shared" si="1234"/>
        <v>1.2760000000000001E-4</v>
      </c>
      <c r="AH872" s="167">
        <f t="shared" si="1235"/>
        <v>1.7219</v>
      </c>
      <c r="AI872" s="167">
        <f t="shared" si="1236"/>
        <v>2</v>
      </c>
      <c r="AJ872" s="167">
        <f t="shared" si="1237"/>
        <v>3.76611E-4</v>
      </c>
      <c r="AK872" s="115">
        <v>166.41571994991173</v>
      </c>
      <c r="AL872" s="7">
        <v>178.21286873827722</v>
      </c>
      <c r="AM872" s="7">
        <v>210.84</v>
      </c>
      <c r="AN872">
        <v>1</v>
      </c>
      <c r="AO872">
        <v>1</v>
      </c>
      <c r="AP872">
        <v>1</v>
      </c>
      <c r="AQ872">
        <f t="shared" si="1238"/>
        <v>187</v>
      </c>
      <c r="AR872">
        <f t="shared" si="1238"/>
        <v>201</v>
      </c>
      <c r="AS872">
        <f t="shared" si="1220"/>
        <v>237</v>
      </c>
      <c r="AT872">
        <f t="shared" si="1226"/>
        <v>80</v>
      </c>
      <c r="AU872">
        <f t="shared" si="1227"/>
        <v>86</v>
      </c>
      <c r="AV872" s="8">
        <f t="shared" si="1228"/>
        <v>102</v>
      </c>
      <c r="AW872" s="213">
        <f t="shared" si="1249"/>
        <v>2.4832413441968924E-2</v>
      </c>
      <c r="AX872" s="213">
        <f t="shared" si="1250"/>
        <v>2.8669083890128809E-2</v>
      </c>
      <c r="AY872" s="213">
        <f t="shared" si="1251"/>
        <v>4.0239539018328184E-2</v>
      </c>
      <c r="AZ872" s="119">
        <f t="shared" si="1256"/>
        <v>0.5</v>
      </c>
      <c r="BA872" s="1">
        <v>4.8</v>
      </c>
      <c r="BB872">
        <v>5.5</v>
      </c>
      <c r="BC872">
        <v>7.2</v>
      </c>
      <c r="BE872" s="7">
        <v>1318</v>
      </c>
      <c r="BG872" s="123">
        <f t="shared" si="1239"/>
        <v>0.8</v>
      </c>
      <c r="BJ872">
        <v>0</v>
      </c>
      <c r="BK872">
        <v>12.3</v>
      </c>
      <c r="BL872">
        <v>14.4</v>
      </c>
      <c r="BM872">
        <v>21.85</v>
      </c>
      <c r="BO872">
        <f t="shared" si="1254"/>
        <v>1</v>
      </c>
      <c r="BP872">
        <f t="shared" si="1254"/>
        <v>1</v>
      </c>
      <c r="BQ872">
        <f t="shared" si="1254"/>
        <v>1</v>
      </c>
      <c r="BR872">
        <f t="shared" si="1240"/>
        <v>187</v>
      </c>
      <c r="BS872">
        <f t="shared" si="1252"/>
        <v>201</v>
      </c>
      <c r="BT872">
        <f t="shared" si="1253"/>
        <v>237</v>
      </c>
      <c r="BV872">
        <f t="shared" si="1241"/>
        <v>0</v>
      </c>
      <c r="BW872">
        <f t="shared" si="1242"/>
        <v>0</v>
      </c>
      <c r="BX872">
        <f t="shared" si="1243"/>
        <v>0</v>
      </c>
      <c r="BY872">
        <f t="shared" si="1255"/>
        <v>1</v>
      </c>
    </row>
    <row r="873" spans="1:77" x14ac:dyDescent="0.25">
      <c r="A873" t="str">
        <f t="shared" si="1244"/>
        <v>34021</v>
      </c>
      <c r="D873">
        <v>3</v>
      </c>
      <c r="E873">
        <v>40</v>
      </c>
      <c r="F873">
        <v>40.5</v>
      </c>
      <c r="G873">
        <v>21</v>
      </c>
      <c r="H873">
        <v>21.5</v>
      </c>
      <c r="I873">
        <v>0</v>
      </c>
      <c r="J873">
        <v>26</v>
      </c>
      <c r="K873">
        <v>30</v>
      </c>
      <c r="L873">
        <v>41.1</v>
      </c>
      <c r="M873" s="115">
        <f t="shared" si="1229"/>
        <v>1091.2</v>
      </c>
      <c r="N873" s="7">
        <v>1802.6437228662567</v>
      </c>
      <c r="O873" s="7">
        <v>1935.0981352499616</v>
      </c>
      <c r="P873" s="7">
        <v>2561.16</v>
      </c>
      <c r="Q873" s="121" t="s">
        <v>392</v>
      </c>
      <c r="R873">
        <v>1</v>
      </c>
      <c r="S873">
        <v>1</v>
      </c>
      <c r="T873">
        <v>1</v>
      </c>
      <c r="U873" t="e">
        <f t="shared" si="1230"/>
        <v>#VALUE!</v>
      </c>
      <c r="V873">
        <f t="shared" si="1231"/>
        <v>992</v>
      </c>
      <c r="W873">
        <f t="shared" si="1232"/>
        <v>1065</v>
      </c>
      <c r="X873">
        <f t="shared" si="1233"/>
        <v>1410</v>
      </c>
      <c r="Y873" t="e">
        <f t="shared" si="1222"/>
        <v>#VALUE!</v>
      </c>
      <c r="Z873">
        <f t="shared" si="1223"/>
        <v>171</v>
      </c>
      <c r="AA873">
        <f t="shared" si="1224"/>
        <v>183</v>
      </c>
      <c r="AB873" s="8">
        <f t="shared" si="1225"/>
        <v>243</v>
      </c>
      <c r="AC873" s="213" t="e">
        <f t="shared" si="1245"/>
        <v>#VALUE!</v>
      </c>
      <c r="AD873" s="213">
        <f t="shared" si="1246"/>
        <v>0.15631169904794398</v>
      </c>
      <c r="AE873" s="213">
        <f t="shared" si="1247"/>
        <v>0.17882818974068312</v>
      </c>
      <c r="AF873" s="213">
        <f t="shared" si="1248"/>
        <v>0.31396958384456414</v>
      </c>
      <c r="AG873" s="167">
        <f t="shared" si="1234"/>
        <v>1.2760000000000001E-4</v>
      </c>
      <c r="AH873" s="167">
        <f t="shared" si="1235"/>
        <v>1.7219</v>
      </c>
      <c r="AI873" s="167">
        <f t="shared" si="1236"/>
        <v>4</v>
      </c>
      <c r="AJ873" s="167">
        <f t="shared" si="1237"/>
        <v>5.1420100000000005E-4</v>
      </c>
      <c r="AK873" s="115">
        <v>233.82931859416351</v>
      </c>
      <c r="AL873" s="7">
        <v>251.01059773412922</v>
      </c>
      <c r="AM873" s="7">
        <v>332.22</v>
      </c>
      <c r="AN873">
        <v>1</v>
      </c>
      <c r="AO873">
        <v>1</v>
      </c>
      <c r="AP873">
        <v>1</v>
      </c>
      <c r="AQ873">
        <f t="shared" si="1238"/>
        <v>263</v>
      </c>
      <c r="AR873">
        <f t="shared" si="1238"/>
        <v>283</v>
      </c>
      <c r="AS873">
        <f t="shared" si="1220"/>
        <v>374</v>
      </c>
      <c r="AT873">
        <f t="shared" si="1226"/>
        <v>113</v>
      </c>
      <c r="AU873">
        <f t="shared" si="1227"/>
        <v>122</v>
      </c>
      <c r="AV873" s="8">
        <f t="shared" si="1228"/>
        <v>161</v>
      </c>
      <c r="AW873" s="213">
        <f t="shared" si="1249"/>
        <v>6.873625059206967E-2</v>
      </c>
      <c r="AX873" s="213">
        <f t="shared" si="1250"/>
        <v>8.0013487528418192E-2</v>
      </c>
      <c r="AY873" s="213">
        <f t="shared" si="1251"/>
        <v>0.13869843819755032</v>
      </c>
      <c r="AZ873" s="119">
        <f t="shared" si="1256"/>
        <v>1.1000000000000001</v>
      </c>
      <c r="BA873" s="1">
        <v>4.8</v>
      </c>
      <c r="BB873">
        <v>5.5</v>
      </c>
      <c r="BC873">
        <v>7.2</v>
      </c>
      <c r="BE873" s="7">
        <v>1364</v>
      </c>
      <c r="BG873" s="123">
        <f t="shared" si="1239"/>
        <v>0.8</v>
      </c>
      <c r="BJ873">
        <v>0</v>
      </c>
      <c r="BK873">
        <v>12.3</v>
      </c>
      <c r="BL873">
        <v>14.4</v>
      </c>
      <c r="BM873">
        <v>21.85</v>
      </c>
      <c r="BO873">
        <f t="shared" si="1254"/>
        <v>1</v>
      </c>
      <c r="BP873">
        <f t="shared" si="1254"/>
        <v>1</v>
      </c>
      <c r="BQ873">
        <f t="shared" si="1254"/>
        <v>1</v>
      </c>
      <c r="BR873">
        <f t="shared" si="1240"/>
        <v>263</v>
      </c>
      <c r="BS873">
        <f t="shared" si="1252"/>
        <v>283</v>
      </c>
      <c r="BT873">
        <f t="shared" si="1253"/>
        <v>374</v>
      </c>
      <c r="BV873">
        <f t="shared" si="1241"/>
        <v>0</v>
      </c>
      <c r="BW873">
        <f t="shared" si="1242"/>
        <v>0</v>
      </c>
      <c r="BX873">
        <f t="shared" si="1243"/>
        <v>0</v>
      </c>
      <c r="BY873">
        <f t="shared" si="1255"/>
        <v>1</v>
      </c>
    </row>
    <row r="874" spans="1:77" x14ac:dyDescent="0.25">
      <c r="A874" t="str">
        <f t="shared" si="1244"/>
        <v>34010</v>
      </c>
      <c r="D874">
        <v>3</v>
      </c>
      <c r="E874">
        <v>40</v>
      </c>
      <c r="F874">
        <v>40.5</v>
      </c>
      <c r="G874">
        <v>10</v>
      </c>
      <c r="H874">
        <v>11.5</v>
      </c>
      <c r="I874">
        <v>0</v>
      </c>
      <c r="J874">
        <v>26</v>
      </c>
      <c r="K874">
        <v>30</v>
      </c>
      <c r="L874">
        <v>41</v>
      </c>
      <c r="M874" s="115">
        <f t="shared" si="1229"/>
        <v>606.6</v>
      </c>
      <c r="N874" s="7">
        <v>1029.7403904507714</v>
      </c>
      <c r="O874" s="7">
        <v>1104.2859635902939</v>
      </c>
      <c r="P874" s="7">
        <v>1320.28</v>
      </c>
      <c r="Q874" s="121" t="s">
        <v>392</v>
      </c>
      <c r="R874">
        <v>1</v>
      </c>
      <c r="S874">
        <v>1</v>
      </c>
      <c r="T874">
        <v>1</v>
      </c>
      <c r="U874" t="e">
        <f t="shared" si="1230"/>
        <v>#VALUE!</v>
      </c>
      <c r="V874">
        <f t="shared" si="1231"/>
        <v>567</v>
      </c>
      <c r="W874">
        <f t="shared" si="1232"/>
        <v>608</v>
      </c>
      <c r="X874">
        <f t="shared" si="1233"/>
        <v>727</v>
      </c>
      <c r="Y874" t="e">
        <f t="shared" si="1222"/>
        <v>#VALUE!</v>
      </c>
      <c r="Z874">
        <f t="shared" si="1223"/>
        <v>98</v>
      </c>
      <c r="AA874">
        <f t="shared" si="1224"/>
        <v>105</v>
      </c>
      <c r="AB874" s="8">
        <f t="shared" si="1225"/>
        <v>125</v>
      </c>
      <c r="AC874" s="213" t="e">
        <f t="shared" si="1245"/>
        <v>#VALUE!</v>
      </c>
      <c r="AD874" s="213">
        <f t="shared" si="1246"/>
        <v>4.0238857573169598E-2</v>
      </c>
      <c r="AE874" s="213">
        <f t="shared" si="1247"/>
        <v>4.6074583095762081E-2</v>
      </c>
      <c r="AF874" s="213">
        <f t="shared" si="1248"/>
        <v>6.4889283295307548E-2</v>
      </c>
      <c r="AG874" s="167">
        <f t="shared" si="1234"/>
        <v>3.969E-4</v>
      </c>
      <c r="AH874" s="167">
        <f t="shared" si="1235"/>
        <v>1.7345999999999999</v>
      </c>
      <c r="AI874" s="167">
        <f t="shared" si="1236"/>
        <v>2</v>
      </c>
      <c r="AJ874" s="167">
        <f t="shared" si="1237"/>
        <v>3.6734700000000002E-4</v>
      </c>
      <c r="AK874" s="115">
        <v>142.7603849699376</v>
      </c>
      <c r="AL874" s="7">
        <v>153.09517888293954</v>
      </c>
      <c r="AM874" s="7">
        <v>183.04</v>
      </c>
      <c r="AN874">
        <v>1</v>
      </c>
      <c r="AO874">
        <v>1</v>
      </c>
      <c r="AP874">
        <v>1</v>
      </c>
      <c r="AQ874">
        <f t="shared" si="1238"/>
        <v>161</v>
      </c>
      <c r="AR874">
        <f t="shared" si="1238"/>
        <v>172</v>
      </c>
      <c r="AS874">
        <f t="shared" si="1220"/>
        <v>206</v>
      </c>
      <c r="AT874">
        <f t="shared" si="1226"/>
        <v>69</v>
      </c>
      <c r="AU874">
        <f t="shared" si="1227"/>
        <v>74</v>
      </c>
      <c r="AV874" s="8">
        <f t="shared" si="1228"/>
        <v>89</v>
      </c>
      <c r="AW874" s="213">
        <f t="shared" si="1249"/>
        <v>2.0221688967450198E-2</v>
      </c>
      <c r="AX874" s="213">
        <f t="shared" si="1250"/>
        <v>2.31933407310508E-2</v>
      </c>
      <c r="AY874" s="213">
        <f t="shared" si="1251"/>
        <v>3.3308401822802675E-2</v>
      </c>
      <c r="AZ874" s="119">
        <f t="shared" si="1256"/>
        <v>0.3</v>
      </c>
      <c r="BA874" s="1">
        <v>5.5</v>
      </c>
      <c r="BB874">
        <v>5.9</v>
      </c>
      <c r="BC874">
        <v>7.9</v>
      </c>
      <c r="BE874" s="7">
        <v>674</v>
      </c>
      <c r="BG874" s="123">
        <f t="shared" si="1239"/>
        <v>0.9</v>
      </c>
      <c r="BJ874">
        <v>0</v>
      </c>
      <c r="BK874">
        <v>13.2</v>
      </c>
      <c r="BL874">
        <v>15.1</v>
      </c>
      <c r="BM874">
        <v>21.85</v>
      </c>
      <c r="BO874">
        <f t="shared" si="1254"/>
        <v>1</v>
      </c>
      <c r="BP874">
        <f t="shared" si="1254"/>
        <v>1</v>
      </c>
      <c r="BQ874">
        <f t="shared" si="1254"/>
        <v>1</v>
      </c>
      <c r="BR874">
        <f t="shared" si="1240"/>
        <v>161</v>
      </c>
      <c r="BS874">
        <f t="shared" si="1252"/>
        <v>172</v>
      </c>
      <c r="BT874">
        <f t="shared" si="1253"/>
        <v>206</v>
      </c>
      <c r="BV874">
        <f t="shared" si="1241"/>
        <v>0</v>
      </c>
      <c r="BW874">
        <f t="shared" si="1242"/>
        <v>0</v>
      </c>
      <c r="BX874">
        <f t="shared" si="1243"/>
        <v>0</v>
      </c>
      <c r="BY874">
        <f t="shared" si="1255"/>
        <v>1</v>
      </c>
    </row>
    <row r="875" spans="1:77" x14ac:dyDescent="0.25">
      <c r="A875" t="str">
        <f t="shared" si="1244"/>
        <v>34011</v>
      </c>
      <c r="D875">
        <v>3</v>
      </c>
      <c r="E875">
        <v>40</v>
      </c>
      <c r="F875">
        <v>40.5</v>
      </c>
      <c r="G875">
        <v>11</v>
      </c>
      <c r="H875">
        <v>11.5</v>
      </c>
      <c r="I875">
        <v>0</v>
      </c>
      <c r="J875">
        <v>26</v>
      </c>
      <c r="K875">
        <v>30</v>
      </c>
      <c r="L875">
        <v>41</v>
      </c>
      <c r="M875" s="115">
        <f t="shared" si="1229"/>
        <v>601.80000000000007</v>
      </c>
      <c r="N875" s="7">
        <v>1397.1861540381678</v>
      </c>
      <c r="O875" s="7">
        <v>1498.3320774196782</v>
      </c>
      <c r="P875" s="7">
        <v>1791.4</v>
      </c>
      <c r="Q875" s="121" t="s">
        <v>392</v>
      </c>
      <c r="R875">
        <v>1</v>
      </c>
      <c r="S875">
        <v>1</v>
      </c>
      <c r="T875">
        <v>1</v>
      </c>
      <c r="U875" t="e">
        <f t="shared" si="1230"/>
        <v>#VALUE!</v>
      </c>
      <c r="V875">
        <f t="shared" si="1231"/>
        <v>769</v>
      </c>
      <c r="W875">
        <f t="shared" si="1232"/>
        <v>825</v>
      </c>
      <c r="X875">
        <f t="shared" si="1233"/>
        <v>986</v>
      </c>
      <c r="Y875" t="e">
        <f t="shared" si="1222"/>
        <v>#VALUE!</v>
      </c>
      <c r="Z875">
        <f t="shared" si="1223"/>
        <v>132</v>
      </c>
      <c r="AA875">
        <f t="shared" si="1224"/>
        <v>142</v>
      </c>
      <c r="AB875" s="8">
        <f t="shared" si="1225"/>
        <v>170</v>
      </c>
      <c r="AC875" s="213" t="e">
        <f t="shared" si="1245"/>
        <v>#VALUE!</v>
      </c>
      <c r="AD875" s="213">
        <f t="shared" si="1246"/>
        <v>0.11705396133802878</v>
      </c>
      <c r="AE875" s="213">
        <f t="shared" si="1247"/>
        <v>0.13503936021243207</v>
      </c>
      <c r="AF875" s="213">
        <f t="shared" si="1248"/>
        <v>0.19210381669021379</v>
      </c>
      <c r="AG875" s="167">
        <f t="shared" si="1234"/>
        <v>3.969E-4</v>
      </c>
      <c r="AH875" s="167">
        <f t="shared" si="1235"/>
        <v>1.7345999999999999</v>
      </c>
      <c r="AI875" s="167">
        <f t="shared" si="1236"/>
        <v>4</v>
      </c>
      <c r="AJ875" s="167">
        <f t="shared" si="1237"/>
        <v>5.7428799999999995E-4</v>
      </c>
      <c r="AK875" s="115">
        <v>234.01347195356249</v>
      </c>
      <c r="AL875" s="7">
        <v>250.95431311209123</v>
      </c>
      <c r="AM875" s="7">
        <v>300.04000000000002</v>
      </c>
      <c r="AN875">
        <v>1</v>
      </c>
      <c r="AO875">
        <v>1</v>
      </c>
      <c r="AP875">
        <v>1</v>
      </c>
      <c r="AQ875">
        <f t="shared" si="1238"/>
        <v>264</v>
      </c>
      <c r="AR875">
        <f t="shared" si="1238"/>
        <v>283</v>
      </c>
      <c r="AS875">
        <f t="shared" si="1220"/>
        <v>338</v>
      </c>
      <c r="AT875">
        <f t="shared" si="1226"/>
        <v>114</v>
      </c>
      <c r="AU875">
        <f t="shared" si="1227"/>
        <v>122</v>
      </c>
      <c r="AV875" s="8">
        <f t="shared" si="1228"/>
        <v>145</v>
      </c>
      <c r="AW875" s="213">
        <f t="shared" si="1249"/>
        <v>8.7868779095078814E-2</v>
      </c>
      <c r="AX875" s="213">
        <f t="shared" si="1250"/>
        <v>0.1003330748372103</v>
      </c>
      <c r="AY875" s="213">
        <f t="shared" si="1251"/>
        <v>0.14068115444649845</v>
      </c>
      <c r="AZ875" s="119">
        <f t="shared" si="1256"/>
        <v>0.5</v>
      </c>
      <c r="BA875" s="1">
        <v>5.5</v>
      </c>
      <c r="BB875">
        <v>5.9</v>
      </c>
      <c r="BC875">
        <v>7.9</v>
      </c>
      <c r="BE875" s="7">
        <v>885</v>
      </c>
      <c r="BG875" s="123">
        <f t="shared" si="1239"/>
        <v>0.68</v>
      </c>
      <c r="BJ875">
        <v>0</v>
      </c>
      <c r="BK875">
        <v>13.2</v>
      </c>
      <c r="BL875">
        <v>15.1</v>
      </c>
      <c r="BM875">
        <v>21.85</v>
      </c>
      <c r="BO875">
        <f t="shared" si="1254"/>
        <v>1</v>
      </c>
      <c r="BP875">
        <f t="shared" si="1254"/>
        <v>1</v>
      </c>
      <c r="BQ875">
        <f t="shared" si="1254"/>
        <v>1</v>
      </c>
      <c r="BR875">
        <f t="shared" si="1240"/>
        <v>264</v>
      </c>
      <c r="BS875">
        <f t="shared" si="1252"/>
        <v>283</v>
      </c>
      <c r="BT875">
        <f t="shared" si="1253"/>
        <v>338</v>
      </c>
      <c r="BV875">
        <f t="shared" si="1241"/>
        <v>0</v>
      </c>
      <c r="BW875">
        <f t="shared" si="1242"/>
        <v>0</v>
      </c>
      <c r="BX875">
        <f t="shared" si="1243"/>
        <v>0</v>
      </c>
      <c r="BY875">
        <f t="shared" si="1255"/>
        <v>1</v>
      </c>
    </row>
    <row r="876" spans="1:77" x14ac:dyDescent="0.25">
      <c r="A876" t="str">
        <f t="shared" si="1244"/>
        <v>34015</v>
      </c>
      <c r="D876">
        <v>3</v>
      </c>
      <c r="E876">
        <v>40</v>
      </c>
      <c r="F876">
        <v>40.5</v>
      </c>
      <c r="G876">
        <v>15</v>
      </c>
      <c r="H876">
        <v>16.5</v>
      </c>
      <c r="I876">
        <v>0</v>
      </c>
      <c r="J876">
        <v>26</v>
      </c>
      <c r="K876">
        <v>30</v>
      </c>
      <c r="L876">
        <v>41.1</v>
      </c>
      <c r="M876" s="115">
        <f t="shared" si="1229"/>
        <v>878.40000000000009</v>
      </c>
      <c r="N876" s="7">
        <v>1070.8273541699666</v>
      </c>
      <c r="O876" s="7">
        <v>1149.5094620994566</v>
      </c>
      <c r="P876" s="7">
        <v>1521.41</v>
      </c>
      <c r="Q876" s="121" t="s">
        <v>392</v>
      </c>
      <c r="R876">
        <v>1</v>
      </c>
      <c r="S876">
        <v>1</v>
      </c>
      <c r="T876">
        <v>1</v>
      </c>
      <c r="U876" t="e">
        <f t="shared" si="1230"/>
        <v>#VALUE!</v>
      </c>
      <c r="V876">
        <f t="shared" si="1231"/>
        <v>589</v>
      </c>
      <c r="W876">
        <f t="shared" si="1232"/>
        <v>633</v>
      </c>
      <c r="X876">
        <f t="shared" si="1233"/>
        <v>837</v>
      </c>
      <c r="Y876" t="e">
        <f t="shared" si="1222"/>
        <v>#VALUE!</v>
      </c>
      <c r="Z876">
        <f t="shared" si="1223"/>
        <v>101</v>
      </c>
      <c r="AA876">
        <f t="shared" si="1224"/>
        <v>109</v>
      </c>
      <c r="AB876" s="8">
        <f t="shared" si="1225"/>
        <v>144</v>
      </c>
      <c r="AC876" s="213" t="e">
        <f t="shared" si="1245"/>
        <v>#VALUE!</v>
      </c>
      <c r="AD876" s="213">
        <f t="shared" si="1246"/>
        <v>4.9151829829959887E-2</v>
      </c>
      <c r="AE876" s="213">
        <f t="shared" si="1247"/>
        <v>5.7174303949608082E-2</v>
      </c>
      <c r="AF876" s="213">
        <f t="shared" si="1248"/>
        <v>9.9347532656962875E-2</v>
      </c>
      <c r="AG876" s="167">
        <f t="shared" si="1234"/>
        <v>2.0829999999999999E-4</v>
      </c>
      <c r="AH876" s="167">
        <f t="shared" si="1235"/>
        <v>1.724</v>
      </c>
      <c r="AI876" s="167">
        <f t="shared" si="1236"/>
        <v>2</v>
      </c>
      <c r="AJ876" s="167">
        <f t="shared" si="1237"/>
        <v>4.6182900000000003E-4</v>
      </c>
      <c r="AK876" s="115">
        <v>135.09481491470635</v>
      </c>
      <c r="AL876" s="7">
        <v>145.02129350758159</v>
      </c>
      <c r="AM876" s="7">
        <v>191.94</v>
      </c>
      <c r="AN876">
        <v>1</v>
      </c>
      <c r="AO876">
        <v>1</v>
      </c>
      <c r="AP876">
        <v>1</v>
      </c>
      <c r="AQ876">
        <f t="shared" si="1238"/>
        <v>152</v>
      </c>
      <c r="AR876">
        <f t="shared" si="1238"/>
        <v>163</v>
      </c>
      <c r="AS876">
        <f t="shared" si="1220"/>
        <v>216</v>
      </c>
      <c r="AT876">
        <f t="shared" si="1226"/>
        <v>65</v>
      </c>
      <c r="AU876">
        <f t="shared" si="1227"/>
        <v>70</v>
      </c>
      <c r="AV876" s="8">
        <f t="shared" si="1228"/>
        <v>93</v>
      </c>
      <c r="AW876" s="213">
        <f t="shared" si="1249"/>
        <v>2.0517266580390332E-2</v>
      </c>
      <c r="AX876" s="213">
        <f t="shared" si="1250"/>
        <v>2.3762412056902597E-2</v>
      </c>
      <c r="AY876" s="213">
        <f t="shared" si="1251"/>
        <v>4.1732037001606034E-2</v>
      </c>
      <c r="AZ876" s="119">
        <f t="shared" si="1256"/>
        <v>0.4</v>
      </c>
      <c r="BA876" s="1">
        <v>5.0999999999999996</v>
      </c>
      <c r="BB876">
        <v>5.6</v>
      </c>
      <c r="BC876">
        <v>7.2</v>
      </c>
      <c r="BE876" s="7">
        <v>1098</v>
      </c>
      <c r="BG876" s="123">
        <f t="shared" si="1239"/>
        <v>0.8</v>
      </c>
      <c r="BJ876">
        <v>0</v>
      </c>
      <c r="BK876">
        <v>12.3</v>
      </c>
      <c r="BL876">
        <v>14.4</v>
      </c>
      <c r="BM876">
        <v>21.85</v>
      </c>
      <c r="BO876">
        <f t="shared" si="1254"/>
        <v>1</v>
      </c>
      <c r="BP876">
        <f t="shared" si="1254"/>
        <v>1</v>
      </c>
      <c r="BQ876">
        <f t="shared" si="1254"/>
        <v>1</v>
      </c>
      <c r="BR876">
        <f t="shared" si="1240"/>
        <v>152</v>
      </c>
      <c r="BS876">
        <f t="shared" si="1252"/>
        <v>163</v>
      </c>
      <c r="BT876">
        <f t="shared" si="1253"/>
        <v>216</v>
      </c>
      <c r="BV876">
        <f t="shared" si="1241"/>
        <v>0</v>
      </c>
      <c r="BW876">
        <f t="shared" si="1242"/>
        <v>0</v>
      </c>
      <c r="BX876">
        <f t="shared" si="1243"/>
        <v>0</v>
      </c>
      <c r="BY876">
        <f t="shared" si="1255"/>
        <v>1</v>
      </c>
    </row>
    <row r="877" spans="1:77" x14ac:dyDescent="0.25">
      <c r="A877" t="str">
        <f t="shared" si="1244"/>
        <v>34016</v>
      </c>
      <c r="D877">
        <v>3</v>
      </c>
      <c r="E877">
        <v>40</v>
      </c>
      <c r="F877">
        <v>40.5</v>
      </c>
      <c r="G877">
        <v>16</v>
      </c>
      <c r="H877">
        <v>16.5</v>
      </c>
      <c r="I877">
        <v>0</v>
      </c>
      <c r="J877">
        <v>26</v>
      </c>
      <c r="K877">
        <v>30</v>
      </c>
      <c r="L877">
        <v>41.1</v>
      </c>
      <c r="M877" s="115">
        <f t="shared" si="1229"/>
        <v>809.2</v>
      </c>
      <c r="N877" s="7">
        <v>1627.62717250317</v>
      </c>
      <c r="O877" s="7">
        <v>1747.2217424001376</v>
      </c>
      <c r="P877" s="7">
        <v>2312.5</v>
      </c>
      <c r="Q877" s="121" t="s">
        <v>392</v>
      </c>
      <c r="R877">
        <v>1</v>
      </c>
      <c r="S877">
        <v>1</v>
      </c>
      <c r="T877">
        <v>1</v>
      </c>
      <c r="U877" t="e">
        <f t="shared" si="1230"/>
        <v>#VALUE!</v>
      </c>
      <c r="V877">
        <f t="shared" si="1231"/>
        <v>896</v>
      </c>
      <c r="W877">
        <f t="shared" si="1232"/>
        <v>962</v>
      </c>
      <c r="X877">
        <f t="shared" si="1233"/>
        <v>1273</v>
      </c>
      <c r="Y877" t="e">
        <f t="shared" si="1222"/>
        <v>#VALUE!</v>
      </c>
      <c r="Z877">
        <f t="shared" si="1223"/>
        <v>154</v>
      </c>
      <c r="AA877">
        <f t="shared" si="1224"/>
        <v>165</v>
      </c>
      <c r="AB877" s="8">
        <f t="shared" si="1225"/>
        <v>219</v>
      </c>
      <c r="AC877" s="213" t="e">
        <f t="shared" si="1245"/>
        <v>#VALUE!</v>
      </c>
      <c r="AD877" s="213">
        <f t="shared" si="1246"/>
        <v>0.33605447166124719</v>
      </c>
      <c r="AE877" s="213">
        <f t="shared" si="1247"/>
        <v>0.38550950867827061</v>
      </c>
      <c r="AF877" s="213">
        <f t="shared" si="1248"/>
        <v>0.67729270625313398</v>
      </c>
      <c r="AG877" s="167">
        <f t="shared" si="1234"/>
        <v>2.0829999999999999E-4</v>
      </c>
      <c r="AH877" s="167">
        <f t="shared" si="1235"/>
        <v>1.724</v>
      </c>
      <c r="AI877" s="167">
        <f t="shared" si="1236"/>
        <v>4</v>
      </c>
      <c r="AJ877" s="167">
        <f t="shared" si="1237"/>
        <v>1.392796E-3</v>
      </c>
      <c r="AK877" s="115">
        <v>219.59769851718443</v>
      </c>
      <c r="AL877" s="7">
        <v>235.73326859625641</v>
      </c>
      <c r="AM877" s="7">
        <v>312</v>
      </c>
      <c r="AN877">
        <v>1</v>
      </c>
      <c r="AO877">
        <v>1</v>
      </c>
      <c r="AP877">
        <v>1</v>
      </c>
      <c r="AQ877">
        <f t="shared" si="1238"/>
        <v>247</v>
      </c>
      <c r="AR877">
        <f t="shared" si="1238"/>
        <v>265</v>
      </c>
      <c r="AS877">
        <f t="shared" si="1220"/>
        <v>351</v>
      </c>
      <c r="AT877">
        <f t="shared" si="1226"/>
        <v>106</v>
      </c>
      <c r="AU877">
        <f t="shared" si="1227"/>
        <v>114</v>
      </c>
      <c r="AV877" s="8">
        <f t="shared" si="1228"/>
        <v>151</v>
      </c>
      <c r="AW877" s="213">
        <f t="shared" si="1249"/>
        <v>0.15984866153357083</v>
      </c>
      <c r="AX877" s="213">
        <f t="shared" si="1250"/>
        <v>0.18473815314752992</v>
      </c>
      <c r="AY877" s="213">
        <f t="shared" si="1251"/>
        <v>0.32315358991305121</v>
      </c>
      <c r="AZ877" s="119">
        <f t="shared" si="1256"/>
        <v>0.8</v>
      </c>
      <c r="BA877" s="1">
        <v>5.0999999999999996</v>
      </c>
      <c r="BB877">
        <v>5.6</v>
      </c>
      <c r="BC877">
        <v>7.2</v>
      </c>
      <c r="BE877" s="7">
        <v>1190</v>
      </c>
      <c r="BG877" s="123">
        <f t="shared" si="1239"/>
        <v>0.68</v>
      </c>
      <c r="BJ877">
        <v>0</v>
      </c>
      <c r="BK877">
        <v>12.3</v>
      </c>
      <c r="BL877">
        <v>14.4</v>
      </c>
      <c r="BM877">
        <v>21.85</v>
      </c>
      <c r="BO877">
        <f t="shared" si="1254"/>
        <v>1</v>
      </c>
      <c r="BP877">
        <f t="shared" si="1254"/>
        <v>1</v>
      </c>
      <c r="BQ877">
        <f t="shared" si="1254"/>
        <v>1</v>
      </c>
      <c r="BR877">
        <f t="shared" si="1240"/>
        <v>247</v>
      </c>
      <c r="BS877">
        <f t="shared" si="1252"/>
        <v>265</v>
      </c>
      <c r="BT877">
        <f t="shared" si="1253"/>
        <v>351</v>
      </c>
      <c r="BV877">
        <f t="shared" si="1241"/>
        <v>0</v>
      </c>
      <c r="BW877">
        <f t="shared" si="1242"/>
        <v>0</v>
      </c>
      <c r="BX877">
        <f t="shared" si="1243"/>
        <v>0</v>
      </c>
      <c r="BY877">
        <f t="shared" si="1255"/>
        <v>1</v>
      </c>
    </row>
    <row r="878" spans="1:77" x14ac:dyDescent="0.25">
      <c r="A878" t="str">
        <f t="shared" si="1244"/>
        <v>34020</v>
      </c>
      <c r="D878">
        <v>3</v>
      </c>
      <c r="E878">
        <v>40</v>
      </c>
      <c r="F878">
        <v>40.5</v>
      </c>
      <c r="G878">
        <v>20</v>
      </c>
      <c r="H878">
        <v>21.5</v>
      </c>
      <c r="I878">
        <v>0</v>
      </c>
      <c r="J878">
        <v>26</v>
      </c>
      <c r="K878">
        <v>30</v>
      </c>
      <c r="L878">
        <v>41.1</v>
      </c>
      <c r="M878" s="115">
        <f t="shared" si="1229"/>
        <v>1229.6000000000001</v>
      </c>
      <c r="N878" s="7">
        <v>1509.840819712653</v>
      </c>
      <c r="O878" s="7">
        <v>1619.1421060355642</v>
      </c>
      <c r="P878" s="7">
        <v>1935.84</v>
      </c>
      <c r="Q878" s="121" t="s">
        <v>392</v>
      </c>
      <c r="R878">
        <v>1</v>
      </c>
      <c r="S878">
        <v>1</v>
      </c>
      <c r="T878">
        <v>1</v>
      </c>
      <c r="U878" t="e">
        <f t="shared" si="1230"/>
        <v>#VALUE!</v>
      </c>
      <c r="V878">
        <f t="shared" si="1231"/>
        <v>831</v>
      </c>
      <c r="W878">
        <f t="shared" si="1232"/>
        <v>891</v>
      </c>
      <c r="X878">
        <f t="shared" si="1233"/>
        <v>1065</v>
      </c>
      <c r="Y878" t="e">
        <f t="shared" si="1222"/>
        <v>#VALUE!</v>
      </c>
      <c r="Z878">
        <f t="shared" si="1223"/>
        <v>143</v>
      </c>
      <c r="AA878">
        <f t="shared" si="1224"/>
        <v>153</v>
      </c>
      <c r="AB878" s="8">
        <f t="shared" si="1225"/>
        <v>183</v>
      </c>
      <c r="AC878" s="213" t="e">
        <f t="shared" si="1245"/>
        <v>#VALUE!</v>
      </c>
      <c r="AD878" s="213">
        <f t="shared" si="1246"/>
        <v>7.8766132819554829E-2</v>
      </c>
      <c r="AE878" s="213">
        <f t="shared" si="1247"/>
        <v>9.0097354815044675E-2</v>
      </c>
      <c r="AF878" s="213">
        <f t="shared" si="1248"/>
        <v>0.12863650878844154</v>
      </c>
      <c r="AG878" s="167">
        <f t="shared" si="1234"/>
        <v>1.2760000000000001E-4</v>
      </c>
      <c r="AH878" s="167">
        <f t="shared" si="1235"/>
        <v>1.7219</v>
      </c>
      <c r="AI878" s="167">
        <f t="shared" si="1236"/>
        <v>2</v>
      </c>
      <c r="AJ878" s="167">
        <f t="shared" si="1237"/>
        <v>3.76611E-4</v>
      </c>
      <c r="AK878" s="115">
        <v>170.52628152222005</v>
      </c>
      <c r="AL878" s="7">
        <v>182.87112058001478</v>
      </c>
      <c r="AM878" s="7">
        <v>218.64000000000001</v>
      </c>
      <c r="AN878">
        <v>1</v>
      </c>
      <c r="AO878">
        <v>1</v>
      </c>
      <c r="AP878">
        <v>1</v>
      </c>
      <c r="AQ878">
        <f t="shared" si="1238"/>
        <v>192</v>
      </c>
      <c r="AR878">
        <f t="shared" si="1238"/>
        <v>206</v>
      </c>
      <c r="AS878">
        <f t="shared" si="1220"/>
        <v>246</v>
      </c>
      <c r="AT878">
        <f t="shared" si="1226"/>
        <v>83</v>
      </c>
      <c r="AU878">
        <f t="shared" si="1227"/>
        <v>89</v>
      </c>
      <c r="AV878" s="8">
        <f t="shared" si="1228"/>
        <v>106</v>
      </c>
      <c r="AW878" s="213">
        <f t="shared" si="1249"/>
        <v>2.6716483565947049E-2</v>
      </c>
      <c r="AX878" s="213">
        <f t="shared" si="1250"/>
        <v>3.0690193813896149E-2</v>
      </c>
      <c r="AY878" s="213">
        <f t="shared" si="1251"/>
        <v>4.3436313663198903E-2</v>
      </c>
      <c r="AZ878" s="119">
        <f t="shared" si="1256"/>
        <v>0.5</v>
      </c>
      <c r="BA878" s="1">
        <v>5.0999999999999996</v>
      </c>
      <c r="BB878">
        <v>5.6</v>
      </c>
      <c r="BC878">
        <v>7.2</v>
      </c>
      <c r="BE878" s="7">
        <v>1537</v>
      </c>
      <c r="BG878" s="123">
        <f t="shared" si="1239"/>
        <v>0.8</v>
      </c>
      <c r="BJ878">
        <v>0</v>
      </c>
      <c r="BK878">
        <v>12.3</v>
      </c>
      <c r="BL878">
        <v>14.4</v>
      </c>
      <c r="BM878">
        <v>21.85</v>
      </c>
      <c r="BO878">
        <f t="shared" si="1254"/>
        <v>1</v>
      </c>
      <c r="BP878">
        <f t="shared" si="1254"/>
        <v>1</v>
      </c>
      <c r="BQ878">
        <f t="shared" si="1254"/>
        <v>1</v>
      </c>
      <c r="BR878">
        <f t="shared" si="1240"/>
        <v>192</v>
      </c>
      <c r="BS878">
        <f t="shared" si="1252"/>
        <v>206</v>
      </c>
      <c r="BT878">
        <f t="shared" si="1253"/>
        <v>246</v>
      </c>
      <c r="BV878">
        <f t="shared" si="1241"/>
        <v>0</v>
      </c>
      <c r="BW878">
        <f t="shared" si="1242"/>
        <v>0</v>
      </c>
      <c r="BX878">
        <f t="shared" si="1243"/>
        <v>0</v>
      </c>
      <c r="BY878">
        <f t="shared" si="1255"/>
        <v>1</v>
      </c>
    </row>
    <row r="879" spans="1:77" x14ac:dyDescent="0.25">
      <c r="A879" t="str">
        <f t="shared" si="1244"/>
        <v>34021</v>
      </c>
      <c r="D879">
        <v>3</v>
      </c>
      <c r="E879">
        <v>40</v>
      </c>
      <c r="F879">
        <v>40.5</v>
      </c>
      <c r="G879">
        <v>21</v>
      </c>
      <c r="H879">
        <v>21.5</v>
      </c>
      <c r="I879">
        <v>0</v>
      </c>
      <c r="J879">
        <v>26</v>
      </c>
      <c r="K879">
        <v>30</v>
      </c>
      <c r="L879">
        <v>41.1</v>
      </c>
      <c r="M879" s="115">
        <f t="shared" si="1229"/>
        <v>1273.6000000000001</v>
      </c>
      <c r="N879" s="7">
        <v>1977.8291945358951</v>
      </c>
      <c r="O879" s="7">
        <v>2123.1558613833213</v>
      </c>
      <c r="P879" s="7">
        <v>2810.06</v>
      </c>
      <c r="Q879" s="121" t="s">
        <v>392</v>
      </c>
      <c r="R879">
        <v>1</v>
      </c>
      <c r="S879">
        <v>1</v>
      </c>
      <c r="T879">
        <v>1</v>
      </c>
      <c r="U879" t="e">
        <f t="shared" si="1230"/>
        <v>#VALUE!</v>
      </c>
      <c r="V879">
        <f t="shared" si="1231"/>
        <v>1088</v>
      </c>
      <c r="W879">
        <f t="shared" si="1232"/>
        <v>1168</v>
      </c>
      <c r="X879">
        <f t="shared" si="1233"/>
        <v>1546</v>
      </c>
      <c r="Y879" t="e">
        <f t="shared" si="1222"/>
        <v>#VALUE!</v>
      </c>
      <c r="Z879">
        <f t="shared" si="1223"/>
        <v>187</v>
      </c>
      <c r="AA879">
        <f t="shared" si="1224"/>
        <v>201</v>
      </c>
      <c r="AB879" s="8">
        <f t="shared" si="1225"/>
        <v>266</v>
      </c>
      <c r="AC879" s="213" t="e">
        <f t="shared" si="1245"/>
        <v>#VALUE!</v>
      </c>
      <c r="AD879" s="213">
        <f t="shared" si="1246"/>
        <v>0.18666820575982557</v>
      </c>
      <c r="AE879" s="213">
        <f t="shared" si="1247"/>
        <v>0.21542472668737794</v>
      </c>
      <c r="AF879" s="213">
        <f t="shared" si="1248"/>
        <v>0.37572848638394757</v>
      </c>
      <c r="AG879" s="167">
        <f t="shared" si="1234"/>
        <v>1.2760000000000001E-4</v>
      </c>
      <c r="AH879" s="167">
        <f t="shared" si="1235"/>
        <v>1.7219</v>
      </c>
      <c r="AI879" s="167">
        <f t="shared" si="1236"/>
        <v>4</v>
      </c>
      <c r="AJ879" s="167">
        <f t="shared" si="1237"/>
        <v>5.1420100000000005E-4</v>
      </c>
      <c r="AK879" s="115">
        <v>240.30463534531125</v>
      </c>
      <c r="AL879" s="7">
        <v>257.96170693632649</v>
      </c>
      <c r="AM879" s="7">
        <v>341.42</v>
      </c>
      <c r="AN879">
        <v>1</v>
      </c>
      <c r="AO879">
        <v>1</v>
      </c>
      <c r="AP879">
        <v>1</v>
      </c>
      <c r="AQ879">
        <f t="shared" si="1238"/>
        <v>271</v>
      </c>
      <c r="AR879">
        <f t="shared" si="1238"/>
        <v>291</v>
      </c>
      <c r="AS879">
        <f t="shared" si="1220"/>
        <v>385</v>
      </c>
      <c r="AT879">
        <f t="shared" si="1226"/>
        <v>117</v>
      </c>
      <c r="AU879">
        <f t="shared" si="1227"/>
        <v>125</v>
      </c>
      <c r="AV879" s="8">
        <f t="shared" si="1228"/>
        <v>166</v>
      </c>
      <c r="AW879" s="213">
        <f t="shared" si="1249"/>
        <v>7.3643342168046438E-2</v>
      </c>
      <c r="AX879" s="213">
        <f t="shared" si="1250"/>
        <v>8.3961544059796653E-2</v>
      </c>
      <c r="AY879" s="213">
        <f t="shared" si="1251"/>
        <v>0.14737428794001164</v>
      </c>
      <c r="AZ879" s="119">
        <f t="shared" si="1256"/>
        <v>1.1000000000000001</v>
      </c>
      <c r="BA879" s="1">
        <v>5.0999999999999996</v>
      </c>
      <c r="BB879">
        <v>5.6</v>
      </c>
      <c r="BC879">
        <v>7.2</v>
      </c>
      <c r="BE879" s="7">
        <v>1592</v>
      </c>
      <c r="BG879" s="123">
        <f t="shared" si="1239"/>
        <v>0.8</v>
      </c>
      <c r="BJ879">
        <v>0</v>
      </c>
      <c r="BK879">
        <v>12.3</v>
      </c>
      <c r="BL879">
        <v>14.4</v>
      </c>
      <c r="BM879">
        <v>21.85</v>
      </c>
      <c r="BO879">
        <f t="shared" si="1254"/>
        <v>1</v>
      </c>
      <c r="BP879">
        <f t="shared" si="1254"/>
        <v>1</v>
      </c>
      <c r="BQ879">
        <f t="shared" si="1254"/>
        <v>1</v>
      </c>
      <c r="BR879">
        <f t="shared" si="1240"/>
        <v>271</v>
      </c>
      <c r="BS879">
        <f t="shared" si="1252"/>
        <v>291</v>
      </c>
      <c r="BT879">
        <f t="shared" si="1253"/>
        <v>385</v>
      </c>
      <c r="BV879">
        <f t="shared" si="1241"/>
        <v>0</v>
      </c>
      <c r="BW879">
        <f t="shared" si="1242"/>
        <v>0</v>
      </c>
      <c r="BX879">
        <f t="shared" si="1243"/>
        <v>0</v>
      </c>
      <c r="BY879">
        <f t="shared" si="1255"/>
        <v>1</v>
      </c>
    </row>
    <row r="880" spans="1:77" x14ac:dyDescent="0.25">
      <c r="A880" t="str">
        <f t="shared" si="1244"/>
        <v>34010</v>
      </c>
      <c r="D880">
        <v>3</v>
      </c>
      <c r="E880">
        <v>40</v>
      </c>
      <c r="F880">
        <v>40.5</v>
      </c>
      <c r="G880">
        <v>10</v>
      </c>
      <c r="H880">
        <v>11.5</v>
      </c>
      <c r="I880">
        <v>0</v>
      </c>
      <c r="J880">
        <v>26</v>
      </c>
      <c r="K880">
        <v>30</v>
      </c>
      <c r="L880">
        <v>41.8</v>
      </c>
      <c r="M880" s="115">
        <f t="shared" si="1229"/>
        <v>693</v>
      </c>
      <c r="N880" s="7">
        <v>1214.2269940407766</v>
      </c>
      <c r="O880" s="7">
        <v>1304.1433704057049</v>
      </c>
      <c r="P880" s="7">
        <v>1574.18</v>
      </c>
      <c r="Q880" s="121" t="s">
        <v>392</v>
      </c>
      <c r="R880">
        <v>1</v>
      </c>
      <c r="S880">
        <v>1</v>
      </c>
      <c r="T880">
        <v>1</v>
      </c>
      <c r="U880" t="e">
        <f t="shared" si="1230"/>
        <v>#VALUE!</v>
      </c>
      <c r="V880">
        <f t="shared" si="1231"/>
        <v>668</v>
      </c>
      <c r="W880">
        <f t="shared" si="1232"/>
        <v>718</v>
      </c>
      <c r="X880">
        <f t="shared" si="1233"/>
        <v>866</v>
      </c>
      <c r="Y880" t="e">
        <f t="shared" si="1222"/>
        <v>#VALUE!</v>
      </c>
      <c r="Z880">
        <f t="shared" si="1223"/>
        <v>115</v>
      </c>
      <c r="AA880">
        <f t="shared" si="1224"/>
        <v>123</v>
      </c>
      <c r="AB880" s="8">
        <f t="shared" si="1225"/>
        <v>149</v>
      </c>
      <c r="AC880" s="213" t="e">
        <f t="shared" si="1245"/>
        <v>#VALUE!</v>
      </c>
      <c r="AD880" s="213">
        <f t="shared" si="1246"/>
        <v>5.5085910103389986E-2</v>
      </c>
      <c r="AE880" s="213">
        <f t="shared" si="1247"/>
        <v>6.2865323135650977E-2</v>
      </c>
      <c r="AF880" s="213">
        <f t="shared" si="1248"/>
        <v>9.1639793360421454E-2</v>
      </c>
      <c r="AG880" s="167">
        <f t="shared" si="1234"/>
        <v>3.969E-4</v>
      </c>
      <c r="AH880" s="167">
        <f t="shared" si="1235"/>
        <v>1.7345999999999999</v>
      </c>
      <c r="AI880" s="167">
        <f t="shared" si="1236"/>
        <v>2</v>
      </c>
      <c r="AJ880" s="167">
        <f t="shared" si="1237"/>
        <v>3.6734700000000002E-4</v>
      </c>
      <c r="AK880" s="115">
        <v>168.33710197020613</v>
      </c>
      <c r="AL880" s="7">
        <v>180.80286190736828</v>
      </c>
      <c r="AM880" s="7">
        <v>218.24</v>
      </c>
      <c r="AN880">
        <v>1</v>
      </c>
      <c r="AO880">
        <v>1</v>
      </c>
      <c r="AP880">
        <v>1</v>
      </c>
      <c r="AQ880">
        <f t="shared" si="1238"/>
        <v>190</v>
      </c>
      <c r="AR880">
        <f t="shared" si="1238"/>
        <v>204</v>
      </c>
      <c r="AS880">
        <f t="shared" si="1220"/>
        <v>246</v>
      </c>
      <c r="AT880">
        <f t="shared" si="1226"/>
        <v>82</v>
      </c>
      <c r="AU880">
        <f t="shared" si="1227"/>
        <v>88</v>
      </c>
      <c r="AV880" s="8">
        <f t="shared" si="1228"/>
        <v>106</v>
      </c>
      <c r="AW880" s="213">
        <f t="shared" si="1249"/>
        <v>2.8364348111453178E-2</v>
      </c>
      <c r="AX880" s="213">
        <f t="shared" si="1250"/>
        <v>3.2578176529147761E-2</v>
      </c>
      <c r="AY880" s="213">
        <f t="shared" si="1251"/>
        <v>4.6940025071208105E-2</v>
      </c>
      <c r="AZ880" s="119">
        <f t="shared" si="1256"/>
        <v>0.3</v>
      </c>
      <c r="BA880" s="1">
        <v>6.3</v>
      </c>
      <c r="BB880">
        <v>6.8</v>
      </c>
      <c r="BC880">
        <v>9.1</v>
      </c>
      <c r="BE880" s="7">
        <v>770</v>
      </c>
      <c r="BG880" s="123">
        <f t="shared" si="1239"/>
        <v>0.9</v>
      </c>
      <c r="BJ880">
        <v>0</v>
      </c>
      <c r="BK880">
        <v>12.8</v>
      </c>
      <c r="BL880">
        <v>14.7</v>
      </c>
      <c r="BM880">
        <v>21.85</v>
      </c>
      <c r="BO880">
        <f t="shared" si="1254"/>
        <v>1</v>
      </c>
      <c r="BP880">
        <f t="shared" si="1254"/>
        <v>1</v>
      </c>
      <c r="BQ880">
        <f t="shared" si="1254"/>
        <v>1</v>
      </c>
      <c r="BR880">
        <f t="shared" si="1240"/>
        <v>190</v>
      </c>
      <c r="BS880">
        <f t="shared" si="1252"/>
        <v>204</v>
      </c>
      <c r="BT880">
        <f t="shared" si="1253"/>
        <v>246</v>
      </c>
      <c r="BV880">
        <f t="shared" si="1241"/>
        <v>0</v>
      </c>
      <c r="BW880">
        <f t="shared" si="1242"/>
        <v>0</v>
      </c>
      <c r="BX880">
        <f t="shared" si="1243"/>
        <v>0</v>
      </c>
      <c r="BY880">
        <f t="shared" si="1255"/>
        <v>1</v>
      </c>
    </row>
    <row r="881" spans="1:77" x14ac:dyDescent="0.25">
      <c r="A881" t="str">
        <f t="shared" si="1244"/>
        <v>34011</v>
      </c>
      <c r="D881">
        <v>3</v>
      </c>
      <c r="E881">
        <v>40</v>
      </c>
      <c r="F881">
        <v>40.5</v>
      </c>
      <c r="G881">
        <v>11</v>
      </c>
      <c r="H881">
        <v>11.5</v>
      </c>
      <c r="I881">
        <v>0</v>
      </c>
      <c r="J881">
        <v>26</v>
      </c>
      <c r="K881">
        <v>30</v>
      </c>
      <c r="L881">
        <v>41.8</v>
      </c>
      <c r="M881" s="115">
        <f t="shared" si="1229"/>
        <v>687.48</v>
      </c>
      <c r="N881" s="7">
        <v>1647.5037394527276</v>
      </c>
      <c r="O881" s="7">
        <v>1769.505282019556</v>
      </c>
      <c r="P881" s="7">
        <v>2135.9</v>
      </c>
      <c r="Q881" s="121" t="s">
        <v>392</v>
      </c>
      <c r="R881">
        <v>1</v>
      </c>
      <c r="S881">
        <v>1</v>
      </c>
      <c r="T881">
        <v>1</v>
      </c>
      <c r="U881" t="e">
        <f t="shared" si="1230"/>
        <v>#VALUE!</v>
      </c>
      <c r="V881">
        <f t="shared" si="1231"/>
        <v>907</v>
      </c>
      <c r="W881">
        <f t="shared" si="1232"/>
        <v>974</v>
      </c>
      <c r="X881">
        <f t="shared" si="1233"/>
        <v>1175</v>
      </c>
      <c r="Y881" t="e">
        <f t="shared" si="1222"/>
        <v>#VALUE!</v>
      </c>
      <c r="Z881">
        <f t="shared" si="1223"/>
        <v>156</v>
      </c>
      <c r="AA881">
        <f t="shared" si="1224"/>
        <v>168</v>
      </c>
      <c r="AB881" s="8">
        <f t="shared" si="1225"/>
        <v>202</v>
      </c>
      <c r="AC881" s="213" t="e">
        <f t="shared" si="1245"/>
        <v>#VALUE!</v>
      </c>
      <c r="AD881" s="213">
        <f t="shared" si="1246"/>
        <v>0.16233826149146735</v>
      </c>
      <c r="AE881" s="213">
        <f t="shared" si="1247"/>
        <v>0.18770080470119713</v>
      </c>
      <c r="AF881" s="213">
        <f t="shared" si="1248"/>
        <v>0.2693713483812098</v>
      </c>
      <c r="AG881" s="167">
        <f t="shared" si="1234"/>
        <v>3.969E-4</v>
      </c>
      <c r="AH881" s="167">
        <f t="shared" si="1235"/>
        <v>1.7345999999999999</v>
      </c>
      <c r="AI881" s="167">
        <f t="shared" si="1236"/>
        <v>4</v>
      </c>
      <c r="AJ881" s="167">
        <f t="shared" si="1237"/>
        <v>5.7428799999999995E-4</v>
      </c>
      <c r="AK881" s="115">
        <v>276</v>
      </c>
      <c r="AL881" s="7">
        <v>296</v>
      </c>
      <c r="AM881" s="7">
        <v>358</v>
      </c>
      <c r="AN881">
        <v>1</v>
      </c>
      <c r="AO881">
        <v>1</v>
      </c>
      <c r="AP881">
        <v>1</v>
      </c>
      <c r="AQ881">
        <f t="shared" si="1238"/>
        <v>311</v>
      </c>
      <c r="AR881">
        <f t="shared" si="1238"/>
        <v>333</v>
      </c>
      <c r="AS881">
        <f t="shared" si="1220"/>
        <v>403</v>
      </c>
      <c r="AT881">
        <f t="shared" si="1226"/>
        <v>134</v>
      </c>
      <c r="AU881">
        <f t="shared" si="1227"/>
        <v>143</v>
      </c>
      <c r="AV881" s="8">
        <f t="shared" si="1228"/>
        <v>173</v>
      </c>
      <c r="AW881" s="213">
        <f t="shared" si="1249"/>
        <v>0.12054996912879831</v>
      </c>
      <c r="AX881" s="213">
        <f t="shared" si="1250"/>
        <v>0.1369073434184617</v>
      </c>
      <c r="AY881" s="213">
        <f t="shared" si="1251"/>
        <v>0.19880248997454478</v>
      </c>
      <c r="AZ881" s="119">
        <f t="shared" si="1256"/>
        <v>0.5</v>
      </c>
      <c r="BA881" s="1">
        <v>6.3</v>
      </c>
      <c r="BB881">
        <v>6.8</v>
      </c>
      <c r="BC881">
        <v>9.1</v>
      </c>
      <c r="BE881" s="7">
        <v>1011</v>
      </c>
      <c r="BG881" s="123">
        <f t="shared" si="1239"/>
        <v>0.68</v>
      </c>
      <c r="BJ881">
        <v>0</v>
      </c>
      <c r="BK881">
        <v>12.8</v>
      </c>
      <c r="BL881">
        <v>14.7</v>
      </c>
      <c r="BM881">
        <v>21.85</v>
      </c>
      <c r="BO881">
        <f t="shared" si="1254"/>
        <v>1</v>
      </c>
      <c r="BP881">
        <f t="shared" si="1254"/>
        <v>1</v>
      </c>
      <c r="BQ881">
        <f t="shared" si="1254"/>
        <v>1</v>
      </c>
      <c r="BR881">
        <f t="shared" si="1240"/>
        <v>311</v>
      </c>
      <c r="BS881">
        <f t="shared" si="1252"/>
        <v>333</v>
      </c>
      <c r="BT881">
        <f t="shared" si="1253"/>
        <v>403</v>
      </c>
      <c r="BV881">
        <f t="shared" si="1241"/>
        <v>0</v>
      </c>
      <c r="BW881">
        <f t="shared" si="1242"/>
        <v>0</v>
      </c>
      <c r="BX881">
        <f t="shared" si="1243"/>
        <v>0</v>
      </c>
      <c r="BY881">
        <f t="shared" si="1255"/>
        <v>1</v>
      </c>
    </row>
    <row r="882" spans="1:77" x14ac:dyDescent="0.25">
      <c r="A882" t="str">
        <f t="shared" si="1244"/>
        <v>34015</v>
      </c>
      <c r="D882">
        <v>3</v>
      </c>
      <c r="E882">
        <v>40</v>
      </c>
      <c r="F882">
        <v>40.5</v>
      </c>
      <c r="G882">
        <v>15</v>
      </c>
      <c r="H882">
        <v>16.5</v>
      </c>
      <c r="I882">
        <v>0</v>
      </c>
      <c r="J882">
        <v>26</v>
      </c>
      <c r="K882">
        <v>30</v>
      </c>
      <c r="L882">
        <v>42.4</v>
      </c>
      <c r="M882" s="115">
        <f t="shared" si="1229"/>
        <v>1003.2</v>
      </c>
      <c r="N882" s="7">
        <v>1395.33740436932</v>
      </c>
      <c r="O882" s="7">
        <v>1496.2563490716184</v>
      </c>
      <c r="P882" s="7">
        <v>2007.56</v>
      </c>
      <c r="Q882" s="121" t="s">
        <v>392</v>
      </c>
      <c r="R882">
        <v>1</v>
      </c>
      <c r="S882">
        <v>1</v>
      </c>
      <c r="T882">
        <v>1</v>
      </c>
      <c r="U882" t="e">
        <f t="shared" si="1230"/>
        <v>#VALUE!</v>
      </c>
      <c r="V882">
        <f t="shared" si="1231"/>
        <v>768</v>
      </c>
      <c r="W882">
        <f t="shared" si="1232"/>
        <v>823</v>
      </c>
      <c r="X882">
        <f t="shared" si="1233"/>
        <v>1105</v>
      </c>
      <c r="Y882" t="e">
        <f t="shared" si="1222"/>
        <v>#VALUE!</v>
      </c>
      <c r="Z882">
        <f t="shared" si="1223"/>
        <v>132</v>
      </c>
      <c r="AA882">
        <f t="shared" si="1224"/>
        <v>142</v>
      </c>
      <c r="AB882" s="8">
        <f t="shared" si="1225"/>
        <v>190</v>
      </c>
      <c r="AC882" s="213" t="e">
        <f t="shared" si="1245"/>
        <v>#VALUE!</v>
      </c>
      <c r="AD882" s="213">
        <f t="shared" si="1246"/>
        <v>8.3591812526114959E-2</v>
      </c>
      <c r="AE882" s="213">
        <f t="shared" si="1247"/>
        <v>9.6627720949897813E-2</v>
      </c>
      <c r="AF882" s="213">
        <f t="shared" si="1248"/>
        <v>0.17225245133220382</v>
      </c>
      <c r="AG882" s="167">
        <f t="shared" si="1234"/>
        <v>2.0829999999999999E-4</v>
      </c>
      <c r="AH882" s="167">
        <f t="shared" si="1235"/>
        <v>1.724</v>
      </c>
      <c r="AI882" s="167">
        <f t="shared" si="1236"/>
        <v>2</v>
      </c>
      <c r="AJ882" s="167">
        <f t="shared" si="1237"/>
        <v>4.6182900000000003E-4</v>
      </c>
      <c r="AK882" s="115">
        <v>190.46915773046311</v>
      </c>
      <c r="AL882" s="7">
        <v>204.24499885412456</v>
      </c>
      <c r="AM882" s="7">
        <v>274.04000000000002</v>
      </c>
      <c r="AN882">
        <v>1</v>
      </c>
      <c r="AO882">
        <v>1</v>
      </c>
      <c r="AP882">
        <v>1</v>
      </c>
      <c r="AQ882">
        <f t="shared" si="1238"/>
        <v>215</v>
      </c>
      <c r="AR882">
        <f t="shared" si="1238"/>
        <v>230</v>
      </c>
      <c r="AS882">
        <f t="shared" si="1220"/>
        <v>309</v>
      </c>
      <c r="AT882">
        <f t="shared" si="1226"/>
        <v>92</v>
      </c>
      <c r="AU882">
        <f t="shared" si="1227"/>
        <v>99</v>
      </c>
      <c r="AV882" s="8">
        <f t="shared" si="1228"/>
        <v>133</v>
      </c>
      <c r="AW882" s="213">
        <f t="shared" si="1249"/>
        <v>4.0846965137479554E-2</v>
      </c>
      <c r="AX882" s="213">
        <f t="shared" si="1250"/>
        <v>4.7240360158857173E-2</v>
      </c>
      <c r="AY882" s="213">
        <f t="shared" si="1251"/>
        <v>8.4853156029595089E-2</v>
      </c>
      <c r="AZ882" s="119">
        <f t="shared" si="1256"/>
        <v>0.4</v>
      </c>
      <c r="BA882" s="1">
        <v>6</v>
      </c>
      <c r="BB882">
        <v>6.7</v>
      </c>
      <c r="BC882">
        <v>9</v>
      </c>
      <c r="BE882" s="7">
        <v>1254</v>
      </c>
      <c r="BG882" s="123">
        <f t="shared" si="1239"/>
        <v>0.8</v>
      </c>
      <c r="BJ882">
        <v>0</v>
      </c>
      <c r="BK882">
        <v>11.8</v>
      </c>
      <c r="BL882">
        <v>13.7</v>
      </c>
      <c r="BM882">
        <v>21.85</v>
      </c>
      <c r="BO882">
        <f t="shared" si="1254"/>
        <v>1</v>
      </c>
      <c r="BP882">
        <f t="shared" si="1254"/>
        <v>1</v>
      </c>
      <c r="BQ882">
        <f t="shared" si="1254"/>
        <v>1</v>
      </c>
      <c r="BR882">
        <f t="shared" si="1240"/>
        <v>215</v>
      </c>
      <c r="BS882">
        <f t="shared" si="1252"/>
        <v>230</v>
      </c>
      <c r="BT882">
        <f t="shared" si="1253"/>
        <v>309</v>
      </c>
      <c r="BV882">
        <f t="shared" si="1241"/>
        <v>0</v>
      </c>
      <c r="BW882">
        <f t="shared" si="1242"/>
        <v>0</v>
      </c>
      <c r="BX882">
        <f t="shared" si="1243"/>
        <v>0</v>
      </c>
      <c r="BY882">
        <f t="shared" si="1255"/>
        <v>1</v>
      </c>
    </row>
    <row r="883" spans="1:77" x14ac:dyDescent="0.25">
      <c r="A883" t="str">
        <f t="shared" si="1244"/>
        <v>34016</v>
      </c>
      <c r="D883">
        <v>3</v>
      </c>
      <c r="E883">
        <v>40</v>
      </c>
      <c r="F883">
        <v>40.5</v>
      </c>
      <c r="G883">
        <v>16</v>
      </c>
      <c r="H883">
        <v>16.5</v>
      </c>
      <c r="I883">
        <v>0</v>
      </c>
      <c r="J883">
        <v>26</v>
      </c>
      <c r="K883">
        <v>30</v>
      </c>
      <c r="L883">
        <v>42.4</v>
      </c>
      <c r="M883" s="115">
        <f t="shared" si="1229"/>
        <v>924.80000000000007</v>
      </c>
      <c r="N883" s="7">
        <v>2040.4331716148024</v>
      </c>
      <c r="O883" s="7">
        <v>2188.0092071816284</v>
      </c>
      <c r="P883" s="7">
        <v>2935.7</v>
      </c>
      <c r="Q883" s="121" t="s">
        <v>392</v>
      </c>
      <c r="R883">
        <v>1</v>
      </c>
      <c r="S883">
        <v>1</v>
      </c>
      <c r="T883">
        <v>1</v>
      </c>
      <c r="U883" t="e">
        <f t="shared" si="1230"/>
        <v>#VALUE!</v>
      </c>
      <c r="V883">
        <f t="shared" si="1231"/>
        <v>1123</v>
      </c>
      <c r="W883">
        <f t="shared" si="1232"/>
        <v>1204</v>
      </c>
      <c r="X883">
        <f t="shared" si="1233"/>
        <v>1616</v>
      </c>
      <c r="Y883" t="e">
        <f t="shared" si="1222"/>
        <v>#VALUE!</v>
      </c>
      <c r="Z883">
        <f t="shared" si="1223"/>
        <v>193</v>
      </c>
      <c r="AA883">
        <f t="shared" si="1224"/>
        <v>207</v>
      </c>
      <c r="AB883" s="8">
        <f t="shared" si="1225"/>
        <v>278</v>
      </c>
      <c r="AC883" s="213" t="e">
        <f t="shared" si="1245"/>
        <v>#VALUE!</v>
      </c>
      <c r="AD883" s="213">
        <f t="shared" si="1246"/>
        <v>0.52664517663857202</v>
      </c>
      <c r="AE883" s="213">
        <f t="shared" si="1247"/>
        <v>0.6054196277956887</v>
      </c>
      <c r="AF883" s="213">
        <f t="shared" si="1248"/>
        <v>1.0890584397728393</v>
      </c>
      <c r="AG883" s="167">
        <f t="shared" si="1234"/>
        <v>2.0829999999999999E-4</v>
      </c>
      <c r="AH883" s="167">
        <f t="shared" si="1235"/>
        <v>1.724</v>
      </c>
      <c r="AI883" s="167">
        <f t="shared" si="1236"/>
        <v>4</v>
      </c>
      <c r="AJ883" s="167">
        <f t="shared" si="1237"/>
        <v>1.392796E-3</v>
      </c>
      <c r="AK883" s="115">
        <v>312</v>
      </c>
      <c r="AL883" s="7">
        <v>335</v>
      </c>
      <c r="AM883" s="7">
        <v>450</v>
      </c>
      <c r="AN883">
        <v>1</v>
      </c>
      <c r="AO883">
        <v>1</v>
      </c>
      <c r="AP883">
        <v>1</v>
      </c>
      <c r="AQ883">
        <f t="shared" si="1238"/>
        <v>351</v>
      </c>
      <c r="AR883">
        <f t="shared" si="1238"/>
        <v>377</v>
      </c>
      <c r="AS883">
        <f t="shared" si="1220"/>
        <v>507</v>
      </c>
      <c r="AT883">
        <f t="shared" si="1226"/>
        <v>151</v>
      </c>
      <c r="AU883">
        <f t="shared" si="1227"/>
        <v>162</v>
      </c>
      <c r="AV883" s="8">
        <f t="shared" si="1228"/>
        <v>218</v>
      </c>
      <c r="AW883" s="213">
        <f t="shared" si="1249"/>
        <v>0.32315358991305121</v>
      </c>
      <c r="AX883" s="213">
        <f t="shared" si="1250"/>
        <v>0.37168647484697531</v>
      </c>
      <c r="AY883" s="213">
        <f t="shared" si="1251"/>
        <v>0.67114987902759449</v>
      </c>
      <c r="AZ883" s="119">
        <f t="shared" si="1256"/>
        <v>0.8</v>
      </c>
      <c r="BA883" s="1">
        <v>6</v>
      </c>
      <c r="BB883">
        <v>6.7</v>
      </c>
      <c r="BC883">
        <v>9</v>
      </c>
      <c r="BE883" s="7">
        <v>1360</v>
      </c>
      <c r="BG883" s="123">
        <f t="shared" si="1239"/>
        <v>0.68</v>
      </c>
      <c r="BJ883">
        <v>0</v>
      </c>
      <c r="BK883">
        <v>11.8</v>
      </c>
      <c r="BL883">
        <v>13.7</v>
      </c>
      <c r="BM883">
        <v>21.85</v>
      </c>
      <c r="BO883">
        <f t="shared" si="1254"/>
        <v>1</v>
      </c>
      <c r="BP883">
        <f t="shared" si="1254"/>
        <v>1</v>
      </c>
      <c r="BQ883">
        <f t="shared" si="1254"/>
        <v>1</v>
      </c>
      <c r="BR883">
        <f t="shared" si="1240"/>
        <v>351</v>
      </c>
      <c r="BS883">
        <f t="shared" si="1252"/>
        <v>377</v>
      </c>
      <c r="BT883">
        <f t="shared" si="1253"/>
        <v>507</v>
      </c>
      <c r="BV883">
        <f t="shared" si="1241"/>
        <v>0</v>
      </c>
      <c r="BW883">
        <f t="shared" si="1242"/>
        <v>0</v>
      </c>
      <c r="BX883">
        <f t="shared" si="1243"/>
        <v>0</v>
      </c>
      <c r="BY883">
        <f t="shared" si="1255"/>
        <v>1</v>
      </c>
    </row>
    <row r="884" spans="1:77" x14ac:dyDescent="0.25">
      <c r="A884" t="str">
        <f t="shared" si="1244"/>
        <v>34020</v>
      </c>
      <c r="D884">
        <v>3</v>
      </c>
      <c r="E884">
        <v>40</v>
      </c>
      <c r="F884">
        <v>40.5</v>
      </c>
      <c r="G884">
        <v>20</v>
      </c>
      <c r="H884">
        <v>21.5</v>
      </c>
      <c r="I884">
        <v>0</v>
      </c>
      <c r="J884">
        <v>26</v>
      </c>
      <c r="K884">
        <v>30</v>
      </c>
      <c r="L884">
        <v>42.4</v>
      </c>
      <c r="M884" s="115">
        <f t="shared" si="1229"/>
        <v>1405.6000000000001</v>
      </c>
      <c r="N884" s="7">
        <v>1942.5718983039128</v>
      </c>
      <c r="O884" s="7">
        <v>2086.4239348515057</v>
      </c>
      <c r="P884" s="7">
        <v>2518.44</v>
      </c>
      <c r="Q884" s="121" t="s">
        <v>392</v>
      </c>
      <c r="R884">
        <v>1</v>
      </c>
      <c r="S884">
        <v>1</v>
      </c>
      <c r="T884">
        <v>1</v>
      </c>
      <c r="U884" t="e">
        <f t="shared" si="1230"/>
        <v>#VALUE!</v>
      </c>
      <c r="V884">
        <f t="shared" si="1231"/>
        <v>1069</v>
      </c>
      <c r="W884">
        <f t="shared" si="1232"/>
        <v>1148</v>
      </c>
      <c r="X884">
        <f t="shared" si="1233"/>
        <v>1386</v>
      </c>
      <c r="Y884" t="e">
        <f t="shared" si="1222"/>
        <v>#VALUE!</v>
      </c>
      <c r="Z884">
        <f t="shared" si="1223"/>
        <v>184</v>
      </c>
      <c r="AA884">
        <f t="shared" si="1224"/>
        <v>197</v>
      </c>
      <c r="AB884" s="8">
        <f t="shared" si="1225"/>
        <v>238</v>
      </c>
      <c r="AC884" s="213" t="e">
        <f t="shared" si="1245"/>
        <v>#VALUE!</v>
      </c>
      <c r="AD884" s="213">
        <f t="shared" si="1246"/>
        <v>0.13003850383298241</v>
      </c>
      <c r="AE884" s="213">
        <f t="shared" si="1247"/>
        <v>0.14895304587731037</v>
      </c>
      <c r="AF884" s="213">
        <f t="shared" si="1248"/>
        <v>0.2169782380572258</v>
      </c>
      <c r="AG884" s="167">
        <f t="shared" si="1234"/>
        <v>1.2760000000000001E-4</v>
      </c>
      <c r="AH884" s="167">
        <f t="shared" si="1235"/>
        <v>1.7219</v>
      </c>
      <c r="AI884" s="167">
        <f t="shared" si="1236"/>
        <v>2</v>
      </c>
      <c r="AJ884" s="167">
        <f t="shared" si="1237"/>
        <v>3.76611E-4</v>
      </c>
      <c r="AK884" s="115">
        <v>240.07166246887351</v>
      </c>
      <c r="AL884" s="7">
        <v>257.84953601562182</v>
      </c>
      <c r="AM884" s="7">
        <v>311.24</v>
      </c>
      <c r="AN884">
        <v>1</v>
      </c>
      <c r="AO884">
        <v>1</v>
      </c>
      <c r="AP884">
        <v>1</v>
      </c>
      <c r="AQ884">
        <f t="shared" si="1238"/>
        <v>270</v>
      </c>
      <c r="AR884">
        <f t="shared" si="1238"/>
        <v>290</v>
      </c>
      <c r="AS884">
        <f t="shared" si="1220"/>
        <v>351</v>
      </c>
      <c r="AT884">
        <f t="shared" si="1226"/>
        <v>116</v>
      </c>
      <c r="AU884">
        <f t="shared" si="1227"/>
        <v>125</v>
      </c>
      <c r="AV884" s="8">
        <f t="shared" si="1228"/>
        <v>151</v>
      </c>
      <c r="AW884" s="213">
        <f t="shared" si="1249"/>
        <v>5.1960113320006059E-2</v>
      </c>
      <c r="AX884" s="213">
        <f t="shared" si="1250"/>
        <v>6.0280817342398318E-2</v>
      </c>
      <c r="AY884" s="213">
        <f t="shared" si="1251"/>
        <v>8.7770474468613205E-2</v>
      </c>
      <c r="AZ884" s="119">
        <f t="shared" si="1256"/>
        <v>0.5</v>
      </c>
      <c r="BA884" s="1">
        <v>6</v>
      </c>
      <c r="BB884">
        <v>6.7</v>
      </c>
      <c r="BC884">
        <v>9</v>
      </c>
      <c r="BE884" s="7">
        <v>1757</v>
      </c>
      <c r="BG884" s="123">
        <f t="shared" si="1239"/>
        <v>0.8</v>
      </c>
      <c r="BJ884">
        <v>0</v>
      </c>
      <c r="BK884">
        <v>11.8</v>
      </c>
      <c r="BL884">
        <v>13.7</v>
      </c>
      <c r="BM884">
        <v>21.85</v>
      </c>
      <c r="BO884">
        <f t="shared" si="1254"/>
        <v>1</v>
      </c>
      <c r="BP884">
        <f t="shared" si="1254"/>
        <v>1</v>
      </c>
      <c r="BQ884">
        <f t="shared" si="1254"/>
        <v>1</v>
      </c>
      <c r="BR884">
        <f t="shared" si="1240"/>
        <v>270</v>
      </c>
      <c r="BS884">
        <f t="shared" si="1252"/>
        <v>290</v>
      </c>
      <c r="BT884">
        <f t="shared" si="1253"/>
        <v>351</v>
      </c>
      <c r="BV884">
        <f t="shared" si="1241"/>
        <v>0</v>
      </c>
      <c r="BW884">
        <f t="shared" si="1242"/>
        <v>0</v>
      </c>
      <c r="BX884">
        <f t="shared" si="1243"/>
        <v>0</v>
      </c>
      <c r="BY884">
        <f t="shared" si="1255"/>
        <v>1</v>
      </c>
    </row>
    <row r="885" spans="1:77" x14ac:dyDescent="0.25">
      <c r="A885" t="str">
        <f t="shared" si="1244"/>
        <v>34021</v>
      </c>
      <c r="D885">
        <v>3</v>
      </c>
      <c r="E885">
        <v>40</v>
      </c>
      <c r="F885">
        <v>40.5</v>
      </c>
      <c r="G885">
        <v>21</v>
      </c>
      <c r="H885">
        <v>21.5</v>
      </c>
      <c r="I885">
        <v>0</v>
      </c>
      <c r="J885">
        <v>26</v>
      </c>
      <c r="K885">
        <v>30</v>
      </c>
      <c r="L885">
        <v>42.4</v>
      </c>
      <c r="M885" s="115">
        <f t="shared" si="1229"/>
        <v>1455.2</v>
      </c>
      <c r="N885" s="7">
        <v>2627.7848955664344</v>
      </c>
      <c r="O885" s="7">
        <v>2817.8416357747774</v>
      </c>
      <c r="P885" s="7">
        <v>3780.76</v>
      </c>
      <c r="Q885" s="121" t="s">
        <v>392</v>
      </c>
      <c r="R885">
        <v>1</v>
      </c>
      <c r="S885">
        <v>1</v>
      </c>
      <c r="T885">
        <v>1</v>
      </c>
      <c r="U885" t="e">
        <f t="shared" si="1230"/>
        <v>#VALUE!</v>
      </c>
      <c r="V885">
        <f t="shared" si="1231"/>
        <v>1446</v>
      </c>
      <c r="W885">
        <f t="shared" si="1232"/>
        <v>1551</v>
      </c>
      <c r="X885">
        <f t="shared" si="1233"/>
        <v>2081</v>
      </c>
      <c r="Y885" t="e">
        <f t="shared" si="1222"/>
        <v>#VALUE!</v>
      </c>
      <c r="Z885">
        <f t="shared" si="1223"/>
        <v>249</v>
      </c>
      <c r="AA885">
        <f t="shared" si="1224"/>
        <v>267</v>
      </c>
      <c r="AB885" s="8">
        <f t="shared" si="1225"/>
        <v>358</v>
      </c>
      <c r="AC885" s="213" t="e">
        <f t="shared" si="1245"/>
        <v>#VALUE!</v>
      </c>
      <c r="AD885" s="213">
        <f t="shared" si="1246"/>
        <v>0.32954917600071792</v>
      </c>
      <c r="AE885" s="213">
        <f t="shared" si="1247"/>
        <v>0.3785386708342578</v>
      </c>
      <c r="AF885" s="213">
        <f t="shared" si="1248"/>
        <v>0.67782232551306165</v>
      </c>
      <c r="AG885" s="167">
        <f t="shared" si="1234"/>
        <v>1.2760000000000001E-4</v>
      </c>
      <c r="AH885" s="167">
        <f t="shared" si="1235"/>
        <v>1.7219</v>
      </c>
      <c r="AI885" s="167">
        <f t="shared" si="1236"/>
        <v>4</v>
      </c>
      <c r="AJ885" s="167">
        <f t="shared" si="1237"/>
        <v>5.1420100000000005E-4</v>
      </c>
      <c r="AK885" s="115">
        <v>340.86222571220884</v>
      </c>
      <c r="AL885" s="7">
        <v>365.51537125251701</v>
      </c>
      <c r="AM885" s="7">
        <v>490.42</v>
      </c>
      <c r="AN885">
        <v>1</v>
      </c>
      <c r="AO885">
        <v>1</v>
      </c>
      <c r="AP885">
        <v>1</v>
      </c>
      <c r="AQ885">
        <f t="shared" si="1238"/>
        <v>384</v>
      </c>
      <c r="AR885">
        <f t="shared" si="1238"/>
        <v>412</v>
      </c>
      <c r="AS885">
        <f t="shared" si="1220"/>
        <v>552</v>
      </c>
      <c r="AT885">
        <f t="shared" si="1226"/>
        <v>165</v>
      </c>
      <c r="AU885">
        <f t="shared" si="1227"/>
        <v>177</v>
      </c>
      <c r="AV885" s="8">
        <f t="shared" si="1228"/>
        <v>237</v>
      </c>
      <c r="AW885" s="213">
        <f t="shared" si="1249"/>
        <v>0.14561819050300812</v>
      </c>
      <c r="AX885" s="213">
        <f t="shared" si="1250"/>
        <v>0.16738174243911139</v>
      </c>
      <c r="AY885" s="213">
        <f t="shared" si="1251"/>
        <v>0.29876524946614924</v>
      </c>
      <c r="AZ885" s="119">
        <f t="shared" si="1256"/>
        <v>1.1000000000000001</v>
      </c>
      <c r="BA885" s="1">
        <v>6</v>
      </c>
      <c r="BB885">
        <v>6.7</v>
      </c>
      <c r="BC885">
        <v>9</v>
      </c>
      <c r="BE885" s="7">
        <v>1819</v>
      </c>
      <c r="BG885" s="123">
        <f t="shared" si="1239"/>
        <v>0.8</v>
      </c>
      <c r="BJ885">
        <v>0</v>
      </c>
      <c r="BK885">
        <v>11.8</v>
      </c>
      <c r="BL885">
        <v>13.7</v>
      </c>
      <c r="BM885">
        <v>21.85</v>
      </c>
      <c r="BO885">
        <f t="shared" si="1254"/>
        <v>1</v>
      </c>
      <c r="BP885">
        <f t="shared" si="1254"/>
        <v>1</v>
      </c>
      <c r="BQ885">
        <f t="shared" si="1254"/>
        <v>1</v>
      </c>
      <c r="BR885">
        <f t="shared" si="1240"/>
        <v>384</v>
      </c>
      <c r="BS885">
        <f t="shared" si="1252"/>
        <v>412</v>
      </c>
      <c r="BT885">
        <f t="shared" si="1253"/>
        <v>552</v>
      </c>
      <c r="BV885">
        <f t="shared" si="1241"/>
        <v>0</v>
      </c>
      <c r="BW885">
        <f t="shared" si="1242"/>
        <v>0</v>
      </c>
      <c r="BX885">
        <f t="shared" si="1243"/>
        <v>0</v>
      </c>
      <c r="BY885">
        <f t="shared" si="1255"/>
        <v>1</v>
      </c>
    </row>
    <row r="886" spans="1:77" x14ac:dyDescent="0.25">
      <c r="A886" t="str">
        <f t="shared" si="1244"/>
        <v>34010</v>
      </c>
      <c r="D886">
        <v>3</v>
      </c>
      <c r="E886">
        <v>40</v>
      </c>
      <c r="F886">
        <v>40.5</v>
      </c>
      <c r="G886">
        <v>10</v>
      </c>
      <c r="H886">
        <v>11.5</v>
      </c>
      <c r="I886">
        <v>0</v>
      </c>
      <c r="J886">
        <v>26</v>
      </c>
      <c r="K886">
        <v>30</v>
      </c>
      <c r="L886">
        <v>42.4</v>
      </c>
      <c r="M886" s="115">
        <f t="shared" si="1229"/>
        <v>780.30000000000007</v>
      </c>
      <c r="N886" s="7">
        <v>1395.6272192501513</v>
      </c>
      <c r="O886" s="7">
        <v>1501.3000140389001</v>
      </c>
      <c r="P886" s="7">
        <v>1828.08</v>
      </c>
      <c r="Q886" s="121" t="s">
        <v>392</v>
      </c>
      <c r="R886">
        <v>1</v>
      </c>
      <c r="S886">
        <v>1</v>
      </c>
      <c r="T886">
        <v>1</v>
      </c>
      <c r="U886" t="e">
        <f t="shared" si="1230"/>
        <v>#VALUE!</v>
      </c>
      <c r="V886">
        <f t="shared" si="1231"/>
        <v>768</v>
      </c>
      <c r="W886">
        <f t="shared" si="1232"/>
        <v>826</v>
      </c>
      <c r="X886">
        <f t="shared" si="1233"/>
        <v>1006</v>
      </c>
      <c r="Y886" t="e">
        <f t="shared" si="1222"/>
        <v>#VALUE!</v>
      </c>
      <c r="Z886">
        <f t="shared" si="1223"/>
        <v>132</v>
      </c>
      <c r="AA886">
        <f t="shared" si="1224"/>
        <v>142</v>
      </c>
      <c r="AB886" s="8">
        <f t="shared" si="1225"/>
        <v>173</v>
      </c>
      <c r="AC886" s="213" t="e">
        <f t="shared" si="1245"/>
        <v>#VALUE!</v>
      </c>
      <c r="AD886" s="213">
        <f t="shared" si="1246"/>
        <v>7.2222059974614408E-2</v>
      </c>
      <c r="AE886" s="213">
        <f t="shared" si="1247"/>
        <v>8.3368370367816053E-2</v>
      </c>
      <c r="AF886" s="213">
        <f t="shared" si="1248"/>
        <v>0.12292512173987241</v>
      </c>
      <c r="AG886" s="167">
        <f t="shared" si="1234"/>
        <v>3.969E-4</v>
      </c>
      <c r="AH886" s="167">
        <f t="shared" si="1235"/>
        <v>1.7345999999999999</v>
      </c>
      <c r="AI886" s="167">
        <f t="shared" si="1236"/>
        <v>2</v>
      </c>
      <c r="AJ886" s="167">
        <f t="shared" si="1237"/>
        <v>3.6734700000000002E-4</v>
      </c>
      <c r="AK886" s="115">
        <v>193.48593193227777</v>
      </c>
      <c r="AL886" s="7">
        <v>208.13611852764589</v>
      </c>
      <c r="AM886" s="7">
        <v>253.44</v>
      </c>
      <c r="AN886">
        <v>1</v>
      </c>
      <c r="AO886">
        <v>1</v>
      </c>
      <c r="AP886">
        <v>1</v>
      </c>
      <c r="AQ886">
        <f t="shared" si="1238"/>
        <v>218</v>
      </c>
      <c r="AR886">
        <f t="shared" si="1238"/>
        <v>234</v>
      </c>
      <c r="AS886">
        <f t="shared" si="1220"/>
        <v>285</v>
      </c>
      <c r="AT886">
        <f t="shared" si="1226"/>
        <v>94</v>
      </c>
      <c r="AU886">
        <f t="shared" si="1227"/>
        <v>101</v>
      </c>
      <c r="AV886" s="8">
        <f t="shared" si="1228"/>
        <v>123</v>
      </c>
      <c r="AW886" s="213">
        <f t="shared" si="1249"/>
        <v>3.7079048293782238E-2</v>
      </c>
      <c r="AX886" s="213">
        <f t="shared" si="1250"/>
        <v>4.2692213211482616E-2</v>
      </c>
      <c r="AY886" s="213">
        <f t="shared" si="1251"/>
        <v>6.2865323135650977E-2</v>
      </c>
      <c r="AZ886" s="119">
        <f t="shared" si="1256"/>
        <v>0.3</v>
      </c>
      <c r="BA886" s="1">
        <v>6.7</v>
      </c>
      <c r="BB886">
        <v>7.4</v>
      </c>
      <c r="BC886">
        <v>10.3</v>
      </c>
      <c r="BE886" s="7">
        <v>867</v>
      </c>
      <c r="BG886" s="123">
        <f t="shared" si="1239"/>
        <v>0.9</v>
      </c>
      <c r="BJ886">
        <v>0</v>
      </c>
      <c r="BK886">
        <v>12.5</v>
      </c>
      <c r="BL886">
        <v>14.7</v>
      </c>
      <c r="BM886">
        <v>21.85</v>
      </c>
      <c r="BO886">
        <f t="shared" si="1254"/>
        <v>1</v>
      </c>
      <c r="BP886">
        <f t="shared" si="1254"/>
        <v>1</v>
      </c>
      <c r="BQ886">
        <f t="shared" si="1254"/>
        <v>1</v>
      </c>
      <c r="BR886">
        <f t="shared" si="1240"/>
        <v>218</v>
      </c>
      <c r="BS886">
        <f t="shared" si="1252"/>
        <v>234</v>
      </c>
      <c r="BT886">
        <f t="shared" si="1253"/>
        <v>285</v>
      </c>
      <c r="BV886">
        <f t="shared" si="1241"/>
        <v>0</v>
      </c>
      <c r="BW886">
        <f t="shared" si="1242"/>
        <v>0</v>
      </c>
      <c r="BX886">
        <f t="shared" si="1243"/>
        <v>0</v>
      </c>
      <c r="BY886">
        <f t="shared" si="1255"/>
        <v>1</v>
      </c>
    </row>
    <row r="887" spans="1:77" x14ac:dyDescent="0.25">
      <c r="A887" t="str">
        <f t="shared" si="1244"/>
        <v>34011</v>
      </c>
      <c r="D887">
        <v>3</v>
      </c>
      <c r="E887">
        <v>40</v>
      </c>
      <c r="F887">
        <v>40.5</v>
      </c>
      <c r="G887">
        <v>11</v>
      </c>
      <c r="H887">
        <v>11.5</v>
      </c>
      <c r="I887">
        <v>0</v>
      </c>
      <c r="J887">
        <v>26</v>
      </c>
      <c r="K887">
        <v>30</v>
      </c>
      <c r="L887">
        <v>42.4</v>
      </c>
      <c r="M887" s="115">
        <f t="shared" si="1229"/>
        <v>773.84</v>
      </c>
      <c r="N887" s="7">
        <v>1893.6336235985709</v>
      </c>
      <c r="O887" s="7">
        <v>2037.0140009310799</v>
      </c>
      <c r="P887" s="7">
        <v>2480.4</v>
      </c>
      <c r="Q887" s="121" t="s">
        <v>392</v>
      </c>
      <c r="R887">
        <v>1</v>
      </c>
      <c r="S887">
        <v>1</v>
      </c>
      <c r="T887">
        <v>1</v>
      </c>
      <c r="U887" t="e">
        <f t="shared" si="1230"/>
        <v>#VALUE!</v>
      </c>
      <c r="V887">
        <f t="shared" si="1231"/>
        <v>1042</v>
      </c>
      <c r="W887">
        <f t="shared" si="1232"/>
        <v>1121</v>
      </c>
      <c r="X887">
        <f t="shared" si="1233"/>
        <v>1365</v>
      </c>
      <c r="Y887" t="e">
        <f t="shared" si="1222"/>
        <v>#VALUE!</v>
      </c>
      <c r="Z887">
        <f t="shared" si="1223"/>
        <v>179</v>
      </c>
      <c r="AA887">
        <f t="shared" si="1224"/>
        <v>193</v>
      </c>
      <c r="AB887" s="8">
        <f t="shared" si="1225"/>
        <v>235</v>
      </c>
      <c r="AC887" s="213" t="e">
        <f t="shared" si="1245"/>
        <v>#VALUE!</v>
      </c>
      <c r="AD887" s="213">
        <f t="shared" si="1246"/>
        <v>0.21253859855071305</v>
      </c>
      <c r="AE887" s="213">
        <f t="shared" si="1247"/>
        <v>0.24634401867668973</v>
      </c>
      <c r="AF887" s="213">
        <f t="shared" si="1248"/>
        <v>0.36245648087995763</v>
      </c>
      <c r="AG887" s="167">
        <f t="shared" si="1234"/>
        <v>3.969E-4</v>
      </c>
      <c r="AH887" s="167">
        <f t="shared" si="1235"/>
        <v>1.7345999999999999</v>
      </c>
      <c r="AI887" s="167">
        <f t="shared" si="1236"/>
        <v>4</v>
      </c>
      <c r="AJ887" s="167">
        <f t="shared" si="1237"/>
        <v>5.7428799999999995E-4</v>
      </c>
      <c r="AK887" s="115">
        <v>317.16301910489852</v>
      </c>
      <c r="AL887" s="7">
        <v>341.17767156378318</v>
      </c>
      <c r="AM887" s="7">
        <v>415.44</v>
      </c>
      <c r="AN887">
        <v>1</v>
      </c>
      <c r="AO887">
        <v>1</v>
      </c>
      <c r="AP887">
        <v>1</v>
      </c>
      <c r="AQ887">
        <f t="shared" si="1238"/>
        <v>357</v>
      </c>
      <c r="AR887">
        <f t="shared" si="1238"/>
        <v>384</v>
      </c>
      <c r="AS887">
        <f t="shared" si="1220"/>
        <v>468</v>
      </c>
      <c r="AT887">
        <f t="shared" si="1226"/>
        <v>154</v>
      </c>
      <c r="AU887">
        <f t="shared" si="1227"/>
        <v>165</v>
      </c>
      <c r="AV887" s="8">
        <f t="shared" si="1228"/>
        <v>201</v>
      </c>
      <c r="AW887" s="213">
        <f t="shared" si="1249"/>
        <v>0.15828725340177363</v>
      </c>
      <c r="AX887" s="213">
        <f t="shared" si="1250"/>
        <v>0.18119048287463699</v>
      </c>
      <c r="AY887" s="213">
        <f t="shared" si="1251"/>
        <v>0.26676274773139885</v>
      </c>
      <c r="AZ887" s="119">
        <f t="shared" si="1256"/>
        <v>0.5</v>
      </c>
      <c r="BA887" s="1">
        <v>6.7</v>
      </c>
      <c r="BB887">
        <v>7.4</v>
      </c>
      <c r="BC887">
        <v>10.3</v>
      </c>
      <c r="BE887" s="7">
        <v>1138</v>
      </c>
      <c r="BG887" s="123">
        <f t="shared" si="1239"/>
        <v>0.68</v>
      </c>
      <c r="BJ887">
        <v>0</v>
      </c>
      <c r="BK887">
        <v>12.5</v>
      </c>
      <c r="BL887">
        <v>14.7</v>
      </c>
      <c r="BM887">
        <v>21.85</v>
      </c>
      <c r="BO887">
        <f t="shared" si="1254"/>
        <v>1</v>
      </c>
      <c r="BP887">
        <f t="shared" si="1254"/>
        <v>1</v>
      </c>
      <c r="BQ887">
        <f t="shared" si="1254"/>
        <v>1</v>
      </c>
      <c r="BR887">
        <f t="shared" si="1240"/>
        <v>357</v>
      </c>
      <c r="BS887">
        <f t="shared" si="1252"/>
        <v>384</v>
      </c>
      <c r="BT887">
        <f t="shared" si="1253"/>
        <v>468</v>
      </c>
      <c r="BV887">
        <f t="shared" si="1241"/>
        <v>0</v>
      </c>
      <c r="BW887">
        <f t="shared" si="1242"/>
        <v>0</v>
      </c>
      <c r="BX887">
        <f t="shared" si="1243"/>
        <v>0</v>
      </c>
      <c r="BY887">
        <f t="shared" si="1255"/>
        <v>1</v>
      </c>
    </row>
    <row r="888" spans="1:77" x14ac:dyDescent="0.25">
      <c r="A888" t="str">
        <f t="shared" si="1244"/>
        <v>34015</v>
      </c>
      <c r="D888">
        <v>3</v>
      </c>
      <c r="E888">
        <v>40</v>
      </c>
      <c r="F888">
        <v>40.5</v>
      </c>
      <c r="G888">
        <v>15</v>
      </c>
      <c r="H888">
        <v>16.5</v>
      </c>
      <c r="I888">
        <v>0</v>
      </c>
      <c r="J888">
        <v>26</v>
      </c>
      <c r="K888">
        <v>30</v>
      </c>
      <c r="L888">
        <v>43.3</v>
      </c>
      <c r="M888" s="115">
        <f t="shared" si="1229"/>
        <v>1128.8</v>
      </c>
      <c r="N888" s="7">
        <v>1597.9167676946356</v>
      </c>
      <c r="O888" s="7">
        <v>1711.9130538160239</v>
      </c>
      <c r="P888" s="7">
        <v>2331.36</v>
      </c>
      <c r="Q888" s="121" t="s">
        <v>392</v>
      </c>
      <c r="R888">
        <v>1</v>
      </c>
      <c r="S888">
        <v>1</v>
      </c>
      <c r="T888">
        <v>1</v>
      </c>
      <c r="U888" t="e">
        <f t="shared" si="1230"/>
        <v>#VALUE!</v>
      </c>
      <c r="V888">
        <f t="shared" si="1231"/>
        <v>879</v>
      </c>
      <c r="W888">
        <f t="shared" si="1232"/>
        <v>942</v>
      </c>
      <c r="X888">
        <f t="shared" si="1233"/>
        <v>1283</v>
      </c>
      <c r="Y888" t="e">
        <f t="shared" si="1222"/>
        <v>#VALUE!</v>
      </c>
      <c r="Z888">
        <f t="shared" si="1223"/>
        <v>151</v>
      </c>
      <c r="AA888">
        <f t="shared" si="1224"/>
        <v>162</v>
      </c>
      <c r="AB888" s="8">
        <f t="shared" si="1225"/>
        <v>221</v>
      </c>
      <c r="AC888" s="213" t="e">
        <f t="shared" si="1245"/>
        <v>#VALUE!</v>
      </c>
      <c r="AD888" s="213">
        <f t="shared" si="1246"/>
        <v>0.10916239882032562</v>
      </c>
      <c r="AE888" s="213">
        <f t="shared" si="1247"/>
        <v>0.1255141548306877</v>
      </c>
      <c r="AF888" s="213">
        <f t="shared" si="1248"/>
        <v>0.23255648414152816</v>
      </c>
      <c r="AG888" s="167">
        <f t="shared" si="1234"/>
        <v>2.0829999999999999E-4</v>
      </c>
      <c r="AH888" s="167">
        <f t="shared" si="1235"/>
        <v>1.724</v>
      </c>
      <c r="AI888" s="167">
        <f t="shared" si="1236"/>
        <v>2</v>
      </c>
      <c r="AJ888" s="167">
        <f t="shared" si="1237"/>
        <v>4.6182900000000003E-4</v>
      </c>
      <c r="AK888" s="115">
        <v>218.12205414485143</v>
      </c>
      <c r="AL888" s="7">
        <v>233.68300487544244</v>
      </c>
      <c r="AM888" s="7">
        <v>318.24</v>
      </c>
      <c r="AN888">
        <v>1</v>
      </c>
      <c r="AO888">
        <v>1</v>
      </c>
      <c r="AP888">
        <v>1</v>
      </c>
      <c r="AQ888">
        <f t="shared" si="1238"/>
        <v>246</v>
      </c>
      <c r="AR888">
        <f t="shared" si="1238"/>
        <v>263</v>
      </c>
      <c r="AS888">
        <f t="shared" si="1220"/>
        <v>358</v>
      </c>
      <c r="AT888">
        <f t="shared" si="1226"/>
        <v>106</v>
      </c>
      <c r="AU888">
        <f t="shared" si="1227"/>
        <v>113</v>
      </c>
      <c r="AV888" s="8">
        <f t="shared" si="1228"/>
        <v>154</v>
      </c>
      <c r="AW888" s="213">
        <f t="shared" si="1249"/>
        <v>5.4095281383585415E-2</v>
      </c>
      <c r="AX888" s="213">
        <f t="shared" si="1250"/>
        <v>6.1411392518550448E-2</v>
      </c>
      <c r="AY888" s="213">
        <f t="shared" si="1251"/>
        <v>0.1135094594714236</v>
      </c>
      <c r="AZ888" s="119">
        <f t="shared" si="1256"/>
        <v>0.4</v>
      </c>
      <c r="BA888" s="1">
        <v>7</v>
      </c>
      <c r="BB888">
        <v>7.7</v>
      </c>
      <c r="BC888">
        <v>10.7</v>
      </c>
      <c r="BE888" s="7">
        <v>1411</v>
      </c>
      <c r="BG888" s="123">
        <f t="shared" si="1239"/>
        <v>0.8</v>
      </c>
      <c r="BJ888">
        <v>0</v>
      </c>
      <c r="BK888">
        <v>11.3</v>
      </c>
      <c r="BL888">
        <v>13.2</v>
      </c>
      <c r="BM888">
        <v>21.85</v>
      </c>
      <c r="BO888">
        <f t="shared" si="1254"/>
        <v>1</v>
      </c>
      <c r="BP888">
        <f t="shared" si="1254"/>
        <v>1</v>
      </c>
      <c r="BQ888">
        <f t="shared" si="1254"/>
        <v>1</v>
      </c>
      <c r="BR888">
        <f t="shared" si="1240"/>
        <v>246</v>
      </c>
      <c r="BS888">
        <f t="shared" si="1252"/>
        <v>263</v>
      </c>
      <c r="BT888">
        <f t="shared" si="1253"/>
        <v>358</v>
      </c>
      <c r="BV888">
        <f t="shared" si="1241"/>
        <v>0</v>
      </c>
      <c r="BW888">
        <f t="shared" si="1242"/>
        <v>0</v>
      </c>
      <c r="BX888">
        <f t="shared" si="1243"/>
        <v>0</v>
      </c>
      <c r="BY888">
        <f t="shared" si="1255"/>
        <v>1</v>
      </c>
    </row>
    <row r="889" spans="1:77" x14ac:dyDescent="0.25">
      <c r="A889" t="str">
        <f t="shared" si="1244"/>
        <v>34016</v>
      </c>
      <c r="D889">
        <v>3</v>
      </c>
      <c r="E889">
        <v>40</v>
      </c>
      <c r="F889">
        <v>40.5</v>
      </c>
      <c r="G889">
        <v>16</v>
      </c>
      <c r="H889">
        <v>16.5</v>
      </c>
      <c r="I889">
        <v>0</v>
      </c>
      <c r="J889">
        <v>26</v>
      </c>
      <c r="K889">
        <v>30</v>
      </c>
      <c r="L889">
        <v>43.3</v>
      </c>
      <c r="M889" s="115">
        <f t="shared" si="1229"/>
        <v>1040.4000000000001</v>
      </c>
      <c r="N889" s="7">
        <v>2336.669516687492</v>
      </c>
      <c r="O889" s="7">
        <v>2503.3688418217644</v>
      </c>
      <c r="P889" s="7">
        <v>3409.2</v>
      </c>
      <c r="Q889" s="121" t="s">
        <v>392</v>
      </c>
      <c r="R889">
        <v>1</v>
      </c>
      <c r="S889">
        <v>1</v>
      </c>
      <c r="T889">
        <v>1</v>
      </c>
      <c r="U889" t="e">
        <f t="shared" si="1230"/>
        <v>#VALUE!</v>
      </c>
      <c r="V889">
        <f t="shared" si="1231"/>
        <v>1286</v>
      </c>
      <c r="W889">
        <f t="shared" si="1232"/>
        <v>1378</v>
      </c>
      <c r="X889">
        <f t="shared" si="1233"/>
        <v>1876</v>
      </c>
      <c r="Y889" t="e">
        <f t="shared" si="1222"/>
        <v>#VALUE!</v>
      </c>
      <c r="Z889">
        <f t="shared" si="1223"/>
        <v>221</v>
      </c>
      <c r="AA889">
        <f t="shared" si="1224"/>
        <v>237</v>
      </c>
      <c r="AB889" s="8">
        <f t="shared" si="1225"/>
        <v>323</v>
      </c>
      <c r="AC889" s="213" t="e">
        <f t="shared" si="1245"/>
        <v>#VALUE!</v>
      </c>
      <c r="AD889" s="213">
        <f t="shared" si="1246"/>
        <v>0.68966202505145613</v>
      </c>
      <c r="AE889" s="213">
        <f t="shared" si="1247"/>
        <v>0.79263180455861315</v>
      </c>
      <c r="AF889" s="213">
        <f t="shared" si="1248"/>
        <v>1.4682953727767598</v>
      </c>
      <c r="AG889" s="167">
        <f t="shared" si="1234"/>
        <v>2.0829999999999999E-4</v>
      </c>
      <c r="AH889" s="167">
        <f t="shared" si="1235"/>
        <v>1.724</v>
      </c>
      <c r="AI889" s="167">
        <f t="shared" si="1236"/>
        <v>4</v>
      </c>
      <c r="AJ889" s="167">
        <f t="shared" si="1237"/>
        <v>1.392796E-3</v>
      </c>
      <c r="AK889" s="115">
        <v>357.77938745479025</v>
      </c>
      <c r="AL889" s="7">
        <v>383.30357134546551</v>
      </c>
      <c r="AM889" s="7">
        <v>522</v>
      </c>
      <c r="AN889">
        <v>1</v>
      </c>
      <c r="AO889">
        <v>1</v>
      </c>
      <c r="AP889">
        <v>1</v>
      </c>
      <c r="AQ889">
        <f t="shared" si="1238"/>
        <v>403</v>
      </c>
      <c r="AR889">
        <f t="shared" si="1238"/>
        <v>432</v>
      </c>
      <c r="AS889">
        <f t="shared" si="1220"/>
        <v>588</v>
      </c>
      <c r="AT889">
        <f t="shared" si="1226"/>
        <v>173</v>
      </c>
      <c r="AU889">
        <f t="shared" si="1227"/>
        <v>186</v>
      </c>
      <c r="AV889" s="8">
        <f t="shared" si="1228"/>
        <v>253</v>
      </c>
      <c r="AW889" s="213">
        <f t="shared" si="1249"/>
        <v>0.4236000518086091</v>
      </c>
      <c r="AX889" s="213">
        <f t="shared" si="1250"/>
        <v>0.48930913919959235</v>
      </c>
      <c r="AY889" s="213">
        <f t="shared" si="1251"/>
        <v>0.90273776986465915</v>
      </c>
      <c r="AZ889" s="119">
        <f t="shared" si="1256"/>
        <v>0.8</v>
      </c>
      <c r="BA889" s="1">
        <v>7</v>
      </c>
      <c r="BB889">
        <v>7.7</v>
      </c>
      <c r="BC889">
        <v>10.7</v>
      </c>
      <c r="BE889" s="7">
        <v>1530</v>
      </c>
      <c r="BG889" s="123">
        <f t="shared" si="1239"/>
        <v>0.68</v>
      </c>
      <c r="BJ889">
        <v>0</v>
      </c>
      <c r="BK889">
        <v>11.3</v>
      </c>
      <c r="BL889">
        <v>13.2</v>
      </c>
      <c r="BM889">
        <v>21.85</v>
      </c>
      <c r="BO889">
        <f t="shared" si="1254"/>
        <v>1</v>
      </c>
      <c r="BP889">
        <f t="shared" si="1254"/>
        <v>1</v>
      </c>
      <c r="BQ889">
        <f t="shared" si="1254"/>
        <v>1</v>
      </c>
      <c r="BR889">
        <f t="shared" si="1240"/>
        <v>403</v>
      </c>
      <c r="BS889">
        <f t="shared" si="1252"/>
        <v>432</v>
      </c>
      <c r="BT889">
        <f t="shared" si="1253"/>
        <v>588</v>
      </c>
      <c r="BV889">
        <f t="shared" si="1241"/>
        <v>0</v>
      </c>
      <c r="BW889">
        <f t="shared" si="1242"/>
        <v>0</v>
      </c>
      <c r="BX889">
        <f t="shared" si="1243"/>
        <v>0</v>
      </c>
      <c r="BY889">
        <f t="shared" si="1255"/>
        <v>1</v>
      </c>
    </row>
    <row r="890" spans="1:77" x14ac:dyDescent="0.25">
      <c r="A890" t="str">
        <f t="shared" si="1244"/>
        <v>34020</v>
      </c>
      <c r="D890">
        <v>3</v>
      </c>
      <c r="E890">
        <v>40</v>
      </c>
      <c r="F890">
        <v>40.5</v>
      </c>
      <c r="G890">
        <v>20</v>
      </c>
      <c r="H890">
        <v>21.5</v>
      </c>
      <c r="I890">
        <v>0</v>
      </c>
      <c r="J890">
        <v>26</v>
      </c>
      <c r="K890">
        <v>30</v>
      </c>
      <c r="L890">
        <v>43.3</v>
      </c>
      <c r="M890" s="115">
        <f t="shared" si="1229"/>
        <v>1580.8000000000002</v>
      </c>
      <c r="N890" s="7">
        <v>2232.7836804230465</v>
      </c>
      <c r="O890" s="7">
        <v>2401.8435041457315</v>
      </c>
      <c r="P890" s="7">
        <v>2924.64</v>
      </c>
      <c r="Q890" s="121" t="s">
        <v>392</v>
      </c>
      <c r="R890">
        <v>1</v>
      </c>
      <c r="S890">
        <v>1</v>
      </c>
      <c r="T890">
        <v>1</v>
      </c>
      <c r="U890" t="e">
        <f t="shared" si="1230"/>
        <v>#VALUE!</v>
      </c>
      <c r="V890">
        <f t="shared" si="1231"/>
        <v>1229</v>
      </c>
      <c r="W890">
        <f t="shared" si="1232"/>
        <v>1322</v>
      </c>
      <c r="X890">
        <f t="shared" si="1233"/>
        <v>1610</v>
      </c>
      <c r="Y890" t="e">
        <f t="shared" si="1222"/>
        <v>#VALUE!</v>
      </c>
      <c r="Z890">
        <f t="shared" si="1223"/>
        <v>211</v>
      </c>
      <c r="AA890">
        <f t="shared" si="1224"/>
        <v>227</v>
      </c>
      <c r="AB890" s="8">
        <f t="shared" si="1225"/>
        <v>277</v>
      </c>
      <c r="AC890" s="213" t="e">
        <f t="shared" si="1245"/>
        <v>#VALUE!</v>
      </c>
      <c r="AD890" s="213">
        <f t="shared" si="1246"/>
        <v>0.17075226907982419</v>
      </c>
      <c r="AE890" s="213">
        <f t="shared" si="1247"/>
        <v>0.19748033191091025</v>
      </c>
      <c r="AF890" s="213">
        <f t="shared" si="1248"/>
        <v>0.29347186585628604</v>
      </c>
      <c r="AG890" s="167">
        <f t="shared" si="1234"/>
        <v>1.2760000000000001E-4</v>
      </c>
      <c r="AH890" s="167">
        <f t="shared" si="1235"/>
        <v>1.7219</v>
      </c>
      <c r="AI890" s="167">
        <f t="shared" si="1236"/>
        <v>2</v>
      </c>
      <c r="AJ890" s="167">
        <f t="shared" si="1237"/>
        <v>3.76611E-4</v>
      </c>
      <c r="AK890" s="115">
        <v>275.93732338069162</v>
      </c>
      <c r="AL890" s="7">
        <v>296.83048721840407</v>
      </c>
      <c r="AM890" s="7">
        <v>361.44</v>
      </c>
      <c r="AN890">
        <v>1</v>
      </c>
      <c r="AO890">
        <v>1</v>
      </c>
      <c r="AP890">
        <v>1</v>
      </c>
      <c r="AQ890">
        <f t="shared" si="1238"/>
        <v>311</v>
      </c>
      <c r="AR890">
        <f t="shared" si="1238"/>
        <v>334</v>
      </c>
      <c r="AS890">
        <f t="shared" si="1220"/>
        <v>407</v>
      </c>
      <c r="AT890">
        <f t="shared" si="1226"/>
        <v>134</v>
      </c>
      <c r="AU890">
        <f t="shared" si="1227"/>
        <v>144</v>
      </c>
      <c r="AV890" s="8">
        <f t="shared" si="1228"/>
        <v>175</v>
      </c>
      <c r="AW890" s="213">
        <f t="shared" si="1249"/>
        <v>6.9216264750873543E-2</v>
      </c>
      <c r="AX890" s="213">
        <f t="shared" si="1250"/>
        <v>7.9865143377184686E-2</v>
      </c>
      <c r="AY890" s="213">
        <f t="shared" si="1251"/>
        <v>0.11769303829808739</v>
      </c>
      <c r="AZ890" s="119">
        <f t="shared" si="1256"/>
        <v>0.5</v>
      </c>
      <c r="BA890" s="1">
        <v>7</v>
      </c>
      <c r="BB890">
        <v>7.7</v>
      </c>
      <c r="BC890">
        <v>10.7</v>
      </c>
      <c r="BE890" s="7">
        <v>1976</v>
      </c>
      <c r="BG890" s="123">
        <f t="shared" si="1239"/>
        <v>0.8</v>
      </c>
      <c r="BJ890">
        <v>0</v>
      </c>
      <c r="BK890">
        <v>11.3</v>
      </c>
      <c r="BL890">
        <v>13.2</v>
      </c>
      <c r="BM890">
        <v>21.85</v>
      </c>
      <c r="BO890">
        <f t="shared" si="1254"/>
        <v>1</v>
      </c>
      <c r="BP890">
        <f t="shared" si="1254"/>
        <v>1</v>
      </c>
      <c r="BQ890">
        <f t="shared" si="1254"/>
        <v>1</v>
      </c>
      <c r="BR890">
        <f t="shared" si="1240"/>
        <v>311</v>
      </c>
      <c r="BS890">
        <f t="shared" si="1252"/>
        <v>334</v>
      </c>
      <c r="BT890">
        <f t="shared" si="1253"/>
        <v>407</v>
      </c>
      <c r="BV890">
        <f t="shared" si="1241"/>
        <v>0</v>
      </c>
      <c r="BW890">
        <f t="shared" si="1242"/>
        <v>0</v>
      </c>
      <c r="BX890">
        <f t="shared" si="1243"/>
        <v>0</v>
      </c>
      <c r="BY890">
        <f t="shared" si="1255"/>
        <v>1</v>
      </c>
    </row>
    <row r="891" spans="1:77" x14ac:dyDescent="0.25">
      <c r="A891" t="str">
        <f t="shared" si="1244"/>
        <v>34021</v>
      </c>
      <c r="D891">
        <v>3</v>
      </c>
      <c r="E891">
        <v>40</v>
      </c>
      <c r="F891">
        <v>40.5</v>
      </c>
      <c r="G891">
        <v>21</v>
      </c>
      <c r="H891">
        <v>21.5</v>
      </c>
      <c r="I891">
        <v>0</v>
      </c>
      <c r="J891">
        <v>26</v>
      </c>
      <c r="K891">
        <v>30</v>
      </c>
      <c r="L891">
        <v>43.3</v>
      </c>
      <c r="M891" s="115">
        <f t="shared" si="1229"/>
        <v>1637.6000000000001</v>
      </c>
      <c r="N891" s="7">
        <v>3009.2947651024979</v>
      </c>
      <c r="O891" s="7">
        <v>3223.9795559512399</v>
      </c>
      <c r="P891" s="7">
        <v>4390.5600000000004</v>
      </c>
      <c r="Q891" s="121" t="s">
        <v>392</v>
      </c>
      <c r="R891">
        <v>1</v>
      </c>
      <c r="S891">
        <v>1</v>
      </c>
      <c r="T891">
        <v>1</v>
      </c>
      <c r="U891" t="e">
        <f t="shared" si="1230"/>
        <v>#VALUE!</v>
      </c>
      <c r="V891">
        <f t="shared" si="1231"/>
        <v>1656</v>
      </c>
      <c r="W891">
        <f t="shared" si="1232"/>
        <v>1774</v>
      </c>
      <c r="X891">
        <f t="shared" si="1233"/>
        <v>2416</v>
      </c>
      <c r="Y891" t="e">
        <f t="shared" si="1222"/>
        <v>#VALUE!</v>
      </c>
      <c r="Z891">
        <f t="shared" si="1223"/>
        <v>285</v>
      </c>
      <c r="AA891">
        <f t="shared" si="1224"/>
        <v>305</v>
      </c>
      <c r="AB891" s="8">
        <f t="shared" si="1225"/>
        <v>416</v>
      </c>
      <c r="AC891" s="213" t="e">
        <f t="shared" si="1245"/>
        <v>#VALUE!</v>
      </c>
      <c r="AD891" s="213">
        <f t="shared" si="1246"/>
        <v>0.43090260441770112</v>
      </c>
      <c r="AE891" s="213">
        <f t="shared" si="1247"/>
        <v>0.49304004615540864</v>
      </c>
      <c r="AF891" s="213">
        <f t="shared" si="1248"/>
        <v>0.9134769874785198</v>
      </c>
      <c r="AG891" s="167">
        <f t="shared" si="1234"/>
        <v>1.2760000000000001E-4</v>
      </c>
      <c r="AH891" s="167">
        <f t="shared" si="1235"/>
        <v>1.7219</v>
      </c>
      <c r="AI891" s="167">
        <f t="shared" si="1236"/>
        <v>4</v>
      </c>
      <c r="AJ891" s="167">
        <f t="shared" si="1237"/>
        <v>5.1420100000000005E-4</v>
      </c>
      <c r="AK891" s="115">
        <v>390.34964893343317</v>
      </c>
      <c r="AL891" s="7">
        <v>418.19741370243202</v>
      </c>
      <c r="AM891" s="7">
        <v>569.52</v>
      </c>
      <c r="AN891">
        <v>1</v>
      </c>
      <c r="AO891">
        <v>1</v>
      </c>
      <c r="AP891">
        <v>1</v>
      </c>
      <c r="AQ891">
        <f t="shared" si="1238"/>
        <v>440</v>
      </c>
      <c r="AR891">
        <f t="shared" si="1238"/>
        <v>471</v>
      </c>
      <c r="AS891">
        <f t="shared" si="1220"/>
        <v>641</v>
      </c>
      <c r="AT891">
        <f t="shared" si="1226"/>
        <v>189</v>
      </c>
      <c r="AU891">
        <f t="shared" si="1227"/>
        <v>203</v>
      </c>
      <c r="AV891" s="8">
        <f t="shared" si="1228"/>
        <v>276</v>
      </c>
      <c r="AW891" s="213">
        <f t="shared" si="1249"/>
        <v>0.19065091557263031</v>
      </c>
      <c r="AX891" s="213">
        <f t="shared" si="1250"/>
        <v>0.21969991478708417</v>
      </c>
      <c r="AY891" s="213">
        <f t="shared" si="1251"/>
        <v>0.40429895928210113</v>
      </c>
      <c r="AZ891" s="119">
        <f t="shared" si="1256"/>
        <v>1.1000000000000001</v>
      </c>
      <c r="BA891" s="1">
        <v>7</v>
      </c>
      <c r="BB891">
        <v>7.7</v>
      </c>
      <c r="BC891">
        <v>10.7</v>
      </c>
      <c r="BE891" s="7">
        <v>2047</v>
      </c>
      <c r="BG891" s="123">
        <f t="shared" si="1239"/>
        <v>0.8</v>
      </c>
      <c r="BJ891">
        <v>0</v>
      </c>
      <c r="BK891">
        <v>11.3</v>
      </c>
      <c r="BL891">
        <v>13.2</v>
      </c>
      <c r="BM891">
        <v>21.85</v>
      </c>
      <c r="BO891">
        <f t="shared" si="1254"/>
        <v>1</v>
      </c>
      <c r="BP891">
        <f t="shared" si="1254"/>
        <v>1</v>
      </c>
      <c r="BQ891">
        <f t="shared" si="1254"/>
        <v>1</v>
      </c>
      <c r="BR891">
        <f t="shared" si="1240"/>
        <v>440</v>
      </c>
      <c r="BS891">
        <f t="shared" si="1252"/>
        <v>471</v>
      </c>
      <c r="BT891">
        <f t="shared" si="1253"/>
        <v>641</v>
      </c>
      <c r="BV891">
        <f t="shared" si="1241"/>
        <v>0</v>
      </c>
      <c r="BW891">
        <f t="shared" si="1242"/>
        <v>0</v>
      </c>
      <c r="BX891">
        <f t="shared" si="1243"/>
        <v>0</v>
      </c>
      <c r="BY891">
        <f t="shared" si="1255"/>
        <v>1</v>
      </c>
    </row>
    <row r="892" spans="1:77" x14ac:dyDescent="0.25">
      <c r="A892" t="str">
        <f t="shared" si="1244"/>
        <v>34010</v>
      </c>
      <c r="D892">
        <v>3</v>
      </c>
      <c r="E892">
        <v>40</v>
      </c>
      <c r="F892">
        <v>40.5</v>
      </c>
      <c r="G892">
        <v>10</v>
      </c>
      <c r="H892">
        <v>11.5</v>
      </c>
      <c r="I892">
        <v>0</v>
      </c>
      <c r="J892">
        <v>26</v>
      </c>
      <c r="K892">
        <v>30</v>
      </c>
      <c r="L892">
        <v>43</v>
      </c>
      <c r="M892" s="115">
        <f t="shared" si="1229"/>
        <v>866.7</v>
      </c>
      <c r="N892" s="7">
        <v>1574.3905475253332</v>
      </c>
      <c r="O892" s="7">
        <v>1696.1265760133244</v>
      </c>
      <c r="P892" s="7">
        <v>2081.98</v>
      </c>
      <c r="Q892" s="121" t="s">
        <v>392</v>
      </c>
      <c r="R892">
        <v>1</v>
      </c>
      <c r="S892">
        <v>1</v>
      </c>
      <c r="T892">
        <v>1</v>
      </c>
      <c r="U892" t="e">
        <f t="shared" si="1230"/>
        <v>#VALUE!</v>
      </c>
      <c r="V892">
        <f t="shared" si="1231"/>
        <v>866</v>
      </c>
      <c r="W892">
        <f t="shared" si="1232"/>
        <v>933</v>
      </c>
      <c r="X892">
        <f t="shared" si="1233"/>
        <v>1146</v>
      </c>
      <c r="Y892" t="e">
        <f t="shared" si="1222"/>
        <v>#VALUE!</v>
      </c>
      <c r="Z892">
        <f t="shared" si="1223"/>
        <v>149</v>
      </c>
      <c r="AA892">
        <f t="shared" si="1224"/>
        <v>160</v>
      </c>
      <c r="AB892" s="8">
        <f t="shared" si="1225"/>
        <v>197</v>
      </c>
      <c r="AC892" s="213" t="e">
        <f t="shared" si="1245"/>
        <v>#VALUE!</v>
      </c>
      <c r="AD892" s="213">
        <f t="shared" si="1246"/>
        <v>9.1639793360421454E-2</v>
      </c>
      <c r="AE892" s="213">
        <f t="shared" si="1247"/>
        <v>0.10541696655638683</v>
      </c>
      <c r="AF892" s="213">
        <f t="shared" si="1248"/>
        <v>0.15873013463828786</v>
      </c>
      <c r="AG892" s="167">
        <f t="shared" si="1234"/>
        <v>3.969E-4</v>
      </c>
      <c r="AH892" s="167">
        <f t="shared" si="1235"/>
        <v>1.7345999999999999</v>
      </c>
      <c r="AI892" s="167">
        <f t="shared" si="1236"/>
        <v>2</v>
      </c>
      <c r="AJ892" s="167">
        <f t="shared" si="1237"/>
        <v>3.6734700000000002E-4</v>
      </c>
      <c r="AK892" s="115">
        <v>218.26918973175157</v>
      </c>
      <c r="AL892" s="7">
        <v>235.14633901405676</v>
      </c>
      <c r="AM892" s="7">
        <v>288.64</v>
      </c>
      <c r="AN892">
        <v>1</v>
      </c>
      <c r="AO892">
        <v>1</v>
      </c>
      <c r="AP892">
        <v>1</v>
      </c>
      <c r="AQ892">
        <f t="shared" si="1238"/>
        <v>246</v>
      </c>
      <c r="AR892">
        <f t="shared" si="1238"/>
        <v>265</v>
      </c>
      <c r="AS892">
        <f t="shared" si="1220"/>
        <v>325</v>
      </c>
      <c r="AT892">
        <f t="shared" si="1226"/>
        <v>106</v>
      </c>
      <c r="AU892">
        <f t="shared" si="1227"/>
        <v>114</v>
      </c>
      <c r="AV892" s="8">
        <f t="shared" si="1228"/>
        <v>140</v>
      </c>
      <c r="AW892" s="213">
        <f t="shared" si="1249"/>
        <v>4.6940025071208105E-2</v>
      </c>
      <c r="AX892" s="213">
        <f t="shared" si="1250"/>
        <v>5.4149107789939414E-2</v>
      </c>
      <c r="AY892" s="213">
        <f t="shared" si="1251"/>
        <v>8.1076017785134527E-2</v>
      </c>
      <c r="AZ892" s="119">
        <f t="shared" si="1256"/>
        <v>0.3</v>
      </c>
      <c r="BA892" s="1">
        <v>7.8</v>
      </c>
      <c r="BB892">
        <v>8.6999999999999993</v>
      </c>
      <c r="BC892">
        <v>12.2</v>
      </c>
      <c r="BE892" s="7">
        <v>963</v>
      </c>
      <c r="BG892" s="123">
        <f t="shared" si="1239"/>
        <v>0.9</v>
      </c>
      <c r="BJ892">
        <v>0</v>
      </c>
      <c r="BK892">
        <v>12.3</v>
      </c>
      <c r="BL892">
        <v>14.1</v>
      </c>
      <c r="BM892">
        <v>21.85</v>
      </c>
      <c r="BO892">
        <f t="shared" si="1254"/>
        <v>1</v>
      </c>
      <c r="BP892">
        <f t="shared" si="1254"/>
        <v>1</v>
      </c>
      <c r="BQ892">
        <f t="shared" si="1254"/>
        <v>1</v>
      </c>
      <c r="BR892">
        <f t="shared" si="1240"/>
        <v>246</v>
      </c>
      <c r="BS892">
        <f t="shared" si="1252"/>
        <v>265</v>
      </c>
      <c r="BT892">
        <f t="shared" si="1253"/>
        <v>325</v>
      </c>
      <c r="BV892">
        <f t="shared" si="1241"/>
        <v>0</v>
      </c>
      <c r="BW892">
        <f t="shared" si="1242"/>
        <v>0</v>
      </c>
      <c r="BX892">
        <f t="shared" si="1243"/>
        <v>0</v>
      </c>
      <c r="BY892">
        <f t="shared" si="1255"/>
        <v>1</v>
      </c>
    </row>
    <row r="893" spans="1:77" x14ac:dyDescent="0.25">
      <c r="A893" t="str">
        <f t="shared" si="1244"/>
        <v>34011</v>
      </c>
      <c r="D893">
        <v>3</v>
      </c>
      <c r="E893">
        <v>40</v>
      </c>
      <c r="F893">
        <v>40.5</v>
      </c>
      <c r="G893">
        <v>11</v>
      </c>
      <c r="H893">
        <v>11.5</v>
      </c>
      <c r="I893">
        <v>0</v>
      </c>
      <c r="J893">
        <v>26</v>
      </c>
      <c r="K893">
        <v>30</v>
      </c>
      <c r="L893">
        <v>43</v>
      </c>
      <c r="M893" s="115">
        <f t="shared" si="1229"/>
        <v>859.5200000000001</v>
      </c>
      <c r="N893" s="7">
        <v>2136.1856779144437</v>
      </c>
      <c r="O893" s="7">
        <v>2301.3611872256411</v>
      </c>
      <c r="P893" s="7">
        <v>2824.9</v>
      </c>
      <c r="Q893" s="121" t="s">
        <v>392</v>
      </c>
      <c r="R893">
        <v>1</v>
      </c>
      <c r="S893">
        <v>1</v>
      </c>
      <c r="T893">
        <v>1</v>
      </c>
      <c r="U893" t="e">
        <f t="shared" si="1230"/>
        <v>#VALUE!</v>
      </c>
      <c r="V893">
        <f t="shared" si="1231"/>
        <v>1176</v>
      </c>
      <c r="W893">
        <f t="shared" si="1232"/>
        <v>1267</v>
      </c>
      <c r="X893">
        <f t="shared" si="1233"/>
        <v>1555</v>
      </c>
      <c r="Y893" t="e">
        <f t="shared" si="1222"/>
        <v>#VALUE!</v>
      </c>
      <c r="Z893">
        <f t="shared" si="1223"/>
        <v>202</v>
      </c>
      <c r="AA893">
        <f t="shared" si="1224"/>
        <v>218</v>
      </c>
      <c r="AB893" s="8">
        <f t="shared" si="1225"/>
        <v>267</v>
      </c>
      <c r="AC893" s="213" t="e">
        <f t="shared" si="1245"/>
        <v>#VALUE!</v>
      </c>
      <c r="AD893" s="213">
        <f t="shared" si="1246"/>
        <v>0.2693713483812098</v>
      </c>
      <c r="AE893" s="213">
        <f t="shared" si="1247"/>
        <v>0.31280741536821066</v>
      </c>
      <c r="AF893" s="213">
        <f t="shared" si="1248"/>
        <v>0.46566766840741836</v>
      </c>
      <c r="AG893" s="167">
        <f t="shared" si="1234"/>
        <v>3.969E-4</v>
      </c>
      <c r="AH893" s="167">
        <f t="shared" si="1235"/>
        <v>1.7345999999999999</v>
      </c>
      <c r="AI893" s="167">
        <f t="shared" si="1236"/>
        <v>4</v>
      </c>
      <c r="AJ893" s="167">
        <f t="shared" si="1237"/>
        <v>5.7428799999999995E-4</v>
      </c>
      <c r="AK893" s="115">
        <v>358</v>
      </c>
      <c r="AL893" s="7">
        <v>385</v>
      </c>
      <c r="AM893" s="7">
        <v>473</v>
      </c>
      <c r="AN893">
        <v>1</v>
      </c>
      <c r="AO893">
        <v>1</v>
      </c>
      <c r="AP893">
        <v>1</v>
      </c>
      <c r="AQ893">
        <f t="shared" si="1238"/>
        <v>403</v>
      </c>
      <c r="AR893">
        <f t="shared" si="1238"/>
        <v>434</v>
      </c>
      <c r="AS893">
        <f t="shared" si="1220"/>
        <v>533</v>
      </c>
      <c r="AT893">
        <f t="shared" si="1226"/>
        <v>173</v>
      </c>
      <c r="AU893">
        <f t="shared" si="1227"/>
        <v>187</v>
      </c>
      <c r="AV893" s="8">
        <f t="shared" si="1228"/>
        <v>229</v>
      </c>
      <c r="AW893" s="213">
        <f t="shared" si="1249"/>
        <v>0.19880248997454478</v>
      </c>
      <c r="AX893" s="213">
        <f t="shared" si="1250"/>
        <v>0.23155541699161666</v>
      </c>
      <c r="AY893" s="213">
        <f t="shared" si="1251"/>
        <v>0.34452215557098104</v>
      </c>
      <c r="AZ893" s="119">
        <f t="shared" si="1256"/>
        <v>0.5</v>
      </c>
      <c r="BA893" s="1">
        <v>7.8</v>
      </c>
      <c r="BB893">
        <v>8.6999999999999993</v>
      </c>
      <c r="BC893">
        <v>12.2</v>
      </c>
      <c r="BE893" s="7">
        <v>1264</v>
      </c>
      <c r="BG893" s="123">
        <f t="shared" si="1239"/>
        <v>0.68</v>
      </c>
      <c r="BJ893">
        <v>0</v>
      </c>
      <c r="BK893">
        <v>12.3</v>
      </c>
      <c r="BL893">
        <v>14.1</v>
      </c>
      <c r="BM893">
        <v>21.85</v>
      </c>
      <c r="BO893">
        <f t="shared" si="1254"/>
        <v>1</v>
      </c>
      <c r="BP893">
        <f t="shared" si="1254"/>
        <v>1</v>
      </c>
      <c r="BQ893">
        <f t="shared" si="1254"/>
        <v>1</v>
      </c>
      <c r="BR893">
        <f t="shared" si="1240"/>
        <v>403</v>
      </c>
      <c r="BS893">
        <f t="shared" si="1252"/>
        <v>434</v>
      </c>
      <c r="BT893">
        <f t="shared" si="1253"/>
        <v>533</v>
      </c>
      <c r="BV893">
        <f t="shared" si="1241"/>
        <v>0</v>
      </c>
      <c r="BW893">
        <f t="shared" si="1242"/>
        <v>0</v>
      </c>
      <c r="BX893">
        <f t="shared" si="1243"/>
        <v>0</v>
      </c>
      <c r="BY893">
        <f t="shared" si="1255"/>
        <v>1</v>
      </c>
    </row>
    <row r="894" spans="1:77" x14ac:dyDescent="0.25">
      <c r="A894" t="str">
        <f t="shared" si="1244"/>
        <v>34015</v>
      </c>
      <c r="D894">
        <v>3</v>
      </c>
      <c r="E894">
        <v>40</v>
      </c>
      <c r="F894">
        <v>40.5</v>
      </c>
      <c r="G894">
        <v>15</v>
      </c>
      <c r="H894">
        <v>16.5</v>
      </c>
      <c r="I894">
        <v>0</v>
      </c>
      <c r="J894">
        <v>26</v>
      </c>
      <c r="K894">
        <v>30</v>
      </c>
      <c r="L894">
        <v>44.1</v>
      </c>
      <c r="M894" s="115">
        <f t="shared" si="1229"/>
        <v>1254.4000000000001</v>
      </c>
      <c r="N894" s="7">
        <v>1798.7737222599399</v>
      </c>
      <c r="O894" s="7">
        <v>1926.0891717740149</v>
      </c>
      <c r="P894" s="7">
        <v>2655.16</v>
      </c>
      <c r="Q894" s="121" t="s">
        <v>392</v>
      </c>
      <c r="R894">
        <v>1</v>
      </c>
      <c r="S894">
        <v>1</v>
      </c>
      <c r="T894">
        <v>1</v>
      </c>
      <c r="U894" t="e">
        <f t="shared" si="1230"/>
        <v>#VALUE!</v>
      </c>
      <c r="V894">
        <f t="shared" si="1231"/>
        <v>990</v>
      </c>
      <c r="W894">
        <f t="shared" si="1232"/>
        <v>1060</v>
      </c>
      <c r="X894">
        <f t="shared" si="1233"/>
        <v>1461</v>
      </c>
      <c r="Y894" t="e">
        <f t="shared" si="1222"/>
        <v>#VALUE!</v>
      </c>
      <c r="Z894">
        <f t="shared" si="1223"/>
        <v>170</v>
      </c>
      <c r="AA894">
        <f t="shared" si="1224"/>
        <v>182</v>
      </c>
      <c r="AB894" s="8">
        <f t="shared" si="1225"/>
        <v>251</v>
      </c>
      <c r="AC894" s="213" t="e">
        <f t="shared" si="1245"/>
        <v>#VALUE!</v>
      </c>
      <c r="AD894" s="213">
        <f t="shared" si="1246"/>
        <v>0.13811867284028256</v>
      </c>
      <c r="AE894" s="213">
        <f t="shared" si="1247"/>
        <v>0.15814952863745607</v>
      </c>
      <c r="AF894" s="213">
        <f t="shared" si="1248"/>
        <v>0.29946697883520995</v>
      </c>
      <c r="AG894" s="167">
        <f t="shared" si="1234"/>
        <v>2.0829999999999999E-4</v>
      </c>
      <c r="AH894" s="167">
        <f t="shared" si="1235"/>
        <v>1.724</v>
      </c>
      <c r="AI894" s="167">
        <f t="shared" si="1236"/>
        <v>2</v>
      </c>
      <c r="AJ894" s="167">
        <f t="shared" si="1237"/>
        <v>4.6182900000000003E-4</v>
      </c>
      <c r="AK894" s="115">
        <v>245.53983484833029</v>
      </c>
      <c r="AL894" s="7">
        <v>262.91890485611941</v>
      </c>
      <c r="AM894" s="7">
        <v>362.44</v>
      </c>
      <c r="AN894">
        <v>1</v>
      </c>
      <c r="AO894">
        <v>1</v>
      </c>
      <c r="AP894">
        <v>1</v>
      </c>
      <c r="AQ894">
        <f t="shared" si="1238"/>
        <v>277</v>
      </c>
      <c r="AR894">
        <f t="shared" si="1238"/>
        <v>296</v>
      </c>
      <c r="AS894">
        <f t="shared" si="1220"/>
        <v>408</v>
      </c>
      <c r="AT894">
        <f t="shared" si="1226"/>
        <v>119</v>
      </c>
      <c r="AU894">
        <f t="shared" si="1227"/>
        <v>127</v>
      </c>
      <c r="AV894" s="8">
        <f t="shared" si="1228"/>
        <v>175</v>
      </c>
      <c r="AW894" s="213">
        <f t="shared" si="1249"/>
        <v>6.8049179523583123E-2</v>
      </c>
      <c r="AX894" s="213">
        <f t="shared" si="1250"/>
        <v>7.7425971894837228E-2</v>
      </c>
      <c r="AY894" s="213">
        <f t="shared" si="1251"/>
        <v>0.14630097289280863</v>
      </c>
      <c r="AZ894" s="119">
        <f t="shared" si="1256"/>
        <v>0.4</v>
      </c>
      <c r="BA894" s="1">
        <v>7</v>
      </c>
      <c r="BB894">
        <v>7.7</v>
      </c>
      <c r="BC894">
        <v>10.7</v>
      </c>
      <c r="BE894" s="7">
        <v>1568</v>
      </c>
      <c r="BG894" s="123">
        <f t="shared" si="1239"/>
        <v>0.8</v>
      </c>
      <c r="BJ894">
        <v>0</v>
      </c>
      <c r="BK894">
        <v>10.9</v>
      </c>
      <c r="BL894">
        <v>12.8</v>
      </c>
      <c r="BM894">
        <v>21.85</v>
      </c>
      <c r="BO894">
        <f t="shared" si="1254"/>
        <v>1</v>
      </c>
      <c r="BP894">
        <f t="shared" si="1254"/>
        <v>1</v>
      </c>
      <c r="BQ894">
        <f t="shared" si="1254"/>
        <v>1</v>
      </c>
      <c r="BR894">
        <f t="shared" si="1240"/>
        <v>277</v>
      </c>
      <c r="BS894">
        <f t="shared" si="1252"/>
        <v>296</v>
      </c>
      <c r="BT894">
        <f t="shared" si="1253"/>
        <v>408</v>
      </c>
      <c r="BV894">
        <f t="shared" si="1241"/>
        <v>0</v>
      </c>
      <c r="BW894">
        <f t="shared" si="1242"/>
        <v>0</v>
      </c>
      <c r="BX894">
        <f t="shared" si="1243"/>
        <v>0</v>
      </c>
      <c r="BY894">
        <f t="shared" si="1255"/>
        <v>1</v>
      </c>
    </row>
    <row r="895" spans="1:77" x14ac:dyDescent="0.25">
      <c r="A895" t="str">
        <f t="shared" si="1244"/>
        <v>34016</v>
      </c>
      <c r="D895">
        <v>3</v>
      </c>
      <c r="E895">
        <v>40</v>
      </c>
      <c r="F895">
        <v>40.5</v>
      </c>
      <c r="G895">
        <v>16</v>
      </c>
      <c r="H895">
        <v>16.5</v>
      </c>
      <c r="I895">
        <v>0</v>
      </c>
      <c r="J895">
        <v>26</v>
      </c>
      <c r="K895">
        <v>30</v>
      </c>
      <c r="L895">
        <v>44.1</v>
      </c>
      <c r="M895" s="115">
        <f t="shared" si="1229"/>
        <v>1156</v>
      </c>
      <c r="N895" s="7">
        <v>2630.3871448118639</v>
      </c>
      <c r="O895" s="7">
        <v>2816.5633812075234</v>
      </c>
      <c r="P895" s="7">
        <v>3882.7</v>
      </c>
      <c r="Q895" s="121" t="s">
        <v>392</v>
      </c>
      <c r="R895">
        <v>1</v>
      </c>
      <c r="S895">
        <v>1</v>
      </c>
      <c r="T895">
        <v>1</v>
      </c>
      <c r="U895" t="e">
        <f t="shared" si="1230"/>
        <v>#VALUE!</v>
      </c>
      <c r="V895">
        <f t="shared" si="1231"/>
        <v>1448</v>
      </c>
      <c r="W895">
        <f t="shared" si="1232"/>
        <v>1550</v>
      </c>
      <c r="X895">
        <f t="shared" si="1233"/>
        <v>2137</v>
      </c>
      <c r="Y895" t="e">
        <f t="shared" si="1222"/>
        <v>#VALUE!</v>
      </c>
      <c r="Z895">
        <f t="shared" si="1223"/>
        <v>249</v>
      </c>
      <c r="AA895">
        <f t="shared" si="1224"/>
        <v>267</v>
      </c>
      <c r="AB895" s="8">
        <f t="shared" si="1225"/>
        <v>368</v>
      </c>
      <c r="AC895" s="213" t="e">
        <f t="shared" si="1245"/>
        <v>#VALUE!</v>
      </c>
      <c r="AD895" s="213">
        <f t="shared" si="1246"/>
        <v>0.87454240931732485</v>
      </c>
      <c r="AE895" s="213">
        <f t="shared" si="1247"/>
        <v>1.0049323101116059</v>
      </c>
      <c r="AF895" s="213">
        <f t="shared" si="1248"/>
        <v>1.9038854409412616</v>
      </c>
      <c r="AG895" s="167">
        <f t="shared" si="1234"/>
        <v>2.0829999999999999E-4</v>
      </c>
      <c r="AH895" s="167">
        <f t="shared" si="1235"/>
        <v>1.724</v>
      </c>
      <c r="AI895" s="167">
        <f t="shared" si="1236"/>
        <v>4</v>
      </c>
      <c r="AJ895" s="167">
        <f t="shared" si="1237"/>
        <v>1.392796E-3</v>
      </c>
      <c r="AK895" s="115">
        <v>403</v>
      </c>
      <c r="AL895" s="7">
        <v>431</v>
      </c>
      <c r="AM895" s="7">
        <v>595</v>
      </c>
      <c r="AN895">
        <v>1</v>
      </c>
      <c r="AO895">
        <v>1</v>
      </c>
      <c r="AP895">
        <v>1</v>
      </c>
      <c r="AQ895">
        <f t="shared" si="1238"/>
        <v>454</v>
      </c>
      <c r="AR895">
        <f t="shared" si="1238"/>
        <v>485</v>
      </c>
      <c r="AS895">
        <f t="shared" si="1220"/>
        <v>670</v>
      </c>
      <c r="AT895">
        <f t="shared" si="1226"/>
        <v>195</v>
      </c>
      <c r="AU895">
        <f t="shared" si="1227"/>
        <v>209</v>
      </c>
      <c r="AV895" s="8">
        <f t="shared" si="1228"/>
        <v>288</v>
      </c>
      <c r="AW895" s="213">
        <f t="shared" si="1249"/>
        <v>0.53756381278257948</v>
      </c>
      <c r="AX895" s="213">
        <f t="shared" si="1250"/>
        <v>0.61711953473975456</v>
      </c>
      <c r="AY895" s="213">
        <f t="shared" si="1251"/>
        <v>1.1684610946902154</v>
      </c>
      <c r="AZ895" s="119">
        <f t="shared" si="1256"/>
        <v>0.8</v>
      </c>
      <c r="BA895" s="1">
        <v>7</v>
      </c>
      <c r="BB895">
        <v>7.7</v>
      </c>
      <c r="BC895">
        <v>10.7</v>
      </c>
      <c r="BE895" s="7">
        <v>1700</v>
      </c>
      <c r="BG895" s="123">
        <f t="shared" si="1239"/>
        <v>0.68</v>
      </c>
      <c r="BJ895">
        <v>0</v>
      </c>
      <c r="BK895">
        <v>10.9</v>
      </c>
      <c r="BL895">
        <v>12.8</v>
      </c>
      <c r="BM895">
        <v>21.85</v>
      </c>
      <c r="BO895">
        <f t="shared" si="1254"/>
        <v>1</v>
      </c>
      <c r="BP895">
        <f t="shared" si="1254"/>
        <v>1</v>
      </c>
      <c r="BQ895">
        <f t="shared" si="1254"/>
        <v>1</v>
      </c>
      <c r="BR895">
        <f t="shared" si="1240"/>
        <v>454</v>
      </c>
      <c r="BS895">
        <f t="shared" si="1252"/>
        <v>485</v>
      </c>
      <c r="BT895">
        <f t="shared" si="1253"/>
        <v>670</v>
      </c>
      <c r="BV895">
        <f t="shared" si="1241"/>
        <v>0</v>
      </c>
      <c r="BW895">
        <f t="shared" si="1242"/>
        <v>0</v>
      </c>
      <c r="BX895">
        <f t="shared" si="1243"/>
        <v>0</v>
      </c>
      <c r="BY895">
        <f t="shared" si="1255"/>
        <v>1</v>
      </c>
    </row>
    <row r="896" spans="1:77" x14ac:dyDescent="0.25">
      <c r="A896" t="str">
        <f t="shared" si="1244"/>
        <v>34020</v>
      </c>
      <c r="D896">
        <v>3</v>
      </c>
      <c r="E896">
        <v>40</v>
      </c>
      <c r="F896">
        <v>40.5</v>
      </c>
      <c r="G896">
        <v>20</v>
      </c>
      <c r="H896">
        <v>21.5</v>
      </c>
      <c r="I896">
        <v>0</v>
      </c>
      <c r="J896">
        <v>26</v>
      </c>
      <c r="K896">
        <v>30</v>
      </c>
      <c r="L896">
        <v>44.1</v>
      </c>
      <c r="M896" s="115">
        <f t="shared" si="1229"/>
        <v>1756.8000000000002</v>
      </c>
      <c r="N896" s="7">
        <v>2518.7768428703835</v>
      </c>
      <c r="O896" s="7">
        <v>2713.5353098724395</v>
      </c>
      <c r="P896" s="7">
        <v>3330.84</v>
      </c>
      <c r="Q896" s="121" t="s">
        <v>392</v>
      </c>
      <c r="R896">
        <v>1</v>
      </c>
      <c r="S896">
        <v>1</v>
      </c>
      <c r="T896">
        <v>1</v>
      </c>
      <c r="U896" t="e">
        <f t="shared" si="1230"/>
        <v>#VALUE!</v>
      </c>
      <c r="V896">
        <f t="shared" si="1231"/>
        <v>1386</v>
      </c>
      <c r="W896">
        <f t="shared" si="1232"/>
        <v>1493</v>
      </c>
      <c r="X896">
        <f t="shared" si="1233"/>
        <v>1833</v>
      </c>
      <c r="Y896" t="e">
        <f t="shared" si="1222"/>
        <v>#VALUE!</v>
      </c>
      <c r="Z896">
        <f t="shared" si="1223"/>
        <v>238</v>
      </c>
      <c r="AA896">
        <f t="shared" si="1224"/>
        <v>257</v>
      </c>
      <c r="AB896" s="8">
        <f t="shared" si="1225"/>
        <v>315</v>
      </c>
      <c r="AC896" s="213" t="e">
        <f t="shared" si="1245"/>
        <v>#VALUE!</v>
      </c>
      <c r="AD896" s="213">
        <f t="shared" si="1246"/>
        <v>0.2169782380572258</v>
      </c>
      <c r="AE896" s="213">
        <f t="shared" si="1247"/>
        <v>0.25280955778637837</v>
      </c>
      <c r="AF896" s="213">
        <f t="shared" si="1248"/>
        <v>0.37904726728095972</v>
      </c>
      <c r="AG896" s="167">
        <f t="shared" si="1234"/>
        <v>1.2760000000000001E-4</v>
      </c>
      <c r="AH896" s="167">
        <f t="shared" si="1235"/>
        <v>1.7219</v>
      </c>
      <c r="AI896" s="167">
        <f t="shared" si="1236"/>
        <v>2</v>
      </c>
      <c r="AJ896" s="167">
        <f t="shared" si="1237"/>
        <v>3.76611E-4</v>
      </c>
      <c r="AK896" s="115">
        <v>311.2816285378957</v>
      </c>
      <c r="AL896" s="7">
        <v>335.35074484391049</v>
      </c>
      <c r="AM896" s="7">
        <v>411.64</v>
      </c>
      <c r="AN896">
        <v>1</v>
      </c>
      <c r="AO896">
        <v>1</v>
      </c>
      <c r="AP896">
        <v>1</v>
      </c>
      <c r="AQ896">
        <f t="shared" si="1238"/>
        <v>351</v>
      </c>
      <c r="AR896">
        <f t="shared" si="1238"/>
        <v>378</v>
      </c>
      <c r="AS896">
        <f t="shared" ref="AS896:AS959" si="1257">ROUND(AM896*POWER(CF_cool,AP896),0)</f>
        <v>464</v>
      </c>
      <c r="AT896">
        <f t="shared" si="1226"/>
        <v>151</v>
      </c>
      <c r="AU896">
        <f t="shared" si="1227"/>
        <v>163</v>
      </c>
      <c r="AV896" s="8">
        <f t="shared" si="1228"/>
        <v>200</v>
      </c>
      <c r="AW896" s="213">
        <f t="shared" si="1249"/>
        <v>8.7770474468613205E-2</v>
      </c>
      <c r="AX896" s="213">
        <f t="shared" si="1250"/>
        <v>0.10218638262614436</v>
      </c>
      <c r="AY896" s="213">
        <f t="shared" si="1251"/>
        <v>0.15349951409991486</v>
      </c>
      <c r="AZ896" s="119">
        <f t="shared" si="1256"/>
        <v>0.5</v>
      </c>
      <c r="BA896" s="1">
        <v>7</v>
      </c>
      <c r="BB896">
        <v>7.7</v>
      </c>
      <c r="BC896">
        <v>10.7</v>
      </c>
      <c r="BE896" s="7">
        <v>2196</v>
      </c>
      <c r="BG896" s="123">
        <f t="shared" si="1239"/>
        <v>0.8</v>
      </c>
      <c r="BJ896">
        <v>0</v>
      </c>
      <c r="BK896">
        <v>10.9</v>
      </c>
      <c r="BL896">
        <v>12.8</v>
      </c>
      <c r="BM896">
        <v>21.85</v>
      </c>
      <c r="BO896">
        <f t="shared" si="1254"/>
        <v>1</v>
      </c>
      <c r="BP896">
        <f t="shared" si="1254"/>
        <v>1</v>
      </c>
      <c r="BQ896">
        <f t="shared" si="1254"/>
        <v>1</v>
      </c>
      <c r="BR896">
        <f t="shared" si="1240"/>
        <v>351</v>
      </c>
      <c r="BS896">
        <f t="shared" si="1252"/>
        <v>378</v>
      </c>
      <c r="BT896">
        <f t="shared" si="1253"/>
        <v>464</v>
      </c>
      <c r="BV896">
        <f t="shared" si="1241"/>
        <v>0</v>
      </c>
      <c r="BW896">
        <f t="shared" si="1242"/>
        <v>0</v>
      </c>
      <c r="BX896">
        <f t="shared" si="1243"/>
        <v>0</v>
      </c>
      <c r="BY896">
        <f t="shared" si="1255"/>
        <v>1</v>
      </c>
    </row>
    <row r="897" spans="1:77" x14ac:dyDescent="0.25">
      <c r="A897" t="str">
        <f t="shared" si="1244"/>
        <v>34021</v>
      </c>
      <c r="D897">
        <v>3</v>
      </c>
      <c r="E897">
        <v>40</v>
      </c>
      <c r="F897">
        <v>40.5</v>
      </c>
      <c r="G897">
        <v>21</v>
      </c>
      <c r="H897">
        <v>21.5</v>
      </c>
      <c r="I897">
        <v>0</v>
      </c>
      <c r="J897">
        <v>26</v>
      </c>
      <c r="K897">
        <v>30</v>
      </c>
      <c r="L897">
        <v>44.1</v>
      </c>
      <c r="M897" s="115">
        <f t="shared" si="1229"/>
        <v>1819.2</v>
      </c>
      <c r="N897" s="7">
        <v>3387.5608889256064</v>
      </c>
      <c r="O897" s="7">
        <v>3627.3291443724347</v>
      </c>
      <c r="P897" s="7">
        <v>5000.3599999999997</v>
      </c>
      <c r="Q897" s="121" t="s">
        <v>392</v>
      </c>
      <c r="R897">
        <v>1</v>
      </c>
      <c r="S897">
        <v>1</v>
      </c>
      <c r="T897">
        <v>1</v>
      </c>
      <c r="U897" t="e">
        <f t="shared" si="1230"/>
        <v>#VALUE!</v>
      </c>
      <c r="V897">
        <f t="shared" si="1231"/>
        <v>1864</v>
      </c>
      <c r="W897">
        <f t="shared" si="1232"/>
        <v>1996</v>
      </c>
      <c r="X897">
        <f t="shared" si="1233"/>
        <v>2752</v>
      </c>
      <c r="Y897" t="e">
        <f t="shared" si="1222"/>
        <v>#VALUE!</v>
      </c>
      <c r="Z897">
        <f t="shared" si="1223"/>
        <v>321</v>
      </c>
      <c r="AA897">
        <f t="shared" si="1224"/>
        <v>343</v>
      </c>
      <c r="AB897" s="8">
        <f t="shared" si="1225"/>
        <v>473</v>
      </c>
      <c r="AC897" s="213" t="e">
        <f t="shared" si="1245"/>
        <v>#VALUE!</v>
      </c>
      <c r="AD897" s="213">
        <f t="shared" si="1246"/>
        <v>0.54574609007983277</v>
      </c>
      <c r="AE897" s="213">
        <f t="shared" si="1247"/>
        <v>0.62256308258623716</v>
      </c>
      <c r="AF897" s="213">
        <f t="shared" si="1248"/>
        <v>1.1790762362627099</v>
      </c>
      <c r="AG897" s="167">
        <f t="shared" si="1234"/>
        <v>1.2760000000000001E-4</v>
      </c>
      <c r="AH897" s="167">
        <f t="shared" si="1235"/>
        <v>1.7219</v>
      </c>
      <c r="AI897" s="167">
        <f t="shared" si="1236"/>
        <v>4</v>
      </c>
      <c r="AJ897" s="167">
        <f t="shared" si="1237"/>
        <v>5.1420100000000005E-4</v>
      </c>
      <c r="AK897" s="115">
        <v>439.41631078060919</v>
      </c>
      <c r="AL897" s="7">
        <v>470.51776864522725</v>
      </c>
      <c r="AM897" s="7">
        <v>648.62</v>
      </c>
      <c r="AN897">
        <v>1</v>
      </c>
      <c r="AO897">
        <v>1</v>
      </c>
      <c r="AP897">
        <v>1</v>
      </c>
      <c r="AQ897">
        <f t="shared" si="1238"/>
        <v>495</v>
      </c>
      <c r="AR897">
        <f t="shared" si="1238"/>
        <v>530</v>
      </c>
      <c r="AS897">
        <f t="shared" si="1257"/>
        <v>730</v>
      </c>
      <c r="AT897">
        <f t="shared" si="1226"/>
        <v>213</v>
      </c>
      <c r="AU897">
        <f t="shared" si="1227"/>
        <v>228</v>
      </c>
      <c r="AV897" s="8">
        <f t="shared" si="1228"/>
        <v>314</v>
      </c>
      <c r="AW897" s="213">
        <f t="shared" si="1249"/>
        <v>0.24170226939761635</v>
      </c>
      <c r="AX897" s="213">
        <f t="shared" si="1250"/>
        <v>0.2766625468600169</v>
      </c>
      <c r="AY897" s="213">
        <f t="shared" si="1251"/>
        <v>0.52235958808898675</v>
      </c>
      <c r="AZ897" s="119">
        <f t="shared" si="1256"/>
        <v>1.1000000000000001</v>
      </c>
      <c r="BA897" s="1">
        <v>7</v>
      </c>
      <c r="BB897">
        <v>7.7</v>
      </c>
      <c r="BC897">
        <v>10.7</v>
      </c>
      <c r="BE897" s="7">
        <v>2274</v>
      </c>
      <c r="BG897" s="123">
        <f t="shared" si="1239"/>
        <v>0.8</v>
      </c>
      <c r="BJ897">
        <v>0</v>
      </c>
      <c r="BK897">
        <v>10.9</v>
      </c>
      <c r="BL897">
        <v>12.8</v>
      </c>
      <c r="BM897">
        <v>21.85</v>
      </c>
      <c r="BO897">
        <f t="shared" si="1254"/>
        <v>1</v>
      </c>
      <c r="BP897">
        <f t="shared" si="1254"/>
        <v>1</v>
      </c>
      <c r="BQ897">
        <f t="shared" si="1254"/>
        <v>1</v>
      </c>
      <c r="BR897">
        <f t="shared" si="1240"/>
        <v>495</v>
      </c>
      <c r="BS897">
        <f t="shared" si="1252"/>
        <v>530</v>
      </c>
      <c r="BT897">
        <f t="shared" si="1253"/>
        <v>730</v>
      </c>
      <c r="BV897">
        <f t="shared" si="1241"/>
        <v>0</v>
      </c>
      <c r="BW897">
        <f t="shared" si="1242"/>
        <v>0</v>
      </c>
      <c r="BX897">
        <f t="shared" si="1243"/>
        <v>0</v>
      </c>
      <c r="BY897">
        <f t="shared" si="1255"/>
        <v>1</v>
      </c>
    </row>
    <row r="898" spans="1:77" x14ac:dyDescent="0.25">
      <c r="A898" t="str">
        <f t="shared" si="1244"/>
        <v>34010</v>
      </c>
      <c r="D898">
        <v>3</v>
      </c>
      <c r="E898">
        <v>40</v>
      </c>
      <c r="F898">
        <v>40.5</v>
      </c>
      <c r="G898">
        <v>10</v>
      </c>
      <c r="H898">
        <v>11.5</v>
      </c>
      <c r="I898">
        <v>0</v>
      </c>
      <c r="J898">
        <v>26</v>
      </c>
      <c r="K898">
        <v>30</v>
      </c>
      <c r="L898">
        <v>43.5</v>
      </c>
      <c r="M898" s="115">
        <f t="shared" si="1229"/>
        <v>953.1</v>
      </c>
      <c r="N898" s="7">
        <v>1766.3893947845202</v>
      </c>
      <c r="O898" s="7">
        <v>1902.9712804051933</v>
      </c>
      <c r="P898" s="7">
        <v>2335.88</v>
      </c>
      <c r="Q898" s="121" t="s">
        <v>392</v>
      </c>
      <c r="R898">
        <v>1</v>
      </c>
      <c r="S898">
        <v>1</v>
      </c>
      <c r="T898">
        <v>1</v>
      </c>
      <c r="U898" t="e">
        <f t="shared" si="1230"/>
        <v>#VALUE!</v>
      </c>
      <c r="V898">
        <f t="shared" si="1231"/>
        <v>972</v>
      </c>
      <c r="W898">
        <f t="shared" si="1232"/>
        <v>1047</v>
      </c>
      <c r="X898">
        <f t="shared" si="1233"/>
        <v>1286</v>
      </c>
      <c r="Y898" t="e">
        <f t="shared" si="1222"/>
        <v>#VALUE!</v>
      </c>
      <c r="Z898">
        <f t="shared" si="1223"/>
        <v>167</v>
      </c>
      <c r="AA898">
        <f t="shared" si="1224"/>
        <v>180</v>
      </c>
      <c r="AB898" s="8">
        <f t="shared" si="1225"/>
        <v>221</v>
      </c>
      <c r="AC898" s="213" t="e">
        <f t="shared" si="1245"/>
        <v>#VALUE!</v>
      </c>
      <c r="AD898" s="213">
        <f t="shared" si="1246"/>
        <v>0.11467952631270258</v>
      </c>
      <c r="AE898" s="213">
        <f t="shared" si="1247"/>
        <v>0.1329019769852936</v>
      </c>
      <c r="AF898" s="213">
        <f t="shared" si="1248"/>
        <v>0.19904216348032094</v>
      </c>
      <c r="AG898" s="167">
        <f t="shared" si="1234"/>
        <v>3.969E-4</v>
      </c>
      <c r="AH898" s="167">
        <f t="shared" si="1235"/>
        <v>1.7345999999999999</v>
      </c>
      <c r="AI898" s="167">
        <f t="shared" si="1236"/>
        <v>2</v>
      </c>
      <c r="AJ898" s="167">
        <f t="shared" si="1237"/>
        <v>3.6734700000000002E-4</v>
      </c>
      <c r="AK898" s="115">
        <v>244.88738360147738</v>
      </c>
      <c r="AL898" s="7">
        <v>263.82272182064906</v>
      </c>
      <c r="AM898" s="7">
        <v>323.83999999999997</v>
      </c>
      <c r="AN898">
        <v>1</v>
      </c>
      <c r="AO898">
        <v>1</v>
      </c>
      <c r="AP898">
        <v>1</v>
      </c>
      <c r="AQ898">
        <f t="shared" si="1238"/>
        <v>276</v>
      </c>
      <c r="AR898">
        <f t="shared" si="1238"/>
        <v>297</v>
      </c>
      <c r="AS898">
        <f t="shared" si="1257"/>
        <v>365</v>
      </c>
      <c r="AT898">
        <f t="shared" si="1226"/>
        <v>119</v>
      </c>
      <c r="AU898">
        <f t="shared" si="1227"/>
        <v>128</v>
      </c>
      <c r="AV898" s="8">
        <f t="shared" si="1228"/>
        <v>157</v>
      </c>
      <c r="AW898" s="213">
        <f t="shared" si="1249"/>
        <v>5.8912306020170842E-2</v>
      </c>
      <c r="AX898" s="213">
        <f t="shared" si="1250"/>
        <v>6.7984503942146737E-2</v>
      </c>
      <c r="AY898" s="213">
        <f t="shared" si="1251"/>
        <v>0.10156517455898471</v>
      </c>
      <c r="AZ898" s="119">
        <f t="shared" si="1256"/>
        <v>0.3</v>
      </c>
      <c r="BA898" s="1">
        <v>8.4</v>
      </c>
      <c r="BB898">
        <v>9.3000000000000007</v>
      </c>
      <c r="BC898">
        <v>14</v>
      </c>
      <c r="BE898" s="7">
        <v>1059</v>
      </c>
      <c r="BG898" s="123">
        <f t="shared" si="1239"/>
        <v>0.9</v>
      </c>
      <c r="BJ898">
        <v>0</v>
      </c>
      <c r="BK898">
        <v>12</v>
      </c>
      <c r="BL898">
        <v>13.9</v>
      </c>
      <c r="BM898">
        <v>21.85</v>
      </c>
      <c r="BO898">
        <f t="shared" si="1254"/>
        <v>1</v>
      </c>
      <c r="BP898">
        <f t="shared" si="1254"/>
        <v>1</v>
      </c>
      <c r="BQ898">
        <f t="shared" si="1254"/>
        <v>1</v>
      </c>
      <c r="BR898">
        <f t="shared" si="1240"/>
        <v>276</v>
      </c>
      <c r="BS898">
        <f t="shared" si="1252"/>
        <v>297</v>
      </c>
      <c r="BT898">
        <f t="shared" si="1253"/>
        <v>365</v>
      </c>
      <c r="BV898">
        <f t="shared" si="1241"/>
        <v>0</v>
      </c>
      <c r="BW898">
        <f t="shared" si="1242"/>
        <v>0</v>
      </c>
      <c r="BX898">
        <f t="shared" si="1243"/>
        <v>0</v>
      </c>
      <c r="BY898">
        <f t="shared" si="1255"/>
        <v>1</v>
      </c>
    </row>
    <row r="899" spans="1:77" x14ac:dyDescent="0.25">
      <c r="A899" t="str">
        <f t="shared" si="1244"/>
        <v>34011</v>
      </c>
      <c r="D899">
        <v>3</v>
      </c>
      <c r="E899">
        <v>40</v>
      </c>
      <c r="F899">
        <v>40.5</v>
      </c>
      <c r="G899">
        <v>11</v>
      </c>
      <c r="H899">
        <v>11.5</v>
      </c>
      <c r="I899">
        <v>0</v>
      </c>
      <c r="J899">
        <v>26</v>
      </c>
      <c r="K899">
        <v>30</v>
      </c>
      <c r="L899">
        <v>43.5</v>
      </c>
      <c r="M899" s="115">
        <f t="shared" si="1229"/>
        <v>945.2</v>
      </c>
      <c r="N899" s="7">
        <v>2396.6961264405954</v>
      </c>
      <c r="O899" s="7">
        <v>2582.0149905458411</v>
      </c>
      <c r="P899" s="7">
        <v>3169.4</v>
      </c>
      <c r="Q899" s="121" t="s">
        <v>392</v>
      </c>
      <c r="R899">
        <v>1</v>
      </c>
      <c r="S899">
        <v>1</v>
      </c>
      <c r="T899">
        <v>1</v>
      </c>
      <c r="U899" t="e">
        <f t="shared" si="1230"/>
        <v>#VALUE!</v>
      </c>
      <c r="V899">
        <f t="shared" si="1231"/>
        <v>1319</v>
      </c>
      <c r="W899">
        <f t="shared" si="1232"/>
        <v>1421</v>
      </c>
      <c r="X899">
        <f t="shared" si="1233"/>
        <v>1744</v>
      </c>
      <c r="Y899" t="e">
        <f t="shared" si="1222"/>
        <v>#VALUE!</v>
      </c>
      <c r="Z899">
        <f t="shared" si="1223"/>
        <v>227</v>
      </c>
      <c r="AA899">
        <f t="shared" si="1224"/>
        <v>244</v>
      </c>
      <c r="AB899" s="8">
        <f t="shared" si="1225"/>
        <v>300</v>
      </c>
      <c r="AC899" s="213" t="e">
        <f t="shared" si="1245"/>
        <v>#VALUE!</v>
      </c>
      <c r="AD899" s="213">
        <f t="shared" si="1246"/>
        <v>0.33864368026653469</v>
      </c>
      <c r="AE899" s="213">
        <f t="shared" si="1247"/>
        <v>0.39019810498713997</v>
      </c>
      <c r="AF899" s="213">
        <f t="shared" si="1248"/>
        <v>0.58541196216155633</v>
      </c>
      <c r="AG899" s="167">
        <f t="shared" si="1234"/>
        <v>3.969E-4</v>
      </c>
      <c r="AH899" s="167">
        <f t="shared" si="1235"/>
        <v>1.7345999999999999</v>
      </c>
      <c r="AI899" s="167">
        <f t="shared" si="1236"/>
        <v>4</v>
      </c>
      <c r="AJ899" s="167">
        <f t="shared" si="1237"/>
        <v>5.7428799999999995E-4</v>
      </c>
      <c r="AK899" s="115">
        <v>401.42051232401269</v>
      </c>
      <c r="AL899" s="7">
        <v>432.4594048025981</v>
      </c>
      <c r="AM899" s="7">
        <v>530.84</v>
      </c>
      <c r="AN899">
        <v>1</v>
      </c>
      <c r="AO899">
        <v>1</v>
      </c>
      <c r="AP899">
        <v>1</v>
      </c>
      <c r="AQ899">
        <f t="shared" si="1238"/>
        <v>452</v>
      </c>
      <c r="AR899">
        <f t="shared" si="1238"/>
        <v>487</v>
      </c>
      <c r="AS899">
        <f t="shared" si="1257"/>
        <v>598</v>
      </c>
      <c r="AT899">
        <f t="shared" si="1226"/>
        <v>194</v>
      </c>
      <c r="AU899">
        <f t="shared" si="1227"/>
        <v>209</v>
      </c>
      <c r="AV899" s="8">
        <f t="shared" si="1228"/>
        <v>257</v>
      </c>
      <c r="AW899" s="213">
        <f t="shared" si="1249"/>
        <v>0.24885258675126351</v>
      </c>
      <c r="AX899" s="213">
        <f t="shared" si="1250"/>
        <v>0.28798136754699999</v>
      </c>
      <c r="AY899" s="213">
        <f t="shared" si="1251"/>
        <v>0.43204744521170652</v>
      </c>
      <c r="AZ899" s="119">
        <f t="shared" si="1256"/>
        <v>0.5</v>
      </c>
      <c r="BA899" s="1">
        <v>8.4</v>
      </c>
      <c r="BB899">
        <v>9.3000000000000007</v>
      </c>
      <c r="BC899">
        <v>14</v>
      </c>
      <c r="BE899" s="7">
        <v>1390</v>
      </c>
      <c r="BG899" s="123">
        <f t="shared" si="1239"/>
        <v>0.68</v>
      </c>
      <c r="BJ899">
        <v>0</v>
      </c>
      <c r="BK899">
        <v>12</v>
      </c>
      <c r="BL899">
        <v>13.9</v>
      </c>
      <c r="BM899">
        <v>21.85</v>
      </c>
      <c r="BO899">
        <f t="shared" si="1254"/>
        <v>1</v>
      </c>
      <c r="BP899">
        <f t="shared" si="1254"/>
        <v>1</v>
      </c>
      <c r="BQ899">
        <f t="shared" si="1254"/>
        <v>1</v>
      </c>
      <c r="BR899">
        <f t="shared" si="1240"/>
        <v>452</v>
      </c>
      <c r="BS899">
        <f t="shared" si="1252"/>
        <v>487</v>
      </c>
      <c r="BT899">
        <f t="shared" si="1253"/>
        <v>598</v>
      </c>
      <c r="BV899">
        <f t="shared" si="1241"/>
        <v>0</v>
      </c>
      <c r="BW899">
        <f t="shared" si="1242"/>
        <v>0</v>
      </c>
      <c r="BX899">
        <f t="shared" si="1243"/>
        <v>0</v>
      </c>
      <c r="BY899">
        <f t="shared" si="1255"/>
        <v>1</v>
      </c>
    </row>
    <row r="900" spans="1:77" x14ac:dyDescent="0.25">
      <c r="A900" t="str">
        <f t="shared" si="1244"/>
        <v>34015</v>
      </c>
      <c r="D900">
        <v>3</v>
      </c>
      <c r="E900">
        <v>40</v>
      </c>
      <c r="F900">
        <v>40.5</v>
      </c>
      <c r="G900">
        <v>15</v>
      </c>
      <c r="H900">
        <v>16.5</v>
      </c>
      <c r="I900">
        <v>0</v>
      </c>
      <c r="J900">
        <v>26</v>
      </c>
      <c r="K900">
        <v>30</v>
      </c>
      <c r="L900">
        <v>44.1</v>
      </c>
      <c r="M900" s="115">
        <f t="shared" si="1229"/>
        <v>1380</v>
      </c>
      <c r="N900" s="7">
        <v>1908.1501882577959</v>
      </c>
      <c r="O900" s="7">
        <v>2043.2071973479594</v>
      </c>
      <c r="P900" s="7">
        <v>2816.6099999999997</v>
      </c>
      <c r="Q900" s="121" t="s">
        <v>392</v>
      </c>
      <c r="R900">
        <v>1</v>
      </c>
      <c r="S900">
        <v>1</v>
      </c>
      <c r="T900">
        <v>1</v>
      </c>
      <c r="U900" t="e">
        <f t="shared" si="1230"/>
        <v>#VALUE!</v>
      </c>
      <c r="V900">
        <f t="shared" si="1231"/>
        <v>1050</v>
      </c>
      <c r="W900">
        <f t="shared" si="1232"/>
        <v>1124</v>
      </c>
      <c r="X900">
        <f t="shared" si="1233"/>
        <v>1550</v>
      </c>
      <c r="Y900" t="e">
        <f t="shared" si="1222"/>
        <v>#VALUE!</v>
      </c>
      <c r="Z900">
        <f t="shared" si="1223"/>
        <v>181</v>
      </c>
      <c r="AA900">
        <f t="shared" si="1224"/>
        <v>193</v>
      </c>
      <c r="AB900" s="8">
        <f t="shared" si="1225"/>
        <v>267</v>
      </c>
      <c r="AC900" s="213" t="e">
        <f t="shared" si="1245"/>
        <v>#VALUE!</v>
      </c>
      <c r="AD900" s="213">
        <f t="shared" si="1246"/>
        <v>0.15642878777515976</v>
      </c>
      <c r="AE900" s="213">
        <f t="shared" si="1247"/>
        <v>0.17769547364548605</v>
      </c>
      <c r="AF900" s="213">
        <f t="shared" si="1248"/>
        <v>0.33858869853400303</v>
      </c>
      <c r="AG900" s="167">
        <f t="shared" si="1234"/>
        <v>2.0829999999999999E-4</v>
      </c>
      <c r="AH900" s="167">
        <f t="shared" si="1235"/>
        <v>1.724</v>
      </c>
      <c r="AI900" s="167">
        <f t="shared" si="1236"/>
        <v>2</v>
      </c>
      <c r="AJ900" s="167">
        <f t="shared" si="1237"/>
        <v>4.6182900000000003E-4</v>
      </c>
      <c r="AK900" s="115">
        <v>249.80785427097814</v>
      </c>
      <c r="AL900" s="7">
        <v>267.48901053042016</v>
      </c>
      <c r="AM900" s="7">
        <v>368.74</v>
      </c>
      <c r="AN900">
        <v>1</v>
      </c>
      <c r="AO900">
        <v>1</v>
      </c>
      <c r="AP900">
        <v>1</v>
      </c>
      <c r="AQ900">
        <f t="shared" si="1238"/>
        <v>281</v>
      </c>
      <c r="AR900">
        <f t="shared" si="1238"/>
        <v>301</v>
      </c>
      <c r="AS900">
        <f t="shared" si="1257"/>
        <v>415</v>
      </c>
      <c r="AT900">
        <f t="shared" si="1226"/>
        <v>121</v>
      </c>
      <c r="AU900">
        <f t="shared" si="1227"/>
        <v>129</v>
      </c>
      <c r="AV900" s="8">
        <f t="shared" si="1228"/>
        <v>178</v>
      </c>
      <c r="AW900" s="213">
        <f t="shared" si="1249"/>
        <v>7.033698939102484E-2</v>
      </c>
      <c r="AX900" s="213">
        <f t="shared" si="1250"/>
        <v>7.9864129885984875E-2</v>
      </c>
      <c r="AY900" s="213">
        <f t="shared" si="1251"/>
        <v>0.15132274238809779</v>
      </c>
      <c r="AZ900" s="119">
        <f t="shared" si="1256"/>
        <v>0.4</v>
      </c>
      <c r="BA900" s="1">
        <v>7.9</v>
      </c>
      <c r="BB900">
        <v>8.8000000000000007</v>
      </c>
      <c r="BC900">
        <v>12.5</v>
      </c>
      <c r="BE900" s="7">
        <v>1725</v>
      </c>
      <c r="BG900" s="123">
        <f t="shared" si="1239"/>
        <v>0.8</v>
      </c>
      <c r="BJ900">
        <v>0</v>
      </c>
      <c r="BK900">
        <v>10.9</v>
      </c>
      <c r="BL900">
        <v>12.8</v>
      </c>
      <c r="BM900">
        <v>21.85</v>
      </c>
      <c r="BO900">
        <f t="shared" si="1254"/>
        <v>1</v>
      </c>
      <c r="BP900">
        <f t="shared" si="1254"/>
        <v>1</v>
      </c>
      <c r="BQ900">
        <f t="shared" si="1254"/>
        <v>1</v>
      </c>
      <c r="BR900">
        <f t="shared" si="1240"/>
        <v>281</v>
      </c>
      <c r="BS900">
        <f t="shared" si="1252"/>
        <v>301</v>
      </c>
      <c r="BT900">
        <f t="shared" si="1253"/>
        <v>415</v>
      </c>
      <c r="BV900">
        <f t="shared" si="1241"/>
        <v>0</v>
      </c>
      <c r="BW900">
        <f t="shared" si="1242"/>
        <v>0</v>
      </c>
      <c r="BX900">
        <f t="shared" si="1243"/>
        <v>0</v>
      </c>
      <c r="BY900">
        <f t="shared" si="1255"/>
        <v>1</v>
      </c>
    </row>
    <row r="901" spans="1:77" x14ac:dyDescent="0.25">
      <c r="A901" t="str">
        <f t="shared" si="1244"/>
        <v>34016</v>
      </c>
      <c r="D901">
        <v>3</v>
      </c>
      <c r="E901">
        <v>40</v>
      </c>
      <c r="F901">
        <v>40.5</v>
      </c>
      <c r="G901">
        <v>16</v>
      </c>
      <c r="H901">
        <v>16.5</v>
      </c>
      <c r="I901">
        <v>0</v>
      </c>
      <c r="J901">
        <v>26</v>
      </c>
      <c r="K901">
        <v>30</v>
      </c>
      <c r="L901">
        <v>44.1</v>
      </c>
      <c r="M901" s="115">
        <f t="shared" si="1229"/>
        <v>1271.6000000000001</v>
      </c>
      <c r="N901" s="7">
        <v>2849.7497938679544</v>
      </c>
      <c r="O901" s="7">
        <v>3051.4523045945984</v>
      </c>
      <c r="P901" s="7">
        <v>4206.5</v>
      </c>
      <c r="Q901" s="121" t="s">
        <v>392</v>
      </c>
      <c r="R901">
        <v>1</v>
      </c>
      <c r="S901">
        <v>1</v>
      </c>
      <c r="T901">
        <v>1</v>
      </c>
      <c r="U901" t="e">
        <f t="shared" si="1230"/>
        <v>#VALUE!</v>
      </c>
      <c r="V901">
        <f t="shared" si="1231"/>
        <v>1568</v>
      </c>
      <c r="W901">
        <f t="shared" si="1232"/>
        <v>1679</v>
      </c>
      <c r="X901">
        <f t="shared" si="1233"/>
        <v>2315</v>
      </c>
      <c r="Y901" t="e">
        <f t="shared" si="1222"/>
        <v>#VALUE!</v>
      </c>
      <c r="Z901">
        <f t="shared" si="1223"/>
        <v>270</v>
      </c>
      <c r="AA901">
        <f t="shared" si="1224"/>
        <v>289</v>
      </c>
      <c r="AB901" s="8">
        <f t="shared" si="1225"/>
        <v>398</v>
      </c>
      <c r="AC901" s="213" t="e">
        <f t="shared" si="1245"/>
        <v>#VALUE!</v>
      </c>
      <c r="AD901" s="213">
        <f t="shared" si="1246"/>
        <v>1.0275415481144674</v>
      </c>
      <c r="AE901" s="213">
        <f t="shared" si="1247"/>
        <v>1.1765545188347795</v>
      </c>
      <c r="AF901" s="213">
        <f t="shared" si="1248"/>
        <v>2.2255670680510637</v>
      </c>
      <c r="AG901" s="167">
        <f t="shared" si="1234"/>
        <v>2.0829999999999999E-4</v>
      </c>
      <c r="AH901" s="167">
        <f t="shared" si="1235"/>
        <v>1.724</v>
      </c>
      <c r="AI901" s="167">
        <f t="shared" si="1236"/>
        <v>4</v>
      </c>
      <c r="AJ901" s="167">
        <f t="shared" si="1237"/>
        <v>1.392796E-3</v>
      </c>
      <c r="AK901" s="115">
        <v>407.83296705301524</v>
      </c>
      <c r="AL901" s="7">
        <v>436.69898665540194</v>
      </c>
      <c r="AM901" s="7">
        <v>602</v>
      </c>
      <c r="AN901">
        <v>1</v>
      </c>
      <c r="AO901">
        <v>1</v>
      </c>
      <c r="AP901">
        <v>1</v>
      </c>
      <c r="AQ901">
        <f t="shared" si="1238"/>
        <v>459</v>
      </c>
      <c r="AR901">
        <f t="shared" si="1238"/>
        <v>492</v>
      </c>
      <c r="AS901">
        <f t="shared" si="1257"/>
        <v>678</v>
      </c>
      <c r="AT901">
        <f t="shared" si="1226"/>
        <v>197</v>
      </c>
      <c r="AU901">
        <f t="shared" si="1227"/>
        <v>212</v>
      </c>
      <c r="AV901" s="8">
        <f t="shared" si="1228"/>
        <v>292</v>
      </c>
      <c r="AW901" s="213">
        <f t="shared" si="1249"/>
        <v>0.54859407915509928</v>
      </c>
      <c r="AX901" s="213">
        <f t="shared" si="1250"/>
        <v>0.63487861333016082</v>
      </c>
      <c r="AY901" s="213">
        <f t="shared" si="1251"/>
        <v>1.2010018586840168</v>
      </c>
      <c r="AZ901" s="119">
        <f t="shared" si="1256"/>
        <v>0.8</v>
      </c>
      <c r="BA901" s="1">
        <v>7.9</v>
      </c>
      <c r="BB901">
        <v>8.8000000000000007</v>
      </c>
      <c r="BC901">
        <v>12.5</v>
      </c>
      <c r="BE901" s="7">
        <v>1870</v>
      </c>
      <c r="BG901" s="123">
        <f t="shared" si="1239"/>
        <v>0.68</v>
      </c>
      <c r="BJ901">
        <v>0</v>
      </c>
      <c r="BK901">
        <v>10.9</v>
      </c>
      <c r="BL901">
        <v>12.8</v>
      </c>
      <c r="BM901">
        <v>21.85</v>
      </c>
      <c r="BO901">
        <f t="shared" si="1254"/>
        <v>1</v>
      </c>
      <c r="BP901">
        <f t="shared" si="1254"/>
        <v>1</v>
      </c>
      <c r="BQ901">
        <f t="shared" si="1254"/>
        <v>1</v>
      </c>
      <c r="BR901">
        <f t="shared" si="1240"/>
        <v>459</v>
      </c>
      <c r="BS901">
        <f t="shared" si="1252"/>
        <v>492</v>
      </c>
      <c r="BT901">
        <f t="shared" si="1253"/>
        <v>678</v>
      </c>
      <c r="BV901">
        <f t="shared" si="1241"/>
        <v>0</v>
      </c>
      <c r="BW901">
        <f t="shared" si="1242"/>
        <v>0</v>
      </c>
      <c r="BX901">
        <f t="shared" si="1243"/>
        <v>0</v>
      </c>
      <c r="BY901">
        <f t="shared" si="1255"/>
        <v>1</v>
      </c>
    </row>
    <row r="902" spans="1:77" x14ac:dyDescent="0.25">
      <c r="A902" t="str">
        <f t="shared" si="1244"/>
        <v>34020</v>
      </c>
      <c r="D902">
        <v>3</v>
      </c>
      <c r="E902">
        <v>40</v>
      </c>
      <c r="F902">
        <v>40.5</v>
      </c>
      <c r="G902">
        <v>20</v>
      </c>
      <c r="H902">
        <v>21.5</v>
      </c>
      <c r="I902">
        <v>0</v>
      </c>
      <c r="J902">
        <v>26</v>
      </c>
      <c r="K902">
        <v>30</v>
      </c>
      <c r="L902">
        <v>44.1</v>
      </c>
      <c r="M902" s="115">
        <f t="shared" si="1229"/>
        <v>1932.8000000000002</v>
      </c>
      <c r="N902" s="7">
        <v>2692.551301713082</v>
      </c>
      <c r="O902" s="7">
        <v>2900.746468081386</v>
      </c>
      <c r="P902" s="7">
        <v>3560.6400000000003</v>
      </c>
      <c r="Q902" s="121" t="s">
        <v>392</v>
      </c>
      <c r="R902">
        <v>1</v>
      </c>
      <c r="S902">
        <v>1</v>
      </c>
      <c r="T902">
        <v>1</v>
      </c>
      <c r="U902" t="e">
        <f t="shared" si="1230"/>
        <v>#VALUE!</v>
      </c>
      <c r="V902">
        <f t="shared" si="1231"/>
        <v>1482</v>
      </c>
      <c r="W902">
        <f t="shared" si="1232"/>
        <v>1596</v>
      </c>
      <c r="X902">
        <f t="shared" si="1233"/>
        <v>1960</v>
      </c>
      <c r="Y902" t="e">
        <f t="shared" si="1222"/>
        <v>#VALUE!</v>
      </c>
      <c r="Z902">
        <f t="shared" si="1223"/>
        <v>255</v>
      </c>
      <c r="AA902">
        <f t="shared" si="1224"/>
        <v>275</v>
      </c>
      <c r="AB902" s="8">
        <f t="shared" si="1225"/>
        <v>337</v>
      </c>
      <c r="AC902" s="213" t="e">
        <f t="shared" si="1245"/>
        <v>#VALUE!</v>
      </c>
      <c r="AD902" s="213">
        <f t="shared" si="1246"/>
        <v>0.24890943949364699</v>
      </c>
      <c r="AE902" s="213">
        <f t="shared" si="1247"/>
        <v>0.28926974595270721</v>
      </c>
      <c r="AF902" s="213">
        <f t="shared" si="1248"/>
        <v>0.43356936688756059</v>
      </c>
      <c r="AG902" s="167">
        <f t="shared" si="1234"/>
        <v>1.2760000000000001E-4</v>
      </c>
      <c r="AH902" s="167">
        <f t="shared" si="1235"/>
        <v>1.7219</v>
      </c>
      <c r="AI902" s="167">
        <f t="shared" si="1236"/>
        <v>2</v>
      </c>
      <c r="AJ902" s="167">
        <f t="shared" si="1237"/>
        <v>3.76611E-4</v>
      </c>
      <c r="AK902" s="115">
        <v>317.17997831584631</v>
      </c>
      <c r="AL902" s="7">
        <v>341.70517057946222</v>
      </c>
      <c r="AM902" s="7">
        <v>419.44</v>
      </c>
      <c r="AN902">
        <v>1</v>
      </c>
      <c r="AO902">
        <v>1</v>
      </c>
      <c r="AP902">
        <v>1</v>
      </c>
      <c r="AQ902">
        <f t="shared" si="1238"/>
        <v>357</v>
      </c>
      <c r="AR902">
        <f t="shared" si="1238"/>
        <v>385</v>
      </c>
      <c r="AS902">
        <f t="shared" si="1257"/>
        <v>472</v>
      </c>
      <c r="AT902">
        <f t="shared" si="1226"/>
        <v>154</v>
      </c>
      <c r="AU902">
        <f t="shared" si="1227"/>
        <v>166</v>
      </c>
      <c r="AV902" s="8">
        <f t="shared" si="1228"/>
        <v>203</v>
      </c>
      <c r="AW902" s="213">
        <f t="shared" si="1249"/>
        <v>9.1272162217837016E-2</v>
      </c>
      <c r="AX902" s="213">
        <f t="shared" si="1250"/>
        <v>0.10596081108240581</v>
      </c>
      <c r="AY902" s="213">
        <f t="shared" si="1251"/>
        <v>0.15811405769964207</v>
      </c>
      <c r="AZ902" s="119">
        <f t="shared" si="1256"/>
        <v>0.5</v>
      </c>
      <c r="BA902" s="1">
        <v>7.9</v>
      </c>
      <c r="BB902">
        <v>8.8000000000000007</v>
      </c>
      <c r="BC902">
        <v>12.5</v>
      </c>
      <c r="BE902" s="7">
        <v>2416</v>
      </c>
      <c r="BG902" s="123">
        <f t="shared" si="1239"/>
        <v>0.8</v>
      </c>
      <c r="BJ902">
        <v>0</v>
      </c>
      <c r="BK902">
        <v>10.9</v>
      </c>
      <c r="BL902">
        <v>12.8</v>
      </c>
      <c r="BM902">
        <v>21.85</v>
      </c>
      <c r="BO902">
        <f t="shared" si="1254"/>
        <v>1</v>
      </c>
      <c r="BP902">
        <f t="shared" si="1254"/>
        <v>1</v>
      </c>
      <c r="BQ902">
        <f t="shared" si="1254"/>
        <v>1</v>
      </c>
      <c r="BR902">
        <f t="shared" si="1240"/>
        <v>357</v>
      </c>
      <c r="BS902">
        <f t="shared" si="1252"/>
        <v>385</v>
      </c>
      <c r="BT902">
        <f t="shared" si="1253"/>
        <v>472</v>
      </c>
      <c r="BV902">
        <f t="shared" si="1241"/>
        <v>0</v>
      </c>
      <c r="BW902">
        <f t="shared" si="1242"/>
        <v>0</v>
      </c>
      <c r="BX902">
        <f t="shared" si="1243"/>
        <v>0</v>
      </c>
      <c r="BY902">
        <f t="shared" si="1255"/>
        <v>1</v>
      </c>
    </row>
    <row r="903" spans="1:77" x14ac:dyDescent="0.25">
      <c r="A903" t="str">
        <f t="shared" si="1244"/>
        <v>34021</v>
      </c>
      <c r="D903">
        <v>3</v>
      </c>
      <c r="E903">
        <v>40</v>
      </c>
      <c r="F903">
        <v>40.5</v>
      </c>
      <c r="G903">
        <v>21</v>
      </c>
      <c r="H903">
        <v>21.5</v>
      </c>
      <c r="I903">
        <v>0</v>
      </c>
      <c r="J903">
        <v>26</v>
      </c>
      <c r="K903">
        <v>30</v>
      </c>
      <c r="L903">
        <v>44.1</v>
      </c>
      <c r="M903" s="115">
        <f t="shared" si="1229"/>
        <v>2000.8000000000002</v>
      </c>
      <c r="N903" s="7">
        <v>3556.1815292902165</v>
      </c>
      <c r="O903" s="7">
        <v>3807.8845891872675</v>
      </c>
      <c r="P903" s="7">
        <v>5249.2599999999993</v>
      </c>
      <c r="Q903" s="121" t="s">
        <v>392</v>
      </c>
      <c r="R903">
        <v>1</v>
      </c>
      <c r="S903">
        <v>1</v>
      </c>
      <c r="T903">
        <v>1</v>
      </c>
      <c r="U903" t="e">
        <f t="shared" si="1230"/>
        <v>#VALUE!</v>
      </c>
      <c r="V903">
        <f t="shared" si="1231"/>
        <v>1957</v>
      </c>
      <c r="W903">
        <f t="shared" si="1232"/>
        <v>2096</v>
      </c>
      <c r="X903">
        <f t="shared" si="1233"/>
        <v>2889</v>
      </c>
      <c r="Y903" t="e">
        <f t="shared" si="1222"/>
        <v>#VALUE!</v>
      </c>
      <c r="Z903">
        <f t="shared" si="1223"/>
        <v>337</v>
      </c>
      <c r="AA903">
        <f t="shared" si="1224"/>
        <v>361</v>
      </c>
      <c r="AB903" s="8">
        <f t="shared" si="1225"/>
        <v>497</v>
      </c>
      <c r="AC903" s="213" t="e">
        <f t="shared" si="1245"/>
        <v>#VALUE!</v>
      </c>
      <c r="AD903" s="213">
        <f t="shared" si="1246"/>
        <v>0.60111404947492131</v>
      </c>
      <c r="AE903" s="213">
        <f t="shared" si="1247"/>
        <v>0.68915469077514646</v>
      </c>
      <c r="AF903" s="213">
        <f t="shared" si="1248"/>
        <v>1.3009845740083723</v>
      </c>
      <c r="AG903" s="167">
        <f t="shared" si="1234"/>
        <v>1.2760000000000001E-4</v>
      </c>
      <c r="AH903" s="167">
        <f t="shared" si="1235"/>
        <v>1.7219</v>
      </c>
      <c r="AI903" s="167">
        <f t="shared" si="1236"/>
        <v>4</v>
      </c>
      <c r="AJ903" s="167">
        <f t="shared" si="1237"/>
        <v>5.1420100000000005E-4</v>
      </c>
      <c r="AK903" s="115">
        <v>445.64897406447591</v>
      </c>
      <c r="AL903" s="7">
        <v>477.19157375690452</v>
      </c>
      <c r="AM903" s="7">
        <v>657.82</v>
      </c>
      <c r="AN903">
        <v>1</v>
      </c>
      <c r="AO903">
        <v>1</v>
      </c>
      <c r="AP903">
        <v>1</v>
      </c>
      <c r="AQ903">
        <f t="shared" si="1238"/>
        <v>502</v>
      </c>
      <c r="AR903">
        <f t="shared" si="1238"/>
        <v>537</v>
      </c>
      <c r="AS903">
        <f t="shared" si="1257"/>
        <v>741</v>
      </c>
      <c r="AT903">
        <f t="shared" si="1226"/>
        <v>216</v>
      </c>
      <c r="AU903">
        <f t="shared" si="1227"/>
        <v>231</v>
      </c>
      <c r="AV903" s="8">
        <f t="shared" si="1228"/>
        <v>319</v>
      </c>
      <c r="AW903" s="213">
        <f t="shared" si="1249"/>
        <v>0.24850651339914087</v>
      </c>
      <c r="AX903" s="213">
        <f t="shared" si="1250"/>
        <v>0.28393625965498615</v>
      </c>
      <c r="AY903" s="213">
        <f t="shared" si="1251"/>
        <v>0.53901223776306184</v>
      </c>
      <c r="AZ903" s="119">
        <f t="shared" si="1256"/>
        <v>1.1000000000000001</v>
      </c>
      <c r="BA903" s="1">
        <v>7.9</v>
      </c>
      <c r="BB903">
        <v>8.8000000000000007</v>
      </c>
      <c r="BC903">
        <v>12.5</v>
      </c>
      <c r="BE903" s="7">
        <v>2501</v>
      </c>
      <c r="BG903" s="123">
        <f t="shared" si="1239"/>
        <v>0.8</v>
      </c>
      <c r="BJ903">
        <v>0</v>
      </c>
      <c r="BK903">
        <v>10.9</v>
      </c>
      <c r="BL903">
        <v>12.8</v>
      </c>
      <c r="BM903">
        <v>21.85</v>
      </c>
      <c r="BO903">
        <f t="shared" si="1254"/>
        <v>1</v>
      </c>
      <c r="BP903">
        <f t="shared" si="1254"/>
        <v>1</v>
      </c>
      <c r="BQ903">
        <f t="shared" si="1254"/>
        <v>1</v>
      </c>
      <c r="BR903">
        <f t="shared" si="1240"/>
        <v>502</v>
      </c>
      <c r="BS903">
        <f t="shared" si="1252"/>
        <v>537</v>
      </c>
      <c r="BT903">
        <f t="shared" si="1253"/>
        <v>741</v>
      </c>
      <c r="BV903">
        <f t="shared" si="1241"/>
        <v>0</v>
      </c>
      <c r="BW903">
        <f t="shared" si="1242"/>
        <v>0</v>
      </c>
      <c r="BX903">
        <f t="shared" si="1243"/>
        <v>0</v>
      </c>
      <c r="BY903">
        <f t="shared" si="1255"/>
        <v>1</v>
      </c>
    </row>
    <row r="904" spans="1:77" x14ac:dyDescent="0.25">
      <c r="A904" t="str">
        <f t="shared" si="1244"/>
        <v>34010</v>
      </c>
      <c r="D904">
        <v>3</v>
      </c>
      <c r="E904">
        <v>40</v>
      </c>
      <c r="F904">
        <v>40.5</v>
      </c>
      <c r="G904">
        <v>10</v>
      </c>
      <c r="H904">
        <v>11.5</v>
      </c>
      <c r="I904">
        <v>0</v>
      </c>
      <c r="J904">
        <v>26</v>
      </c>
      <c r="K904">
        <v>30</v>
      </c>
      <c r="L904">
        <v>44</v>
      </c>
      <c r="M904" s="115">
        <f t="shared" si="1229"/>
        <v>1040.4000000000001</v>
      </c>
      <c r="N904" s="7">
        <v>1924.9914127028867</v>
      </c>
      <c r="O904" s="7">
        <v>2079.6202422788024</v>
      </c>
      <c r="P904" s="7">
        <v>2589.7800000000002</v>
      </c>
      <c r="Q904" s="121" t="s">
        <v>392</v>
      </c>
      <c r="R904">
        <v>1</v>
      </c>
      <c r="S904">
        <v>1</v>
      </c>
      <c r="T904">
        <v>1</v>
      </c>
      <c r="U904" t="e">
        <f t="shared" si="1230"/>
        <v>#VALUE!</v>
      </c>
      <c r="V904">
        <f t="shared" si="1231"/>
        <v>1059</v>
      </c>
      <c r="W904">
        <f t="shared" si="1232"/>
        <v>1144</v>
      </c>
      <c r="X904">
        <f t="shared" si="1233"/>
        <v>1425</v>
      </c>
      <c r="Y904" t="e">
        <f t="shared" si="1222"/>
        <v>#VALUE!</v>
      </c>
      <c r="Z904">
        <f t="shared" si="1223"/>
        <v>182</v>
      </c>
      <c r="AA904">
        <f t="shared" si="1224"/>
        <v>197</v>
      </c>
      <c r="AB904" s="8">
        <f t="shared" si="1225"/>
        <v>245</v>
      </c>
      <c r="AC904" s="213" t="e">
        <f t="shared" si="1245"/>
        <v>#VALUE!</v>
      </c>
      <c r="AD904" s="213">
        <f t="shared" si="1246"/>
        <v>0.13582307740572641</v>
      </c>
      <c r="AE904" s="213">
        <f t="shared" si="1247"/>
        <v>0.15873013463828786</v>
      </c>
      <c r="AF904" s="213">
        <f t="shared" si="1248"/>
        <v>0.24385036608144467</v>
      </c>
      <c r="AG904" s="167">
        <f t="shared" si="1234"/>
        <v>3.969E-4</v>
      </c>
      <c r="AH904" s="167">
        <f t="shared" si="1235"/>
        <v>1.7345999999999999</v>
      </c>
      <c r="AI904" s="167">
        <f t="shared" si="1236"/>
        <v>2</v>
      </c>
      <c r="AJ904" s="167">
        <f t="shared" si="1237"/>
        <v>3.6734700000000002E-4</v>
      </c>
      <c r="AK904" s="115">
        <v>266.87553260000635</v>
      </c>
      <c r="AL904" s="7">
        <v>288.31284965818764</v>
      </c>
      <c r="AM904" s="7">
        <v>359.04</v>
      </c>
      <c r="AN904">
        <v>1</v>
      </c>
      <c r="AO904">
        <v>1</v>
      </c>
      <c r="AP904">
        <v>1</v>
      </c>
      <c r="AQ904">
        <f t="shared" si="1238"/>
        <v>301</v>
      </c>
      <c r="AR904">
        <f t="shared" si="1238"/>
        <v>325</v>
      </c>
      <c r="AS904">
        <f t="shared" si="1257"/>
        <v>404</v>
      </c>
      <c r="AT904">
        <f t="shared" si="1226"/>
        <v>129</v>
      </c>
      <c r="AU904">
        <f t="shared" si="1227"/>
        <v>140</v>
      </c>
      <c r="AV904" s="8">
        <f t="shared" si="1228"/>
        <v>174</v>
      </c>
      <c r="AW904" s="213">
        <f t="shared" si="1249"/>
        <v>6.9032046357107191E-2</v>
      </c>
      <c r="AX904" s="213">
        <f t="shared" si="1250"/>
        <v>8.1076017785134527E-2</v>
      </c>
      <c r="AY904" s="213">
        <f t="shared" si="1251"/>
        <v>0.12432685563147912</v>
      </c>
      <c r="AZ904" s="119">
        <f t="shared" si="1256"/>
        <v>0.3</v>
      </c>
      <c r="BA904" s="1">
        <v>8.9</v>
      </c>
      <c r="BB904">
        <v>9.9</v>
      </c>
      <c r="BC904">
        <v>14.8</v>
      </c>
      <c r="BE904" s="7">
        <v>1156</v>
      </c>
      <c r="BG904" s="123">
        <f t="shared" si="1239"/>
        <v>0.9</v>
      </c>
      <c r="BJ904">
        <v>0</v>
      </c>
      <c r="BK904">
        <v>11.8</v>
      </c>
      <c r="BL904">
        <v>13.7</v>
      </c>
      <c r="BM904">
        <v>21.85</v>
      </c>
      <c r="BO904">
        <f t="shared" si="1254"/>
        <v>1</v>
      </c>
      <c r="BP904">
        <f t="shared" si="1254"/>
        <v>1</v>
      </c>
      <c r="BQ904">
        <f t="shared" si="1254"/>
        <v>1</v>
      </c>
      <c r="BR904">
        <f t="shared" si="1240"/>
        <v>301</v>
      </c>
      <c r="BS904">
        <f t="shared" si="1252"/>
        <v>325</v>
      </c>
      <c r="BT904">
        <f t="shared" si="1253"/>
        <v>404</v>
      </c>
      <c r="BV904">
        <f t="shared" si="1241"/>
        <v>0</v>
      </c>
      <c r="BW904">
        <f t="shared" si="1242"/>
        <v>0</v>
      </c>
      <c r="BX904">
        <f t="shared" si="1243"/>
        <v>0</v>
      </c>
      <c r="BY904">
        <f t="shared" si="1255"/>
        <v>1</v>
      </c>
    </row>
    <row r="905" spans="1:77" x14ac:dyDescent="0.25">
      <c r="A905" t="str">
        <f t="shared" si="1244"/>
        <v>34011</v>
      </c>
      <c r="D905">
        <v>3</v>
      </c>
      <c r="E905">
        <v>40</v>
      </c>
      <c r="F905">
        <v>40.5</v>
      </c>
      <c r="G905">
        <v>11</v>
      </c>
      <c r="H905">
        <v>11.5</v>
      </c>
      <c r="I905">
        <v>0</v>
      </c>
      <c r="J905">
        <v>26</v>
      </c>
      <c r="K905">
        <v>30</v>
      </c>
      <c r="L905">
        <v>44</v>
      </c>
      <c r="M905" s="115">
        <f t="shared" si="1229"/>
        <v>1031.5600000000002</v>
      </c>
      <c r="N905" s="7">
        <v>2611.8926414972211</v>
      </c>
      <c r="O905" s="7">
        <v>2821.6982019103875</v>
      </c>
      <c r="P905" s="7">
        <v>3513.9</v>
      </c>
      <c r="Q905" s="121" t="s">
        <v>392</v>
      </c>
      <c r="R905">
        <v>1</v>
      </c>
      <c r="S905">
        <v>1</v>
      </c>
      <c r="T905">
        <v>1</v>
      </c>
      <c r="U905" t="e">
        <f t="shared" si="1230"/>
        <v>#VALUE!</v>
      </c>
      <c r="V905">
        <f t="shared" si="1231"/>
        <v>1437</v>
      </c>
      <c r="W905">
        <f t="shared" si="1232"/>
        <v>1553</v>
      </c>
      <c r="X905">
        <f t="shared" si="1233"/>
        <v>1934</v>
      </c>
      <c r="Y905" t="e">
        <f t="shared" si="1222"/>
        <v>#VALUE!</v>
      </c>
      <c r="Z905">
        <f t="shared" si="1223"/>
        <v>247</v>
      </c>
      <c r="AA905">
        <f t="shared" si="1224"/>
        <v>267</v>
      </c>
      <c r="AB905" s="8">
        <f t="shared" si="1225"/>
        <v>333</v>
      </c>
      <c r="AC905" s="213" t="e">
        <f t="shared" si="1245"/>
        <v>#VALUE!</v>
      </c>
      <c r="AD905" s="213">
        <f t="shared" si="1246"/>
        <v>0.39966920681810636</v>
      </c>
      <c r="AE905" s="213">
        <f t="shared" si="1247"/>
        <v>0.46566766840741836</v>
      </c>
      <c r="AF905" s="213">
        <f t="shared" si="1248"/>
        <v>0.71863084829779789</v>
      </c>
      <c r="AG905" s="167">
        <f t="shared" si="1234"/>
        <v>3.969E-4</v>
      </c>
      <c r="AH905" s="167">
        <f t="shared" si="1235"/>
        <v>1.7345999999999999</v>
      </c>
      <c r="AI905" s="167">
        <f t="shared" si="1236"/>
        <v>4</v>
      </c>
      <c r="AJ905" s="167">
        <f t="shared" si="1237"/>
        <v>5.7428799999999995E-4</v>
      </c>
      <c r="AK905" s="115">
        <v>437</v>
      </c>
      <c r="AL905" s="7">
        <v>473</v>
      </c>
      <c r="AM905" s="7">
        <v>589</v>
      </c>
      <c r="AN905">
        <v>1</v>
      </c>
      <c r="AO905">
        <v>1</v>
      </c>
      <c r="AP905">
        <v>1</v>
      </c>
      <c r="AQ905">
        <f t="shared" si="1238"/>
        <v>492</v>
      </c>
      <c r="AR905">
        <f t="shared" si="1238"/>
        <v>533</v>
      </c>
      <c r="AS905">
        <f t="shared" si="1257"/>
        <v>663</v>
      </c>
      <c r="AT905">
        <f t="shared" si="1226"/>
        <v>212</v>
      </c>
      <c r="AU905">
        <f t="shared" si="1227"/>
        <v>229</v>
      </c>
      <c r="AV905" s="8">
        <f t="shared" si="1228"/>
        <v>285</v>
      </c>
      <c r="AW905" s="213">
        <f t="shared" si="1249"/>
        <v>0.29614440327296032</v>
      </c>
      <c r="AX905" s="213">
        <f t="shared" si="1250"/>
        <v>0.34452215557098104</v>
      </c>
      <c r="AY905" s="213">
        <f t="shared" si="1251"/>
        <v>0.5293101610102583</v>
      </c>
      <c r="AZ905" s="119">
        <f t="shared" si="1256"/>
        <v>0.5</v>
      </c>
      <c r="BA905" s="1">
        <v>8.9</v>
      </c>
      <c r="BB905">
        <v>9.9</v>
      </c>
      <c r="BC905">
        <v>14.8</v>
      </c>
      <c r="BE905" s="7">
        <v>1517</v>
      </c>
      <c r="BG905" s="123">
        <f t="shared" si="1239"/>
        <v>0.68</v>
      </c>
      <c r="BJ905">
        <v>0</v>
      </c>
      <c r="BK905">
        <v>11.8</v>
      </c>
      <c r="BL905">
        <v>13.7</v>
      </c>
      <c r="BM905">
        <v>21.85</v>
      </c>
      <c r="BO905">
        <f t="shared" si="1254"/>
        <v>1</v>
      </c>
      <c r="BP905">
        <f t="shared" si="1254"/>
        <v>1</v>
      </c>
      <c r="BQ905">
        <f t="shared" si="1254"/>
        <v>1</v>
      </c>
      <c r="BR905">
        <f t="shared" si="1240"/>
        <v>492</v>
      </c>
      <c r="BS905">
        <f t="shared" si="1252"/>
        <v>533</v>
      </c>
      <c r="BT905">
        <f t="shared" si="1253"/>
        <v>663</v>
      </c>
      <c r="BV905">
        <f t="shared" si="1241"/>
        <v>0</v>
      </c>
      <c r="BW905">
        <f t="shared" si="1242"/>
        <v>0</v>
      </c>
      <c r="BX905">
        <f t="shared" si="1243"/>
        <v>0</v>
      </c>
      <c r="BY905">
        <f t="shared" si="1255"/>
        <v>1</v>
      </c>
    </row>
    <row r="906" spans="1:77" x14ac:dyDescent="0.25">
      <c r="A906" t="str">
        <f t="shared" si="1244"/>
        <v>34015</v>
      </c>
      <c r="D906">
        <v>3</v>
      </c>
      <c r="E906">
        <v>40</v>
      </c>
      <c r="F906">
        <v>40.5</v>
      </c>
      <c r="G906">
        <v>15</v>
      </c>
      <c r="H906">
        <v>16.5</v>
      </c>
      <c r="I906">
        <v>0</v>
      </c>
      <c r="J906">
        <v>26</v>
      </c>
      <c r="K906">
        <v>30</v>
      </c>
      <c r="L906">
        <v>44.8</v>
      </c>
      <c r="M906" s="115">
        <f t="shared" si="1229"/>
        <v>1505.6000000000001</v>
      </c>
      <c r="N906" s="7">
        <v>2216.9073865755149</v>
      </c>
      <c r="O906" s="7">
        <v>2373.9948983307781</v>
      </c>
      <c r="P906" s="7">
        <v>3302.76</v>
      </c>
      <c r="Q906" s="121" t="s">
        <v>392</v>
      </c>
      <c r="R906">
        <v>1</v>
      </c>
      <c r="S906">
        <v>1</v>
      </c>
      <c r="T906">
        <v>1</v>
      </c>
      <c r="U906" t="e">
        <f t="shared" si="1230"/>
        <v>#VALUE!</v>
      </c>
      <c r="V906">
        <f t="shared" si="1231"/>
        <v>1220</v>
      </c>
      <c r="W906">
        <f t="shared" si="1232"/>
        <v>1307</v>
      </c>
      <c r="X906">
        <f t="shared" si="1233"/>
        <v>1818</v>
      </c>
      <c r="Y906" t="e">
        <f t="shared" si="1222"/>
        <v>#VALUE!</v>
      </c>
      <c r="Z906">
        <f t="shared" si="1223"/>
        <v>210</v>
      </c>
      <c r="AA906">
        <f t="shared" si="1224"/>
        <v>225</v>
      </c>
      <c r="AB906" s="8">
        <f t="shared" si="1225"/>
        <v>313</v>
      </c>
      <c r="AC906" s="213" t="e">
        <f t="shared" si="1245"/>
        <v>#VALUE!</v>
      </c>
      <c r="AD906" s="213">
        <f t="shared" si="1246"/>
        <v>0.21012963589646588</v>
      </c>
      <c r="AE906" s="213">
        <f t="shared" si="1247"/>
        <v>0.24099210459609208</v>
      </c>
      <c r="AF906" s="213">
        <f t="shared" si="1248"/>
        <v>0.46436569651871967</v>
      </c>
      <c r="AG906" s="167">
        <f t="shared" si="1234"/>
        <v>2.0829999999999999E-4</v>
      </c>
      <c r="AH906" s="167">
        <f t="shared" si="1235"/>
        <v>1.724</v>
      </c>
      <c r="AI906" s="167">
        <f t="shared" si="1236"/>
        <v>2</v>
      </c>
      <c r="AJ906" s="167">
        <f t="shared" si="1237"/>
        <v>4.6182900000000003E-4</v>
      </c>
      <c r="AK906" s="115">
        <v>302.61675876046246</v>
      </c>
      <c r="AL906" s="7">
        <v>324.05983479376272</v>
      </c>
      <c r="AM906" s="7">
        <v>450.84</v>
      </c>
      <c r="AN906">
        <v>1</v>
      </c>
      <c r="AO906">
        <v>1</v>
      </c>
      <c r="AP906">
        <v>1</v>
      </c>
      <c r="AQ906">
        <f t="shared" si="1238"/>
        <v>341</v>
      </c>
      <c r="AR906">
        <f t="shared" si="1238"/>
        <v>365</v>
      </c>
      <c r="AS906">
        <f t="shared" si="1257"/>
        <v>508</v>
      </c>
      <c r="AT906">
        <f t="shared" si="1226"/>
        <v>147</v>
      </c>
      <c r="AU906">
        <f t="shared" si="1227"/>
        <v>157</v>
      </c>
      <c r="AV906" s="8">
        <f t="shared" si="1228"/>
        <v>218</v>
      </c>
      <c r="AW906" s="213">
        <f t="shared" si="1249"/>
        <v>0.10349761959109503</v>
      </c>
      <c r="AX906" s="213">
        <f t="shared" si="1250"/>
        <v>0.11794091059245862</v>
      </c>
      <c r="AY906" s="213">
        <f t="shared" si="1251"/>
        <v>0.22632789938499726</v>
      </c>
      <c r="AZ906" s="119">
        <f t="shared" si="1256"/>
        <v>0.4</v>
      </c>
      <c r="BA906" s="1">
        <v>8.6999999999999993</v>
      </c>
      <c r="BB906">
        <v>9.8000000000000007</v>
      </c>
      <c r="BC906">
        <v>14.3</v>
      </c>
      <c r="BE906" s="7">
        <v>1882</v>
      </c>
      <c r="BG906" s="123">
        <f t="shared" si="1239"/>
        <v>0.8</v>
      </c>
      <c r="BJ906">
        <v>0</v>
      </c>
      <c r="BK906">
        <v>10.6</v>
      </c>
      <c r="BL906">
        <v>12.5</v>
      </c>
      <c r="BM906">
        <v>21.85</v>
      </c>
      <c r="BO906">
        <f t="shared" si="1254"/>
        <v>1</v>
      </c>
      <c r="BP906">
        <f t="shared" si="1254"/>
        <v>1</v>
      </c>
      <c r="BQ906">
        <f t="shared" si="1254"/>
        <v>1</v>
      </c>
      <c r="BR906">
        <f t="shared" si="1240"/>
        <v>341</v>
      </c>
      <c r="BS906">
        <f t="shared" si="1252"/>
        <v>365</v>
      </c>
      <c r="BT906">
        <f t="shared" si="1253"/>
        <v>508</v>
      </c>
      <c r="BV906">
        <f t="shared" si="1241"/>
        <v>0</v>
      </c>
      <c r="BW906">
        <f t="shared" si="1242"/>
        <v>0</v>
      </c>
      <c r="BX906">
        <f t="shared" si="1243"/>
        <v>0</v>
      </c>
      <c r="BY906">
        <f t="shared" si="1255"/>
        <v>1</v>
      </c>
    </row>
    <row r="907" spans="1:77" x14ac:dyDescent="0.25">
      <c r="A907" t="str">
        <f t="shared" si="1244"/>
        <v>34016</v>
      </c>
      <c r="D907">
        <v>3</v>
      </c>
      <c r="E907">
        <v>40</v>
      </c>
      <c r="F907">
        <v>40.5</v>
      </c>
      <c r="G907">
        <v>16</v>
      </c>
      <c r="H907">
        <v>16.5</v>
      </c>
      <c r="I907">
        <v>0</v>
      </c>
      <c r="J907">
        <v>26</v>
      </c>
      <c r="K907">
        <v>30</v>
      </c>
      <c r="L907">
        <v>44.8</v>
      </c>
      <c r="M907" s="115">
        <f t="shared" si="1229"/>
        <v>1387.2</v>
      </c>
      <c r="N907" s="7">
        <v>3241.8333772189817</v>
      </c>
      <c r="O907" s="7">
        <v>3471.5459677567114</v>
      </c>
      <c r="P907" s="7">
        <v>4829.7</v>
      </c>
      <c r="Q907" s="121" t="s">
        <v>392</v>
      </c>
      <c r="R907">
        <v>1</v>
      </c>
      <c r="S907">
        <v>1</v>
      </c>
      <c r="T907">
        <v>1</v>
      </c>
      <c r="U907" t="e">
        <f t="shared" si="1230"/>
        <v>#VALUE!</v>
      </c>
      <c r="V907">
        <f t="shared" si="1231"/>
        <v>1784</v>
      </c>
      <c r="W907">
        <f t="shared" si="1232"/>
        <v>1911</v>
      </c>
      <c r="X907">
        <f t="shared" si="1233"/>
        <v>2658</v>
      </c>
      <c r="Y907" t="e">
        <f t="shared" si="1222"/>
        <v>#VALUE!</v>
      </c>
      <c r="Z907">
        <f t="shared" si="1223"/>
        <v>307</v>
      </c>
      <c r="AA907">
        <f t="shared" si="1224"/>
        <v>329</v>
      </c>
      <c r="AB907" s="8">
        <f t="shared" si="1225"/>
        <v>457</v>
      </c>
      <c r="AC907" s="213" t="e">
        <f t="shared" si="1245"/>
        <v>#VALUE!</v>
      </c>
      <c r="AD907" s="213">
        <f t="shared" si="1246"/>
        <v>1.326997138425239</v>
      </c>
      <c r="AE907" s="213">
        <f t="shared" si="1247"/>
        <v>1.5231189869541473</v>
      </c>
      <c r="AF907" s="213">
        <f t="shared" si="1248"/>
        <v>2.9311850175671932</v>
      </c>
      <c r="AG907" s="167">
        <f t="shared" si="1234"/>
        <v>2.0829999999999999E-4</v>
      </c>
      <c r="AH907" s="167">
        <f t="shared" si="1235"/>
        <v>1.724</v>
      </c>
      <c r="AI907" s="167">
        <f t="shared" si="1236"/>
        <v>4</v>
      </c>
      <c r="AJ907" s="167">
        <f t="shared" si="1237"/>
        <v>1.392796E-3</v>
      </c>
      <c r="AK907" s="115">
        <v>496</v>
      </c>
      <c r="AL907" s="7">
        <v>532</v>
      </c>
      <c r="AM907" s="7">
        <v>740</v>
      </c>
      <c r="AN907">
        <v>1</v>
      </c>
      <c r="AO907">
        <v>1</v>
      </c>
      <c r="AP907">
        <v>1</v>
      </c>
      <c r="AQ907">
        <f t="shared" si="1238"/>
        <v>559</v>
      </c>
      <c r="AR907">
        <f t="shared" si="1238"/>
        <v>599</v>
      </c>
      <c r="AS907">
        <f t="shared" si="1257"/>
        <v>833</v>
      </c>
      <c r="AT907">
        <f t="shared" si="1226"/>
        <v>240</v>
      </c>
      <c r="AU907">
        <f t="shared" si="1227"/>
        <v>258</v>
      </c>
      <c r="AV907" s="8">
        <f t="shared" si="1228"/>
        <v>358</v>
      </c>
      <c r="AW907" s="213">
        <f t="shared" si="1249"/>
        <v>0.81273317908610365</v>
      </c>
      <c r="AX907" s="213">
        <f t="shared" si="1250"/>
        <v>0.93860893620092056</v>
      </c>
      <c r="AY907" s="213">
        <f t="shared" si="1251"/>
        <v>1.8022196719062118</v>
      </c>
      <c r="AZ907" s="119">
        <f t="shared" si="1256"/>
        <v>0.8</v>
      </c>
      <c r="BA907" s="1">
        <v>8.6999999999999993</v>
      </c>
      <c r="BB907">
        <v>9.8000000000000007</v>
      </c>
      <c r="BC907">
        <v>14.3</v>
      </c>
      <c r="BE907" s="7">
        <v>2040</v>
      </c>
      <c r="BG907" s="123">
        <f t="shared" si="1239"/>
        <v>0.68</v>
      </c>
      <c r="BJ907">
        <v>0</v>
      </c>
      <c r="BK907">
        <v>10.6</v>
      </c>
      <c r="BL907">
        <v>12.5</v>
      </c>
      <c r="BM907">
        <v>21.85</v>
      </c>
      <c r="BO907">
        <f t="shared" si="1254"/>
        <v>1</v>
      </c>
      <c r="BP907">
        <f t="shared" si="1254"/>
        <v>1</v>
      </c>
      <c r="BQ907">
        <f t="shared" si="1254"/>
        <v>1</v>
      </c>
      <c r="BR907">
        <f t="shared" si="1240"/>
        <v>559</v>
      </c>
      <c r="BS907">
        <f t="shared" si="1252"/>
        <v>599</v>
      </c>
      <c r="BT907">
        <f t="shared" si="1253"/>
        <v>833</v>
      </c>
      <c r="BV907">
        <f t="shared" si="1241"/>
        <v>0</v>
      </c>
      <c r="BW907">
        <f t="shared" si="1242"/>
        <v>0</v>
      </c>
      <c r="BX907">
        <f t="shared" si="1243"/>
        <v>0</v>
      </c>
      <c r="BY907">
        <f t="shared" si="1255"/>
        <v>1</v>
      </c>
    </row>
    <row r="908" spans="1:77" x14ac:dyDescent="0.25">
      <c r="A908" t="str">
        <f t="shared" si="1244"/>
        <v>34020</v>
      </c>
      <c r="D908">
        <v>3</v>
      </c>
      <c r="E908">
        <v>40</v>
      </c>
      <c r="F908">
        <v>40.5</v>
      </c>
      <c r="G908">
        <v>20</v>
      </c>
      <c r="H908">
        <v>21.5</v>
      </c>
      <c r="I908">
        <v>0</v>
      </c>
      <c r="J908">
        <v>26</v>
      </c>
      <c r="K908">
        <v>30</v>
      </c>
      <c r="L908">
        <v>44.8</v>
      </c>
      <c r="M908" s="115">
        <f t="shared" si="1229"/>
        <v>2108</v>
      </c>
      <c r="N908" s="7">
        <v>3079.6829926739365</v>
      </c>
      <c r="O908" s="7">
        <v>3327.0647594078355</v>
      </c>
      <c r="P908" s="7">
        <v>4143.24</v>
      </c>
      <c r="Q908" s="121" t="s">
        <v>392</v>
      </c>
      <c r="R908">
        <v>1</v>
      </c>
      <c r="S908">
        <v>1</v>
      </c>
      <c r="T908">
        <v>1</v>
      </c>
      <c r="U908" t="e">
        <f t="shared" si="1230"/>
        <v>#VALUE!</v>
      </c>
      <c r="V908">
        <f t="shared" si="1231"/>
        <v>1695</v>
      </c>
      <c r="W908">
        <f t="shared" si="1232"/>
        <v>1831</v>
      </c>
      <c r="X908">
        <f t="shared" si="1233"/>
        <v>2280</v>
      </c>
      <c r="Y908" t="e">
        <f t="shared" si="1222"/>
        <v>#VALUE!</v>
      </c>
      <c r="Z908">
        <f t="shared" si="1223"/>
        <v>292</v>
      </c>
      <c r="AA908">
        <f t="shared" si="1224"/>
        <v>315</v>
      </c>
      <c r="AB908" s="8">
        <f t="shared" si="1225"/>
        <v>392</v>
      </c>
      <c r="AC908" s="213" t="e">
        <f t="shared" si="1245"/>
        <v>#VALUE!</v>
      </c>
      <c r="AD908" s="213">
        <f t="shared" si="1246"/>
        <v>0.32595006198221738</v>
      </c>
      <c r="AE908" s="213">
        <f t="shared" si="1247"/>
        <v>0.37904726728095972</v>
      </c>
      <c r="AF908" s="213">
        <f t="shared" si="1248"/>
        <v>0.5858362388993088</v>
      </c>
      <c r="AG908" s="167">
        <f t="shared" si="1234"/>
        <v>1.2760000000000001E-4</v>
      </c>
      <c r="AH908" s="167">
        <f t="shared" si="1235"/>
        <v>1.7219</v>
      </c>
      <c r="AI908" s="167">
        <f t="shared" si="1236"/>
        <v>2</v>
      </c>
      <c r="AJ908" s="167">
        <f t="shared" si="1237"/>
        <v>3.76611E-4</v>
      </c>
      <c r="AK908" s="115">
        <v>380.60090160569081</v>
      </c>
      <c r="AL908" s="7">
        <v>411.17343900116532</v>
      </c>
      <c r="AM908" s="7">
        <v>512.04</v>
      </c>
      <c r="AN908">
        <v>1</v>
      </c>
      <c r="AO908">
        <v>1</v>
      </c>
      <c r="AP908">
        <v>1</v>
      </c>
      <c r="AQ908">
        <f t="shared" si="1238"/>
        <v>429</v>
      </c>
      <c r="AR908">
        <f t="shared" si="1238"/>
        <v>463</v>
      </c>
      <c r="AS908">
        <f t="shared" si="1257"/>
        <v>577</v>
      </c>
      <c r="AT908">
        <f t="shared" si="1226"/>
        <v>184</v>
      </c>
      <c r="AU908">
        <f t="shared" si="1227"/>
        <v>199</v>
      </c>
      <c r="AV908" s="8">
        <f t="shared" si="1228"/>
        <v>248</v>
      </c>
      <c r="AW908" s="213">
        <f t="shared" si="1249"/>
        <v>0.13003850383298241</v>
      </c>
      <c r="AX908" s="213">
        <f t="shared" si="1250"/>
        <v>0.15197646042295188</v>
      </c>
      <c r="AY908" s="213">
        <f t="shared" si="1251"/>
        <v>0.23549692383219625</v>
      </c>
      <c r="AZ908" s="119">
        <f t="shared" si="1256"/>
        <v>0.5</v>
      </c>
      <c r="BA908" s="1">
        <v>8.6999999999999993</v>
      </c>
      <c r="BB908">
        <v>9.8000000000000007</v>
      </c>
      <c r="BC908">
        <v>14.3</v>
      </c>
      <c r="BE908" s="7">
        <v>2635</v>
      </c>
      <c r="BG908" s="123">
        <f t="shared" si="1239"/>
        <v>0.8</v>
      </c>
      <c r="BJ908">
        <v>0</v>
      </c>
      <c r="BK908">
        <v>10.6</v>
      </c>
      <c r="BL908">
        <v>12.5</v>
      </c>
      <c r="BM908">
        <v>21.85</v>
      </c>
      <c r="BO908">
        <f t="shared" si="1254"/>
        <v>1</v>
      </c>
      <c r="BP908">
        <f t="shared" si="1254"/>
        <v>1</v>
      </c>
      <c r="BQ908">
        <f t="shared" si="1254"/>
        <v>1</v>
      </c>
      <c r="BR908">
        <f t="shared" si="1240"/>
        <v>429</v>
      </c>
      <c r="BS908">
        <f t="shared" si="1252"/>
        <v>463</v>
      </c>
      <c r="BT908">
        <f t="shared" si="1253"/>
        <v>577</v>
      </c>
      <c r="BV908">
        <f t="shared" si="1241"/>
        <v>0</v>
      </c>
      <c r="BW908">
        <f t="shared" si="1242"/>
        <v>0</v>
      </c>
      <c r="BX908">
        <f t="shared" si="1243"/>
        <v>0</v>
      </c>
      <c r="BY908">
        <f t="shared" si="1255"/>
        <v>1</v>
      </c>
    </row>
    <row r="909" spans="1:77" x14ac:dyDescent="0.25">
      <c r="A909" t="str">
        <f t="shared" si="1244"/>
        <v>34021</v>
      </c>
      <c r="D909">
        <v>3</v>
      </c>
      <c r="E909">
        <v>40</v>
      </c>
      <c r="F909">
        <v>40.5</v>
      </c>
      <c r="G909">
        <v>21</v>
      </c>
      <c r="H909">
        <v>21.5</v>
      </c>
      <c r="I909">
        <v>0</v>
      </c>
      <c r="J909">
        <v>26</v>
      </c>
      <c r="K909">
        <v>30</v>
      </c>
      <c r="L909">
        <v>44.8</v>
      </c>
      <c r="M909" s="115">
        <f t="shared" si="1229"/>
        <v>2183.2000000000003</v>
      </c>
      <c r="N909" s="7">
        <v>4175.015825613802</v>
      </c>
      <c r="O909" s="7">
        <v>4470.8526528786542</v>
      </c>
      <c r="P909" s="7">
        <v>6219.96</v>
      </c>
      <c r="Q909" s="121" t="s">
        <v>392</v>
      </c>
      <c r="R909">
        <v>1</v>
      </c>
      <c r="S909">
        <v>1</v>
      </c>
      <c r="T909">
        <v>1</v>
      </c>
      <c r="U909" t="e">
        <f t="shared" si="1230"/>
        <v>#VALUE!</v>
      </c>
      <c r="V909">
        <f t="shared" si="1231"/>
        <v>2298</v>
      </c>
      <c r="W909">
        <f t="shared" si="1232"/>
        <v>2460</v>
      </c>
      <c r="X909">
        <f t="shared" si="1233"/>
        <v>3423</v>
      </c>
      <c r="Y909" t="e">
        <f t="shared" si="1222"/>
        <v>#VALUE!</v>
      </c>
      <c r="Z909">
        <f t="shared" si="1223"/>
        <v>395</v>
      </c>
      <c r="AA909">
        <f t="shared" si="1224"/>
        <v>423</v>
      </c>
      <c r="AB909" s="8">
        <f t="shared" si="1225"/>
        <v>589</v>
      </c>
      <c r="AC909" s="213" t="e">
        <f t="shared" si="1245"/>
        <v>#VALUE!</v>
      </c>
      <c r="AD909" s="213">
        <f t="shared" si="1246"/>
        <v>0.82412059171599117</v>
      </c>
      <c r="AE909" s="213">
        <f t="shared" si="1247"/>
        <v>0.94427937804545048</v>
      </c>
      <c r="AF909" s="213">
        <f t="shared" si="1248"/>
        <v>1.8235707193147004</v>
      </c>
      <c r="AG909" s="167">
        <f t="shared" si="1234"/>
        <v>1.2760000000000001E-4</v>
      </c>
      <c r="AH909" s="167">
        <f t="shared" si="1235"/>
        <v>1.7219</v>
      </c>
      <c r="AI909" s="167">
        <f t="shared" si="1236"/>
        <v>4</v>
      </c>
      <c r="AJ909" s="167">
        <f t="shared" si="1237"/>
        <v>5.1420100000000005E-4</v>
      </c>
      <c r="AK909" s="115">
        <v>541.56076058716258</v>
      </c>
      <c r="AL909" s="7">
        <v>579.9351342123673</v>
      </c>
      <c r="AM909" s="7">
        <v>806.82</v>
      </c>
      <c r="AN909">
        <v>1</v>
      </c>
      <c r="AO909">
        <v>1</v>
      </c>
      <c r="AP909">
        <v>1</v>
      </c>
      <c r="AQ909">
        <f t="shared" si="1238"/>
        <v>610</v>
      </c>
      <c r="AR909">
        <f t="shared" si="1238"/>
        <v>653</v>
      </c>
      <c r="AS909">
        <f t="shared" si="1257"/>
        <v>909</v>
      </c>
      <c r="AT909">
        <f t="shared" si="1226"/>
        <v>262</v>
      </c>
      <c r="AU909">
        <f t="shared" si="1227"/>
        <v>281</v>
      </c>
      <c r="AV909" s="8">
        <f t="shared" si="1228"/>
        <v>391</v>
      </c>
      <c r="AW909" s="213">
        <f t="shared" si="1249"/>
        <v>0.36459190452780682</v>
      </c>
      <c r="AX909" s="213">
        <f t="shared" si="1250"/>
        <v>0.41897465961790503</v>
      </c>
      <c r="AY909" s="213">
        <f t="shared" si="1251"/>
        <v>0.80761927467301764</v>
      </c>
      <c r="AZ909" s="119">
        <f t="shared" si="1256"/>
        <v>1.1000000000000001</v>
      </c>
      <c r="BA909" s="1">
        <v>8.6999999999999993</v>
      </c>
      <c r="BB909">
        <v>9.8000000000000007</v>
      </c>
      <c r="BC909">
        <v>14.3</v>
      </c>
      <c r="BE909" s="7">
        <v>2729</v>
      </c>
      <c r="BG909" s="123">
        <f t="shared" si="1239"/>
        <v>0.8</v>
      </c>
      <c r="BJ909">
        <v>0</v>
      </c>
      <c r="BK909">
        <v>10.6</v>
      </c>
      <c r="BL909">
        <v>12.5</v>
      </c>
      <c r="BM909">
        <v>21.85</v>
      </c>
      <c r="BO909">
        <f t="shared" si="1254"/>
        <v>1</v>
      </c>
      <c r="BP909">
        <f t="shared" si="1254"/>
        <v>1</v>
      </c>
      <c r="BQ909">
        <f t="shared" si="1254"/>
        <v>1</v>
      </c>
      <c r="BR909">
        <f t="shared" si="1240"/>
        <v>610</v>
      </c>
      <c r="BS909">
        <f t="shared" si="1252"/>
        <v>653</v>
      </c>
      <c r="BT909">
        <f t="shared" si="1253"/>
        <v>909</v>
      </c>
      <c r="BV909">
        <f t="shared" si="1241"/>
        <v>0</v>
      </c>
      <c r="BW909">
        <f t="shared" si="1242"/>
        <v>0</v>
      </c>
      <c r="BX909">
        <f t="shared" si="1243"/>
        <v>0</v>
      </c>
      <c r="BY909">
        <f t="shared" si="1255"/>
        <v>1</v>
      </c>
    </row>
    <row r="910" spans="1:77" x14ac:dyDescent="0.25">
      <c r="A910" t="str">
        <f t="shared" si="1244"/>
        <v>34010</v>
      </c>
      <c r="D910">
        <v>3</v>
      </c>
      <c r="E910">
        <v>40</v>
      </c>
      <c r="F910">
        <v>40.5</v>
      </c>
      <c r="G910">
        <v>10</v>
      </c>
      <c r="H910">
        <v>11.5</v>
      </c>
      <c r="I910">
        <v>0</v>
      </c>
      <c r="J910">
        <v>26</v>
      </c>
      <c r="K910">
        <v>30</v>
      </c>
      <c r="L910">
        <v>44.8</v>
      </c>
      <c r="M910" s="115">
        <f t="shared" si="1229"/>
        <v>1213.2</v>
      </c>
      <c r="N910" s="7">
        <v>2267.7915432376717</v>
      </c>
      <c r="O910" s="7">
        <v>2456.1428225151312</v>
      </c>
      <c r="P910" s="7">
        <v>3097.58</v>
      </c>
      <c r="Q910" s="121" t="s">
        <v>392</v>
      </c>
      <c r="R910">
        <v>1</v>
      </c>
      <c r="S910">
        <v>1</v>
      </c>
      <c r="T910">
        <v>1</v>
      </c>
      <c r="U910" t="e">
        <f t="shared" si="1230"/>
        <v>#VALUE!</v>
      </c>
      <c r="V910">
        <f t="shared" si="1231"/>
        <v>1248</v>
      </c>
      <c r="W910">
        <f t="shared" si="1232"/>
        <v>1352</v>
      </c>
      <c r="X910">
        <f t="shared" si="1233"/>
        <v>1705</v>
      </c>
      <c r="Y910" t="e">
        <f t="shared" ref="Y910:Y973" si="1258">ROUND(U910*3600/(4186*ABS($O$1-$O$2)),0)</f>
        <v>#VALUE!</v>
      </c>
      <c r="Z910">
        <f t="shared" ref="Z910:Z973" si="1259">ROUND(V910*3600/(4186*ABS($O$1-$O$2)),0)</f>
        <v>215</v>
      </c>
      <c r="AA910">
        <f t="shared" ref="AA910:AA973" si="1260">ROUND(W910*3600/(4186*ABS($O$1-$O$2)),0)</f>
        <v>233</v>
      </c>
      <c r="AB910" s="8">
        <f t="shared" ref="AB910:AB973" si="1261">ROUND(X910*3600/(4186*ABS($O$1-$O$2)),0)</f>
        <v>293</v>
      </c>
      <c r="AC910" s="213" t="e">
        <f t="shared" si="1245"/>
        <v>#VALUE!</v>
      </c>
      <c r="AD910" s="213">
        <f t="shared" si="1246"/>
        <v>0.18854224312717349</v>
      </c>
      <c r="AE910" s="213">
        <f t="shared" si="1247"/>
        <v>0.22088486197752802</v>
      </c>
      <c r="AF910" s="213">
        <f t="shared" si="1248"/>
        <v>0.34691863970566211</v>
      </c>
      <c r="AG910" s="167">
        <f t="shared" si="1234"/>
        <v>3.969E-4</v>
      </c>
      <c r="AH910" s="167">
        <f t="shared" si="1235"/>
        <v>1.7345999999999999</v>
      </c>
      <c r="AI910" s="167">
        <f t="shared" si="1236"/>
        <v>2</v>
      </c>
      <c r="AJ910" s="167">
        <f t="shared" si="1237"/>
        <v>3.6734700000000002E-4</v>
      </c>
      <c r="AK910" s="115">
        <v>314.40040300104783</v>
      </c>
      <c r="AL910" s="7">
        <v>340.51290804463417</v>
      </c>
      <c r="AM910" s="7">
        <v>429.44</v>
      </c>
      <c r="AN910">
        <v>1</v>
      </c>
      <c r="AO910">
        <v>1</v>
      </c>
      <c r="AP910">
        <v>1</v>
      </c>
      <c r="AQ910">
        <f t="shared" si="1238"/>
        <v>354</v>
      </c>
      <c r="AR910">
        <f t="shared" si="1238"/>
        <v>383</v>
      </c>
      <c r="AS910">
        <f t="shared" si="1257"/>
        <v>484</v>
      </c>
      <c r="AT910">
        <f t="shared" ref="AT910:AT973" si="1262">ROUND(AQ910*3600/(4186*ABS($AM$1-$AM$2)),0)</f>
        <v>152</v>
      </c>
      <c r="AU910">
        <f t="shared" ref="AU910:AU973" si="1263">ROUND(AR910*3600/(4186*ABS($AM$1-$AM$2)),0)</f>
        <v>165</v>
      </c>
      <c r="AV910" s="8">
        <f t="shared" ref="AV910:AV973" si="1264">ROUND(AS910*3600/(4186*ABS($AM$1-$AM$2)),0)</f>
        <v>208</v>
      </c>
      <c r="AW910" s="213">
        <f t="shared" si="1249"/>
        <v>9.5302800219559988E-2</v>
      </c>
      <c r="AX910" s="213">
        <f t="shared" si="1250"/>
        <v>0.1119938028523185</v>
      </c>
      <c r="AY910" s="213">
        <f t="shared" si="1251"/>
        <v>0.1766477076228237</v>
      </c>
      <c r="AZ910" s="119">
        <f t="shared" si="1256"/>
        <v>0.3</v>
      </c>
      <c r="BA910" s="1">
        <v>10.1</v>
      </c>
      <c r="BB910">
        <v>11.2</v>
      </c>
      <c r="BC910">
        <v>17.5</v>
      </c>
      <c r="BE910" s="7">
        <v>1348</v>
      </c>
      <c r="BG910" s="123">
        <f t="shared" si="1239"/>
        <v>0.9</v>
      </c>
      <c r="BJ910">
        <v>0</v>
      </c>
      <c r="BK910">
        <v>11.5</v>
      </c>
      <c r="BL910">
        <v>13.3</v>
      </c>
      <c r="BM910">
        <v>21.85</v>
      </c>
      <c r="BO910">
        <f t="shared" si="1254"/>
        <v>1</v>
      </c>
      <c r="BP910">
        <f t="shared" si="1254"/>
        <v>1</v>
      </c>
      <c r="BQ910">
        <f t="shared" si="1254"/>
        <v>1</v>
      </c>
      <c r="BR910">
        <f t="shared" si="1240"/>
        <v>354</v>
      </c>
      <c r="BS910">
        <f t="shared" si="1252"/>
        <v>383</v>
      </c>
      <c r="BT910">
        <f t="shared" si="1253"/>
        <v>484</v>
      </c>
      <c r="BV910">
        <f t="shared" si="1241"/>
        <v>0</v>
      </c>
      <c r="BW910">
        <f t="shared" si="1242"/>
        <v>0</v>
      </c>
      <c r="BX910">
        <f t="shared" si="1243"/>
        <v>0</v>
      </c>
      <c r="BY910">
        <f t="shared" si="1255"/>
        <v>1</v>
      </c>
    </row>
    <row r="911" spans="1:77" x14ac:dyDescent="0.25">
      <c r="A911" t="str">
        <f t="shared" si="1244"/>
        <v>34011</v>
      </c>
      <c r="D911">
        <v>3</v>
      </c>
      <c r="E911">
        <v>40</v>
      </c>
      <c r="F911">
        <v>40.5</v>
      </c>
      <c r="G911">
        <v>11</v>
      </c>
      <c r="H911">
        <v>11.5</v>
      </c>
      <c r="I911">
        <v>0</v>
      </c>
      <c r="J911">
        <v>26</v>
      </c>
      <c r="K911">
        <v>30</v>
      </c>
      <c r="L911">
        <v>44.8</v>
      </c>
      <c r="M911" s="115">
        <f t="shared" si="1229"/>
        <v>1203.6000000000001</v>
      </c>
      <c r="N911" s="7">
        <v>3077.015307780141</v>
      </c>
      <c r="O911" s="7">
        <v>3332.5766142436496</v>
      </c>
      <c r="P911" s="7">
        <v>4202.8999999999996</v>
      </c>
      <c r="Q911" s="121" t="s">
        <v>392</v>
      </c>
      <c r="R911">
        <v>1</v>
      </c>
      <c r="S911">
        <v>1</v>
      </c>
      <c r="T911">
        <v>1</v>
      </c>
      <c r="U911" t="e">
        <f t="shared" si="1230"/>
        <v>#VALUE!</v>
      </c>
      <c r="V911">
        <f t="shared" si="1231"/>
        <v>1693</v>
      </c>
      <c r="W911">
        <f t="shared" si="1232"/>
        <v>1834</v>
      </c>
      <c r="X911">
        <f t="shared" si="1233"/>
        <v>2313</v>
      </c>
      <c r="Y911" t="e">
        <f t="shared" si="1258"/>
        <v>#VALUE!</v>
      </c>
      <c r="Z911">
        <f t="shared" si="1259"/>
        <v>291</v>
      </c>
      <c r="AA911">
        <f t="shared" si="1260"/>
        <v>315</v>
      </c>
      <c r="AB911" s="8">
        <f t="shared" si="1261"/>
        <v>398</v>
      </c>
      <c r="AC911" s="213" t="e">
        <f t="shared" si="1245"/>
        <v>#VALUE!</v>
      </c>
      <c r="AD911" s="213">
        <f t="shared" si="1246"/>
        <v>0.55141659323458014</v>
      </c>
      <c r="AE911" s="213">
        <f t="shared" si="1247"/>
        <v>0.64429770223934024</v>
      </c>
      <c r="AF911" s="213">
        <f t="shared" si="1248"/>
        <v>1.0203156285383037</v>
      </c>
      <c r="AG911" s="167">
        <f t="shared" si="1234"/>
        <v>3.969E-4</v>
      </c>
      <c r="AH911" s="167">
        <f t="shared" si="1235"/>
        <v>1.7345999999999999</v>
      </c>
      <c r="AI911" s="167">
        <f t="shared" si="1236"/>
        <v>4</v>
      </c>
      <c r="AJ911" s="167">
        <f t="shared" si="1237"/>
        <v>5.7428799999999995E-4</v>
      </c>
      <c r="AK911" s="115">
        <v>515</v>
      </c>
      <c r="AL911" s="7">
        <v>558</v>
      </c>
      <c r="AM911" s="7">
        <v>704</v>
      </c>
      <c r="AN911">
        <v>1</v>
      </c>
      <c r="AO911">
        <v>1</v>
      </c>
      <c r="AP911">
        <v>1</v>
      </c>
      <c r="AQ911">
        <f t="shared" si="1238"/>
        <v>580</v>
      </c>
      <c r="AR911">
        <f t="shared" si="1238"/>
        <v>628</v>
      </c>
      <c r="AS911">
        <f t="shared" si="1257"/>
        <v>793</v>
      </c>
      <c r="AT911">
        <f t="shared" si="1262"/>
        <v>249</v>
      </c>
      <c r="AU911">
        <f t="shared" si="1263"/>
        <v>270</v>
      </c>
      <c r="AV911" s="8">
        <f t="shared" si="1264"/>
        <v>341</v>
      </c>
      <c r="AW911" s="213">
        <f t="shared" si="1249"/>
        <v>0.40604543743773835</v>
      </c>
      <c r="AX911" s="213">
        <f t="shared" si="1250"/>
        <v>0.4759957455077608</v>
      </c>
      <c r="AY911" s="213">
        <f t="shared" si="1251"/>
        <v>0.75295172649200792</v>
      </c>
      <c r="AZ911" s="119">
        <f t="shared" si="1256"/>
        <v>0.5</v>
      </c>
      <c r="BA911" s="1">
        <v>10.1</v>
      </c>
      <c r="BB911">
        <v>11.2</v>
      </c>
      <c r="BC911">
        <v>17.5</v>
      </c>
      <c r="BE911" s="7">
        <v>1770</v>
      </c>
      <c r="BG911" s="123">
        <f t="shared" si="1239"/>
        <v>0.68</v>
      </c>
      <c r="BJ911">
        <v>0</v>
      </c>
      <c r="BK911">
        <v>11.5</v>
      </c>
      <c r="BL911">
        <v>13.3</v>
      </c>
      <c r="BM911">
        <v>21.85</v>
      </c>
      <c r="BO911">
        <f t="shared" si="1254"/>
        <v>1</v>
      </c>
      <c r="BP911">
        <f t="shared" si="1254"/>
        <v>1</v>
      </c>
      <c r="BQ911">
        <f t="shared" si="1254"/>
        <v>1</v>
      </c>
      <c r="BR911">
        <f t="shared" si="1240"/>
        <v>580</v>
      </c>
      <c r="BS911">
        <f t="shared" si="1252"/>
        <v>628</v>
      </c>
      <c r="BT911">
        <f t="shared" si="1253"/>
        <v>793</v>
      </c>
      <c r="BV911">
        <f t="shared" si="1241"/>
        <v>0</v>
      </c>
      <c r="BW911">
        <f t="shared" si="1242"/>
        <v>0</v>
      </c>
      <c r="BX911">
        <f t="shared" si="1243"/>
        <v>0</v>
      </c>
      <c r="BY911">
        <f t="shared" si="1255"/>
        <v>1</v>
      </c>
    </row>
    <row r="912" spans="1:77" x14ac:dyDescent="0.25">
      <c r="A912" t="str">
        <f t="shared" si="1244"/>
        <v>34015</v>
      </c>
      <c r="D912">
        <v>3</v>
      </c>
      <c r="E912">
        <v>40</v>
      </c>
      <c r="F912">
        <v>40.5</v>
      </c>
      <c r="G912">
        <v>15</v>
      </c>
      <c r="H912">
        <v>16.5</v>
      </c>
      <c r="I912">
        <v>0</v>
      </c>
      <c r="J912">
        <v>26</v>
      </c>
      <c r="K912">
        <v>30</v>
      </c>
      <c r="L912">
        <v>45.4</v>
      </c>
      <c r="M912" s="115">
        <f t="shared" si="1229"/>
        <v>1756</v>
      </c>
      <c r="N912" s="7">
        <v>2628.9846104428207</v>
      </c>
      <c r="O912" s="7">
        <v>2815.4584574952669</v>
      </c>
      <c r="P912" s="7">
        <v>3950.36</v>
      </c>
      <c r="Q912" s="121" t="s">
        <v>392</v>
      </c>
      <c r="R912">
        <v>1</v>
      </c>
      <c r="S912">
        <v>1</v>
      </c>
      <c r="T912">
        <v>1</v>
      </c>
      <c r="U912" t="e">
        <f t="shared" si="1230"/>
        <v>#VALUE!</v>
      </c>
      <c r="V912">
        <f t="shared" si="1231"/>
        <v>1447</v>
      </c>
      <c r="W912">
        <f t="shared" si="1232"/>
        <v>1549</v>
      </c>
      <c r="X912">
        <f t="shared" si="1233"/>
        <v>2174</v>
      </c>
      <c r="Y912" t="e">
        <f t="shared" si="1258"/>
        <v>#VALUE!</v>
      </c>
      <c r="Z912">
        <f t="shared" si="1259"/>
        <v>249</v>
      </c>
      <c r="AA912">
        <f t="shared" si="1260"/>
        <v>266</v>
      </c>
      <c r="AB912" s="8">
        <f t="shared" si="1261"/>
        <v>374</v>
      </c>
      <c r="AC912" s="213" t="e">
        <f t="shared" si="1245"/>
        <v>#VALUE!</v>
      </c>
      <c r="AD912" s="213">
        <f t="shared" si="1246"/>
        <v>0.29474478148246253</v>
      </c>
      <c r="AE912" s="213">
        <f t="shared" si="1247"/>
        <v>0.33607359651300966</v>
      </c>
      <c r="AF912" s="213">
        <f t="shared" si="1248"/>
        <v>0.66156627620323027</v>
      </c>
      <c r="AG912" s="167">
        <f t="shared" si="1234"/>
        <v>2.0829999999999999E-4</v>
      </c>
      <c r="AH912" s="167">
        <f t="shared" si="1235"/>
        <v>1.724</v>
      </c>
      <c r="AI912" s="167">
        <f t="shared" si="1236"/>
        <v>2</v>
      </c>
      <c r="AJ912" s="167">
        <f t="shared" si="1237"/>
        <v>4.6182900000000003E-4</v>
      </c>
      <c r="AK912" s="115">
        <v>358.86695423586366</v>
      </c>
      <c r="AL912" s="7">
        <v>384.32138301819265</v>
      </c>
      <c r="AM912" s="7">
        <v>539.24</v>
      </c>
      <c r="AN912">
        <v>1</v>
      </c>
      <c r="AO912">
        <v>1</v>
      </c>
      <c r="AP912">
        <v>1</v>
      </c>
      <c r="AQ912">
        <f t="shared" si="1238"/>
        <v>404</v>
      </c>
      <c r="AR912">
        <f t="shared" si="1238"/>
        <v>433</v>
      </c>
      <c r="AS912">
        <f t="shared" si="1257"/>
        <v>607</v>
      </c>
      <c r="AT912">
        <f t="shared" si="1262"/>
        <v>174</v>
      </c>
      <c r="AU912">
        <f t="shared" si="1263"/>
        <v>186</v>
      </c>
      <c r="AV912" s="8">
        <f t="shared" si="1264"/>
        <v>261</v>
      </c>
      <c r="AW912" s="213">
        <f t="shared" si="1249"/>
        <v>0.1446457799787238</v>
      </c>
      <c r="AX912" s="213">
        <f t="shared" si="1250"/>
        <v>0.16512610818459619</v>
      </c>
      <c r="AY912" s="213">
        <f t="shared" si="1251"/>
        <v>0.32363806065392314</v>
      </c>
      <c r="AZ912" s="119">
        <f t="shared" si="1256"/>
        <v>0.4</v>
      </c>
      <c r="BA912" s="1">
        <v>9.6</v>
      </c>
      <c r="BB912">
        <v>10.5</v>
      </c>
      <c r="BC912">
        <v>16.100000000000001</v>
      </c>
      <c r="BE912" s="7">
        <v>2195</v>
      </c>
      <c r="BG912" s="123">
        <f t="shared" si="1239"/>
        <v>0.8</v>
      </c>
      <c r="BJ912">
        <v>0</v>
      </c>
      <c r="BK912">
        <v>10.4</v>
      </c>
      <c r="BL912">
        <v>12.2</v>
      </c>
      <c r="BM912">
        <v>21.85</v>
      </c>
      <c r="BO912">
        <f t="shared" si="1254"/>
        <v>1</v>
      </c>
      <c r="BP912">
        <f t="shared" si="1254"/>
        <v>1</v>
      </c>
      <c r="BQ912">
        <f t="shared" si="1254"/>
        <v>1</v>
      </c>
      <c r="BR912">
        <f t="shared" si="1240"/>
        <v>404</v>
      </c>
      <c r="BS912">
        <f t="shared" si="1252"/>
        <v>433</v>
      </c>
      <c r="BT912">
        <f t="shared" si="1253"/>
        <v>607</v>
      </c>
      <c r="BV912">
        <f t="shared" si="1241"/>
        <v>0</v>
      </c>
      <c r="BW912">
        <f t="shared" si="1242"/>
        <v>0</v>
      </c>
      <c r="BX912">
        <f t="shared" si="1243"/>
        <v>0</v>
      </c>
      <c r="BY912">
        <f t="shared" si="1255"/>
        <v>1</v>
      </c>
    </row>
    <row r="913" spans="1:77" x14ac:dyDescent="0.25">
      <c r="A913" t="str">
        <f t="shared" si="1244"/>
        <v>34016</v>
      </c>
      <c r="D913">
        <v>3</v>
      </c>
      <c r="E913">
        <v>40</v>
      </c>
      <c r="F913">
        <v>40.5</v>
      </c>
      <c r="G913">
        <v>16</v>
      </c>
      <c r="H913">
        <v>16.5</v>
      </c>
      <c r="I913">
        <v>0</v>
      </c>
      <c r="J913">
        <v>26</v>
      </c>
      <c r="K913">
        <v>30</v>
      </c>
      <c r="L913">
        <v>45.4</v>
      </c>
      <c r="M913" s="115">
        <f t="shared" si="1229"/>
        <v>1618.4</v>
      </c>
      <c r="N913" s="7">
        <v>3844.4231409656436</v>
      </c>
      <c r="O913" s="7">
        <v>4117.1080284867467</v>
      </c>
      <c r="P913" s="7">
        <v>5776.7</v>
      </c>
      <c r="Q913" s="121" t="s">
        <v>392</v>
      </c>
      <c r="R913">
        <v>1</v>
      </c>
      <c r="S913">
        <v>1</v>
      </c>
      <c r="T913">
        <v>1</v>
      </c>
      <c r="U913" t="e">
        <f t="shared" si="1230"/>
        <v>#VALUE!</v>
      </c>
      <c r="V913">
        <f t="shared" si="1231"/>
        <v>2116</v>
      </c>
      <c r="W913">
        <f t="shared" si="1232"/>
        <v>2266</v>
      </c>
      <c r="X913">
        <f t="shared" si="1233"/>
        <v>3179</v>
      </c>
      <c r="Y913" t="e">
        <f t="shared" si="1258"/>
        <v>#VALUE!</v>
      </c>
      <c r="Z913">
        <f t="shared" si="1259"/>
        <v>364</v>
      </c>
      <c r="AA913">
        <f t="shared" si="1260"/>
        <v>390</v>
      </c>
      <c r="AB913" s="8">
        <f t="shared" si="1261"/>
        <v>547</v>
      </c>
      <c r="AC913" s="213" t="e">
        <f t="shared" si="1245"/>
        <v>#VALUE!</v>
      </c>
      <c r="AD913" s="213">
        <f t="shared" si="1246"/>
        <v>1.8628853955061779</v>
      </c>
      <c r="AE913" s="213">
        <f t="shared" si="1247"/>
        <v>2.1373386143809157</v>
      </c>
      <c r="AF913" s="213">
        <f t="shared" si="1248"/>
        <v>4.1937990712961914</v>
      </c>
      <c r="AG913" s="167">
        <f t="shared" si="1234"/>
        <v>2.0829999999999999E-4</v>
      </c>
      <c r="AH913" s="167">
        <f t="shared" si="1235"/>
        <v>1.724</v>
      </c>
      <c r="AI913" s="167">
        <f t="shared" si="1236"/>
        <v>4</v>
      </c>
      <c r="AJ913" s="167">
        <f t="shared" si="1237"/>
        <v>1.392796E-3</v>
      </c>
      <c r="AK913" s="115">
        <v>589</v>
      </c>
      <c r="AL913" s="7">
        <v>630</v>
      </c>
      <c r="AM913" s="7">
        <v>885</v>
      </c>
      <c r="AN913">
        <v>1</v>
      </c>
      <c r="AO913">
        <v>1</v>
      </c>
      <c r="AP913">
        <v>1</v>
      </c>
      <c r="AQ913">
        <f t="shared" si="1238"/>
        <v>663</v>
      </c>
      <c r="AR913">
        <f t="shared" si="1238"/>
        <v>709</v>
      </c>
      <c r="AS913">
        <f t="shared" si="1257"/>
        <v>997</v>
      </c>
      <c r="AT913">
        <f t="shared" si="1262"/>
        <v>285</v>
      </c>
      <c r="AU913">
        <f t="shared" si="1263"/>
        <v>305</v>
      </c>
      <c r="AV913" s="8">
        <f t="shared" si="1264"/>
        <v>429</v>
      </c>
      <c r="AW913" s="213">
        <f t="shared" si="1249"/>
        <v>1.144347896990056</v>
      </c>
      <c r="AX913" s="213">
        <f t="shared" si="1250"/>
        <v>1.3098358651548991</v>
      </c>
      <c r="AY913" s="213">
        <f t="shared" si="1251"/>
        <v>2.5842551044522253</v>
      </c>
      <c r="AZ913" s="119">
        <f t="shared" si="1256"/>
        <v>0.8</v>
      </c>
      <c r="BA913" s="1">
        <v>9.6</v>
      </c>
      <c r="BB913">
        <v>10.5</v>
      </c>
      <c r="BC913">
        <v>16.100000000000001</v>
      </c>
      <c r="BE913" s="7">
        <v>2380</v>
      </c>
      <c r="BG913" s="123">
        <f t="shared" si="1239"/>
        <v>0.68</v>
      </c>
      <c r="BJ913">
        <v>0</v>
      </c>
      <c r="BK913">
        <v>10.4</v>
      </c>
      <c r="BL913">
        <v>12.2</v>
      </c>
      <c r="BM913">
        <v>21.85</v>
      </c>
      <c r="BO913">
        <f t="shared" si="1254"/>
        <v>1</v>
      </c>
      <c r="BP913">
        <f t="shared" si="1254"/>
        <v>1</v>
      </c>
      <c r="BQ913">
        <f t="shared" si="1254"/>
        <v>1</v>
      </c>
      <c r="BR913">
        <f t="shared" si="1240"/>
        <v>663</v>
      </c>
      <c r="BS913">
        <f t="shared" si="1252"/>
        <v>709</v>
      </c>
      <c r="BT913">
        <f t="shared" si="1253"/>
        <v>997</v>
      </c>
      <c r="BV913">
        <f t="shared" si="1241"/>
        <v>0</v>
      </c>
      <c r="BW913">
        <f t="shared" si="1242"/>
        <v>0</v>
      </c>
      <c r="BX913">
        <f t="shared" si="1243"/>
        <v>0</v>
      </c>
      <c r="BY913">
        <f t="shared" si="1255"/>
        <v>1</v>
      </c>
    </row>
    <row r="914" spans="1:77" x14ac:dyDescent="0.25">
      <c r="A914" t="str">
        <f t="shared" si="1244"/>
        <v>34020</v>
      </c>
      <c r="D914">
        <v>3</v>
      </c>
      <c r="E914">
        <v>40</v>
      </c>
      <c r="F914">
        <v>40.5</v>
      </c>
      <c r="G914">
        <v>20</v>
      </c>
      <c r="H914">
        <v>21.5</v>
      </c>
      <c r="I914">
        <v>0</v>
      </c>
      <c r="J914">
        <v>26</v>
      </c>
      <c r="K914">
        <v>30</v>
      </c>
      <c r="L914">
        <v>45.4</v>
      </c>
      <c r="M914" s="115">
        <f t="shared" si="1229"/>
        <v>2459.2000000000003</v>
      </c>
      <c r="N914" s="7">
        <v>3628.1091959950468</v>
      </c>
      <c r="O914" s="7">
        <v>3929.4415695377957</v>
      </c>
      <c r="P914" s="7">
        <v>4955.6400000000003</v>
      </c>
      <c r="Q914" s="121" t="s">
        <v>392</v>
      </c>
      <c r="R914">
        <v>1</v>
      </c>
      <c r="S914">
        <v>1</v>
      </c>
      <c r="T914">
        <v>1</v>
      </c>
      <c r="U914" t="e">
        <f t="shared" si="1230"/>
        <v>#VALUE!</v>
      </c>
      <c r="V914">
        <f t="shared" si="1231"/>
        <v>1997</v>
      </c>
      <c r="W914">
        <f t="shared" si="1232"/>
        <v>2163</v>
      </c>
      <c r="X914">
        <f t="shared" si="1233"/>
        <v>2727</v>
      </c>
      <c r="Y914" t="e">
        <f t="shared" si="1258"/>
        <v>#VALUE!</v>
      </c>
      <c r="Z914">
        <f t="shared" si="1259"/>
        <v>343</v>
      </c>
      <c r="AA914">
        <f t="shared" si="1260"/>
        <v>372</v>
      </c>
      <c r="AB914" s="8">
        <f t="shared" si="1261"/>
        <v>469</v>
      </c>
      <c r="AC914" s="213" t="e">
        <f t="shared" si="1245"/>
        <v>#VALUE!</v>
      </c>
      <c r="AD914" s="213">
        <f t="shared" si="1246"/>
        <v>0.44907239127521847</v>
      </c>
      <c r="AE914" s="213">
        <f t="shared" si="1247"/>
        <v>0.52782899694440821</v>
      </c>
      <c r="AF914" s="213">
        <f t="shared" si="1248"/>
        <v>0.83728825145899888</v>
      </c>
      <c r="AG914" s="167">
        <f t="shared" si="1234"/>
        <v>1.2760000000000001E-4</v>
      </c>
      <c r="AH914" s="167">
        <f t="shared" si="1235"/>
        <v>1.7219</v>
      </c>
      <c r="AI914" s="167">
        <f t="shared" si="1236"/>
        <v>2</v>
      </c>
      <c r="AJ914" s="167">
        <f t="shared" si="1237"/>
        <v>3.76611E-4</v>
      </c>
      <c r="AK914" s="115">
        <v>448.37784746172167</v>
      </c>
      <c r="AL914" s="7">
        <v>485.61784045001809</v>
      </c>
      <c r="AM914" s="7">
        <v>612.44000000000005</v>
      </c>
      <c r="AN914">
        <v>1</v>
      </c>
      <c r="AO914">
        <v>1</v>
      </c>
      <c r="AP914">
        <v>1</v>
      </c>
      <c r="AQ914">
        <f t="shared" si="1238"/>
        <v>505</v>
      </c>
      <c r="AR914">
        <f t="shared" si="1238"/>
        <v>547</v>
      </c>
      <c r="AS914">
        <f t="shared" si="1257"/>
        <v>690</v>
      </c>
      <c r="AT914">
        <f t="shared" si="1262"/>
        <v>217</v>
      </c>
      <c r="AU914">
        <f t="shared" si="1263"/>
        <v>235</v>
      </c>
      <c r="AV914" s="8">
        <f t="shared" si="1264"/>
        <v>297</v>
      </c>
      <c r="AW914" s="213">
        <f t="shared" si="1249"/>
        <v>0.18054850635729669</v>
      </c>
      <c r="AX914" s="213">
        <f t="shared" si="1250"/>
        <v>0.21156995192447228</v>
      </c>
      <c r="AY914" s="213">
        <f t="shared" si="1251"/>
        <v>0.33715343959385924</v>
      </c>
      <c r="AZ914" s="119">
        <f t="shared" si="1256"/>
        <v>0.5</v>
      </c>
      <c r="BA914" s="1">
        <v>9.6</v>
      </c>
      <c r="BB914">
        <v>10.5</v>
      </c>
      <c r="BC914">
        <v>16.100000000000001</v>
      </c>
      <c r="BE914" s="7">
        <v>3074</v>
      </c>
      <c r="BG914" s="123">
        <f t="shared" si="1239"/>
        <v>0.8</v>
      </c>
      <c r="BJ914">
        <v>0</v>
      </c>
      <c r="BK914">
        <v>10.4</v>
      </c>
      <c r="BL914">
        <v>12.2</v>
      </c>
      <c r="BM914">
        <v>21.85</v>
      </c>
      <c r="BO914">
        <f t="shared" si="1254"/>
        <v>1</v>
      </c>
      <c r="BP914">
        <f t="shared" si="1254"/>
        <v>1</v>
      </c>
      <c r="BQ914">
        <f t="shared" si="1254"/>
        <v>1</v>
      </c>
      <c r="BR914">
        <f t="shared" si="1240"/>
        <v>505</v>
      </c>
      <c r="BS914">
        <f t="shared" si="1252"/>
        <v>547</v>
      </c>
      <c r="BT914">
        <f t="shared" si="1253"/>
        <v>690</v>
      </c>
      <c r="BV914">
        <f t="shared" si="1241"/>
        <v>0</v>
      </c>
      <c r="BW914">
        <f t="shared" si="1242"/>
        <v>0</v>
      </c>
      <c r="BX914">
        <f t="shared" si="1243"/>
        <v>0</v>
      </c>
      <c r="BY914">
        <f t="shared" si="1255"/>
        <v>1</v>
      </c>
    </row>
    <row r="915" spans="1:77" x14ac:dyDescent="0.25">
      <c r="A915" t="str">
        <f t="shared" si="1244"/>
        <v>34021</v>
      </c>
      <c r="D915">
        <v>3</v>
      </c>
      <c r="E915">
        <v>40</v>
      </c>
      <c r="F915">
        <v>40.5</v>
      </c>
      <c r="G915">
        <v>21</v>
      </c>
      <c r="H915">
        <v>21.5</v>
      </c>
      <c r="I915">
        <v>0</v>
      </c>
      <c r="J915">
        <v>26</v>
      </c>
      <c r="K915">
        <v>30</v>
      </c>
      <c r="L915">
        <v>45.4</v>
      </c>
      <c r="M915" s="115">
        <f t="shared" si="1229"/>
        <v>2547.2000000000003</v>
      </c>
      <c r="N915" s="7">
        <v>4951.0649025572329</v>
      </c>
      <c r="O915" s="7">
        <v>5302.2438770247491</v>
      </c>
      <c r="P915" s="7">
        <v>7439.56</v>
      </c>
      <c r="Q915" s="121" t="s">
        <v>392</v>
      </c>
      <c r="R915">
        <v>1</v>
      </c>
      <c r="S915">
        <v>1</v>
      </c>
      <c r="T915">
        <v>1</v>
      </c>
      <c r="U915" t="e">
        <f t="shared" si="1230"/>
        <v>#VALUE!</v>
      </c>
      <c r="V915">
        <f t="shared" si="1231"/>
        <v>2725</v>
      </c>
      <c r="W915">
        <f t="shared" si="1232"/>
        <v>2918</v>
      </c>
      <c r="X915">
        <f t="shared" si="1233"/>
        <v>4094</v>
      </c>
      <c r="Y915" t="e">
        <f t="shared" si="1258"/>
        <v>#VALUE!</v>
      </c>
      <c r="Z915">
        <f t="shared" si="1259"/>
        <v>469</v>
      </c>
      <c r="AA915">
        <f t="shared" si="1260"/>
        <v>502</v>
      </c>
      <c r="AB915" s="8">
        <f t="shared" si="1261"/>
        <v>704</v>
      </c>
      <c r="AC915" s="213" t="e">
        <f t="shared" si="1245"/>
        <v>#VALUE!</v>
      </c>
      <c r="AD915" s="213">
        <f t="shared" si="1246"/>
        <v>1.1593385807441978</v>
      </c>
      <c r="AE915" s="213">
        <f t="shared" si="1247"/>
        <v>1.3271334257779013</v>
      </c>
      <c r="AF915" s="213">
        <f t="shared" si="1248"/>
        <v>2.5999667972510005</v>
      </c>
      <c r="AG915" s="167">
        <f t="shared" si="1234"/>
        <v>1.2760000000000001E-4</v>
      </c>
      <c r="AH915" s="167">
        <f t="shared" si="1235"/>
        <v>1.7219</v>
      </c>
      <c r="AI915" s="167">
        <f t="shared" si="1236"/>
        <v>4</v>
      </c>
      <c r="AJ915" s="167">
        <f t="shared" si="1237"/>
        <v>5.1420100000000005E-4</v>
      </c>
      <c r="AK915" s="115">
        <v>642.22570316870622</v>
      </c>
      <c r="AL915" s="7">
        <v>687.77876463210498</v>
      </c>
      <c r="AM915" s="7">
        <v>965.02</v>
      </c>
      <c r="AN915">
        <v>1</v>
      </c>
      <c r="AO915">
        <v>1</v>
      </c>
      <c r="AP915">
        <v>1</v>
      </c>
      <c r="AQ915">
        <f t="shared" si="1238"/>
        <v>723</v>
      </c>
      <c r="AR915">
        <f t="shared" si="1238"/>
        <v>775</v>
      </c>
      <c r="AS915">
        <f t="shared" si="1257"/>
        <v>1087</v>
      </c>
      <c r="AT915">
        <f t="shared" si="1262"/>
        <v>311</v>
      </c>
      <c r="AU915">
        <f t="shared" si="1263"/>
        <v>333</v>
      </c>
      <c r="AV915" s="8">
        <f t="shared" si="1264"/>
        <v>467</v>
      </c>
      <c r="AW915" s="213">
        <f t="shared" si="1249"/>
        <v>0.51249279663093117</v>
      </c>
      <c r="AX915" s="213">
        <f t="shared" si="1250"/>
        <v>0.58702256639466077</v>
      </c>
      <c r="AY915" s="213">
        <f t="shared" si="1251"/>
        <v>1.1495319488156992</v>
      </c>
      <c r="AZ915" s="119">
        <f t="shared" si="1256"/>
        <v>1.1000000000000001</v>
      </c>
      <c r="BA915" s="1">
        <v>9.6</v>
      </c>
      <c r="BB915">
        <v>10.5</v>
      </c>
      <c r="BC915">
        <v>16.100000000000001</v>
      </c>
      <c r="BE915" s="7">
        <v>3184</v>
      </c>
      <c r="BG915" s="123">
        <f t="shared" si="1239"/>
        <v>0.8</v>
      </c>
      <c r="BJ915">
        <v>0</v>
      </c>
      <c r="BK915">
        <v>10.4</v>
      </c>
      <c r="BL915">
        <v>12.2</v>
      </c>
      <c r="BM915">
        <v>21.85</v>
      </c>
      <c r="BO915">
        <f t="shared" si="1254"/>
        <v>1</v>
      </c>
      <c r="BP915">
        <f t="shared" si="1254"/>
        <v>1</v>
      </c>
      <c r="BQ915">
        <f t="shared" si="1254"/>
        <v>1</v>
      </c>
      <c r="BR915">
        <f t="shared" si="1240"/>
        <v>723</v>
      </c>
      <c r="BS915">
        <f t="shared" si="1252"/>
        <v>775</v>
      </c>
      <c r="BT915">
        <f t="shared" si="1253"/>
        <v>1087</v>
      </c>
      <c r="BV915">
        <f t="shared" si="1241"/>
        <v>0</v>
      </c>
      <c r="BW915">
        <f t="shared" si="1242"/>
        <v>0</v>
      </c>
      <c r="BX915">
        <f t="shared" si="1243"/>
        <v>0</v>
      </c>
      <c r="BY915">
        <f t="shared" si="1255"/>
        <v>1</v>
      </c>
    </row>
    <row r="916" spans="1:77" x14ac:dyDescent="0.25">
      <c r="A916" t="str">
        <f t="shared" si="1244"/>
        <v>34010</v>
      </c>
      <c r="D916">
        <v>3</v>
      </c>
      <c r="E916">
        <v>40</v>
      </c>
      <c r="F916">
        <v>40.5</v>
      </c>
      <c r="G916">
        <v>10</v>
      </c>
      <c r="H916">
        <v>11.5</v>
      </c>
      <c r="I916">
        <v>0</v>
      </c>
      <c r="J916">
        <v>26</v>
      </c>
      <c r="K916">
        <v>30</v>
      </c>
      <c r="L916">
        <v>45.5</v>
      </c>
      <c r="M916" s="115">
        <f t="shared" si="1229"/>
        <v>1386.9</v>
      </c>
      <c r="N916" s="7">
        <v>2603.9362232520607</v>
      </c>
      <c r="O916" s="7">
        <v>2826.6988006529018</v>
      </c>
      <c r="P916" s="7">
        <v>3605.38</v>
      </c>
      <c r="Q916" s="121" t="s">
        <v>392</v>
      </c>
      <c r="R916">
        <v>1</v>
      </c>
      <c r="S916">
        <v>1</v>
      </c>
      <c r="T916">
        <v>1</v>
      </c>
      <c r="U916" t="e">
        <f t="shared" si="1230"/>
        <v>#VALUE!</v>
      </c>
      <c r="V916">
        <f t="shared" si="1231"/>
        <v>1433</v>
      </c>
      <c r="W916">
        <f t="shared" si="1232"/>
        <v>1556</v>
      </c>
      <c r="X916">
        <f t="shared" si="1233"/>
        <v>1984</v>
      </c>
      <c r="Y916" t="e">
        <f t="shared" si="1258"/>
        <v>#VALUE!</v>
      </c>
      <c r="Z916">
        <f t="shared" si="1259"/>
        <v>246</v>
      </c>
      <c r="AA916">
        <f t="shared" si="1260"/>
        <v>268</v>
      </c>
      <c r="AB916" s="8">
        <f t="shared" si="1261"/>
        <v>341</v>
      </c>
      <c r="AC916" s="213" t="e">
        <f t="shared" si="1245"/>
        <v>#VALUE!</v>
      </c>
      <c r="AD916" s="213">
        <f t="shared" si="1246"/>
        <v>0.24581480406091785</v>
      </c>
      <c r="AE916" s="213">
        <f t="shared" si="1247"/>
        <v>0.29100187977907793</v>
      </c>
      <c r="AF916" s="213">
        <f t="shared" si="1248"/>
        <v>0.46787149666740402</v>
      </c>
      <c r="AG916" s="167">
        <f t="shared" si="1234"/>
        <v>3.969E-4</v>
      </c>
      <c r="AH916" s="167">
        <f t="shared" si="1235"/>
        <v>1.7345999999999999</v>
      </c>
      <c r="AI916" s="167">
        <f t="shared" si="1236"/>
        <v>2</v>
      </c>
      <c r="AJ916" s="167">
        <f t="shared" si="1237"/>
        <v>3.6734700000000002E-4</v>
      </c>
      <c r="AK916" s="115">
        <v>361.00257998610687</v>
      </c>
      <c r="AL916" s="7">
        <v>391.88577307200529</v>
      </c>
      <c r="AM916" s="7">
        <v>499.84</v>
      </c>
      <c r="AN916">
        <v>1</v>
      </c>
      <c r="AO916">
        <v>1</v>
      </c>
      <c r="AP916">
        <v>1</v>
      </c>
      <c r="AQ916">
        <f t="shared" si="1238"/>
        <v>407</v>
      </c>
      <c r="AR916">
        <f t="shared" si="1238"/>
        <v>441</v>
      </c>
      <c r="AS916">
        <f t="shared" si="1257"/>
        <v>563</v>
      </c>
      <c r="AT916">
        <f t="shared" si="1262"/>
        <v>175</v>
      </c>
      <c r="AU916">
        <f t="shared" si="1263"/>
        <v>190</v>
      </c>
      <c r="AV916" s="8">
        <f t="shared" si="1264"/>
        <v>242</v>
      </c>
      <c r="AW916" s="213">
        <f t="shared" si="1249"/>
        <v>0.12573643486049349</v>
      </c>
      <c r="AX916" s="213">
        <f t="shared" si="1250"/>
        <v>0.1478209131405708</v>
      </c>
      <c r="AY916" s="213">
        <f t="shared" si="1251"/>
        <v>0.23800379056647944</v>
      </c>
      <c r="AZ916" s="119">
        <f t="shared" si="1256"/>
        <v>0.3</v>
      </c>
      <c r="BA916" s="1">
        <v>11</v>
      </c>
      <c r="BB916">
        <v>12.4</v>
      </c>
      <c r="BC916">
        <v>19.2</v>
      </c>
      <c r="BE916" s="7">
        <v>1541</v>
      </c>
      <c r="BG916" s="123">
        <f t="shared" si="1239"/>
        <v>0.9</v>
      </c>
      <c r="BJ916">
        <v>0</v>
      </c>
      <c r="BK916">
        <v>11.2</v>
      </c>
      <c r="BL916">
        <v>13</v>
      </c>
      <c r="BM916">
        <v>21.85</v>
      </c>
      <c r="BO916">
        <f t="shared" si="1254"/>
        <v>1</v>
      </c>
      <c r="BP916">
        <f t="shared" si="1254"/>
        <v>1</v>
      </c>
      <c r="BQ916">
        <f t="shared" si="1254"/>
        <v>1</v>
      </c>
      <c r="BR916">
        <f t="shared" si="1240"/>
        <v>407</v>
      </c>
      <c r="BS916">
        <f t="shared" si="1252"/>
        <v>441</v>
      </c>
      <c r="BT916">
        <f t="shared" si="1253"/>
        <v>563</v>
      </c>
      <c r="BV916">
        <f t="shared" si="1241"/>
        <v>0</v>
      </c>
      <c r="BW916">
        <f t="shared" si="1242"/>
        <v>0</v>
      </c>
      <c r="BX916">
        <f t="shared" si="1243"/>
        <v>0</v>
      </c>
      <c r="BY916">
        <f t="shared" ref="BY916:BY979" si="1265">IF(SUM(BV916:BX916)=0,1,0)</f>
        <v>1</v>
      </c>
    </row>
    <row r="917" spans="1:77" x14ac:dyDescent="0.25">
      <c r="A917" t="str">
        <f t="shared" si="1244"/>
        <v>34011</v>
      </c>
      <c r="D917">
        <v>3</v>
      </c>
      <c r="E917">
        <v>40</v>
      </c>
      <c r="F917">
        <v>40.5</v>
      </c>
      <c r="G917">
        <v>11</v>
      </c>
      <c r="H917">
        <v>11.5</v>
      </c>
      <c r="I917">
        <v>0</v>
      </c>
      <c r="J917">
        <v>26</v>
      </c>
      <c r="K917">
        <v>30</v>
      </c>
      <c r="L917">
        <v>45.5</v>
      </c>
      <c r="M917" s="115">
        <f t="shared" si="1229"/>
        <v>1374.96</v>
      </c>
      <c r="N917" s="7">
        <v>3533.107636511756</v>
      </c>
      <c r="O917" s="7">
        <v>3835.359341571188</v>
      </c>
      <c r="P917" s="7">
        <v>4891.8999999999996</v>
      </c>
      <c r="Q917" s="121" t="s">
        <v>392</v>
      </c>
      <c r="R917">
        <v>1</v>
      </c>
      <c r="S917">
        <v>1</v>
      </c>
      <c r="T917">
        <v>1</v>
      </c>
      <c r="U917" t="e">
        <f t="shared" si="1230"/>
        <v>#VALUE!</v>
      </c>
      <c r="V917">
        <f t="shared" si="1231"/>
        <v>1944</v>
      </c>
      <c r="W917">
        <f t="shared" si="1232"/>
        <v>2111</v>
      </c>
      <c r="X917">
        <f t="shared" si="1233"/>
        <v>2692</v>
      </c>
      <c r="Y917" t="e">
        <f t="shared" si="1258"/>
        <v>#VALUE!</v>
      </c>
      <c r="Z917">
        <f t="shared" si="1259"/>
        <v>334</v>
      </c>
      <c r="AA917">
        <f t="shared" si="1260"/>
        <v>363</v>
      </c>
      <c r="AB917" s="8">
        <f t="shared" si="1261"/>
        <v>463</v>
      </c>
      <c r="AC917" s="213" t="e">
        <f t="shared" si="1245"/>
        <v>#VALUE!</v>
      </c>
      <c r="AD917" s="213">
        <f t="shared" si="1246"/>
        <v>0.72287776844191287</v>
      </c>
      <c r="AE917" s="213">
        <f t="shared" si="1247"/>
        <v>0.85140364260994417</v>
      </c>
      <c r="AF917" s="213">
        <f t="shared" si="1248"/>
        <v>1.3739384816047238</v>
      </c>
      <c r="AG917" s="167">
        <f t="shared" si="1234"/>
        <v>3.969E-4</v>
      </c>
      <c r="AH917" s="167">
        <f t="shared" si="1235"/>
        <v>1.7345999999999999</v>
      </c>
      <c r="AI917" s="167">
        <f t="shared" si="1236"/>
        <v>4</v>
      </c>
      <c r="AJ917" s="167">
        <f t="shared" si="1237"/>
        <v>5.7428799999999995E-4</v>
      </c>
      <c r="AK917" s="115">
        <v>592</v>
      </c>
      <c r="AL917" s="7">
        <v>642</v>
      </c>
      <c r="AM917" s="7">
        <v>819</v>
      </c>
      <c r="AN917">
        <v>1</v>
      </c>
      <c r="AO917">
        <v>1</v>
      </c>
      <c r="AP917">
        <v>1</v>
      </c>
      <c r="AQ917">
        <f t="shared" si="1238"/>
        <v>667</v>
      </c>
      <c r="AR917">
        <f t="shared" si="1238"/>
        <v>723</v>
      </c>
      <c r="AS917">
        <f t="shared" si="1257"/>
        <v>922</v>
      </c>
      <c r="AT917">
        <f t="shared" si="1262"/>
        <v>287</v>
      </c>
      <c r="AU917">
        <f t="shared" si="1263"/>
        <v>311</v>
      </c>
      <c r="AV917" s="8">
        <f t="shared" si="1264"/>
        <v>396</v>
      </c>
      <c r="AW917" s="213">
        <f t="shared" si="1249"/>
        <v>0.53662942974677441</v>
      </c>
      <c r="AX917" s="213">
        <f t="shared" si="1250"/>
        <v>0.62832281717466187</v>
      </c>
      <c r="AY917" s="213">
        <f t="shared" si="1251"/>
        <v>1.0102575811912089</v>
      </c>
      <c r="AZ917" s="119">
        <f t="shared" si="1256"/>
        <v>0.5</v>
      </c>
      <c r="BA917" s="1">
        <v>11</v>
      </c>
      <c r="BB917">
        <v>12.4</v>
      </c>
      <c r="BC917">
        <v>19.2</v>
      </c>
      <c r="BE917" s="7">
        <v>2022</v>
      </c>
      <c r="BG917" s="123">
        <f t="shared" si="1239"/>
        <v>0.68</v>
      </c>
      <c r="BJ917">
        <v>0</v>
      </c>
      <c r="BK917">
        <v>11.2</v>
      </c>
      <c r="BL917">
        <v>13</v>
      </c>
      <c r="BM917">
        <v>21.85</v>
      </c>
      <c r="BO917">
        <f t="shared" si="1254"/>
        <v>1</v>
      </c>
      <c r="BP917">
        <f t="shared" si="1254"/>
        <v>1</v>
      </c>
      <c r="BQ917">
        <f t="shared" si="1254"/>
        <v>1</v>
      </c>
      <c r="BR917">
        <f t="shared" si="1240"/>
        <v>667</v>
      </c>
      <c r="BS917">
        <f t="shared" si="1252"/>
        <v>723</v>
      </c>
      <c r="BT917">
        <f t="shared" si="1253"/>
        <v>922</v>
      </c>
      <c r="BV917">
        <f t="shared" si="1241"/>
        <v>0</v>
      </c>
      <c r="BW917">
        <f t="shared" si="1242"/>
        <v>0</v>
      </c>
      <c r="BX917">
        <f t="shared" si="1243"/>
        <v>0</v>
      </c>
      <c r="BY917">
        <f t="shared" si="1265"/>
        <v>1</v>
      </c>
    </row>
    <row r="918" spans="1:77" x14ac:dyDescent="0.25">
      <c r="A918" t="str">
        <f t="shared" si="1244"/>
        <v>34015</v>
      </c>
      <c r="D918">
        <v>3</v>
      </c>
      <c r="E918">
        <v>40</v>
      </c>
      <c r="F918">
        <v>40.5</v>
      </c>
      <c r="G918">
        <v>15</v>
      </c>
      <c r="H918">
        <v>16.5</v>
      </c>
      <c r="I918">
        <v>0</v>
      </c>
      <c r="J918">
        <v>26</v>
      </c>
      <c r="K918">
        <v>30</v>
      </c>
      <c r="L918">
        <v>46.4</v>
      </c>
      <c r="M918" s="115">
        <f t="shared" si="1229"/>
        <v>2007.2</v>
      </c>
      <c r="N918" s="7">
        <v>3021.1783832091446</v>
      </c>
      <c r="O918" s="7">
        <v>3225.6120441880121</v>
      </c>
      <c r="P918" s="7">
        <v>4597.96</v>
      </c>
      <c r="Q918" s="121" t="s">
        <v>392</v>
      </c>
      <c r="R918">
        <v>1</v>
      </c>
      <c r="S918">
        <v>1</v>
      </c>
      <c r="T918">
        <v>1</v>
      </c>
      <c r="U918" t="e">
        <f t="shared" si="1230"/>
        <v>#VALUE!</v>
      </c>
      <c r="V918">
        <f t="shared" si="1231"/>
        <v>1663</v>
      </c>
      <c r="W918">
        <f t="shared" si="1232"/>
        <v>1775</v>
      </c>
      <c r="X918">
        <f t="shared" si="1233"/>
        <v>2530</v>
      </c>
      <c r="Y918" t="e">
        <f t="shared" si="1258"/>
        <v>#VALUE!</v>
      </c>
      <c r="Z918">
        <f t="shared" si="1259"/>
        <v>286</v>
      </c>
      <c r="AA918">
        <f t="shared" si="1260"/>
        <v>305</v>
      </c>
      <c r="AB918" s="8">
        <f t="shared" si="1261"/>
        <v>435</v>
      </c>
      <c r="AC918" s="213" t="e">
        <f t="shared" si="1245"/>
        <v>#VALUE!</v>
      </c>
      <c r="AD918" s="213">
        <f t="shared" si="1246"/>
        <v>0.38814819356562935</v>
      </c>
      <c r="AE918" s="213">
        <f t="shared" si="1247"/>
        <v>0.44107427657244969</v>
      </c>
      <c r="AF918" s="213">
        <f t="shared" si="1248"/>
        <v>0.89339578260076935</v>
      </c>
      <c r="AG918" s="167">
        <f t="shared" si="1234"/>
        <v>2.0829999999999999E-4</v>
      </c>
      <c r="AH918" s="167">
        <f t="shared" si="1235"/>
        <v>1.724</v>
      </c>
      <c r="AI918" s="167">
        <f t="shared" si="1236"/>
        <v>2</v>
      </c>
      <c r="AJ918" s="167">
        <f t="shared" si="1237"/>
        <v>4.6182900000000003E-4</v>
      </c>
      <c r="AK918" s="115">
        <v>412.40297880742492</v>
      </c>
      <c r="AL918" s="7">
        <v>440.30899429620177</v>
      </c>
      <c r="AM918" s="7">
        <v>627.64</v>
      </c>
      <c r="AN918">
        <v>1</v>
      </c>
      <c r="AO918">
        <v>1</v>
      </c>
      <c r="AP918">
        <v>1</v>
      </c>
      <c r="AQ918">
        <f t="shared" si="1238"/>
        <v>464</v>
      </c>
      <c r="AR918">
        <f t="shared" si="1238"/>
        <v>496</v>
      </c>
      <c r="AS918">
        <f t="shared" si="1257"/>
        <v>707</v>
      </c>
      <c r="AT918">
        <f t="shared" si="1262"/>
        <v>200</v>
      </c>
      <c r="AU918">
        <f t="shared" si="1263"/>
        <v>213</v>
      </c>
      <c r="AV918" s="8">
        <f t="shared" si="1264"/>
        <v>304</v>
      </c>
      <c r="AW918" s="213">
        <f t="shared" si="1249"/>
        <v>0.19072333721783305</v>
      </c>
      <c r="AX918" s="213">
        <f t="shared" si="1250"/>
        <v>0.21613386987015321</v>
      </c>
      <c r="AY918" s="213">
        <f t="shared" si="1251"/>
        <v>0.43820479047963795</v>
      </c>
      <c r="AZ918" s="119">
        <f t="shared" si="1256"/>
        <v>0.4</v>
      </c>
      <c r="BA918" s="1">
        <v>11.5</v>
      </c>
      <c r="BB918">
        <v>12.8</v>
      </c>
      <c r="BC918">
        <v>19.600000000000001</v>
      </c>
      <c r="BE918" s="7">
        <v>2509</v>
      </c>
      <c r="BG918" s="123">
        <f t="shared" si="1239"/>
        <v>0.8</v>
      </c>
      <c r="BJ918">
        <v>0</v>
      </c>
      <c r="BK918">
        <v>10</v>
      </c>
      <c r="BL918">
        <v>11.8</v>
      </c>
      <c r="BM918">
        <v>21.85</v>
      </c>
      <c r="BO918">
        <f t="shared" si="1254"/>
        <v>1</v>
      </c>
      <c r="BP918">
        <f t="shared" si="1254"/>
        <v>1</v>
      </c>
      <c r="BQ918">
        <f t="shared" si="1254"/>
        <v>1</v>
      </c>
      <c r="BR918">
        <f t="shared" si="1240"/>
        <v>464</v>
      </c>
      <c r="BS918">
        <f t="shared" si="1252"/>
        <v>496</v>
      </c>
      <c r="BT918">
        <f t="shared" si="1253"/>
        <v>707</v>
      </c>
      <c r="BV918">
        <f t="shared" si="1241"/>
        <v>0</v>
      </c>
      <c r="BW918">
        <f t="shared" si="1242"/>
        <v>0</v>
      </c>
      <c r="BX918">
        <f t="shared" si="1243"/>
        <v>0</v>
      </c>
      <c r="BY918">
        <f t="shared" si="1265"/>
        <v>1</v>
      </c>
    </row>
    <row r="919" spans="1:77" x14ac:dyDescent="0.25">
      <c r="A919" t="str">
        <f t="shared" si="1244"/>
        <v>34016</v>
      </c>
      <c r="D919">
        <v>3</v>
      </c>
      <c r="E919">
        <v>40</v>
      </c>
      <c r="F919">
        <v>40.5</v>
      </c>
      <c r="G919">
        <v>16</v>
      </c>
      <c r="H919">
        <v>16.5</v>
      </c>
      <c r="I919">
        <v>0</v>
      </c>
      <c r="J919">
        <v>26</v>
      </c>
      <c r="K919">
        <v>30</v>
      </c>
      <c r="L919">
        <v>46.4</v>
      </c>
      <c r="M919" s="115">
        <f t="shared" si="1229"/>
        <v>1849.6000000000001</v>
      </c>
      <c r="N919" s="7">
        <v>4417.9368883555589</v>
      </c>
      <c r="O919" s="7">
        <v>4716.8848144627045</v>
      </c>
      <c r="P919" s="7">
        <v>6723.7</v>
      </c>
      <c r="Q919" s="121" t="s">
        <v>392</v>
      </c>
      <c r="R919">
        <v>1</v>
      </c>
      <c r="S919">
        <v>1</v>
      </c>
      <c r="T919">
        <v>1</v>
      </c>
      <c r="U919" t="e">
        <f t="shared" si="1230"/>
        <v>#VALUE!</v>
      </c>
      <c r="V919">
        <f t="shared" si="1231"/>
        <v>2431</v>
      </c>
      <c r="W919">
        <f t="shared" si="1232"/>
        <v>2596</v>
      </c>
      <c r="X919">
        <f t="shared" si="1233"/>
        <v>3700</v>
      </c>
      <c r="Y919" t="e">
        <f t="shared" si="1258"/>
        <v>#VALUE!</v>
      </c>
      <c r="Z919">
        <f t="shared" si="1259"/>
        <v>418</v>
      </c>
      <c r="AA919">
        <f t="shared" si="1260"/>
        <v>447</v>
      </c>
      <c r="AB919" s="8">
        <f t="shared" si="1261"/>
        <v>636</v>
      </c>
      <c r="AC919" s="213" t="e">
        <f t="shared" si="1245"/>
        <v>#VALUE!</v>
      </c>
      <c r="AD919" s="213">
        <f t="shared" si="1246"/>
        <v>2.453921471076181</v>
      </c>
      <c r="AE919" s="213">
        <f t="shared" si="1247"/>
        <v>2.8047809355505091</v>
      </c>
      <c r="AF919" s="213">
        <f t="shared" si="1248"/>
        <v>5.663483892655969</v>
      </c>
      <c r="AG919" s="167">
        <f t="shared" si="1234"/>
        <v>2.0829999999999999E-4</v>
      </c>
      <c r="AH919" s="167">
        <f t="shared" si="1235"/>
        <v>1.724</v>
      </c>
      <c r="AI919" s="167">
        <f t="shared" si="1236"/>
        <v>4</v>
      </c>
      <c r="AJ919" s="167">
        <f t="shared" si="1237"/>
        <v>1.392796E-3</v>
      </c>
      <c r="AK919" s="115">
        <v>676</v>
      </c>
      <c r="AL919" s="7">
        <v>722</v>
      </c>
      <c r="AM919" s="7">
        <v>1030</v>
      </c>
      <c r="AN919">
        <v>1</v>
      </c>
      <c r="AO919">
        <v>1</v>
      </c>
      <c r="AP919">
        <v>1</v>
      </c>
      <c r="AQ919">
        <f t="shared" si="1238"/>
        <v>761</v>
      </c>
      <c r="AR919">
        <f t="shared" si="1238"/>
        <v>813</v>
      </c>
      <c r="AS919">
        <f t="shared" si="1257"/>
        <v>1160</v>
      </c>
      <c r="AT919">
        <f t="shared" si="1262"/>
        <v>327</v>
      </c>
      <c r="AU919">
        <f t="shared" si="1263"/>
        <v>350</v>
      </c>
      <c r="AV919" s="8">
        <f t="shared" si="1264"/>
        <v>499</v>
      </c>
      <c r="AW919" s="213">
        <f t="shared" si="1249"/>
        <v>1.5047331412617495</v>
      </c>
      <c r="AX919" s="213">
        <f t="shared" si="1250"/>
        <v>1.7228896160211382</v>
      </c>
      <c r="AY919" s="213">
        <f t="shared" si="1251"/>
        <v>3.4924146755825536</v>
      </c>
      <c r="AZ919" s="119">
        <f t="shared" si="1256"/>
        <v>0.8</v>
      </c>
      <c r="BA919" s="1">
        <v>11.5</v>
      </c>
      <c r="BB919">
        <v>12.8</v>
      </c>
      <c r="BC919">
        <v>19.600000000000001</v>
      </c>
      <c r="BE919" s="7">
        <v>2720</v>
      </c>
      <c r="BG919" s="123">
        <f t="shared" si="1239"/>
        <v>0.68</v>
      </c>
      <c r="BJ919">
        <v>0</v>
      </c>
      <c r="BK919">
        <v>10</v>
      </c>
      <c r="BL919">
        <v>11.8</v>
      </c>
      <c r="BM919">
        <v>21.85</v>
      </c>
      <c r="BO919">
        <f t="shared" si="1254"/>
        <v>1</v>
      </c>
      <c r="BP919">
        <f t="shared" si="1254"/>
        <v>1</v>
      </c>
      <c r="BQ919">
        <f t="shared" si="1254"/>
        <v>1</v>
      </c>
      <c r="BR919">
        <f t="shared" si="1240"/>
        <v>761</v>
      </c>
      <c r="BS919">
        <f t="shared" si="1252"/>
        <v>813</v>
      </c>
      <c r="BT919">
        <f t="shared" si="1253"/>
        <v>1160</v>
      </c>
      <c r="BV919">
        <f t="shared" si="1241"/>
        <v>0</v>
      </c>
      <c r="BW919">
        <f t="shared" si="1242"/>
        <v>0</v>
      </c>
      <c r="BX919">
        <f t="shared" si="1243"/>
        <v>0</v>
      </c>
      <c r="BY919">
        <f t="shared" si="1265"/>
        <v>1</v>
      </c>
    </row>
    <row r="920" spans="1:77" x14ac:dyDescent="0.25">
      <c r="A920" t="str">
        <f t="shared" si="1244"/>
        <v>34020</v>
      </c>
      <c r="D920">
        <v>3</v>
      </c>
      <c r="E920">
        <v>40</v>
      </c>
      <c r="F920">
        <v>40.5</v>
      </c>
      <c r="G920">
        <v>20</v>
      </c>
      <c r="H920">
        <v>21.5</v>
      </c>
      <c r="I920">
        <v>0</v>
      </c>
      <c r="J920">
        <v>26</v>
      </c>
      <c r="K920">
        <v>30</v>
      </c>
      <c r="L920">
        <v>46.4</v>
      </c>
      <c r="M920" s="115">
        <f t="shared" si="1229"/>
        <v>2811.2000000000003</v>
      </c>
      <c r="N920" s="7">
        <v>4165.887726998767</v>
      </c>
      <c r="O920" s="7">
        <v>4522.2727563025155</v>
      </c>
      <c r="P920" s="7">
        <v>5768.04</v>
      </c>
      <c r="Q920" s="121" t="s">
        <v>392</v>
      </c>
      <c r="R920">
        <v>1</v>
      </c>
      <c r="S920">
        <v>1</v>
      </c>
      <c r="T920">
        <v>1</v>
      </c>
      <c r="U920" t="e">
        <f t="shared" si="1230"/>
        <v>#VALUE!</v>
      </c>
      <c r="V920">
        <f t="shared" si="1231"/>
        <v>2293</v>
      </c>
      <c r="W920">
        <f t="shared" si="1232"/>
        <v>2489</v>
      </c>
      <c r="X920">
        <f t="shared" si="1233"/>
        <v>3174</v>
      </c>
      <c r="Y920" t="e">
        <f t="shared" si="1258"/>
        <v>#VALUE!</v>
      </c>
      <c r="Z920">
        <f t="shared" si="1259"/>
        <v>394</v>
      </c>
      <c r="AA920">
        <f t="shared" si="1260"/>
        <v>428</v>
      </c>
      <c r="AB920" s="8">
        <f t="shared" si="1261"/>
        <v>546</v>
      </c>
      <c r="AC920" s="213" t="e">
        <f t="shared" si="1245"/>
        <v>#VALUE!</v>
      </c>
      <c r="AD920" s="213">
        <f t="shared" si="1246"/>
        <v>0.59180269922579254</v>
      </c>
      <c r="AE920" s="213">
        <f t="shared" si="1247"/>
        <v>0.69784179378864852</v>
      </c>
      <c r="AF920" s="213">
        <f t="shared" si="1248"/>
        <v>1.1333593328921729</v>
      </c>
      <c r="AG920" s="167">
        <f t="shared" si="1234"/>
        <v>1.2760000000000001E-4</v>
      </c>
      <c r="AH920" s="167">
        <f t="shared" si="1235"/>
        <v>1.7219</v>
      </c>
      <c r="AI920" s="167">
        <f t="shared" si="1236"/>
        <v>2</v>
      </c>
      <c r="AJ920" s="167">
        <f t="shared" si="1237"/>
        <v>3.76611E-4</v>
      </c>
      <c r="AK920" s="115">
        <v>514.83890668473202</v>
      </c>
      <c r="AL920" s="7">
        <v>558.88255136973487</v>
      </c>
      <c r="AM920" s="7">
        <v>712.84</v>
      </c>
      <c r="AN920">
        <v>1</v>
      </c>
      <c r="AO920">
        <v>1</v>
      </c>
      <c r="AP920">
        <v>1</v>
      </c>
      <c r="AQ920">
        <f t="shared" si="1238"/>
        <v>580</v>
      </c>
      <c r="AR920">
        <f t="shared" si="1238"/>
        <v>629</v>
      </c>
      <c r="AS920">
        <f t="shared" si="1257"/>
        <v>803</v>
      </c>
      <c r="AT920">
        <f t="shared" si="1262"/>
        <v>249</v>
      </c>
      <c r="AU920">
        <f t="shared" si="1263"/>
        <v>270</v>
      </c>
      <c r="AV920" s="8">
        <f t="shared" si="1264"/>
        <v>345</v>
      </c>
      <c r="AW920" s="213">
        <f t="shared" si="1249"/>
        <v>0.23739033900325895</v>
      </c>
      <c r="AX920" s="213">
        <f t="shared" si="1250"/>
        <v>0.27889654747160258</v>
      </c>
      <c r="AY920" s="213">
        <f t="shared" si="1251"/>
        <v>0.45430037565684633</v>
      </c>
      <c r="AZ920" s="119">
        <f t="shared" si="1256"/>
        <v>0.5</v>
      </c>
      <c r="BA920" s="1">
        <v>11.5</v>
      </c>
      <c r="BB920">
        <v>12.8</v>
      </c>
      <c r="BC920">
        <v>19.600000000000001</v>
      </c>
      <c r="BE920" s="7">
        <v>3514</v>
      </c>
      <c r="BG920" s="123">
        <f t="shared" si="1239"/>
        <v>0.8</v>
      </c>
      <c r="BJ920">
        <v>0</v>
      </c>
      <c r="BK920">
        <v>10</v>
      </c>
      <c r="BL920">
        <v>11.8</v>
      </c>
      <c r="BM920">
        <v>21.85</v>
      </c>
      <c r="BO920">
        <f t="shared" si="1254"/>
        <v>1</v>
      </c>
      <c r="BP920">
        <f t="shared" si="1254"/>
        <v>1</v>
      </c>
      <c r="BQ920">
        <f t="shared" si="1254"/>
        <v>1</v>
      </c>
      <c r="BR920">
        <f t="shared" si="1240"/>
        <v>580</v>
      </c>
      <c r="BS920">
        <f t="shared" si="1252"/>
        <v>629</v>
      </c>
      <c r="BT920">
        <f t="shared" si="1253"/>
        <v>803</v>
      </c>
      <c r="BV920">
        <f t="shared" si="1241"/>
        <v>0</v>
      </c>
      <c r="BW920">
        <f t="shared" si="1242"/>
        <v>0</v>
      </c>
      <c r="BX920">
        <f t="shared" si="1243"/>
        <v>0</v>
      </c>
      <c r="BY920">
        <f t="shared" si="1265"/>
        <v>1</v>
      </c>
    </row>
    <row r="921" spans="1:77" x14ac:dyDescent="0.25">
      <c r="A921" t="str">
        <f t="shared" si="1244"/>
        <v>34021</v>
      </c>
      <c r="D921">
        <v>3</v>
      </c>
      <c r="E921">
        <v>40</v>
      </c>
      <c r="F921">
        <v>40.5</v>
      </c>
      <c r="G921">
        <v>21</v>
      </c>
      <c r="H921">
        <v>21.5</v>
      </c>
      <c r="I921">
        <v>0</v>
      </c>
      <c r="J921">
        <v>26</v>
      </c>
      <c r="K921">
        <v>30</v>
      </c>
      <c r="L921">
        <v>46.4</v>
      </c>
      <c r="M921" s="115">
        <f t="shared" si="1229"/>
        <v>2910.4</v>
      </c>
      <c r="N921" s="7">
        <v>5689.6682460807178</v>
      </c>
      <c r="O921" s="7">
        <v>6074.6702425752001</v>
      </c>
      <c r="P921" s="7">
        <v>8659.16</v>
      </c>
      <c r="Q921" s="121" t="s">
        <v>392</v>
      </c>
      <c r="R921">
        <v>1</v>
      </c>
      <c r="S921">
        <v>1</v>
      </c>
      <c r="T921">
        <v>1</v>
      </c>
      <c r="U921" t="e">
        <f t="shared" si="1230"/>
        <v>#VALUE!</v>
      </c>
      <c r="V921">
        <f t="shared" si="1231"/>
        <v>3131</v>
      </c>
      <c r="W921">
        <f t="shared" si="1232"/>
        <v>3343</v>
      </c>
      <c r="X921">
        <f t="shared" si="1233"/>
        <v>4765</v>
      </c>
      <c r="Y921" t="e">
        <f t="shared" si="1258"/>
        <v>#VALUE!</v>
      </c>
      <c r="Z921">
        <f t="shared" si="1259"/>
        <v>539</v>
      </c>
      <c r="AA921">
        <f t="shared" si="1260"/>
        <v>575</v>
      </c>
      <c r="AB921" s="8">
        <f t="shared" si="1261"/>
        <v>820</v>
      </c>
      <c r="AC921" s="213" t="e">
        <f t="shared" si="1245"/>
        <v>#VALUE!</v>
      </c>
      <c r="AD921" s="213">
        <f t="shared" si="1246"/>
        <v>1.5286839225836033</v>
      </c>
      <c r="AE921" s="213">
        <f t="shared" si="1247"/>
        <v>1.7383939083664006</v>
      </c>
      <c r="AF921" s="213">
        <f t="shared" si="1248"/>
        <v>3.5215894798884615</v>
      </c>
      <c r="AG921" s="167">
        <f t="shared" si="1234"/>
        <v>1.2760000000000001E-4</v>
      </c>
      <c r="AH921" s="167">
        <f t="shared" si="1235"/>
        <v>1.7219</v>
      </c>
      <c r="AI921" s="167">
        <f t="shared" si="1236"/>
        <v>4</v>
      </c>
      <c r="AJ921" s="167">
        <f t="shared" si="1237"/>
        <v>5.1420100000000005E-4</v>
      </c>
      <c r="AK921" s="115">
        <v>738.0333851508442</v>
      </c>
      <c r="AL921" s="7">
        <v>787.97378843505794</v>
      </c>
      <c r="AM921" s="7">
        <v>1123.22</v>
      </c>
      <c r="AN921">
        <v>1</v>
      </c>
      <c r="AO921">
        <v>1</v>
      </c>
      <c r="AP921">
        <v>1</v>
      </c>
      <c r="AQ921">
        <f t="shared" si="1238"/>
        <v>831</v>
      </c>
      <c r="AR921">
        <f t="shared" si="1238"/>
        <v>887</v>
      </c>
      <c r="AS921">
        <f t="shared" si="1257"/>
        <v>1265</v>
      </c>
      <c r="AT921">
        <f t="shared" si="1262"/>
        <v>357</v>
      </c>
      <c r="AU921">
        <f t="shared" si="1263"/>
        <v>381</v>
      </c>
      <c r="AV921" s="8">
        <f t="shared" si="1264"/>
        <v>544</v>
      </c>
      <c r="AW921" s="213">
        <f t="shared" si="1249"/>
        <v>0.67406564716320883</v>
      </c>
      <c r="AX921" s="213">
        <f t="shared" si="1250"/>
        <v>0.76709268357941929</v>
      </c>
      <c r="AY921" s="213">
        <f t="shared" si="1251"/>
        <v>1.5570079322598627</v>
      </c>
      <c r="AZ921" s="119">
        <f t="shared" si="1256"/>
        <v>1.1000000000000001</v>
      </c>
      <c r="BA921" s="1">
        <v>11.5</v>
      </c>
      <c r="BB921">
        <v>12.8</v>
      </c>
      <c r="BC921">
        <v>19.600000000000001</v>
      </c>
      <c r="BE921" s="7">
        <v>3638</v>
      </c>
      <c r="BG921" s="123">
        <f t="shared" si="1239"/>
        <v>0.8</v>
      </c>
      <c r="BJ921">
        <v>0</v>
      </c>
      <c r="BK921">
        <v>10</v>
      </c>
      <c r="BL921">
        <v>11.8</v>
      </c>
      <c r="BM921">
        <v>21.85</v>
      </c>
      <c r="BO921">
        <f t="shared" si="1254"/>
        <v>1</v>
      </c>
      <c r="BP921">
        <f t="shared" si="1254"/>
        <v>1</v>
      </c>
      <c r="BQ921">
        <f t="shared" si="1254"/>
        <v>1</v>
      </c>
      <c r="BR921">
        <f t="shared" si="1240"/>
        <v>831</v>
      </c>
      <c r="BS921">
        <f t="shared" si="1252"/>
        <v>887</v>
      </c>
      <c r="BT921">
        <f t="shared" si="1253"/>
        <v>1265</v>
      </c>
      <c r="BV921">
        <f t="shared" si="1241"/>
        <v>0</v>
      </c>
      <c r="BW921">
        <f t="shared" si="1242"/>
        <v>0</v>
      </c>
      <c r="BX921">
        <f t="shared" si="1243"/>
        <v>0</v>
      </c>
      <c r="BY921">
        <f t="shared" si="1265"/>
        <v>1</v>
      </c>
    </row>
    <row r="922" spans="1:77" x14ac:dyDescent="0.25">
      <c r="A922" t="str">
        <f t="shared" si="1244"/>
        <v>34010</v>
      </c>
      <c r="D922">
        <v>3</v>
      </c>
      <c r="E922">
        <v>40</v>
      </c>
      <c r="F922">
        <v>40.5</v>
      </c>
      <c r="G922">
        <v>10</v>
      </c>
      <c r="H922">
        <v>11.5</v>
      </c>
      <c r="I922">
        <v>0</v>
      </c>
      <c r="J922">
        <v>26</v>
      </c>
      <c r="K922">
        <v>30</v>
      </c>
      <c r="L922">
        <v>46</v>
      </c>
      <c r="M922" s="115">
        <f t="shared" si="1229"/>
        <v>1559.7</v>
      </c>
      <c r="N922" s="7">
        <v>2970.6878039917879</v>
      </c>
      <c r="O922" s="7">
        <v>3224.8253922941558</v>
      </c>
      <c r="P922" s="7">
        <v>4113.18</v>
      </c>
      <c r="Q922" s="121" t="s">
        <v>392</v>
      </c>
      <c r="R922">
        <v>1</v>
      </c>
      <c r="S922">
        <v>1</v>
      </c>
      <c r="T922">
        <v>1</v>
      </c>
      <c r="U922" t="e">
        <f t="shared" si="1230"/>
        <v>#VALUE!</v>
      </c>
      <c r="V922">
        <f t="shared" si="1231"/>
        <v>1635</v>
      </c>
      <c r="W922">
        <f t="shared" si="1232"/>
        <v>1775</v>
      </c>
      <c r="X922">
        <f t="shared" si="1233"/>
        <v>2264</v>
      </c>
      <c r="Y922" t="e">
        <f t="shared" si="1258"/>
        <v>#VALUE!</v>
      </c>
      <c r="Z922">
        <f t="shared" si="1259"/>
        <v>281</v>
      </c>
      <c r="AA922">
        <f t="shared" si="1260"/>
        <v>305</v>
      </c>
      <c r="AB922" s="8">
        <f t="shared" si="1261"/>
        <v>389</v>
      </c>
      <c r="AC922" s="213" t="e">
        <f t="shared" si="1245"/>
        <v>#VALUE!</v>
      </c>
      <c r="AD922" s="213">
        <f t="shared" si="1246"/>
        <v>0.31947265478472098</v>
      </c>
      <c r="AE922" s="213">
        <f t="shared" si="1247"/>
        <v>0.37548235369662608</v>
      </c>
      <c r="AF922" s="213">
        <f t="shared" si="1248"/>
        <v>0.60665755297741553</v>
      </c>
      <c r="AG922" s="167">
        <f t="shared" si="1234"/>
        <v>3.969E-4</v>
      </c>
      <c r="AH922" s="167">
        <f t="shared" si="1235"/>
        <v>1.7345999999999999</v>
      </c>
      <c r="AI922" s="167">
        <f t="shared" si="1236"/>
        <v>2</v>
      </c>
      <c r="AJ922" s="167">
        <f t="shared" si="1237"/>
        <v>3.6734700000000002E-4</v>
      </c>
      <c r="AK922" s="115">
        <v>411.84801378696699</v>
      </c>
      <c r="AL922" s="7">
        <v>447.08095237792156</v>
      </c>
      <c r="AM922" s="7">
        <v>570.24</v>
      </c>
      <c r="AN922">
        <v>1</v>
      </c>
      <c r="AO922">
        <v>1</v>
      </c>
      <c r="AP922">
        <v>1</v>
      </c>
      <c r="AQ922">
        <f t="shared" si="1238"/>
        <v>464</v>
      </c>
      <c r="AR922">
        <f t="shared" si="1238"/>
        <v>503</v>
      </c>
      <c r="AS922">
        <f t="shared" si="1257"/>
        <v>642</v>
      </c>
      <c r="AT922">
        <f t="shared" si="1262"/>
        <v>200</v>
      </c>
      <c r="AU922">
        <f t="shared" si="1263"/>
        <v>216</v>
      </c>
      <c r="AV922" s="8">
        <f t="shared" si="1264"/>
        <v>276</v>
      </c>
      <c r="AW922" s="213">
        <f t="shared" si="1249"/>
        <v>0.1635228986602473</v>
      </c>
      <c r="AX922" s="213">
        <f t="shared" si="1250"/>
        <v>0.19027270896345205</v>
      </c>
      <c r="AY922" s="213">
        <f t="shared" si="1251"/>
        <v>0.30836692617648681</v>
      </c>
      <c r="AZ922" s="119">
        <f t="shared" si="1256"/>
        <v>0.3</v>
      </c>
      <c r="BA922" s="1">
        <v>12.2</v>
      </c>
      <c r="BB922">
        <v>13.7</v>
      </c>
      <c r="BC922">
        <v>22</v>
      </c>
      <c r="BE922" s="7">
        <v>1733</v>
      </c>
      <c r="BG922" s="123">
        <f t="shared" si="1239"/>
        <v>0.9</v>
      </c>
      <c r="BJ922">
        <v>0</v>
      </c>
      <c r="BK922">
        <v>10.9</v>
      </c>
      <c r="BL922">
        <v>12.7</v>
      </c>
      <c r="BM922">
        <v>21.85</v>
      </c>
      <c r="BO922">
        <f t="shared" si="1254"/>
        <v>1</v>
      </c>
      <c r="BP922">
        <f t="shared" si="1254"/>
        <v>1</v>
      </c>
      <c r="BQ922">
        <f t="shared" si="1254"/>
        <v>1</v>
      </c>
      <c r="BR922">
        <f t="shared" si="1240"/>
        <v>464</v>
      </c>
      <c r="BS922">
        <f t="shared" si="1252"/>
        <v>503</v>
      </c>
      <c r="BT922">
        <f t="shared" si="1253"/>
        <v>642</v>
      </c>
      <c r="BV922">
        <f t="shared" si="1241"/>
        <v>0</v>
      </c>
      <c r="BW922">
        <f t="shared" si="1242"/>
        <v>0</v>
      </c>
      <c r="BX922">
        <f t="shared" si="1243"/>
        <v>0</v>
      </c>
      <c r="BY922">
        <f t="shared" si="1265"/>
        <v>1</v>
      </c>
    </row>
    <row r="923" spans="1:77" x14ac:dyDescent="0.25">
      <c r="A923" t="str">
        <f t="shared" si="1244"/>
        <v>34011</v>
      </c>
      <c r="D923">
        <v>3</v>
      </c>
      <c r="E923">
        <v>40</v>
      </c>
      <c r="F923">
        <v>40.5</v>
      </c>
      <c r="G923">
        <v>11</v>
      </c>
      <c r="H923">
        <v>11.5</v>
      </c>
      <c r="I923">
        <v>0</v>
      </c>
      <c r="J923">
        <v>26</v>
      </c>
      <c r="K923">
        <v>30</v>
      </c>
      <c r="L923">
        <v>46</v>
      </c>
      <c r="M923" s="115">
        <f t="shared" si="1229"/>
        <v>1547</v>
      </c>
      <c r="N923" s="7">
        <v>4030.7284303866513</v>
      </c>
      <c r="O923" s="7">
        <v>4375.55079813051</v>
      </c>
      <c r="P923" s="7">
        <v>5580.9</v>
      </c>
      <c r="Q923" s="121" t="s">
        <v>392</v>
      </c>
      <c r="R923">
        <v>1</v>
      </c>
      <c r="S923">
        <v>1</v>
      </c>
      <c r="T923">
        <v>1</v>
      </c>
      <c r="U923" t="e">
        <f t="shared" si="1230"/>
        <v>#VALUE!</v>
      </c>
      <c r="V923">
        <f t="shared" si="1231"/>
        <v>2218</v>
      </c>
      <c r="W923">
        <f t="shared" si="1232"/>
        <v>2408</v>
      </c>
      <c r="X923">
        <f t="shared" si="1233"/>
        <v>3071</v>
      </c>
      <c r="Y923" t="e">
        <f t="shared" si="1258"/>
        <v>#VALUE!</v>
      </c>
      <c r="Z923">
        <f t="shared" si="1259"/>
        <v>382</v>
      </c>
      <c r="AA923">
        <f t="shared" si="1260"/>
        <v>414</v>
      </c>
      <c r="AB923" s="8">
        <f t="shared" si="1261"/>
        <v>528</v>
      </c>
      <c r="AC923" s="213" t="e">
        <f t="shared" si="1245"/>
        <v>#VALUE!</v>
      </c>
      <c r="AD923" s="213">
        <f t="shared" si="1246"/>
        <v>0.94122845291146395</v>
      </c>
      <c r="AE923" s="213">
        <f t="shared" si="1247"/>
        <v>1.1025496337942775</v>
      </c>
      <c r="AF923" s="213">
        <f t="shared" si="1248"/>
        <v>1.7793261611718829</v>
      </c>
      <c r="AG923" s="167">
        <f t="shared" si="1234"/>
        <v>3.969E-4</v>
      </c>
      <c r="AH923" s="167">
        <f t="shared" si="1235"/>
        <v>1.7345999999999999</v>
      </c>
      <c r="AI923" s="167">
        <f t="shared" si="1236"/>
        <v>4</v>
      </c>
      <c r="AJ923" s="167">
        <f t="shared" si="1237"/>
        <v>5.7428799999999995E-4</v>
      </c>
      <c r="AK923" s="115">
        <v>675.10313623602258</v>
      </c>
      <c r="AL923" s="7">
        <v>732.85712932403612</v>
      </c>
      <c r="AM923" s="7">
        <v>934.74</v>
      </c>
      <c r="AN923">
        <v>1</v>
      </c>
      <c r="AO923">
        <v>1</v>
      </c>
      <c r="AP923">
        <v>1</v>
      </c>
      <c r="AQ923">
        <f t="shared" si="1238"/>
        <v>760</v>
      </c>
      <c r="AR923">
        <f t="shared" si="1238"/>
        <v>825</v>
      </c>
      <c r="AS923">
        <f t="shared" si="1257"/>
        <v>1053</v>
      </c>
      <c r="AT923">
        <f t="shared" si="1262"/>
        <v>327</v>
      </c>
      <c r="AU923">
        <f t="shared" si="1263"/>
        <v>355</v>
      </c>
      <c r="AV923" s="8">
        <f t="shared" si="1264"/>
        <v>453</v>
      </c>
      <c r="AW923" s="213">
        <f t="shared" si="1249"/>
        <v>0.6934085498344007</v>
      </c>
      <c r="AX923" s="213">
        <f t="shared" si="1250"/>
        <v>0.81491270025186036</v>
      </c>
      <c r="AY923" s="213">
        <f t="shared" si="1251"/>
        <v>1.316161696279375</v>
      </c>
      <c r="AZ923" s="119">
        <f t="shared" si="1256"/>
        <v>0.5</v>
      </c>
      <c r="BA923" s="1">
        <v>12.2</v>
      </c>
      <c r="BB923">
        <v>13.7</v>
      </c>
      <c r="BC923">
        <v>22</v>
      </c>
      <c r="BE923" s="7">
        <v>2275</v>
      </c>
      <c r="BG923" s="123">
        <f t="shared" si="1239"/>
        <v>0.68</v>
      </c>
      <c r="BJ923">
        <v>0</v>
      </c>
      <c r="BK923">
        <v>10.9</v>
      </c>
      <c r="BL923">
        <v>12.7</v>
      </c>
      <c r="BM923">
        <v>21.85</v>
      </c>
      <c r="BO923">
        <f t="shared" si="1254"/>
        <v>1</v>
      </c>
      <c r="BP923">
        <f t="shared" si="1254"/>
        <v>1</v>
      </c>
      <c r="BQ923">
        <f t="shared" si="1254"/>
        <v>1</v>
      </c>
      <c r="BR923">
        <f t="shared" si="1240"/>
        <v>760</v>
      </c>
      <c r="BS923">
        <f t="shared" si="1252"/>
        <v>825</v>
      </c>
      <c r="BT923">
        <f t="shared" si="1253"/>
        <v>1053</v>
      </c>
      <c r="BV923">
        <f t="shared" si="1241"/>
        <v>0</v>
      </c>
      <c r="BW923">
        <f t="shared" si="1242"/>
        <v>0</v>
      </c>
      <c r="BX923">
        <f t="shared" si="1243"/>
        <v>0</v>
      </c>
      <c r="BY923">
        <f t="shared" si="1265"/>
        <v>1</v>
      </c>
    </row>
    <row r="924" spans="1:77" x14ac:dyDescent="0.25">
      <c r="A924" t="str">
        <f t="shared" si="1244"/>
        <v>34015</v>
      </c>
      <c r="D924">
        <v>3</v>
      </c>
      <c r="E924">
        <v>40</v>
      </c>
      <c r="F924">
        <v>40.5</v>
      </c>
      <c r="G924">
        <v>15</v>
      </c>
      <c r="H924">
        <v>16.5</v>
      </c>
      <c r="I924">
        <v>0</v>
      </c>
      <c r="J924">
        <v>26</v>
      </c>
      <c r="K924">
        <v>30</v>
      </c>
      <c r="L924">
        <v>46.4</v>
      </c>
      <c r="M924" s="115">
        <f t="shared" ref="M924:M987" si="1266">IF($N924-($BE924*$BG924)&gt;100,$BE924*$BG924,$N924-95)</f>
        <v>2257.6</v>
      </c>
      <c r="N924" s="7">
        <v>3233.3460619053994</v>
      </c>
      <c r="O924" s="7">
        <v>3452.1364439366635</v>
      </c>
      <c r="P924" s="7">
        <v>4920.8599999999997</v>
      </c>
      <c r="Q924" s="121" t="s">
        <v>392</v>
      </c>
      <c r="R924">
        <v>1</v>
      </c>
      <c r="S924">
        <v>1</v>
      </c>
      <c r="T924">
        <v>1</v>
      </c>
      <c r="U924" t="e">
        <f t="shared" ref="U924:U987" si="1267">ROUND(M924*POWER(CF_heat,Q924),0)</f>
        <v>#VALUE!</v>
      </c>
      <c r="V924">
        <f t="shared" ref="V924:V987" si="1268">ROUND(N924*POWER(CF_heat,R924),0)</f>
        <v>1779</v>
      </c>
      <c r="W924">
        <f t="shared" ref="W924:W987" si="1269">ROUND(O924*POWER(CF_heat,S924),0)</f>
        <v>1900</v>
      </c>
      <c r="X924">
        <f t="shared" ref="X924:X987" si="1270">ROUND(P924*POWER(CF_heat,T924),0)</f>
        <v>2708</v>
      </c>
      <c r="Y924" t="e">
        <f t="shared" si="1258"/>
        <v>#VALUE!</v>
      </c>
      <c r="Z924">
        <f t="shared" si="1259"/>
        <v>306</v>
      </c>
      <c r="AA924">
        <f t="shared" si="1260"/>
        <v>327</v>
      </c>
      <c r="AB924" s="8">
        <f t="shared" si="1261"/>
        <v>466</v>
      </c>
      <c r="AC924" s="213" t="e">
        <f t="shared" si="1245"/>
        <v>#VALUE!</v>
      </c>
      <c r="AD924" s="213">
        <f t="shared" si="1246"/>
        <v>0.44395308353982327</v>
      </c>
      <c r="AE924" s="213">
        <f t="shared" si="1247"/>
        <v>0.50656073034107485</v>
      </c>
      <c r="AF924" s="213">
        <f t="shared" si="1248"/>
        <v>1.024468902034114</v>
      </c>
      <c r="AG924" s="167">
        <f t="shared" ref="AG924:AG987" si="1271">IF($G924=$CO$103,CP$103,IF($G924=$CO$104,CP$104,IF($G924=$CO$105,CP$105,IF($G924=$CO$107,CP$107,IF($G924=$CO$108,CP$108,IF($G924=$CO$109,CP$109,IF($G924=$CO$111,CP$111,IF($G924=$CO$112,CP$112,IF($G924=$CO$113,CP$113,IF($G924=$CO$115,CP$115,IF($G924=$CO$116,CP$116,IF($G924=$CO$117,CP$117,IF($G924=$CO$119,CP$119,IF($G924=$CO$120,CP$120,))))))))))))))</f>
        <v>2.0829999999999999E-4</v>
      </c>
      <c r="AH924" s="167">
        <f t="shared" ref="AH924:AH987" si="1272">IF($G924=$CO$103,CQ$103,IF($G924=$CO$104,CQ$104,IF($G924=$CO$105,CQ$105,IF($G924=$CO$107,CQ$107,IF($G924=$CO$108,CQ$108,IF($G924=$CO$109,CQ$109,IF($G924=$CO$111,CQ$111,IF($G924=$CO$112,CQ$112,IF($G924=$CO$113,CQ$113,IF($G924=$CO$115,CQ$115,IF($G924=$CO$116,CQ$116,IF($G924=$CO$117,CQ$117,IF($G924=$CO$119,CQ$119,IF($G924=$CO$120,CQ$120,))))))))))))))</f>
        <v>1.724</v>
      </c>
      <c r="AI924" s="167">
        <f t="shared" ref="AI924:AI987" si="1273">IF($G924=$CO$103,CR$103,IF($G924=$CO$104,CR$104,IF($G924=$CO$105,CR$105,IF($G924=$CO$107,CR$107,IF($G924=$CO$108,CR$108,IF($G924=$CO$109,CR$109,IF($G924=$CO$111,CR$111,IF($G924=$CO$112,CR$112,IF($G924=$CO$113,CR$113,IF($G924=$CO$115,CR$115,IF($G924=$CO$116,CR$116,IF($G924=$CO$117,CR$117,IF($G924=$CO$119,CR$119,IF($G924=$CO$120,CR$120,))))))))))))))</f>
        <v>2</v>
      </c>
      <c r="AJ924" s="167">
        <f t="shared" ref="AJ924:AJ987" si="1274">IF($G924=$CO$103,CS$103,IF($G924=$CO$104,CS$104,IF($G924=$CO$105,CS$105,IF($G924=$CO$107,CS$107,IF($G924=$CO$108,CS$108,IF($G924=$CO$109,CS$109,IF($G924=$CO$111,CS$111,IF($G924=$CO$112,CS$112,IF($G924=$CO$113,CS$113,IF($G924=$CO$115,CS$115,IF($G924=$CO$116,CS$116,IF($G924=$CO$117,CS$117,IF($G924=$CO$119,CS$119,IF($G924=$CO$120,CS$120,))))))))))))))</f>
        <v>4.6182900000000003E-4</v>
      </c>
      <c r="AK924" s="115">
        <v>420.6820520547858</v>
      </c>
      <c r="AL924" s="7">
        <v>449.14828645115074</v>
      </c>
      <c r="AM924" s="7">
        <v>640.24</v>
      </c>
      <c r="AN924">
        <v>1</v>
      </c>
      <c r="AO924">
        <v>1</v>
      </c>
      <c r="AP924">
        <v>1</v>
      </c>
      <c r="AQ924">
        <f t="shared" ref="AQ924:AR987" si="1275">ROUND(AK924*POWER(CF_cool,AN924),0)</f>
        <v>474</v>
      </c>
      <c r="AR924">
        <f t="shared" si="1275"/>
        <v>506</v>
      </c>
      <c r="AS924">
        <f t="shared" si="1257"/>
        <v>721</v>
      </c>
      <c r="AT924">
        <f t="shared" si="1262"/>
        <v>204</v>
      </c>
      <c r="AU924">
        <f t="shared" si="1263"/>
        <v>218</v>
      </c>
      <c r="AV924" s="8">
        <f t="shared" si="1264"/>
        <v>310</v>
      </c>
      <c r="AW924" s="213">
        <f t="shared" si="1249"/>
        <v>0.19837363037328329</v>
      </c>
      <c r="AX924" s="213">
        <f t="shared" si="1250"/>
        <v>0.22632789938499726</v>
      </c>
      <c r="AY924" s="213">
        <f t="shared" si="1251"/>
        <v>0.45556151531127131</v>
      </c>
      <c r="AZ924" s="119">
        <f t="shared" si="1256"/>
        <v>0.4</v>
      </c>
      <c r="BA924" s="1">
        <v>11.5</v>
      </c>
      <c r="BB924">
        <v>12.8</v>
      </c>
      <c r="BC924">
        <v>19.600000000000001</v>
      </c>
      <c r="BE924" s="7">
        <v>2822</v>
      </c>
      <c r="BG924" s="123">
        <f t="shared" ref="BG924:BG987" si="1276">IF(G924=10,0.9,IF(G924=11,0.68,IF(G924=15,0.8,IF(G924=16,0.68,IF(G924=20,0.8,IF(G924=21,0.8))))))</f>
        <v>0.8</v>
      </c>
      <c r="BJ924">
        <v>0</v>
      </c>
      <c r="BK924">
        <v>10</v>
      </c>
      <c r="BL924">
        <v>11.8</v>
      </c>
      <c r="BM924">
        <v>21.85</v>
      </c>
      <c r="BO924">
        <f t="shared" si="1254"/>
        <v>1</v>
      </c>
      <c r="BP924">
        <f t="shared" si="1254"/>
        <v>1</v>
      </c>
      <c r="BQ924">
        <f t="shared" si="1254"/>
        <v>1</v>
      </c>
      <c r="BR924">
        <f t="shared" ref="BR924:BR987" si="1277">AQ924/BO924</f>
        <v>474</v>
      </c>
      <c r="BS924">
        <f t="shared" si="1252"/>
        <v>506</v>
      </c>
      <c r="BT924">
        <f t="shared" si="1253"/>
        <v>721</v>
      </c>
      <c r="BV924">
        <f t="shared" ref="BV924:BV987" si="1278">BR924-AQ924</f>
        <v>0</v>
      </c>
      <c r="BW924">
        <f t="shared" ref="BW924:BW987" si="1279">BS924-AR924</f>
        <v>0</v>
      </c>
      <c r="BX924">
        <f t="shared" ref="BX924:BX987" si="1280">BT924-AS924</f>
        <v>0</v>
      </c>
      <c r="BY924">
        <f t="shared" si="1265"/>
        <v>1</v>
      </c>
    </row>
    <row r="925" spans="1:77" x14ac:dyDescent="0.25">
      <c r="A925" t="str">
        <f t="shared" ref="A925:A988" si="1281">CONCATENATE(D925,E925,G925)</f>
        <v>34016</v>
      </c>
      <c r="D925">
        <v>3</v>
      </c>
      <c r="E925">
        <v>40</v>
      </c>
      <c r="F925">
        <v>40.5</v>
      </c>
      <c r="G925">
        <v>16</v>
      </c>
      <c r="H925">
        <v>16.5</v>
      </c>
      <c r="I925">
        <v>0</v>
      </c>
      <c r="J925">
        <v>26</v>
      </c>
      <c r="K925">
        <v>30</v>
      </c>
      <c r="L925">
        <v>46.4</v>
      </c>
      <c r="M925" s="115">
        <f t="shared" si="1266"/>
        <v>2080.8000000000002</v>
      </c>
      <c r="N925" s="7">
        <v>4843.4549704976926</v>
      </c>
      <c r="O925" s="7">
        <v>5171.1963699821436</v>
      </c>
      <c r="P925" s="7">
        <v>7371.3</v>
      </c>
      <c r="Q925" s="121" t="s">
        <v>392</v>
      </c>
      <c r="R925">
        <v>1</v>
      </c>
      <c r="S925">
        <v>1</v>
      </c>
      <c r="T925">
        <v>1</v>
      </c>
      <c r="U925" t="e">
        <f t="shared" si="1267"/>
        <v>#VALUE!</v>
      </c>
      <c r="V925">
        <f t="shared" si="1268"/>
        <v>2666</v>
      </c>
      <c r="W925">
        <f t="shared" si="1269"/>
        <v>2846</v>
      </c>
      <c r="X925">
        <f t="shared" si="1270"/>
        <v>4057</v>
      </c>
      <c r="Y925" t="e">
        <f t="shared" si="1258"/>
        <v>#VALUE!</v>
      </c>
      <c r="Z925">
        <f t="shared" si="1259"/>
        <v>459</v>
      </c>
      <c r="AA925">
        <f t="shared" si="1260"/>
        <v>490</v>
      </c>
      <c r="AB925" s="8">
        <f t="shared" si="1261"/>
        <v>698</v>
      </c>
      <c r="AC925" s="213" t="e">
        <f t="shared" ref="AC925:AC988" si="1282">(($AG925*(Y925^$AH925)*((($F925-14.4)*$AI925)/100))+($AJ925*(Y925^2)))*0.0098</f>
        <v>#VALUE!</v>
      </c>
      <c r="AD925" s="213">
        <f t="shared" ref="AD925:AD988" si="1283">(($AG925*(Z925^$AH925)*((($E925-14.4)*$AI925)/100))+($AJ925*(Z925^2)))*0.0098</f>
        <v>2.9567992037396911</v>
      </c>
      <c r="AE925" s="213">
        <f t="shared" ref="AE925:AE988" si="1284">(($AG925*(AA925^$AH925)*((($E925-14.4)*$AI925)/100))+($AJ925*(AA925^2)))*0.0098</f>
        <v>3.3680268809238174</v>
      </c>
      <c r="AF925" s="213">
        <f t="shared" ref="AF925:AF988" si="1285">(($AG925*(AB925^$AH925)*((($E925-14.4)*$AI925)/100))+($AJ925*(AB925^2)))*0.0098</f>
        <v>6.8171602138106886</v>
      </c>
      <c r="AG925" s="167">
        <f t="shared" si="1271"/>
        <v>2.0829999999999999E-4</v>
      </c>
      <c r="AH925" s="167">
        <f t="shared" si="1272"/>
        <v>1.724</v>
      </c>
      <c r="AI925" s="167">
        <f t="shared" si="1273"/>
        <v>4</v>
      </c>
      <c r="AJ925" s="167">
        <f t="shared" si="1274"/>
        <v>1.392796E-3</v>
      </c>
      <c r="AK925" s="115">
        <v>686.3088894339993</v>
      </c>
      <c r="AL925" s="7">
        <v>732.7492584003295</v>
      </c>
      <c r="AM925" s="7">
        <v>1044.5</v>
      </c>
      <c r="AN925">
        <v>1</v>
      </c>
      <c r="AO925">
        <v>1</v>
      </c>
      <c r="AP925">
        <v>1</v>
      </c>
      <c r="AQ925">
        <f t="shared" si="1275"/>
        <v>773</v>
      </c>
      <c r="AR925">
        <f t="shared" si="1275"/>
        <v>825</v>
      </c>
      <c r="AS925">
        <f t="shared" si="1257"/>
        <v>1176</v>
      </c>
      <c r="AT925">
        <f t="shared" si="1262"/>
        <v>332</v>
      </c>
      <c r="AU925">
        <f t="shared" si="1263"/>
        <v>355</v>
      </c>
      <c r="AV925" s="8">
        <f t="shared" si="1264"/>
        <v>506</v>
      </c>
      <c r="AW925" s="213">
        <f t="shared" ref="AW925:AW988" si="1286">(($AG925*(AT925^$AH925)*((($E925-14.4)*$AI925)/100))+($AJ925*(AT925^2)))*0.0098</f>
        <v>1.5509064473105816</v>
      </c>
      <c r="AX925" s="213">
        <f t="shared" ref="AX925:AX988" si="1287">(($AG925*(AU925^$AH925)*((($E925-14.4)*$AI925)/100))+($AJ925*(AU925^2)))*0.0098</f>
        <v>1.7722622881067953</v>
      </c>
      <c r="AY925" s="213">
        <f t="shared" ref="AY925:AY988" si="1288">(($AG925*(AV925^$AH925)*((($E925-14.4)*$AI925)/100))+($AJ925*(AV925^2)))*0.0098</f>
        <v>3.5907157837780477</v>
      </c>
      <c r="AZ925" s="119">
        <f t="shared" si="1256"/>
        <v>0.8</v>
      </c>
      <c r="BA925" s="1">
        <v>11.5</v>
      </c>
      <c r="BB925">
        <v>12.8</v>
      </c>
      <c r="BC925">
        <v>19.600000000000001</v>
      </c>
      <c r="BE925" s="7">
        <v>3060</v>
      </c>
      <c r="BG925" s="123">
        <f t="shared" si="1276"/>
        <v>0.68</v>
      </c>
      <c r="BJ925">
        <v>0</v>
      </c>
      <c r="BK925">
        <v>10</v>
      </c>
      <c r="BL925">
        <v>11.8</v>
      </c>
      <c r="BM925">
        <v>21.85</v>
      </c>
      <c r="BO925">
        <f t="shared" si="1254"/>
        <v>1</v>
      </c>
      <c r="BP925">
        <f t="shared" si="1254"/>
        <v>1</v>
      </c>
      <c r="BQ925">
        <f t="shared" si="1254"/>
        <v>1</v>
      </c>
      <c r="BR925">
        <f t="shared" si="1277"/>
        <v>773</v>
      </c>
      <c r="BS925">
        <f t="shared" ref="BS925:BS988" si="1289">AR925/BP925</f>
        <v>825</v>
      </c>
      <c r="BT925">
        <f t="shared" ref="BT925:BT988" si="1290">AS925/BQ925</f>
        <v>1176</v>
      </c>
      <c r="BV925">
        <f t="shared" si="1278"/>
        <v>0</v>
      </c>
      <c r="BW925">
        <f t="shared" si="1279"/>
        <v>0</v>
      </c>
      <c r="BX925">
        <f t="shared" si="1280"/>
        <v>0</v>
      </c>
      <c r="BY925">
        <f t="shared" si="1265"/>
        <v>1</v>
      </c>
    </row>
    <row r="926" spans="1:77" x14ac:dyDescent="0.25">
      <c r="A926" t="str">
        <f t="shared" si="1281"/>
        <v>34020</v>
      </c>
      <c r="D926">
        <v>3</v>
      </c>
      <c r="E926">
        <v>40</v>
      </c>
      <c r="F926">
        <v>40.5</v>
      </c>
      <c r="G926">
        <v>20</v>
      </c>
      <c r="H926">
        <v>21.5</v>
      </c>
      <c r="I926">
        <v>0</v>
      </c>
      <c r="J926">
        <v>26</v>
      </c>
      <c r="K926">
        <v>30</v>
      </c>
      <c r="L926">
        <v>46.4</v>
      </c>
      <c r="M926" s="115">
        <f t="shared" si="1266"/>
        <v>3162.4</v>
      </c>
      <c r="N926" s="7">
        <v>4497.8275192555193</v>
      </c>
      <c r="O926" s="7">
        <v>4882.6094666576164</v>
      </c>
      <c r="P926" s="7">
        <v>6227.64</v>
      </c>
      <c r="Q926" s="121" t="s">
        <v>392</v>
      </c>
      <c r="R926">
        <v>1</v>
      </c>
      <c r="S926">
        <v>1</v>
      </c>
      <c r="T926">
        <v>1</v>
      </c>
      <c r="U926" t="e">
        <f t="shared" si="1267"/>
        <v>#VALUE!</v>
      </c>
      <c r="V926">
        <f t="shared" si="1268"/>
        <v>2475</v>
      </c>
      <c r="W926">
        <f t="shared" si="1269"/>
        <v>2687</v>
      </c>
      <c r="X926">
        <f t="shared" si="1270"/>
        <v>3427</v>
      </c>
      <c r="Y926" t="e">
        <f t="shared" si="1258"/>
        <v>#VALUE!</v>
      </c>
      <c r="Z926">
        <f t="shared" si="1259"/>
        <v>426</v>
      </c>
      <c r="AA926">
        <f t="shared" si="1260"/>
        <v>462</v>
      </c>
      <c r="AB926" s="8">
        <f t="shared" si="1261"/>
        <v>589</v>
      </c>
      <c r="AC926" s="213" t="e">
        <f t="shared" si="1282"/>
        <v>#VALUE!</v>
      </c>
      <c r="AD926" s="213">
        <f t="shared" si="1283"/>
        <v>0.69136322921941051</v>
      </c>
      <c r="AE926" s="213">
        <f t="shared" si="1284"/>
        <v>0.81258462403097553</v>
      </c>
      <c r="AF926" s="213">
        <f t="shared" si="1285"/>
        <v>1.3181002409282503</v>
      </c>
      <c r="AG926" s="167">
        <f t="shared" si="1271"/>
        <v>1.2760000000000001E-4</v>
      </c>
      <c r="AH926" s="167">
        <f t="shared" si="1272"/>
        <v>1.7219</v>
      </c>
      <c r="AI926" s="167">
        <f t="shared" si="1273"/>
        <v>2</v>
      </c>
      <c r="AJ926" s="167">
        <f t="shared" si="1274"/>
        <v>3.76611E-4</v>
      </c>
      <c r="AK926" s="115">
        <v>526.1057925837863</v>
      </c>
      <c r="AL926" s="7">
        <v>571.11330132956857</v>
      </c>
      <c r="AM926" s="7">
        <v>728.44</v>
      </c>
      <c r="AN926">
        <v>1</v>
      </c>
      <c r="AO926">
        <v>1</v>
      </c>
      <c r="AP926">
        <v>1</v>
      </c>
      <c r="AQ926">
        <f t="shared" si="1275"/>
        <v>592</v>
      </c>
      <c r="AR926">
        <f t="shared" si="1275"/>
        <v>643</v>
      </c>
      <c r="AS926">
        <f t="shared" si="1257"/>
        <v>820</v>
      </c>
      <c r="AT926">
        <f t="shared" si="1262"/>
        <v>255</v>
      </c>
      <c r="AU926">
        <f t="shared" si="1263"/>
        <v>276</v>
      </c>
      <c r="AV926" s="8">
        <f t="shared" si="1264"/>
        <v>353</v>
      </c>
      <c r="AW926" s="213">
        <f t="shared" si="1286"/>
        <v>0.24890943949364699</v>
      </c>
      <c r="AX926" s="213">
        <f t="shared" si="1287"/>
        <v>0.29136703175145057</v>
      </c>
      <c r="AY926" s="213">
        <f t="shared" si="1288"/>
        <v>0.47551383411325321</v>
      </c>
      <c r="AZ926" s="119">
        <f t="shared" si="1256"/>
        <v>0.5</v>
      </c>
      <c r="BA926" s="1">
        <v>11.5</v>
      </c>
      <c r="BB926">
        <v>12.8</v>
      </c>
      <c r="BC926">
        <v>19.600000000000001</v>
      </c>
      <c r="BE926" s="7">
        <v>3953</v>
      </c>
      <c r="BG926" s="123">
        <f t="shared" si="1276"/>
        <v>0.8</v>
      </c>
      <c r="BJ926">
        <v>0</v>
      </c>
      <c r="BK926">
        <v>10</v>
      </c>
      <c r="BL926">
        <v>11.8</v>
      </c>
      <c r="BM926">
        <v>21.85</v>
      </c>
      <c r="BO926">
        <f t="shared" ref="BO926:BQ989" si="1291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926">
        <f t="shared" si="1291"/>
        <v>1</v>
      </c>
      <c r="BQ926">
        <f t="shared" si="1291"/>
        <v>1</v>
      </c>
      <c r="BR926">
        <f t="shared" si="1277"/>
        <v>592</v>
      </c>
      <c r="BS926">
        <f t="shared" si="1289"/>
        <v>643</v>
      </c>
      <c r="BT926">
        <f t="shared" si="1290"/>
        <v>820</v>
      </c>
      <c r="BV926">
        <f t="shared" si="1278"/>
        <v>0</v>
      </c>
      <c r="BW926">
        <f t="shared" si="1279"/>
        <v>0</v>
      </c>
      <c r="BX926">
        <f t="shared" si="1280"/>
        <v>0</v>
      </c>
      <c r="BY926">
        <f t="shared" si="1265"/>
        <v>1</v>
      </c>
    </row>
    <row r="927" spans="1:77" x14ac:dyDescent="0.25">
      <c r="A927" t="str">
        <f t="shared" si="1281"/>
        <v>34021</v>
      </c>
      <c r="D927">
        <v>3</v>
      </c>
      <c r="E927">
        <v>40</v>
      </c>
      <c r="F927">
        <v>40.5</v>
      </c>
      <c r="G927">
        <v>21</v>
      </c>
      <c r="H927">
        <v>21.5</v>
      </c>
      <c r="I927">
        <v>0</v>
      </c>
      <c r="J927">
        <v>26</v>
      </c>
      <c r="K927">
        <v>30</v>
      </c>
      <c r="L927">
        <v>46.4</v>
      </c>
      <c r="M927" s="115">
        <f t="shared" si="1266"/>
        <v>3274.4</v>
      </c>
      <c r="N927" s="7">
        <v>6016.7573462820046</v>
      </c>
      <c r="O927" s="7">
        <v>6423.892435808023</v>
      </c>
      <c r="P927" s="7">
        <v>9156.9599999999991</v>
      </c>
      <c r="Q927" s="121" t="s">
        <v>392</v>
      </c>
      <c r="R927">
        <v>1</v>
      </c>
      <c r="S927">
        <v>1</v>
      </c>
      <c r="T927">
        <v>1</v>
      </c>
      <c r="U927" t="e">
        <f t="shared" si="1267"/>
        <v>#VALUE!</v>
      </c>
      <c r="V927">
        <f t="shared" si="1268"/>
        <v>3311</v>
      </c>
      <c r="W927">
        <f t="shared" si="1269"/>
        <v>3535</v>
      </c>
      <c r="X927">
        <f t="shared" si="1270"/>
        <v>5039</v>
      </c>
      <c r="Y927" t="e">
        <f t="shared" si="1258"/>
        <v>#VALUE!</v>
      </c>
      <c r="Z927">
        <f t="shared" si="1259"/>
        <v>569</v>
      </c>
      <c r="AA927">
        <f t="shared" si="1260"/>
        <v>608</v>
      </c>
      <c r="AB927" s="8">
        <f t="shared" si="1261"/>
        <v>867</v>
      </c>
      <c r="AC927" s="213" t="e">
        <f t="shared" si="1282"/>
        <v>#VALUE!</v>
      </c>
      <c r="AD927" s="213">
        <f t="shared" si="1283"/>
        <v>1.7025105539478103</v>
      </c>
      <c r="AE927" s="213">
        <f t="shared" si="1284"/>
        <v>1.942411984927644</v>
      </c>
      <c r="AF927" s="213">
        <f t="shared" si="1285"/>
        <v>3.9345620534503047</v>
      </c>
      <c r="AG927" s="167">
        <f t="shared" si="1271"/>
        <v>1.2760000000000001E-4</v>
      </c>
      <c r="AH927" s="167">
        <f t="shared" si="1272"/>
        <v>1.7219</v>
      </c>
      <c r="AI927" s="167">
        <f t="shared" si="1273"/>
        <v>4</v>
      </c>
      <c r="AJ927" s="167">
        <f t="shared" si="1274"/>
        <v>5.1420100000000005E-4</v>
      </c>
      <c r="AK927" s="115">
        <v>750.12346036921247</v>
      </c>
      <c r="AL927" s="7">
        <v>800.88196110577712</v>
      </c>
      <c r="AM927" s="7">
        <v>1141.6200000000001</v>
      </c>
      <c r="AN927">
        <v>1</v>
      </c>
      <c r="AO927">
        <v>1</v>
      </c>
      <c r="AP927">
        <v>1</v>
      </c>
      <c r="AQ927">
        <f t="shared" si="1275"/>
        <v>845</v>
      </c>
      <c r="AR927">
        <f t="shared" si="1275"/>
        <v>902</v>
      </c>
      <c r="AS927">
        <f t="shared" si="1257"/>
        <v>1286</v>
      </c>
      <c r="AT927">
        <f t="shared" si="1262"/>
        <v>363</v>
      </c>
      <c r="AU927">
        <f t="shared" si="1263"/>
        <v>388</v>
      </c>
      <c r="AV927" s="8">
        <f t="shared" si="1264"/>
        <v>553</v>
      </c>
      <c r="AW927" s="213">
        <f t="shared" si="1286"/>
        <v>0.69676154039898341</v>
      </c>
      <c r="AX927" s="213">
        <f t="shared" si="1287"/>
        <v>0.79535228680421255</v>
      </c>
      <c r="AY927" s="213">
        <f t="shared" si="1288"/>
        <v>1.608643468630468</v>
      </c>
      <c r="AZ927" s="119">
        <f t="shared" si="1256"/>
        <v>1.1000000000000001</v>
      </c>
      <c r="BA927" s="1">
        <v>11.5</v>
      </c>
      <c r="BB927">
        <v>12.8</v>
      </c>
      <c r="BC927">
        <v>19.600000000000001</v>
      </c>
      <c r="BE927" s="7">
        <v>4093</v>
      </c>
      <c r="BG927" s="123">
        <f t="shared" si="1276"/>
        <v>0.8</v>
      </c>
      <c r="BJ927">
        <v>0</v>
      </c>
      <c r="BK927">
        <v>10</v>
      </c>
      <c r="BL927">
        <v>11.8</v>
      </c>
      <c r="BM927">
        <v>21.85</v>
      </c>
      <c r="BO927">
        <f t="shared" si="1291"/>
        <v>1</v>
      </c>
      <c r="BP927">
        <f t="shared" si="1291"/>
        <v>1</v>
      </c>
      <c r="BQ927">
        <f t="shared" si="1291"/>
        <v>1</v>
      </c>
      <c r="BR927">
        <f t="shared" si="1277"/>
        <v>845</v>
      </c>
      <c r="BS927">
        <f t="shared" si="1289"/>
        <v>902</v>
      </c>
      <c r="BT927">
        <f t="shared" si="1290"/>
        <v>1286</v>
      </c>
      <c r="BV927">
        <f t="shared" si="1278"/>
        <v>0</v>
      </c>
      <c r="BW927">
        <f t="shared" si="1279"/>
        <v>0</v>
      </c>
      <c r="BX927">
        <f t="shared" si="1280"/>
        <v>0</v>
      </c>
      <c r="BY927">
        <f t="shared" si="1265"/>
        <v>1</v>
      </c>
    </row>
    <row r="928" spans="1:77" x14ac:dyDescent="0.25">
      <c r="A928" t="str">
        <f t="shared" si="1281"/>
        <v>34010</v>
      </c>
      <c r="D928">
        <v>3</v>
      </c>
      <c r="E928">
        <v>40</v>
      </c>
      <c r="F928">
        <v>40.5</v>
      </c>
      <c r="G928">
        <v>10</v>
      </c>
      <c r="H928">
        <v>11.5</v>
      </c>
      <c r="I928">
        <v>0</v>
      </c>
      <c r="J928">
        <v>26</v>
      </c>
      <c r="K928">
        <v>30</v>
      </c>
      <c r="L928">
        <v>46.5</v>
      </c>
      <c r="M928" s="115">
        <f t="shared" si="1266"/>
        <v>1733.4</v>
      </c>
      <c r="N928" s="7">
        <v>3259.5785648750903</v>
      </c>
      <c r="O928" s="7">
        <v>3552.8677924068675</v>
      </c>
      <c r="P928" s="7">
        <v>4620.9799999999996</v>
      </c>
      <c r="Q928" s="121" t="s">
        <v>392</v>
      </c>
      <c r="R928">
        <v>1</v>
      </c>
      <c r="S928">
        <v>1</v>
      </c>
      <c r="T928">
        <v>1</v>
      </c>
      <c r="U928" t="e">
        <f t="shared" si="1267"/>
        <v>#VALUE!</v>
      </c>
      <c r="V928">
        <f t="shared" si="1268"/>
        <v>1794</v>
      </c>
      <c r="W928">
        <f t="shared" si="1269"/>
        <v>1955</v>
      </c>
      <c r="X928">
        <f t="shared" si="1270"/>
        <v>2543</v>
      </c>
      <c r="Y928" t="e">
        <f t="shared" si="1258"/>
        <v>#VALUE!</v>
      </c>
      <c r="Z928">
        <f t="shared" si="1259"/>
        <v>309</v>
      </c>
      <c r="AA928">
        <f t="shared" si="1260"/>
        <v>336</v>
      </c>
      <c r="AB928" s="8">
        <f t="shared" si="1261"/>
        <v>437</v>
      </c>
      <c r="AC928" s="213" t="e">
        <f t="shared" si="1282"/>
        <v>#VALUE!</v>
      </c>
      <c r="AD928" s="213">
        <f t="shared" si="1283"/>
        <v>0.385251826425142</v>
      </c>
      <c r="AE928" s="213">
        <f t="shared" si="1284"/>
        <v>0.45443937564929077</v>
      </c>
      <c r="AF928" s="213">
        <f t="shared" si="1285"/>
        <v>0.76323390983204864</v>
      </c>
      <c r="AG928" s="167">
        <f t="shared" si="1271"/>
        <v>3.969E-4</v>
      </c>
      <c r="AH928" s="167">
        <f t="shared" si="1272"/>
        <v>1.7345999999999999</v>
      </c>
      <c r="AI928" s="167">
        <f t="shared" si="1273"/>
        <v>2</v>
      </c>
      <c r="AJ928" s="167">
        <f t="shared" si="1274"/>
        <v>3.6734700000000002E-4</v>
      </c>
      <c r="AK928" s="115">
        <v>451.89903695786995</v>
      </c>
      <c r="AL928" s="7">
        <v>492.55985148767917</v>
      </c>
      <c r="AM928" s="7">
        <v>640.64</v>
      </c>
      <c r="AN928">
        <v>1</v>
      </c>
      <c r="AO928">
        <v>1</v>
      </c>
      <c r="AP928">
        <v>1</v>
      </c>
      <c r="AQ928">
        <f t="shared" si="1275"/>
        <v>509</v>
      </c>
      <c r="AR928">
        <f t="shared" si="1275"/>
        <v>555</v>
      </c>
      <c r="AS928">
        <f t="shared" si="1257"/>
        <v>721</v>
      </c>
      <c r="AT928">
        <f t="shared" si="1262"/>
        <v>219</v>
      </c>
      <c r="AU928">
        <f t="shared" si="1263"/>
        <v>239</v>
      </c>
      <c r="AV928" s="8">
        <f t="shared" si="1264"/>
        <v>310</v>
      </c>
      <c r="AW928" s="213">
        <f t="shared" si="1286"/>
        <v>0.19551095957097483</v>
      </c>
      <c r="AX928" s="213">
        <f t="shared" si="1287"/>
        <v>0.23222733623288938</v>
      </c>
      <c r="AY928" s="213">
        <f t="shared" si="1288"/>
        <v>0.38771358106900572</v>
      </c>
      <c r="AZ928" s="119">
        <f t="shared" si="1256"/>
        <v>0.3</v>
      </c>
      <c r="BA928" s="1">
        <v>13.4</v>
      </c>
      <c r="BB928">
        <v>14.8</v>
      </c>
      <c r="BC928">
        <v>24</v>
      </c>
      <c r="BE928" s="7">
        <v>1926</v>
      </c>
      <c r="BG928" s="123">
        <f t="shared" si="1276"/>
        <v>0.9</v>
      </c>
      <c r="BJ928">
        <v>0</v>
      </c>
      <c r="BK928">
        <v>10.7</v>
      </c>
      <c r="BL928">
        <v>12.5</v>
      </c>
      <c r="BM928">
        <v>21.85</v>
      </c>
      <c r="BO928">
        <f t="shared" si="1291"/>
        <v>1</v>
      </c>
      <c r="BP928">
        <f t="shared" si="1291"/>
        <v>1</v>
      </c>
      <c r="BQ928">
        <f t="shared" si="1291"/>
        <v>1</v>
      </c>
      <c r="BR928">
        <f t="shared" si="1277"/>
        <v>509</v>
      </c>
      <c r="BS928">
        <f t="shared" si="1289"/>
        <v>555</v>
      </c>
      <c r="BT928">
        <f t="shared" si="1290"/>
        <v>721</v>
      </c>
      <c r="BV928">
        <f t="shared" si="1278"/>
        <v>0</v>
      </c>
      <c r="BW928">
        <f t="shared" si="1279"/>
        <v>0</v>
      </c>
      <c r="BX928">
        <f t="shared" si="1280"/>
        <v>0</v>
      </c>
      <c r="BY928">
        <f t="shared" si="1265"/>
        <v>1</v>
      </c>
    </row>
    <row r="929" spans="1:77" x14ac:dyDescent="0.25">
      <c r="A929" t="str">
        <f t="shared" si="1281"/>
        <v>34011</v>
      </c>
      <c r="D929">
        <v>3</v>
      </c>
      <c r="E929">
        <v>40</v>
      </c>
      <c r="F929">
        <v>40.5</v>
      </c>
      <c r="G929">
        <v>11</v>
      </c>
      <c r="H929">
        <v>11.5</v>
      </c>
      <c r="I929">
        <v>0</v>
      </c>
      <c r="J929">
        <v>26</v>
      </c>
      <c r="K929">
        <v>30</v>
      </c>
      <c r="L929">
        <v>46.5</v>
      </c>
      <c r="M929" s="115">
        <f t="shared" si="1266"/>
        <v>1719.0400000000002</v>
      </c>
      <c r="N929" s="7">
        <v>4422.7050634086982</v>
      </c>
      <c r="O929" s="7">
        <v>4820.649682883678</v>
      </c>
      <c r="P929" s="7">
        <v>6269.9</v>
      </c>
      <c r="Q929" s="121" t="s">
        <v>392</v>
      </c>
      <c r="R929">
        <v>1</v>
      </c>
      <c r="S929">
        <v>1</v>
      </c>
      <c r="T929">
        <v>1</v>
      </c>
      <c r="U929" t="e">
        <f t="shared" si="1267"/>
        <v>#VALUE!</v>
      </c>
      <c r="V929">
        <f t="shared" si="1268"/>
        <v>2434</v>
      </c>
      <c r="W929">
        <f t="shared" si="1269"/>
        <v>2653</v>
      </c>
      <c r="X929">
        <f t="shared" si="1270"/>
        <v>3451</v>
      </c>
      <c r="Y929" t="e">
        <f t="shared" si="1258"/>
        <v>#VALUE!</v>
      </c>
      <c r="Z929">
        <f t="shared" si="1259"/>
        <v>419</v>
      </c>
      <c r="AA929">
        <f t="shared" si="1260"/>
        <v>456</v>
      </c>
      <c r="AB929" s="8">
        <f t="shared" si="1261"/>
        <v>594</v>
      </c>
      <c r="AC929" s="213" t="e">
        <f t="shared" si="1282"/>
        <v>#VALUE!</v>
      </c>
      <c r="AD929" s="213">
        <f t="shared" si="1283"/>
        <v>1.1288926661401573</v>
      </c>
      <c r="AE929" s="213">
        <f t="shared" si="1284"/>
        <v>1.3333660571030428</v>
      </c>
      <c r="AF929" s="213">
        <f t="shared" si="1285"/>
        <v>2.2437673626444101</v>
      </c>
      <c r="AG929" s="167">
        <f t="shared" si="1271"/>
        <v>3.969E-4</v>
      </c>
      <c r="AH929" s="167">
        <f t="shared" si="1272"/>
        <v>1.7345999999999999</v>
      </c>
      <c r="AI929" s="167">
        <f t="shared" si="1273"/>
        <v>4</v>
      </c>
      <c r="AJ929" s="167">
        <f t="shared" si="1274"/>
        <v>5.7428799999999995E-4</v>
      </c>
      <c r="AK929" s="115">
        <v>741</v>
      </c>
      <c r="AL929" s="7">
        <v>807</v>
      </c>
      <c r="AM929" s="7">
        <v>1050</v>
      </c>
      <c r="AN929">
        <v>1</v>
      </c>
      <c r="AO929">
        <v>1</v>
      </c>
      <c r="AP929">
        <v>1</v>
      </c>
      <c r="AQ929">
        <f t="shared" si="1275"/>
        <v>835</v>
      </c>
      <c r="AR929">
        <f t="shared" si="1275"/>
        <v>909</v>
      </c>
      <c r="AS929">
        <f t="shared" si="1257"/>
        <v>1182</v>
      </c>
      <c r="AT929">
        <f t="shared" si="1262"/>
        <v>359</v>
      </c>
      <c r="AU929">
        <f t="shared" si="1263"/>
        <v>391</v>
      </c>
      <c r="AV929" s="8">
        <f t="shared" si="1264"/>
        <v>508</v>
      </c>
      <c r="AW929" s="213">
        <f t="shared" si="1286"/>
        <v>0.83305960332298501</v>
      </c>
      <c r="AX929" s="213">
        <f t="shared" si="1287"/>
        <v>0.98532761380257572</v>
      </c>
      <c r="AY929" s="213">
        <f t="shared" si="1288"/>
        <v>1.649087240035835</v>
      </c>
      <c r="AZ929" s="119">
        <f t="shared" si="1256"/>
        <v>0.5</v>
      </c>
      <c r="BA929" s="1">
        <v>13.4</v>
      </c>
      <c r="BB929">
        <v>14.8</v>
      </c>
      <c r="BC929">
        <v>24</v>
      </c>
      <c r="BE929" s="7">
        <v>2528</v>
      </c>
      <c r="BG929" s="123">
        <f t="shared" si="1276"/>
        <v>0.68</v>
      </c>
      <c r="BJ929">
        <v>0</v>
      </c>
      <c r="BK929">
        <v>10.7</v>
      </c>
      <c r="BL929">
        <v>12.5</v>
      </c>
      <c r="BM929">
        <v>21.85</v>
      </c>
      <c r="BO929">
        <f t="shared" si="1291"/>
        <v>1</v>
      </c>
      <c r="BP929">
        <f t="shared" si="1291"/>
        <v>1</v>
      </c>
      <c r="BQ929">
        <f t="shared" si="1291"/>
        <v>1</v>
      </c>
      <c r="BR929">
        <f t="shared" si="1277"/>
        <v>835</v>
      </c>
      <c r="BS929">
        <f t="shared" si="1289"/>
        <v>909</v>
      </c>
      <c r="BT929">
        <f t="shared" si="1290"/>
        <v>1182</v>
      </c>
      <c r="BV929">
        <f t="shared" si="1278"/>
        <v>0</v>
      </c>
      <c r="BW929">
        <f t="shared" si="1279"/>
        <v>0</v>
      </c>
      <c r="BX929">
        <f t="shared" si="1280"/>
        <v>0</v>
      </c>
      <c r="BY929">
        <f t="shared" si="1265"/>
        <v>1</v>
      </c>
    </row>
    <row r="930" spans="1:77" x14ac:dyDescent="0.25">
      <c r="A930" t="str">
        <f t="shared" si="1281"/>
        <v>34015</v>
      </c>
      <c r="D930">
        <v>3</v>
      </c>
      <c r="E930">
        <v>40</v>
      </c>
      <c r="F930">
        <v>40.5</v>
      </c>
      <c r="G930">
        <v>15</v>
      </c>
      <c r="H930">
        <v>16.5</v>
      </c>
      <c r="I930">
        <v>0</v>
      </c>
      <c r="J930">
        <v>26</v>
      </c>
      <c r="K930">
        <v>30</v>
      </c>
      <c r="L930">
        <v>47.1</v>
      </c>
      <c r="M930" s="115">
        <f t="shared" si="1266"/>
        <v>2508.8000000000002</v>
      </c>
      <c r="N930" s="7">
        <v>3875.4624109054007</v>
      </c>
      <c r="O930" s="7">
        <v>4083.4735576056296</v>
      </c>
      <c r="P930" s="7">
        <v>5893.16</v>
      </c>
      <c r="Q930" s="121" t="s">
        <v>392</v>
      </c>
      <c r="R930">
        <v>1</v>
      </c>
      <c r="S930">
        <v>1</v>
      </c>
      <c r="T930">
        <v>1</v>
      </c>
      <c r="U930" t="e">
        <f t="shared" si="1267"/>
        <v>#VALUE!</v>
      </c>
      <c r="V930">
        <f t="shared" si="1268"/>
        <v>2133</v>
      </c>
      <c r="W930">
        <f t="shared" si="1269"/>
        <v>2247</v>
      </c>
      <c r="X930">
        <f t="shared" si="1270"/>
        <v>3243</v>
      </c>
      <c r="Y930" t="e">
        <f t="shared" si="1258"/>
        <v>#VALUE!</v>
      </c>
      <c r="Z930">
        <f t="shared" si="1259"/>
        <v>367</v>
      </c>
      <c r="AA930">
        <f t="shared" si="1260"/>
        <v>386</v>
      </c>
      <c r="AB930" s="8">
        <f t="shared" si="1261"/>
        <v>558</v>
      </c>
      <c r="AC930" s="213" t="e">
        <f t="shared" si="1282"/>
        <v>#VALUE!</v>
      </c>
      <c r="AD930" s="213">
        <f t="shared" si="1283"/>
        <v>0.63717698944910572</v>
      </c>
      <c r="AE930" s="213">
        <f t="shared" si="1284"/>
        <v>0.70443734813212511</v>
      </c>
      <c r="AF930" s="213">
        <f t="shared" si="1285"/>
        <v>1.4660143526816962</v>
      </c>
      <c r="AG930" s="167">
        <f t="shared" si="1271"/>
        <v>2.0829999999999999E-4</v>
      </c>
      <c r="AH930" s="167">
        <f t="shared" si="1272"/>
        <v>1.724</v>
      </c>
      <c r="AI930" s="167">
        <f t="shared" si="1273"/>
        <v>2</v>
      </c>
      <c r="AJ930" s="167">
        <f t="shared" si="1274"/>
        <v>4.6182900000000003E-4</v>
      </c>
      <c r="AK930" s="115">
        <v>529.01617838795164</v>
      </c>
      <c r="AL930" s="7">
        <v>557.41053504066974</v>
      </c>
      <c r="AM930" s="7">
        <v>804.44</v>
      </c>
      <c r="AN930">
        <v>1</v>
      </c>
      <c r="AO930">
        <v>1</v>
      </c>
      <c r="AP930">
        <v>1</v>
      </c>
      <c r="AQ930">
        <f t="shared" si="1275"/>
        <v>596</v>
      </c>
      <c r="AR930">
        <f t="shared" si="1275"/>
        <v>628</v>
      </c>
      <c r="AS930">
        <f t="shared" si="1257"/>
        <v>906</v>
      </c>
      <c r="AT930">
        <f t="shared" si="1262"/>
        <v>256</v>
      </c>
      <c r="AU930">
        <f t="shared" si="1263"/>
        <v>270</v>
      </c>
      <c r="AV930" s="8">
        <f t="shared" si="1264"/>
        <v>390</v>
      </c>
      <c r="AW930" s="213">
        <f t="shared" si="1286"/>
        <v>0.31143584223226828</v>
      </c>
      <c r="AX930" s="213">
        <f t="shared" si="1287"/>
        <v>0.34618998907723375</v>
      </c>
      <c r="AY930" s="213">
        <f t="shared" si="1288"/>
        <v>0.71902544717045802</v>
      </c>
      <c r="AZ930" s="119">
        <f t="shared" si="1256"/>
        <v>0.4</v>
      </c>
      <c r="BA930" s="1">
        <v>13.2</v>
      </c>
      <c r="BB930">
        <v>14.7</v>
      </c>
      <c r="BC930">
        <v>23.5</v>
      </c>
      <c r="BE930" s="7">
        <v>3136</v>
      </c>
      <c r="BG930" s="123">
        <f t="shared" si="1276"/>
        <v>0.8</v>
      </c>
      <c r="BJ930">
        <v>0</v>
      </c>
      <c r="BK930">
        <v>10</v>
      </c>
      <c r="BL930">
        <v>11.4</v>
      </c>
      <c r="BM930">
        <v>21.85</v>
      </c>
      <c r="BO930">
        <f t="shared" si="1291"/>
        <v>1</v>
      </c>
      <c r="BP930">
        <f t="shared" si="1291"/>
        <v>1</v>
      </c>
      <c r="BQ930">
        <f t="shared" si="1291"/>
        <v>1</v>
      </c>
      <c r="BR930">
        <f t="shared" si="1277"/>
        <v>596</v>
      </c>
      <c r="BS930">
        <f t="shared" si="1289"/>
        <v>628</v>
      </c>
      <c r="BT930">
        <f t="shared" si="1290"/>
        <v>906</v>
      </c>
      <c r="BV930">
        <f t="shared" si="1278"/>
        <v>0</v>
      </c>
      <c r="BW930">
        <f t="shared" si="1279"/>
        <v>0</v>
      </c>
      <c r="BX930">
        <f t="shared" si="1280"/>
        <v>0</v>
      </c>
      <c r="BY930">
        <f t="shared" si="1265"/>
        <v>1</v>
      </c>
    </row>
    <row r="931" spans="1:77" x14ac:dyDescent="0.25">
      <c r="A931" t="str">
        <f t="shared" si="1281"/>
        <v>34016</v>
      </c>
      <c r="D931">
        <v>3</v>
      </c>
      <c r="E931">
        <v>40</v>
      </c>
      <c r="F931">
        <v>40.5</v>
      </c>
      <c r="G931">
        <v>16</v>
      </c>
      <c r="H931">
        <v>16.5</v>
      </c>
      <c r="I931">
        <v>0</v>
      </c>
      <c r="J931">
        <v>26</v>
      </c>
      <c r="K931">
        <v>30</v>
      </c>
      <c r="L931">
        <v>47.1</v>
      </c>
      <c r="M931" s="115">
        <f t="shared" si="1266"/>
        <v>2312</v>
      </c>
      <c r="N931" s="7">
        <v>5667.1755761695722</v>
      </c>
      <c r="O931" s="7">
        <v>5971.3549398587584</v>
      </c>
      <c r="P931" s="7">
        <v>8617.7000000000007</v>
      </c>
      <c r="Q931" s="121" t="s">
        <v>392</v>
      </c>
      <c r="R931">
        <v>1</v>
      </c>
      <c r="S931">
        <v>1</v>
      </c>
      <c r="T931">
        <v>1</v>
      </c>
      <c r="U931" t="e">
        <f t="shared" si="1267"/>
        <v>#VALUE!</v>
      </c>
      <c r="V931">
        <f t="shared" si="1268"/>
        <v>3119</v>
      </c>
      <c r="W931">
        <f t="shared" si="1269"/>
        <v>3286</v>
      </c>
      <c r="X931">
        <f t="shared" si="1270"/>
        <v>4743</v>
      </c>
      <c r="Y931" t="e">
        <f t="shared" si="1258"/>
        <v>#VALUE!</v>
      </c>
      <c r="Z931">
        <f t="shared" si="1259"/>
        <v>536</v>
      </c>
      <c r="AA931">
        <f t="shared" si="1260"/>
        <v>565</v>
      </c>
      <c r="AB931" s="8">
        <f t="shared" si="1261"/>
        <v>816</v>
      </c>
      <c r="AC931" s="213" t="e">
        <f t="shared" si="1282"/>
        <v>#VALUE!</v>
      </c>
      <c r="AD931" s="213">
        <f t="shared" si="1283"/>
        <v>4.0274156978976485</v>
      </c>
      <c r="AE931" s="213">
        <f t="shared" si="1284"/>
        <v>4.4733071443907368</v>
      </c>
      <c r="AF931" s="213">
        <f t="shared" si="1285"/>
        <v>9.307296034255419</v>
      </c>
      <c r="AG931" s="167">
        <f t="shared" si="1271"/>
        <v>2.0829999999999999E-4</v>
      </c>
      <c r="AH931" s="167">
        <f t="shared" si="1272"/>
        <v>1.724</v>
      </c>
      <c r="AI931" s="167">
        <f t="shared" si="1273"/>
        <v>4</v>
      </c>
      <c r="AJ931" s="167">
        <f t="shared" si="1274"/>
        <v>1.392796E-3</v>
      </c>
      <c r="AK931" s="115">
        <v>868</v>
      </c>
      <c r="AL931" s="7">
        <v>914</v>
      </c>
      <c r="AM931" s="7">
        <v>1320</v>
      </c>
      <c r="AN931">
        <v>1</v>
      </c>
      <c r="AO931">
        <v>1</v>
      </c>
      <c r="AP931">
        <v>1</v>
      </c>
      <c r="AQ931">
        <f t="shared" si="1275"/>
        <v>978</v>
      </c>
      <c r="AR931">
        <f t="shared" si="1275"/>
        <v>1029</v>
      </c>
      <c r="AS931">
        <f t="shared" si="1257"/>
        <v>1487</v>
      </c>
      <c r="AT931">
        <f t="shared" si="1262"/>
        <v>421</v>
      </c>
      <c r="AU931">
        <f t="shared" si="1263"/>
        <v>442</v>
      </c>
      <c r="AV931" s="8">
        <f t="shared" si="1264"/>
        <v>639</v>
      </c>
      <c r="AW931" s="213">
        <f t="shared" si="1286"/>
        <v>2.4891335211907375</v>
      </c>
      <c r="AX931" s="213">
        <f t="shared" si="1287"/>
        <v>2.7426207378409622</v>
      </c>
      <c r="AY931" s="213">
        <f t="shared" si="1288"/>
        <v>5.716852475250616</v>
      </c>
      <c r="AZ931" s="119">
        <f t="shared" si="1256"/>
        <v>0.8</v>
      </c>
      <c r="BA931" s="1">
        <v>13.2</v>
      </c>
      <c r="BB931">
        <v>14.7</v>
      </c>
      <c r="BC931">
        <v>23.5</v>
      </c>
      <c r="BE931" s="7">
        <v>3400</v>
      </c>
      <c r="BG931" s="123">
        <f t="shared" si="1276"/>
        <v>0.68</v>
      </c>
      <c r="BJ931">
        <v>0</v>
      </c>
      <c r="BK931">
        <v>10</v>
      </c>
      <c r="BL931">
        <v>11.4</v>
      </c>
      <c r="BM931">
        <v>21.85</v>
      </c>
      <c r="BO931">
        <f t="shared" si="1291"/>
        <v>1</v>
      </c>
      <c r="BP931">
        <f t="shared" si="1291"/>
        <v>1</v>
      </c>
      <c r="BQ931">
        <f t="shared" si="1291"/>
        <v>1</v>
      </c>
      <c r="BR931">
        <f t="shared" si="1277"/>
        <v>978</v>
      </c>
      <c r="BS931">
        <f t="shared" si="1289"/>
        <v>1029</v>
      </c>
      <c r="BT931">
        <f t="shared" si="1290"/>
        <v>1487</v>
      </c>
      <c r="BV931">
        <f t="shared" si="1278"/>
        <v>0</v>
      </c>
      <c r="BW931">
        <f t="shared" si="1279"/>
        <v>0</v>
      </c>
      <c r="BX931">
        <f t="shared" si="1280"/>
        <v>0</v>
      </c>
      <c r="BY931">
        <f t="shared" si="1265"/>
        <v>1</v>
      </c>
    </row>
    <row r="932" spans="1:77" x14ac:dyDescent="0.25">
      <c r="A932" t="str">
        <f t="shared" si="1281"/>
        <v>34020</v>
      </c>
      <c r="D932">
        <v>3</v>
      </c>
      <c r="E932">
        <v>40</v>
      </c>
      <c r="F932">
        <v>40.5</v>
      </c>
      <c r="G932">
        <v>20</v>
      </c>
      <c r="H932">
        <v>21.5</v>
      </c>
      <c r="I932">
        <v>0</v>
      </c>
      <c r="J932">
        <v>26</v>
      </c>
      <c r="K932">
        <v>30</v>
      </c>
      <c r="L932">
        <v>47.1</v>
      </c>
      <c r="M932" s="115">
        <f t="shared" si="1266"/>
        <v>3513.6000000000004</v>
      </c>
      <c r="N932" s="7">
        <v>5214.8121821672385</v>
      </c>
      <c r="O932" s="7">
        <v>5684.028740747025</v>
      </c>
      <c r="P932" s="7">
        <v>7392.84</v>
      </c>
      <c r="Q932" s="121" t="s">
        <v>392</v>
      </c>
      <c r="R932">
        <v>1</v>
      </c>
      <c r="S932">
        <v>1</v>
      </c>
      <c r="T932">
        <v>1</v>
      </c>
      <c r="U932" t="e">
        <f t="shared" si="1267"/>
        <v>#VALUE!</v>
      </c>
      <c r="V932">
        <f t="shared" si="1268"/>
        <v>2870</v>
      </c>
      <c r="W932">
        <f t="shared" si="1269"/>
        <v>3128</v>
      </c>
      <c r="X932">
        <f t="shared" si="1270"/>
        <v>4069</v>
      </c>
      <c r="Y932" t="e">
        <f t="shared" si="1258"/>
        <v>#VALUE!</v>
      </c>
      <c r="Z932">
        <f t="shared" si="1259"/>
        <v>494</v>
      </c>
      <c r="AA932">
        <f t="shared" si="1260"/>
        <v>538</v>
      </c>
      <c r="AB932" s="8">
        <f t="shared" si="1261"/>
        <v>700</v>
      </c>
      <c r="AC932" s="213" t="e">
        <f t="shared" si="1282"/>
        <v>#VALUE!</v>
      </c>
      <c r="AD932" s="213">
        <f t="shared" si="1283"/>
        <v>0.92852547064005864</v>
      </c>
      <c r="AE932" s="213">
        <f t="shared" si="1284"/>
        <v>1.1005227449753643</v>
      </c>
      <c r="AF932" s="213">
        <f t="shared" si="1285"/>
        <v>1.8592225829299442</v>
      </c>
      <c r="AG932" s="167">
        <f t="shared" si="1271"/>
        <v>1.2760000000000001E-4</v>
      </c>
      <c r="AH932" s="167">
        <f t="shared" si="1272"/>
        <v>1.7219</v>
      </c>
      <c r="AI932" s="167">
        <f t="shared" si="1273"/>
        <v>2</v>
      </c>
      <c r="AJ932" s="167">
        <f t="shared" si="1274"/>
        <v>3.76611E-4</v>
      </c>
      <c r="AK932" s="115">
        <v>644.46964929787134</v>
      </c>
      <c r="AL932" s="7">
        <v>702.45751547390614</v>
      </c>
      <c r="AM932" s="7">
        <v>913.64</v>
      </c>
      <c r="AN932">
        <v>1</v>
      </c>
      <c r="AO932">
        <v>1</v>
      </c>
      <c r="AP932">
        <v>1</v>
      </c>
      <c r="AQ932">
        <f t="shared" si="1275"/>
        <v>726</v>
      </c>
      <c r="AR932">
        <f t="shared" si="1275"/>
        <v>791</v>
      </c>
      <c r="AS932">
        <f t="shared" si="1257"/>
        <v>1029</v>
      </c>
      <c r="AT932">
        <f t="shared" si="1262"/>
        <v>312</v>
      </c>
      <c r="AU932">
        <f t="shared" si="1263"/>
        <v>340</v>
      </c>
      <c r="AV932" s="8">
        <f t="shared" si="1264"/>
        <v>442</v>
      </c>
      <c r="AW932" s="213">
        <f t="shared" si="1286"/>
        <v>0.37189523839254857</v>
      </c>
      <c r="AX932" s="213">
        <f t="shared" si="1287"/>
        <v>0.44128695397871875</v>
      </c>
      <c r="AY932" s="213">
        <f t="shared" si="1288"/>
        <v>0.7440349686807749</v>
      </c>
      <c r="AZ932" s="119">
        <f t="shared" si="1256"/>
        <v>0.5</v>
      </c>
      <c r="BA932" s="1">
        <v>13.2</v>
      </c>
      <c r="BB932">
        <v>14.7</v>
      </c>
      <c r="BC932">
        <v>23.5</v>
      </c>
      <c r="BE932" s="7">
        <v>4392</v>
      </c>
      <c r="BG932" s="123">
        <f t="shared" si="1276"/>
        <v>0.8</v>
      </c>
      <c r="BJ932">
        <v>0</v>
      </c>
      <c r="BK932">
        <v>10</v>
      </c>
      <c r="BL932">
        <v>11.4</v>
      </c>
      <c r="BM932">
        <v>21.85</v>
      </c>
      <c r="BO932">
        <f t="shared" si="1291"/>
        <v>1</v>
      </c>
      <c r="BP932">
        <f t="shared" si="1291"/>
        <v>1</v>
      </c>
      <c r="BQ932">
        <f t="shared" si="1291"/>
        <v>1</v>
      </c>
      <c r="BR932">
        <f t="shared" si="1277"/>
        <v>726</v>
      </c>
      <c r="BS932">
        <f t="shared" si="1289"/>
        <v>791</v>
      </c>
      <c r="BT932">
        <f t="shared" si="1290"/>
        <v>1029</v>
      </c>
      <c r="BV932">
        <f t="shared" si="1278"/>
        <v>0</v>
      </c>
      <c r="BW932">
        <f t="shared" si="1279"/>
        <v>0</v>
      </c>
      <c r="BX932">
        <f t="shared" si="1280"/>
        <v>0</v>
      </c>
      <c r="BY932">
        <f t="shared" si="1265"/>
        <v>1</v>
      </c>
    </row>
    <row r="933" spans="1:77" x14ac:dyDescent="0.25">
      <c r="A933" t="str">
        <f t="shared" si="1281"/>
        <v>34021</v>
      </c>
      <c r="D933">
        <v>3</v>
      </c>
      <c r="E933">
        <v>40</v>
      </c>
      <c r="F933">
        <v>40.5</v>
      </c>
      <c r="G933">
        <v>21</v>
      </c>
      <c r="H933">
        <v>21.5</v>
      </c>
      <c r="I933">
        <v>0</v>
      </c>
      <c r="J933">
        <v>26</v>
      </c>
      <c r="K933">
        <v>30</v>
      </c>
      <c r="L933">
        <v>47.1</v>
      </c>
      <c r="M933" s="115">
        <f t="shared" si="1266"/>
        <v>3638.4</v>
      </c>
      <c r="N933" s="7">
        <v>7298.5082710627348</v>
      </c>
      <c r="O933" s="7">
        <v>7690.2476078687869</v>
      </c>
      <c r="P933" s="7">
        <v>11098.36</v>
      </c>
      <c r="Q933" s="121" t="s">
        <v>392</v>
      </c>
      <c r="R933">
        <v>1</v>
      </c>
      <c r="S933">
        <v>1</v>
      </c>
      <c r="T933">
        <v>1</v>
      </c>
      <c r="U933" t="e">
        <f t="shared" si="1267"/>
        <v>#VALUE!</v>
      </c>
      <c r="V933">
        <f t="shared" si="1268"/>
        <v>4017</v>
      </c>
      <c r="W933">
        <f t="shared" si="1269"/>
        <v>4232</v>
      </c>
      <c r="X933">
        <f t="shared" si="1270"/>
        <v>6108</v>
      </c>
      <c r="Y933" t="e">
        <f t="shared" si="1258"/>
        <v>#VALUE!</v>
      </c>
      <c r="Z933">
        <f t="shared" si="1259"/>
        <v>691</v>
      </c>
      <c r="AA933">
        <f t="shared" si="1260"/>
        <v>728</v>
      </c>
      <c r="AB933" s="8">
        <f t="shared" si="1261"/>
        <v>1051</v>
      </c>
      <c r="AC933" s="213" t="e">
        <f t="shared" si="1282"/>
        <v>#VALUE!</v>
      </c>
      <c r="AD933" s="213">
        <f t="shared" si="1283"/>
        <v>2.5053449106111061</v>
      </c>
      <c r="AE933" s="213">
        <f t="shared" si="1284"/>
        <v>2.7792420905019131</v>
      </c>
      <c r="AF933" s="213">
        <f t="shared" si="1285"/>
        <v>5.7705748495048272</v>
      </c>
      <c r="AG933" s="167">
        <f t="shared" si="1271"/>
        <v>1.2760000000000001E-4</v>
      </c>
      <c r="AH933" s="167">
        <f t="shared" si="1272"/>
        <v>1.7219</v>
      </c>
      <c r="AI933" s="167">
        <f t="shared" si="1273"/>
        <v>4</v>
      </c>
      <c r="AJ933" s="167">
        <f t="shared" si="1274"/>
        <v>5.1420100000000005E-4</v>
      </c>
      <c r="AK933" s="115">
        <v>946.7235228616961</v>
      </c>
      <c r="AL933" s="7">
        <v>997.53785795739748</v>
      </c>
      <c r="AM933" s="7">
        <v>1439.62</v>
      </c>
      <c r="AN933">
        <v>1</v>
      </c>
      <c r="AO933">
        <v>1</v>
      </c>
      <c r="AP933">
        <v>1</v>
      </c>
      <c r="AQ933">
        <f t="shared" si="1275"/>
        <v>1066</v>
      </c>
      <c r="AR933">
        <f t="shared" si="1275"/>
        <v>1123</v>
      </c>
      <c r="AS933">
        <f t="shared" si="1257"/>
        <v>1621</v>
      </c>
      <c r="AT933">
        <f t="shared" si="1262"/>
        <v>458</v>
      </c>
      <c r="AU933">
        <f t="shared" si="1263"/>
        <v>483</v>
      </c>
      <c r="AV933" s="8">
        <f t="shared" si="1264"/>
        <v>697</v>
      </c>
      <c r="AW933" s="213">
        <f t="shared" si="1286"/>
        <v>1.1059152632323779</v>
      </c>
      <c r="AX933" s="213">
        <f t="shared" si="1287"/>
        <v>1.2291459300699437</v>
      </c>
      <c r="AY933" s="213">
        <f t="shared" si="1288"/>
        <v>2.5487994939217464</v>
      </c>
      <c r="AZ933" s="119">
        <f t="shared" si="1256"/>
        <v>1.1000000000000001</v>
      </c>
      <c r="BA933" s="1">
        <v>13.2</v>
      </c>
      <c r="BB933">
        <v>14.7</v>
      </c>
      <c r="BC933">
        <v>23.5</v>
      </c>
      <c r="BE933" s="7">
        <v>4548</v>
      </c>
      <c r="BG933" s="123">
        <f t="shared" si="1276"/>
        <v>0.8</v>
      </c>
      <c r="BJ933">
        <v>0</v>
      </c>
      <c r="BK933">
        <v>10</v>
      </c>
      <c r="BL933">
        <v>11.4</v>
      </c>
      <c r="BM933">
        <v>21.85</v>
      </c>
      <c r="BO933">
        <f t="shared" si="1291"/>
        <v>1</v>
      </c>
      <c r="BP933">
        <f t="shared" si="1291"/>
        <v>1</v>
      </c>
      <c r="BQ933">
        <f t="shared" si="1291"/>
        <v>1</v>
      </c>
      <c r="BR933">
        <f t="shared" si="1277"/>
        <v>1066</v>
      </c>
      <c r="BS933">
        <f t="shared" si="1289"/>
        <v>1123</v>
      </c>
      <c r="BT933">
        <f t="shared" si="1290"/>
        <v>1621</v>
      </c>
      <c r="BV933">
        <f t="shared" si="1278"/>
        <v>0</v>
      </c>
      <c r="BW933">
        <f t="shared" si="1279"/>
        <v>0</v>
      </c>
      <c r="BX933">
        <f t="shared" si="1280"/>
        <v>0</v>
      </c>
      <c r="BY933">
        <f t="shared" si="1265"/>
        <v>1</v>
      </c>
    </row>
    <row r="934" spans="1:77" x14ac:dyDescent="0.25">
      <c r="A934" t="str">
        <f t="shared" si="1281"/>
        <v>34010</v>
      </c>
      <c r="D934">
        <v>3</v>
      </c>
      <c r="E934">
        <v>40</v>
      </c>
      <c r="F934">
        <v>40.5</v>
      </c>
      <c r="G934">
        <v>10</v>
      </c>
      <c r="H934">
        <v>11.5</v>
      </c>
      <c r="I934">
        <v>0</v>
      </c>
      <c r="J934">
        <v>26</v>
      </c>
      <c r="K934">
        <v>30</v>
      </c>
      <c r="L934">
        <v>46.9</v>
      </c>
      <c r="M934" s="115">
        <f t="shared" si="1266"/>
        <v>1907.1000000000001</v>
      </c>
      <c r="N934" s="7">
        <v>3560.7045070849035</v>
      </c>
      <c r="O934" s="7">
        <v>3890.5075371280445</v>
      </c>
      <c r="P934" s="7">
        <v>5128.78</v>
      </c>
      <c r="Q934" s="121" t="s">
        <v>392</v>
      </c>
      <c r="R934">
        <v>1</v>
      </c>
      <c r="S934">
        <v>1</v>
      </c>
      <c r="T934">
        <v>1</v>
      </c>
      <c r="U934" t="e">
        <f t="shared" si="1267"/>
        <v>#VALUE!</v>
      </c>
      <c r="V934">
        <f t="shared" si="1268"/>
        <v>1960</v>
      </c>
      <c r="W934">
        <f t="shared" si="1269"/>
        <v>2141</v>
      </c>
      <c r="X934">
        <f t="shared" si="1270"/>
        <v>2823</v>
      </c>
      <c r="Y934" t="e">
        <f t="shared" si="1258"/>
        <v>#VALUE!</v>
      </c>
      <c r="Z934">
        <f t="shared" si="1259"/>
        <v>337</v>
      </c>
      <c r="AA934">
        <f t="shared" si="1260"/>
        <v>368</v>
      </c>
      <c r="AB934" s="8">
        <f t="shared" si="1261"/>
        <v>486</v>
      </c>
      <c r="AC934" s="213" t="e">
        <f t="shared" si="1282"/>
        <v>#VALUE!</v>
      </c>
      <c r="AD934" s="213">
        <f t="shared" si="1283"/>
        <v>0.45711031771001903</v>
      </c>
      <c r="AE934" s="213">
        <f t="shared" si="1284"/>
        <v>0.54374724768597504</v>
      </c>
      <c r="AF934" s="213">
        <f t="shared" si="1285"/>
        <v>0.94138435470553361</v>
      </c>
      <c r="AG934" s="167">
        <f t="shared" si="1271"/>
        <v>3.969E-4</v>
      </c>
      <c r="AH934" s="167">
        <f t="shared" si="1272"/>
        <v>1.7345999999999999</v>
      </c>
      <c r="AI934" s="167">
        <f t="shared" si="1273"/>
        <v>2</v>
      </c>
      <c r="AJ934" s="167">
        <f t="shared" si="1274"/>
        <v>3.6734700000000002E-4</v>
      </c>
      <c r="AK934" s="115">
        <v>493.64631212835212</v>
      </c>
      <c r="AL934" s="7">
        <v>539.36930014536108</v>
      </c>
      <c r="AM934" s="7">
        <v>711.04</v>
      </c>
      <c r="AN934">
        <v>1</v>
      </c>
      <c r="AO934">
        <v>1</v>
      </c>
      <c r="AP934">
        <v>1</v>
      </c>
      <c r="AQ934">
        <f t="shared" si="1275"/>
        <v>556</v>
      </c>
      <c r="AR934">
        <f t="shared" si="1275"/>
        <v>607</v>
      </c>
      <c r="AS934">
        <f t="shared" si="1257"/>
        <v>801</v>
      </c>
      <c r="AT934">
        <f t="shared" si="1262"/>
        <v>239</v>
      </c>
      <c r="AU934">
        <f t="shared" si="1263"/>
        <v>261</v>
      </c>
      <c r="AV934" s="8">
        <f t="shared" si="1264"/>
        <v>344</v>
      </c>
      <c r="AW934" s="213">
        <f t="shared" si="1286"/>
        <v>0.23222733623288938</v>
      </c>
      <c r="AX934" s="213">
        <f t="shared" si="1287"/>
        <v>0.27621566556713539</v>
      </c>
      <c r="AY934" s="213">
        <f t="shared" si="1288"/>
        <v>0.47602365030596494</v>
      </c>
      <c r="AZ934" s="119">
        <f t="shared" si="1256"/>
        <v>0.3</v>
      </c>
      <c r="BA934" s="1">
        <v>13.4</v>
      </c>
      <c r="BB934">
        <v>14.8</v>
      </c>
      <c r="BC934">
        <v>24</v>
      </c>
      <c r="BE934" s="7">
        <v>2119</v>
      </c>
      <c r="BG934" s="123">
        <f t="shared" si="1276"/>
        <v>0.9</v>
      </c>
      <c r="BJ934">
        <v>0</v>
      </c>
      <c r="BK934">
        <v>10.5</v>
      </c>
      <c r="BL934">
        <v>12.3</v>
      </c>
      <c r="BM934">
        <v>21.85</v>
      </c>
      <c r="BO934">
        <f t="shared" si="1291"/>
        <v>1</v>
      </c>
      <c r="BP934">
        <f t="shared" si="1291"/>
        <v>1</v>
      </c>
      <c r="BQ934">
        <f t="shared" si="1291"/>
        <v>1</v>
      </c>
      <c r="BR934">
        <f t="shared" si="1277"/>
        <v>556</v>
      </c>
      <c r="BS934">
        <f t="shared" si="1289"/>
        <v>607</v>
      </c>
      <c r="BT934">
        <f t="shared" si="1290"/>
        <v>801</v>
      </c>
      <c r="BV934">
        <f t="shared" si="1278"/>
        <v>0</v>
      </c>
      <c r="BW934">
        <f t="shared" si="1279"/>
        <v>0</v>
      </c>
      <c r="BX934">
        <f t="shared" si="1280"/>
        <v>0</v>
      </c>
      <c r="BY934">
        <f t="shared" si="1265"/>
        <v>1</v>
      </c>
    </row>
    <row r="935" spans="1:77" x14ac:dyDescent="0.25">
      <c r="A935" t="str">
        <f t="shared" si="1281"/>
        <v>34011</v>
      </c>
      <c r="D935">
        <v>3</v>
      </c>
      <c r="E935">
        <v>40</v>
      </c>
      <c r="F935">
        <v>40.5</v>
      </c>
      <c r="G935">
        <v>11</v>
      </c>
      <c r="H935">
        <v>11.5</v>
      </c>
      <c r="I935">
        <v>0</v>
      </c>
      <c r="J935">
        <v>26</v>
      </c>
      <c r="K935">
        <v>30</v>
      </c>
      <c r="L935">
        <v>46.9</v>
      </c>
      <c r="M935" s="115">
        <f t="shared" si="1266"/>
        <v>1891.0800000000002</v>
      </c>
      <c r="N935" s="7">
        <v>4831.2827990970827</v>
      </c>
      <c r="O935" s="7">
        <v>5278.770565343093</v>
      </c>
      <c r="P935" s="7">
        <v>6958.9</v>
      </c>
      <c r="Q935" s="121" t="s">
        <v>392</v>
      </c>
      <c r="R935">
        <v>1</v>
      </c>
      <c r="S935">
        <v>1</v>
      </c>
      <c r="T935">
        <v>1</v>
      </c>
      <c r="U935" t="e">
        <f t="shared" si="1267"/>
        <v>#VALUE!</v>
      </c>
      <c r="V935">
        <f t="shared" si="1268"/>
        <v>2659</v>
      </c>
      <c r="W935">
        <f t="shared" si="1269"/>
        <v>2905</v>
      </c>
      <c r="X935">
        <f t="shared" si="1270"/>
        <v>3830</v>
      </c>
      <c r="Y935" t="e">
        <f t="shared" si="1258"/>
        <v>#VALUE!</v>
      </c>
      <c r="Z935">
        <f t="shared" si="1259"/>
        <v>457</v>
      </c>
      <c r="AA935">
        <f t="shared" si="1260"/>
        <v>500</v>
      </c>
      <c r="AB935" s="8">
        <f t="shared" si="1261"/>
        <v>659</v>
      </c>
      <c r="AC935" s="213" t="e">
        <f t="shared" si="1282"/>
        <v>#VALUE!</v>
      </c>
      <c r="AD935" s="213">
        <f t="shared" si="1283"/>
        <v>1.3391253558438383</v>
      </c>
      <c r="AE935" s="213">
        <f t="shared" si="1284"/>
        <v>1.5983609023379539</v>
      </c>
      <c r="AF935" s="213">
        <f t="shared" si="1285"/>
        <v>2.7530630146713455</v>
      </c>
      <c r="AG935" s="167">
        <f t="shared" si="1271"/>
        <v>3.969E-4</v>
      </c>
      <c r="AH935" s="167">
        <f t="shared" si="1272"/>
        <v>1.7345999999999999</v>
      </c>
      <c r="AI935" s="167">
        <f t="shared" si="1273"/>
        <v>4</v>
      </c>
      <c r="AJ935" s="167">
        <f t="shared" si="1274"/>
        <v>5.7428799999999995E-4</v>
      </c>
      <c r="AK935" s="115">
        <v>809.18727868766814</v>
      </c>
      <c r="AL935" s="7">
        <v>884.1366084769129</v>
      </c>
      <c r="AM935" s="7">
        <v>1165.54</v>
      </c>
      <c r="AN935">
        <v>1</v>
      </c>
      <c r="AO935">
        <v>1</v>
      </c>
      <c r="AP935">
        <v>1</v>
      </c>
      <c r="AQ935">
        <f t="shared" si="1275"/>
        <v>911</v>
      </c>
      <c r="AR935">
        <f t="shared" si="1275"/>
        <v>996</v>
      </c>
      <c r="AS935">
        <f t="shared" si="1257"/>
        <v>1313</v>
      </c>
      <c r="AT935">
        <f t="shared" si="1262"/>
        <v>392</v>
      </c>
      <c r="AU935">
        <f t="shared" si="1263"/>
        <v>428</v>
      </c>
      <c r="AV935" s="8">
        <f t="shared" si="1264"/>
        <v>565</v>
      </c>
      <c r="AW935" s="213">
        <f t="shared" si="1286"/>
        <v>0.99028901579969986</v>
      </c>
      <c r="AX935" s="213">
        <f t="shared" si="1287"/>
        <v>1.1770835979326435</v>
      </c>
      <c r="AY935" s="213">
        <f t="shared" si="1288"/>
        <v>2.0331485967711824</v>
      </c>
      <c r="AZ935" s="119">
        <f t="shared" ref="AZ935:AZ998" si="1292">ROUND(IF(G935=10,$CO$92*E935,IF(G935=11,$CO$93*E935,IF(G935=15,$CO$94*E935,IF(G935=16,$CO$95*E935,IF(G935=20,$CO$96*E935,IF(G935=21,$CO$97*E935,)))))),1)</f>
        <v>0.5</v>
      </c>
      <c r="BA935" s="1">
        <v>13.4</v>
      </c>
      <c r="BB935">
        <v>14.8</v>
      </c>
      <c r="BC935">
        <v>24</v>
      </c>
      <c r="BE935" s="7">
        <v>2781</v>
      </c>
      <c r="BG935" s="123">
        <f t="shared" si="1276"/>
        <v>0.68</v>
      </c>
      <c r="BJ935">
        <v>0</v>
      </c>
      <c r="BK935">
        <v>10.5</v>
      </c>
      <c r="BL935">
        <v>12.3</v>
      </c>
      <c r="BM935">
        <v>21.85</v>
      </c>
      <c r="BO935">
        <f t="shared" si="1291"/>
        <v>1</v>
      </c>
      <c r="BP935">
        <f t="shared" si="1291"/>
        <v>1</v>
      </c>
      <c r="BQ935">
        <f t="shared" si="1291"/>
        <v>1</v>
      </c>
      <c r="BR935">
        <f t="shared" si="1277"/>
        <v>911</v>
      </c>
      <c r="BS935">
        <f t="shared" si="1289"/>
        <v>996</v>
      </c>
      <c r="BT935">
        <f t="shared" si="1290"/>
        <v>1313</v>
      </c>
      <c r="BV935">
        <f t="shared" si="1278"/>
        <v>0</v>
      </c>
      <c r="BW935">
        <f t="shared" si="1279"/>
        <v>0</v>
      </c>
      <c r="BX935">
        <f t="shared" si="1280"/>
        <v>0</v>
      </c>
      <c r="BY935">
        <f t="shared" si="1265"/>
        <v>1</v>
      </c>
    </row>
    <row r="936" spans="1:77" x14ac:dyDescent="0.25">
      <c r="A936" t="str">
        <f t="shared" si="1281"/>
        <v>34015</v>
      </c>
      <c r="D936">
        <v>3</v>
      </c>
      <c r="E936">
        <v>40</v>
      </c>
      <c r="F936">
        <v>40.5</v>
      </c>
      <c r="G936">
        <v>15</v>
      </c>
      <c r="H936">
        <v>16.5</v>
      </c>
      <c r="I936">
        <v>0</v>
      </c>
      <c r="J936">
        <v>26</v>
      </c>
      <c r="K936">
        <v>30</v>
      </c>
      <c r="L936">
        <v>47.8</v>
      </c>
      <c r="M936" s="115">
        <f t="shared" si="1266"/>
        <v>2760</v>
      </c>
      <c r="N936" s="7">
        <v>4302.5567439745028</v>
      </c>
      <c r="O936" s="7">
        <v>4481.7988603493422</v>
      </c>
      <c r="P936" s="7">
        <v>6540.76</v>
      </c>
      <c r="Q936" s="121" t="s">
        <v>392</v>
      </c>
      <c r="R936">
        <v>1</v>
      </c>
      <c r="S936">
        <v>1</v>
      </c>
      <c r="T936">
        <v>1</v>
      </c>
      <c r="U936" t="e">
        <f t="shared" si="1267"/>
        <v>#VALUE!</v>
      </c>
      <c r="V936">
        <f t="shared" si="1268"/>
        <v>2368</v>
      </c>
      <c r="W936">
        <f t="shared" si="1269"/>
        <v>2467</v>
      </c>
      <c r="X936">
        <f t="shared" si="1270"/>
        <v>3600</v>
      </c>
      <c r="Y936" t="e">
        <f t="shared" si="1258"/>
        <v>#VALUE!</v>
      </c>
      <c r="Z936">
        <f t="shared" si="1259"/>
        <v>407</v>
      </c>
      <c r="AA936">
        <f t="shared" si="1260"/>
        <v>424</v>
      </c>
      <c r="AB936" s="8">
        <f t="shared" si="1261"/>
        <v>619</v>
      </c>
      <c r="AC936" s="213" t="e">
        <f t="shared" si="1282"/>
        <v>#VALUE!</v>
      </c>
      <c r="AD936" s="213">
        <f t="shared" si="1283"/>
        <v>0.78268535840797848</v>
      </c>
      <c r="AE936" s="213">
        <f t="shared" si="1284"/>
        <v>0.84903305527503814</v>
      </c>
      <c r="AF936" s="213">
        <f t="shared" si="1285"/>
        <v>1.8020873875872796</v>
      </c>
      <c r="AG936" s="167">
        <f t="shared" si="1271"/>
        <v>2.0829999999999999E-4</v>
      </c>
      <c r="AH936" s="167">
        <f t="shared" si="1272"/>
        <v>1.724</v>
      </c>
      <c r="AI936" s="167">
        <f t="shared" si="1273"/>
        <v>2</v>
      </c>
      <c r="AJ936" s="167">
        <f t="shared" si="1274"/>
        <v>4.6182900000000003E-4</v>
      </c>
      <c r="AK936" s="115">
        <v>587.31626956044784</v>
      </c>
      <c r="AL936" s="7">
        <v>611.78353807115786</v>
      </c>
      <c r="AM936" s="7">
        <v>892.84</v>
      </c>
      <c r="AN936">
        <v>1</v>
      </c>
      <c r="AO936">
        <v>1</v>
      </c>
      <c r="AP936">
        <v>1</v>
      </c>
      <c r="AQ936">
        <f t="shared" si="1275"/>
        <v>661</v>
      </c>
      <c r="AR936">
        <f t="shared" si="1275"/>
        <v>689</v>
      </c>
      <c r="AS936">
        <f t="shared" si="1257"/>
        <v>1006</v>
      </c>
      <c r="AT936">
        <f t="shared" si="1262"/>
        <v>284</v>
      </c>
      <c r="AU936">
        <f t="shared" si="1263"/>
        <v>296</v>
      </c>
      <c r="AV936" s="8">
        <f t="shared" si="1264"/>
        <v>433</v>
      </c>
      <c r="AW936" s="213">
        <f t="shared" si="1286"/>
        <v>0.38277283569234083</v>
      </c>
      <c r="AX936" s="213">
        <f t="shared" si="1287"/>
        <v>0.41558448271374748</v>
      </c>
      <c r="AY936" s="213">
        <f t="shared" si="1288"/>
        <v>0.88524616422311364</v>
      </c>
      <c r="AZ936" s="119">
        <f t="shared" si="1292"/>
        <v>0.4</v>
      </c>
      <c r="BA936" s="1">
        <v>15.5</v>
      </c>
      <c r="BB936">
        <v>16.8</v>
      </c>
      <c r="BC936">
        <v>27.5</v>
      </c>
      <c r="BE936" s="7">
        <v>3450</v>
      </c>
      <c r="BG936" s="123">
        <f t="shared" si="1276"/>
        <v>0.8</v>
      </c>
      <c r="BJ936">
        <v>0</v>
      </c>
      <c r="BK936">
        <v>10</v>
      </c>
      <c r="BL936">
        <v>11.1</v>
      </c>
      <c r="BM936">
        <v>21.85</v>
      </c>
      <c r="BO936">
        <f t="shared" si="1291"/>
        <v>1</v>
      </c>
      <c r="BP936">
        <f t="shared" si="1291"/>
        <v>1</v>
      </c>
      <c r="BQ936">
        <f t="shared" si="1291"/>
        <v>1</v>
      </c>
      <c r="BR936">
        <f t="shared" si="1277"/>
        <v>661</v>
      </c>
      <c r="BS936">
        <f t="shared" si="1289"/>
        <v>689</v>
      </c>
      <c r="BT936">
        <f t="shared" si="1290"/>
        <v>1006</v>
      </c>
      <c r="BV936">
        <f t="shared" si="1278"/>
        <v>0</v>
      </c>
      <c r="BW936">
        <f t="shared" si="1279"/>
        <v>0</v>
      </c>
      <c r="BX936">
        <f t="shared" si="1280"/>
        <v>0</v>
      </c>
      <c r="BY936">
        <f t="shared" si="1265"/>
        <v>1</v>
      </c>
    </row>
    <row r="937" spans="1:77" x14ac:dyDescent="0.25">
      <c r="A937" t="str">
        <f t="shared" si="1281"/>
        <v>34016</v>
      </c>
      <c r="D937">
        <v>3</v>
      </c>
      <c r="E937">
        <v>40</v>
      </c>
      <c r="F937">
        <v>40.5</v>
      </c>
      <c r="G937">
        <v>16</v>
      </c>
      <c r="H937">
        <v>16.5</v>
      </c>
      <c r="I937">
        <v>0</v>
      </c>
      <c r="J937">
        <v>26</v>
      </c>
      <c r="K937">
        <v>30</v>
      </c>
      <c r="L937">
        <v>47.8</v>
      </c>
      <c r="M937" s="115">
        <f t="shared" si="1266"/>
        <v>2543.2000000000003</v>
      </c>
      <c r="N937" s="7">
        <v>6291.7251954043459</v>
      </c>
      <c r="O937" s="7">
        <v>6553.83496101116</v>
      </c>
      <c r="P937" s="7">
        <v>9564.7000000000007</v>
      </c>
      <c r="Q937" s="121" t="s">
        <v>392</v>
      </c>
      <c r="R937">
        <v>1</v>
      </c>
      <c r="S937">
        <v>1</v>
      </c>
      <c r="T937">
        <v>1</v>
      </c>
      <c r="U937" t="e">
        <f t="shared" si="1267"/>
        <v>#VALUE!</v>
      </c>
      <c r="V937">
        <f t="shared" si="1268"/>
        <v>3463</v>
      </c>
      <c r="W937">
        <f t="shared" si="1269"/>
        <v>3607</v>
      </c>
      <c r="X937">
        <f t="shared" si="1270"/>
        <v>5264</v>
      </c>
      <c r="Y937" t="e">
        <f t="shared" si="1258"/>
        <v>#VALUE!</v>
      </c>
      <c r="Z937">
        <f t="shared" si="1259"/>
        <v>596</v>
      </c>
      <c r="AA937">
        <f t="shared" si="1260"/>
        <v>620</v>
      </c>
      <c r="AB937" s="8">
        <f t="shared" si="1261"/>
        <v>905</v>
      </c>
      <c r="AC937" s="213" t="e">
        <f t="shared" si="1282"/>
        <v>#VALUE!</v>
      </c>
      <c r="AD937" s="213">
        <f t="shared" si="1283"/>
        <v>4.9757596016466472</v>
      </c>
      <c r="AE937" s="213">
        <f t="shared" si="1284"/>
        <v>5.3830677664922835</v>
      </c>
      <c r="AF937" s="213">
        <f t="shared" si="1285"/>
        <v>11.440703958263891</v>
      </c>
      <c r="AG937" s="167">
        <f t="shared" si="1271"/>
        <v>2.0829999999999999E-4</v>
      </c>
      <c r="AH937" s="167">
        <f t="shared" si="1272"/>
        <v>1.724</v>
      </c>
      <c r="AI937" s="167">
        <f t="shared" si="1273"/>
        <v>4</v>
      </c>
      <c r="AJ937" s="167">
        <f t="shared" si="1274"/>
        <v>1.392796E-3</v>
      </c>
      <c r="AK937" s="115">
        <v>963.35813446001066</v>
      </c>
      <c r="AL937" s="7">
        <v>1003.4910975149082</v>
      </c>
      <c r="AM937" s="7">
        <v>1464.5</v>
      </c>
      <c r="AN937">
        <v>1</v>
      </c>
      <c r="AO937">
        <v>1</v>
      </c>
      <c r="AP937">
        <v>1</v>
      </c>
      <c r="AQ937">
        <f t="shared" si="1275"/>
        <v>1085</v>
      </c>
      <c r="AR937">
        <f t="shared" si="1275"/>
        <v>1130</v>
      </c>
      <c r="AS937">
        <f t="shared" si="1257"/>
        <v>1649</v>
      </c>
      <c r="AT937">
        <f t="shared" si="1262"/>
        <v>467</v>
      </c>
      <c r="AU937">
        <f t="shared" si="1263"/>
        <v>486</v>
      </c>
      <c r="AV937" s="8">
        <f t="shared" si="1264"/>
        <v>709</v>
      </c>
      <c r="AW937" s="213">
        <f t="shared" si="1286"/>
        <v>3.0603671035936335</v>
      </c>
      <c r="AX937" s="213">
        <f t="shared" si="1287"/>
        <v>3.3134654475960037</v>
      </c>
      <c r="AY937" s="213">
        <f t="shared" si="1288"/>
        <v>7.0329782808855628</v>
      </c>
      <c r="AZ937" s="119">
        <f t="shared" si="1292"/>
        <v>0.8</v>
      </c>
      <c r="BA937" s="1">
        <v>15.5</v>
      </c>
      <c r="BB937">
        <v>16.8</v>
      </c>
      <c r="BC937">
        <v>27.5</v>
      </c>
      <c r="BE937" s="7">
        <v>3740</v>
      </c>
      <c r="BG937" s="123">
        <f t="shared" si="1276"/>
        <v>0.68</v>
      </c>
      <c r="BJ937">
        <v>0</v>
      </c>
      <c r="BK937">
        <v>10</v>
      </c>
      <c r="BL937">
        <v>11.1</v>
      </c>
      <c r="BM937">
        <v>21.85</v>
      </c>
      <c r="BO937">
        <f t="shared" si="1291"/>
        <v>1</v>
      </c>
      <c r="BP937">
        <f t="shared" si="1291"/>
        <v>1</v>
      </c>
      <c r="BQ937">
        <f t="shared" si="1291"/>
        <v>1</v>
      </c>
      <c r="BR937">
        <f t="shared" si="1277"/>
        <v>1085</v>
      </c>
      <c r="BS937">
        <f t="shared" si="1289"/>
        <v>1130</v>
      </c>
      <c r="BT937">
        <f t="shared" si="1290"/>
        <v>1649</v>
      </c>
      <c r="BV937">
        <f t="shared" si="1278"/>
        <v>0</v>
      </c>
      <c r="BW937">
        <f t="shared" si="1279"/>
        <v>0</v>
      </c>
      <c r="BX937">
        <f t="shared" si="1280"/>
        <v>0</v>
      </c>
      <c r="BY937">
        <f t="shared" si="1265"/>
        <v>1</v>
      </c>
    </row>
    <row r="938" spans="1:77" x14ac:dyDescent="0.25">
      <c r="A938" t="str">
        <f t="shared" si="1281"/>
        <v>34020</v>
      </c>
      <c r="D938">
        <v>3</v>
      </c>
      <c r="E938">
        <v>40</v>
      </c>
      <c r="F938">
        <v>40.5</v>
      </c>
      <c r="G938">
        <v>20</v>
      </c>
      <c r="H938">
        <v>21.5</v>
      </c>
      <c r="I938">
        <v>0</v>
      </c>
      <c r="J938">
        <v>26</v>
      </c>
      <c r="K938">
        <v>30</v>
      </c>
      <c r="L938">
        <v>47.8</v>
      </c>
      <c r="M938" s="115">
        <f t="shared" si="1266"/>
        <v>3864.8</v>
      </c>
      <c r="N938" s="7">
        <v>5696.5662496175182</v>
      </c>
      <c r="O938" s="7">
        <v>6224.1991397456159</v>
      </c>
      <c r="P938" s="7">
        <v>8205.24</v>
      </c>
      <c r="Q938" s="121" t="s">
        <v>392</v>
      </c>
      <c r="R938">
        <v>1</v>
      </c>
      <c r="S938">
        <v>1</v>
      </c>
      <c r="T938">
        <v>1</v>
      </c>
      <c r="U938" t="e">
        <f t="shared" si="1267"/>
        <v>#VALUE!</v>
      </c>
      <c r="V938">
        <f t="shared" si="1268"/>
        <v>3135</v>
      </c>
      <c r="W938">
        <f t="shared" si="1269"/>
        <v>3425</v>
      </c>
      <c r="X938">
        <f t="shared" si="1270"/>
        <v>4516</v>
      </c>
      <c r="Y938" t="e">
        <f t="shared" si="1258"/>
        <v>#VALUE!</v>
      </c>
      <c r="Z938">
        <f t="shared" si="1259"/>
        <v>539</v>
      </c>
      <c r="AA938">
        <f t="shared" si="1260"/>
        <v>589</v>
      </c>
      <c r="AB938" s="8">
        <f t="shared" si="1261"/>
        <v>777</v>
      </c>
      <c r="AC938" s="213" t="e">
        <f t="shared" si="1282"/>
        <v>#VALUE!</v>
      </c>
      <c r="AD938" s="213">
        <f t="shared" si="1283"/>
        <v>1.1046009990027015</v>
      </c>
      <c r="AE938" s="213">
        <f t="shared" si="1284"/>
        <v>1.3181002409282503</v>
      </c>
      <c r="AF938" s="213">
        <f t="shared" si="1285"/>
        <v>2.2889599481420007</v>
      </c>
      <c r="AG938" s="167">
        <f t="shared" si="1271"/>
        <v>1.2760000000000001E-4</v>
      </c>
      <c r="AH938" s="167">
        <f t="shared" si="1272"/>
        <v>1.7219</v>
      </c>
      <c r="AI938" s="167">
        <f t="shared" si="1273"/>
        <v>2</v>
      </c>
      <c r="AJ938" s="167">
        <f t="shared" si="1274"/>
        <v>3.76611E-4</v>
      </c>
      <c r="AK938" s="115">
        <v>704.00695650122941</v>
      </c>
      <c r="AL938" s="7">
        <v>769.21417236639559</v>
      </c>
      <c r="AM938" s="7">
        <v>1014.04</v>
      </c>
      <c r="AN938">
        <v>1</v>
      </c>
      <c r="AO938">
        <v>1</v>
      </c>
      <c r="AP938">
        <v>1</v>
      </c>
      <c r="AQ938">
        <f t="shared" si="1275"/>
        <v>793</v>
      </c>
      <c r="AR938">
        <f t="shared" si="1275"/>
        <v>866</v>
      </c>
      <c r="AS938">
        <f t="shared" si="1257"/>
        <v>1142</v>
      </c>
      <c r="AT938">
        <f t="shared" si="1262"/>
        <v>341</v>
      </c>
      <c r="AU938">
        <f t="shared" si="1263"/>
        <v>372</v>
      </c>
      <c r="AV938" s="8">
        <f t="shared" si="1264"/>
        <v>491</v>
      </c>
      <c r="AW938" s="213">
        <f t="shared" si="1286"/>
        <v>0.44387456100394346</v>
      </c>
      <c r="AX938" s="213">
        <f t="shared" si="1287"/>
        <v>0.52782899694440821</v>
      </c>
      <c r="AY938" s="213">
        <f t="shared" si="1288"/>
        <v>0.91732870761973662</v>
      </c>
      <c r="AZ938" s="119">
        <f t="shared" si="1292"/>
        <v>0.5</v>
      </c>
      <c r="BA938" s="1">
        <v>15.5</v>
      </c>
      <c r="BB938">
        <v>16.8</v>
      </c>
      <c r="BC938">
        <v>27.5</v>
      </c>
      <c r="BE938" s="7">
        <v>4831</v>
      </c>
      <c r="BG938" s="123">
        <f t="shared" si="1276"/>
        <v>0.8</v>
      </c>
      <c r="BJ938">
        <v>0</v>
      </c>
      <c r="BK938">
        <v>10</v>
      </c>
      <c r="BL938">
        <v>11.1</v>
      </c>
      <c r="BM938">
        <v>21.85</v>
      </c>
      <c r="BO938">
        <f t="shared" si="1291"/>
        <v>1</v>
      </c>
      <c r="BP938">
        <f t="shared" si="1291"/>
        <v>1</v>
      </c>
      <c r="BQ938">
        <f t="shared" si="1291"/>
        <v>1</v>
      </c>
      <c r="BR938">
        <f t="shared" si="1277"/>
        <v>793</v>
      </c>
      <c r="BS938">
        <f t="shared" si="1289"/>
        <v>866</v>
      </c>
      <c r="BT938">
        <f t="shared" si="1290"/>
        <v>1142</v>
      </c>
      <c r="BV938">
        <f t="shared" si="1278"/>
        <v>0</v>
      </c>
      <c r="BW938">
        <f t="shared" si="1279"/>
        <v>0</v>
      </c>
      <c r="BX938">
        <f t="shared" si="1280"/>
        <v>0</v>
      </c>
      <c r="BY938">
        <f t="shared" si="1265"/>
        <v>1</v>
      </c>
    </row>
    <row r="939" spans="1:77" x14ac:dyDescent="0.25">
      <c r="A939" t="str">
        <f t="shared" si="1281"/>
        <v>34021</v>
      </c>
      <c r="D939">
        <v>3</v>
      </c>
      <c r="E939">
        <v>40</v>
      </c>
      <c r="F939">
        <v>40.5</v>
      </c>
      <c r="G939">
        <v>21</v>
      </c>
      <c r="H939">
        <v>21.5</v>
      </c>
      <c r="I939">
        <v>0</v>
      </c>
      <c r="J939">
        <v>26</v>
      </c>
      <c r="K939">
        <v>30</v>
      </c>
      <c r="L939">
        <v>47.8</v>
      </c>
      <c r="M939" s="115">
        <f t="shared" si="1266"/>
        <v>4002.4</v>
      </c>
      <c r="N939" s="7">
        <v>8102.8384881891643</v>
      </c>
      <c r="O939" s="7">
        <v>8440.3982243391856</v>
      </c>
      <c r="P939" s="7">
        <v>12317.96</v>
      </c>
      <c r="Q939" s="121" t="s">
        <v>392</v>
      </c>
      <c r="R939">
        <v>1</v>
      </c>
      <c r="S939">
        <v>1</v>
      </c>
      <c r="T939">
        <v>1</v>
      </c>
      <c r="U939" t="e">
        <f t="shared" si="1267"/>
        <v>#VALUE!</v>
      </c>
      <c r="V939">
        <f t="shared" si="1268"/>
        <v>4459</v>
      </c>
      <c r="W939">
        <f t="shared" si="1269"/>
        <v>4645</v>
      </c>
      <c r="X939">
        <f t="shared" si="1270"/>
        <v>6779</v>
      </c>
      <c r="Y939" t="e">
        <f t="shared" si="1258"/>
        <v>#VALUE!</v>
      </c>
      <c r="Z939">
        <f t="shared" si="1259"/>
        <v>767</v>
      </c>
      <c r="AA939">
        <f t="shared" si="1260"/>
        <v>799</v>
      </c>
      <c r="AB939" s="8">
        <f t="shared" si="1261"/>
        <v>1166</v>
      </c>
      <c r="AC939" s="213" t="e">
        <f t="shared" si="1282"/>
        <v>#VALUE!</v>
      </c>
      <c r="AD939" s="213">
        <f t="shared" si="1283"/>
        <v>3.0832579129044326</v>
      </c>
      <c r="AE939" s="213">
        <f t="shared" si="1284"/>
        <v>3.3444411342379929</v>
      </c>
      <c r="AF939" s="213">
        <f t="shared" si="1285"/>
        <v>7.095334365607969</v>
      </c>
      <c r="AG939" s="167">
        <f t="shared" si="1271"/>
        <v>1.2760000000000001E-4</v>
      </c>
      <c r="AH939" s="167">
        <f t="shared" si="1272"/>
        <v>1.7219</v>
      </c>
      <c r="AI939" s="167">
        <f t="shared" si="1273"/>
        <v>4</v>
      </c>
      <c r="AJ939" s="167">
        <f t="shared" si="1274"/>
        <v>5.1420100000000005E-4</v>
      </c>
      <c r="AK939" s="115">
        <v>1051.0569439418873</v>
      </c>
      <c r="AL939" s="7">
        <v>1094.8433905300585</v>
      </c>
      <c r="AM939" s="7">
        <v>1597.82</v>
      </c>
      <c r="AN939">
        <v>1</v>
      </c>
      <c r="AO939">
        <v>1</v>
      </c>
      <c r="AP939">
        <v>1</v>
      </c>
      <c r="AQ939">
        <f t="shared" si="1275"/>
        <v>1184</v>
      </c>
      <c r="AR939">
        <f t="shared" si="1275"/>
        <v>1233</v>
      </c>
      <c r="AS939">
        <f t="shared" si="1257"/>
        <v>1799</v>
      </c>
      <c r="AT939">
        <f t="shared" si="1262"/>
        <v>509</v>
      </c>
      <c r="AU939">
        <f t="shared" si="1263"/>
        <v>530</v>
      </c>
      <c r="AV939" s="8">
        <f t="shared" si="1264"/>
        <v>774</v>
      </c>
      <c r="AW939" s="213">
        <f t="shared" si="1286"/>
        <v>1.3641769631161769</v>
      </c>
      <c r="AX939" s="213">
        <f t="shared" si="1287"/>
        <v>1.4783530927044086</v>
      </c>
      <c r="AY939" s="213">
        <f t="shared" si="1288"/>
        <v>3.1394880311766182</v>
      </c>
      <c r="AZ939" s="119">
        <f t="shared" si="1292"/>
        <v>1.1000000000000001</v>
      </c>
      <c r="BA939" s="1">
        <v>15.5</v>
      </c>
      <c r="BB939">
        <v>16.8</v>
      </c>
      <c r="BC939">
        <v>27.5</v>
      </c>
      <c r="BE939" s="7">
        <v>5003</v>
      </c>
      <c r="BG939" s="123">
        <f t="shared" si="1276"/>
        <v>0.8</v>
      </c>
      <c r="BJ939">
        <v>0</v>
      </c>
      <c r="BK939">
        <v>10</v>
      </c>
      <c r="BL939">
        <v>11.1</v>
      </c>
      <c r="BM939">
        <v>21.85</v>
      </c>
      <c r="BO939">
        <f t="shared" si="1291"/>
        <v>1</v>
      </c>
      <c r="BP939">
        <f t="shared" si="1291"/>
        <v>1</v>
      </c>
      <c r="BQ939">
        <f t="shared" si="1291"/>
        <v>1</v>
      </c>
      <c r="BR939">
        <f t="shared" si="1277"/>
        <v>1184</v>
      </c>
      <c r="BS939">
        <f t="shared" si="1289"/>
        <v>1233</v>
      </c>
      <c r="BT939">
        <f t="shared" si="1290"/>
        <v>1799</v>
      </c>
      <c r="BV939">
        <f t="shared" si="1278"/>
        <v>0</v>
      </c>
      <c r="BW939">
        <f t="shared" si="1279"/>
        <v>0</v>
      </c>
      <c r="BX939">
        <f t="shared" si="1280"/>
        <v>0</v>
      </c>
      <c r="BY939">
        <f t="shared" si="1265"/>
        <v>1</v>
      </c>
    </row>
    <row r="940" spans="1:77" x14ac:dyDescent="0.25">
      <c r="A940" t="str">
        <f t="shared" si="1281"/>
        <v>34010</v>
      </c>
      <c r="D940">
        <v>3</v>
      </c>
      <c r="E940">
        <v>40</v>
      </c>
      <c r="F940">
        <v>40.5</v>
      </c>
      <c r="G940">
        <v>10</v>
      </c>
      <c r="H940">
        <v>11.5</v>
      </c>
      <c r="I940">
        <v>0</v>
      </c>
      <c r="J940">
        <v>26</v>
      </c>
      <c r="K940">
        <v>30</v>
      </c>
      <c r="L940">
        <v>47.2</v>
      </c>
      <c r="M940" s="115">
        <f t="shared" si="1266"/>
        <v>2079.9</v>
      </c>
      <c r="N940" s="7">
        <v>3860.4188735925432</v>
      </c>
      <c r="O940" s="7">
        <v>4228.9855673527691</v>
      </c>
      <c r="P940" s="7">
        <v>5636.58</v>
      </c>
      <c r="Q940" s="121" t="s">
        <v>392</v>
      </c>
      <c r="R940">
        <v>1</v>
      </c>
      <c r="S940">
        <v>1</v>
      </c>
      <c r="T940">
        <v>1</v>
      </c>
      <c r="U940" t="e">
        <f t="shared" si="1267"/>
        <v>#VALUE!</v>
      </c>
      <c r="V940">
        <f t="shared" si="1268"/>
        <v>2125</v>
      </c>
      <c r="W940">
        <f t="shared" si="1269"/>
        <v>2327</v>
      </c>
      <c r="X940">
        <f t="shared" si="1270"/>
        <v>3102</v>
      </c>
      <c r="Y940" t="e">
        <f t="shared" si="1258"/>
        <v>#VALUE!</v>
      </c>
      <c r="Z940">
        <f t="shared" si="1259"/>
        <v>366</v>
      </c>
      <c r="AA940">
        <f t="shared" si="1260"/>
        <v>400</v>
      </c>
      <c r="AB940" s="8">
        <f t="shared" si="1261"/>
        <v>534</v>
      </c>
      <c r="AC940" s="213" t="e">
        <f t="shared" si="1282"/>
        <v>#VALUE!</v>
      </c>
      <c r="AD940" s="213">
        <f t="shared" si="1283"/>
        <v>0.53793350236162496</v>
      </c>
      <c r="AE940" s="213">
        <f t="shared" si="1284"/>
        <v>0.64096972645686956</v>
      </c>
      <c r="AF940" s="213">
        <f t="shared" si="1285"/>
        <v>1.1338050786890777</v>
      </c>
      <c r="AG940" s="167">
        <f t="shared" si="1271"/>
        <v>3.969E-4</v>
      </c>
      <c r="AH940" s="167">
        <f t="shared" si="1272"/>
        <v>1.7345999999999999</v>
      </c>
      <c r="AI940" s="167">
        <f t="shared" si="1273"/>
        <v>2</v>
      </c>
      <c r="AJ940" s="167">
        <f t="shared" si="1274"/>
        <v>3.6734700000000002E-4</v>
      </c>
      <c r="AK940" s="115">
        <v>535.19789031294818</v>
      </c>
      <c r="AL940" s="7">
        <v>586.29496640731588</v>
      </c>
      <c r="AM940" s="7">
        <v>781.44</v>
      </c>
      <c r="AN940">
        <v>1</v>
      </c>
      <c r="AO940">
        <v>1</v>
      </c>
      <c r="AP940">
        <v>1</v>
      </c>
      <c r="AQ940">
        <f t="shared" si="1275"/>
        <v>603</v>
      </c>
      <c r="AR940">
        <f t="shared" si="1275"/>
        <v>660</v>
      </c>
      <c r="AS940">
        <f t="shared" si="1257"/>
        <v>880</v>
      </c>
      <c r="AT940">
        <f t="shared" si="1262"/>
        <v>259</v>
      </c>
      <c r="AU940">
        <f t="shared" si="1263"/>
        <v>284</v>
      </c>
      <c r="AV940" s="8">
        <f t="shared" si="1264"/>
        <v>378</v>
      </c>
      <c r="AW940" s="213">
        <f t="shared" si="1286"/>
        <v>0.27206103966038081</v>
      </c>
      <c r="AX940" s="213">
        <f t="shared" si="1287"/>
        <v>0.32622931532429839</v>
      </c>
      <c r="AY940" s="213">
        <f t="shared" si="1288"/>
        <v>0.5732796535697785</v>
      </c>
      <c r="AZ940" s="119">
        <f t="shared" si="1292"/>
        <v>0.3</v>
      </c>
      <c r="BA940" s="1">
        <v>14.8</v>
      </c>
      <c r="BB940">
        <v>16.600000000000001</v>
      </c>
      <c r="BC940">
        <v>28</v>
      </c>
      <c r="BE940" s="7">
        <v>2311</v>
      </c>
      <c r="BG940" s="123">
        <f t="shared" si="1276"/>
        <v>0.9</v>
      </c>
      <c r="BJ940">
        <v>0</v>
      </c>
      <c r="BK940">
        <v>10.4</v>
      </c>
      <c r="BL940">
        <v>12.2</v>
      </c>
      <c r="BM940">
        <v>21.85</v>
      </c>
      <c r="BO940">
        <f t="shared" si="1291"/>
        <v>1</v>
      </c>
      <c r="BP940">
        <f t="shared" si="1291"/>
        <v>1</v>
      </c>
      <c r="BQ940">
        <f t="shared" si="1291"/>
        <v>1</v>
      </c>
      <c r="BR940">
        <f t="shared" si="1277"/>
        <v>603</v>
      </c>
      <c r="BS940">
        <f t="shared" si="1289"/>
        <v>660</v>
      </c>
      <c r="BT940">
        <f t="shared" si="1290"/>
        <v>880</v>
      </c>
      <c r="BV940">
        <f t="shared" si="1278"/>
        <v>0</v>
      </c>
      <c r="BW940">
        <f t="shared" si="1279"/>
        <v>0</v>
      </c>
      <c r="BX940">
        <f t="shared" si="1280"/>
        <v>0</v>
      </c>
      <c r="BY940">
        <f t="shared" si="1265"/>
        <v>1</v>
      </c>
    </row>
    <row r="941" spans="1:77" x14ac:dyDescent="0.25">
      <c r="A941" t="str">
        <f t="shared" si="1281"/>
        <v>34011</v>
      </c>
      <c r="D941">
        <v>3</v>
      </c>
      <c r="E941">
        <v>40</v>
      </c>
      <c r="F941">
        <v>40.5</v>
      </c>
      <c r="G941">
        <v>11</v>
      </c>
      <c r="H941">
        <v>11.5</v>
      </c>
      <c r="I941">
        <v>0</v>
      </c>
      <c r="J941">
        <v>26</v>
      </c>
      <c r="K941">
        <v>30</v>
      </c>
      <c r="L941">
        <v>47.2</v>
      </c>
      <c r="M941" s="115">
        <f t="shared" si="1266"/>
        <v>2063.1200000000003</v>
      </c>
      <c r="N941" s="7">
        <v>5237.9452617275747</v>
      </c>
      <c r="O941" s="7">
        <v>5738.028861571599</v>
      </c>
      <c r="P941" s="7">
        <v>7647.9</v>
      </c>
      <c r="Q941" s="121" t="s">
        <v>392</v>
      </c>
      <c r="R941">
        <v>1</v>
      </c>
      <c r="S941">
        <v>1</v>
      </c>
      <c r="T941">
        <v>1</v>
      </c>
      <c r="U941" t="e">
        <f t="shared" si="1267"/>
        <v>#VALUE!</v>
      </c>
      <c r="V941">
        <f t="shared" si="1268"/>
        <v>2883</v>
      </c>
      <c r="W941">
        <f t="shared" si="1269"/>
        <v>3158</v>
      </c>
      <c r="X941">
        <f t="shared" si="1270"/>
        <v>4209</v>
      </c>
      <c r="Y941" t="e">
        <f t="shared" si="1258"/>
        <v>#VALUE!</v>
      </c>
      <c r="Z941">
        <f t="shared" si="1259"/>
        <v>496</v>
      </c>
      <c r="AA941">
        <f t="shared" si="1260"/>
        <v>543</v>
      </c>
      <c r="AB941" s="8">
        <f t="shared" si="1261"/>
        <v>724</v>
      </c>
      <c r="AC941" s="213" t="e">
        <f t="shared" si="1282"/>
        <v>#VALUE!</v>
      </c>
      <c r="AD941" s="213">
        <f t="shared" si="1283"/>
        <v>1.5732912699982591</v>
      </c>
      <c r="AE941" s="213">
        <f t="shared" si="1284"/>
        <v>1.8802126313734409</v>
      </c>
      <c r="AF941" s="213">
        <f t="shared" si="1285"/>
        <v>3.3137460880151588</v>
      </c>
      <c r="AG941" s="167">
        <f t="shared" si="1271"/>
        <v>3.969E-4</v>
      </c>
      <c r="AH941" s="167">
        <f t="shared" si="1272"/>
        <v>1.7345999999999999</v>
      </c>
      <c r="AI941" s="167">
        <f t="shared" si="1273"/>
        <v>4</v>
      </c>
      <c r="AJ941" s="167">
        <f t="shared" si="1274"/>
        <v>5.7428799999999995E-4</v>
      </c>
      <c r="AK941" s="115">
        <v>877</v>
      </c>
      <c r="AL941" s="7">
        <v>961</v>
      </c>
      <c r="AM941" s="7">
        <v>1281</v>
      </c>
      <c r="AN941">
        <v>1</v>
      </c>
      <c r="AO941">
        <v>1</v>
      </c>
      <c r="AP941">
        <v>1</v>
      </c>
      <c r="AQ941">
        <f t="shared" si="1275"/>
        <v>988</v>
      </c>
      <c r="AR941">
        <f t="shared" si="1275"/>
        <v>1082</v>
      </c>
      <c r="AS941">
        <f t="shared" si="1257"/>
        <v>1443</v>
      </c>
      <c r="AT941">
        <f t="shared" si="1262"/>
        <v>425</v>
      </c>
      <c r="AU941">
        <f t="shared" si="1263"/>
        <v>465</v>
      </c>
      <c r="AV941" s="8">
        <f t="shared" si="1264"/>
        <v>620</v>
      </c>
      <c r="AW941" s="213">
        <f t="shared" si="1286"/>
        <v>1.1609094789842833</v>
      </c>
      <c r="AX941" s="213">
        <f t="shared" si="1287"/>
        <v>1.3856408747995153</v>
      </c>
      <c r="AY941" s="213">
        <f t="shared" si="1288"/>
        <v>2.4413125842282342</v>
      </c>
      <c r="AZ941" s="119">
        <f t="shared" si="1292"/>
        <v>0.5</v>
      </c>
      <c r="BA941" s="1">
        <v>14.8</v>
      </c>
      <c r="BB941">
        <v>16.600000000000001</v>
      </c>
      <c r="BC941">
        <v>28</v>
      </c>
      <c r="BE941" s="7">
        <v>3034</v>
      </c>
      <c r="BG941" s="123">
        <f t="shared" si="1276"/>
        <v>0.68</v>
      </c>
      <c r="BJ941">
        <v>0</v>
      </c>
      <c r="BK941">
        <v>10.4</v>
      </c>
      <c r="BL941">
        <v>12.2</v>
      </c>
      <c r="BM941">
        <v>21.85</v>
      </c>
      <c r="BO941">
        <f t="shared" si="1291"/>
        <v>1</v>
      </c>
      <c r="BP941">
        <f t="shared" si="1291"/>
        <v>1</v>
      </c>
      <c r="BQ941">
        <f t="shared" si="1291"/>
        <v>1</v>
      </c>
      <c r="BR941">
        <f t="shared" si="1277"/>
        <v>988</v>
      </c>
      <c r="BS941">
        <f t="shared" si="1289"/>
        <v>1082</v>
      </c>
      <c r="BT941">
        <f t="shared" si="1290"/>
        <v>1443</v>
      </c>
      <c r="BV941">
        <f t="shared" si="1278"/>
        <v>0</v>
      </c>
      <c r="BW941">
        <f t="shared" si="1279"/>
        <v>0</v>
      </c>
      <c r="BX941">
        <f t="shared" si="1280"/>
        <v>0</v>
      </c>
      <c r="BY941">
        <f t="shared" si="1265"/>
        <v>1</v>
      </c>
    </row>
    <row r="942" spans="1:77" x14ac:dyDescent="0.25">
      <c r="A942" t="str">
        <f t="shared" si="1281"/>
        <v>34015</v>
      </c>
      <c r="D942">
        <v>3</v>
      </c>
      <c r="E942">
        <v>40</v>
      </c>
      <c r="F942">
        <v>40.5</v>
      </c>
      <c r="G942">
        <v>15</v>
      </c>
      <c r="H942">
        <v>16.5</v>
      </c>
      <c r="I942">
        <v>0</v>
      </c>
      <c r="J942">
        <v>26</v>
      </c>
      <c r="K942">
        <v>30</v>
      </c>
      <c r="L942">
        <v>48.1</v>
      </c>
      <c r="M942" s="115">
        <f t="shared" si="1266"/>
        <v>3010.4</v>
      </c>
      <c r="N942" s="7">
        <v>4729.715265656896</v>
      </c>
      <c r="O942" s="7">
        <v>4901.7743245246338</v>
      </c>
      <c r="P942" s="7">
        <v>7188.36</v>
      </c>
      <c r="Q942" s="121" t="s">
        <v>392</v>
      </c>
      <c r="R942">
        <v>1</v>
      </c>
      <c r="S942">
        <v>1</v>
      </c>
      <c r="T942">
        <v>1</v>
      </c>
      <c r="U942" t="e">
        <f t="shared" si="1267"/>
        <v>#VALUE!</v>
      </c>
      <c r="V942">
        <f t="shared" si="1268"/>
        <v>2603</v>
      </c>
      <c r="W942">
        <f t="shared" si="1269"/>
        <v>2698</v>
      </c>
      <c r="X942">
        <f t="shared" si="1270"/>
        <v>3956</v>
      </c>
      <c r="Y942" t="e">
        <f t="shared" si="1258"/>
        <v>#VALUE!</v>
      </c>
      <c r="Z942">
        <f t="shared" si="1259"/>
        <v>448</v>
      </c>
      <c r="AA942">
        <f t="shared" si="1260"/>
        <v>464</v>
      </c>
      <c r="AB942" s="8">
        <f t="shared" si="1261"/>
        <v>680</v>
      </c>
      <c r="AC942" s="213" t="e">
        <f t="shared" si="1282"/>
        <v>#VALUE!</v>
      </c>
      <c r="AD942" s="213">
        <f t="shared" si="1283"/>
        <v>0.94727458417298283</v>
      </c>
      <c r="AE942" s="213">
        <f t="shared" si="1284"/>
        <v>1.0157430815321546</v>
      </c>
      <c r="AF942" s="213">
        <f t="shared" si="1285"/>
        <v>2.1726659919345841</v>
      </c>
      <c r="AG942" s="167">
        <f t="shared" si="1271"/>
        <v>2.0829999999999999E-4</v>
      </c>
      <c r="AH942" s="167">
        <f t="shared" si="1272"/>
        <v>1.724</v>
      </c>
      <c r="AI942" s="167">
        <f t="shared" si="1273"/>
        <v>2</v>
      </c>
      <c r="AJ942" s="167">
        <f t="shared" si="1274"/>
        <v>4.6182900000000003E-4</v>
      </c>
      <c r="AK942" s="115">
        <v>645.62512273636446</v>
      </c>
      <c r="AL942" s="7">
        <v>669.11187505864359</v>
      </c>
      <c r="AM942" s="7">
        <v>981.24</v>
      </c>
      <c r="AN942">
        <v>1</v>
      </c>
      <c r="AO942">
        <v>1</v>
      </c>
      <c r="AP942">
        <v>1</v>
      </c>
      <c r="AQ942">
        <f t="shared" si="1275"/>
        <v>727</v>
      </c>
      <c r="AR942">
        <f t="shared" si="1275"/>
        <v>754</v>
      </c>
      <c r="AS942">
        <f t="shared" si="1257"/>
        <v>1105</v>
      </c>
      <c r="AT942">
        <f t="shared" si="1262"/>
        <v>313</v>
      </c>
      <c r="AU942">
        <f t="shared" si="1263"/>
        <v>324</v>
      </c>
      <c r="AV942" s="8">
        <f t="shared" si="1264"/>
        <v>475</v>
      </c>
      <c r="AW942" s="213">
        <f t="shared" si="1286"/>
        <v>0.46436569651871967</v>
      </c>
      <c r="AX942" s="213">
        <f t="shared" si="1287"/>
        <v>0.49736520633696746</v>
      </c>
      <c r="AY942" s="213">
        <f t="shared" si="1288"/>
        <v>1.0641949910715027</v>
      </c>
      <c r="AZ942" s="119">
        <f t="shared" si="1292"/>
        <v>0.4</v>
      </c>
      <c r="BA942" s="1">
        <v>16.399999999999999</v>
      </c>
      <c r="BB942">
        <v>17.7</v>
      </c>
      <c r="BC942">
        <v>29.7</v>
      </c>
      <c r="BE942" s="7">
        <v>3763</v>
      </c>
      <c r="BG942" s="123">
        <f t="shared" si="1276"/>
        <v>0.8</v>
      </c>
      <c r="BJ942">
        <v>0</v>
      </c>
      <c r="BK942">
        <v>10</v>
      </c>
      <c r="BL942">
        <v>10.9</v>
      </c>
      <c r="BM942">
        <v>21.85</v>
      </c>
      <c r="BO942">
        <f t="shared" si="1291"/>
        <v>1</v>
      </c>
      <c r="BP942">
        <f t="shared" si="1291"/>
        <v>1</v>
      </c>
      <c r="BQ942">
        <f t="shared" si="1291"/>
        <v>1</v>
      </c>
      <c r="BR942">
        <f t="shared" si="1277"/>
        <v>727</v>
      </c>
      <c r="BS942">
        <f t="shared" si="1289"/>
        <v>754</v>
      </c>
      <c r="BT942">
        <f t="shared" si="1290"/>
        <v>1105</v>
      </c>
      <c r="BV942">
        <f t="shared" si="1278"/>
        <v>0</v>
      </c>
      <c r="BW942">
        <f t="shared" si="1279"/>
        <v>0</v>
      </c>
      <c r="BX942">
        <f t="shared" si="1280"/>
        <v>0</v>
      </c>
      <c r="BY942">
        <f t="shared" si="1265"/>
        <v>1</v>
      </c>
    </row>
    <row r="943" spans="1:77" x14ac:dyDescent="0.25">
      <c r="A943" t="str">
        <f t="shared" si="1281"/>
        <v>34016</v>
      </c>
      <c r="D943">
        <v>3</v>
      </c>
      <c r="E943">
        <v>40</v>
      </c>
      <c r="F943">
        <v>40.5</v>
      </c>
      <c r="G943">
        <v>16</v>
      </c>
      <c r="H943">
        <v>16.5</v>
      </c>
      <c r="I943">
        <v>0</v>
      </c>
      <c r="J943">
        <v>26</v>
      </c>
      <c r="K943">
        <v>30</v>
      </c>
      <c r="L943">
        <v>48.1</v>
      </c>
      <c r="M943" s="115">
        <f t="shared" si="1266"/>
        <v>2774.4</v>
      </c>
      <c r="N943" s="7">
        <v>6916.3686790875245</v>
      </c>
      <c r="O943" s="7">
        <v>7167.9744986485921</v>
      </c>
      <c r="P943" s="7">
        <v>10511.7</v>
      </c>
      <c r="Q943" s="121" t="s">
        <v>392</v>
      </c>
      <c r="R943">
        <v>1</v>
      </c>
      <c r="S943">
        <v>1</v>
      </c>
      <c r="T943">
        <v>1</v>
      </c>
      <c r="U943" t="e">
        <f t="shared" si="1267"/>
        <v>#VALUE!</v>
      </c>
      <c r="V943">
        <f t="shared" si="1268"/>
        <v>3806</v>
      </c>
      <c r="W943">
        <f t="shared" si="1269"/>
        <v>3945</v>
      </c>
      <c r="X943">
        <f t="shared" si="1270"/>
        <v>5785</v>
      </c>
      <c r="Y943" t="e">
        <f t="shared" si="1258"/>
        <v>#VALUE!</v>
      </c>
      <c r="Z943">
        <f t="shared" si="1259"/>
        <v>655</v>
      </c>
      <c r="AA943">
        <f t="shared" si="1260"/>
        <v>679</v>
      </c>
      <c r="AB943" s="8">
        <f t="shared" si="1261"/>
        <v>995</v>
      </c>
      <c r="AC943" s="213" t="e">
        <f t="shared" si="1282"/>
        <v>#VALUE!</v>
      </c>
      <c r="AD943" s="213">
        <f t="shared" si="1283"/>
        <v>6.0057008930252245</v>
      </c>
      <c r="AE943" s="213">
        <f t="shared" si="1284"/>
        <v>6.4522858618893322</v>
      </c>
      <c r="AF943" s="213">
        <f t="shared" si="1285"/>
        <v>13.821185324136593</v>
      </c>
      <c r="AG943" s="167">
        <f t="shared" si="1271"/>
        <v>2.0829999999999999E-4</v>
      </c>
      <c r="AH943" s="167">
        <f t="shared" si="1272"/>
        <v>1.724</v>
      </c>
      <c r="AI943" s="167">
        <f t="shared" si="1273"/>
        <v>4</v>
      </c>
      <c r="AJ943" s="167">
        <f t="shared" si="1274"/>
        <v>1.392796E-3</v>
      </c>
      <c r="AK943" s="115">
        <v>1059</v>
      </c>
      <c r="AL943" s="7">
        <v>1098</v>
      </c>
      <c r="AM943" s="7">
        <v>1610</v>
      </c>
      <c r="AN943">
        <v>1</v>
      </c>
      <c r="AO943">
        <v>1</v>
      </c>
      <c r="AP943">
        <v>1</v>
      </c>
      <c r="AQ943">
        <f t="shared" si="1275"/>
        <v>1193</v>
      </c>
      <c r="AR943">
        <f t="shared" si="1275"/>
        <v>1237</v>
      </c>
      <c r="AS943">
        <f t="shared" si="1257"/>
        <v>1813</v>
      </c>
      <c r="AT943">
        <f t="shared" si="1262"/>
        <v>513</v>
      </c>
      <c r="AU943">
        <f t="shared" si="1263"/>
        <v>532</v>
      </c>
      <c r="AV943" s="8">
        <f t="shared" si="1264"/>
        <v>780</v>
      </c>
      <c r="AW943" s="213">
        <f t="shared" si="1286"/>
        <v>3.6903774600870078</v>
      </c>
      <c r="AX943" s="213">
        <f t="shared" si="1287"/>
        <v>3.9677454159866419</v>
      </c>
      <c r="AY943" s="213">
        <f t="shared" si="1288"/>
        <v>8.5066842103339866</v>
      </c>
      <c r="AZ943" s="119">
        <f t="shared" si="1292"/>
        <v>0.8</v>
      </c>
      <c r="BA943" s="1">
        <v>16.399999999999999</v>
      </c>
      <c r="BB943">
        <v>17.7</v>
      </c>
      <c r="BC943">
        <v>29.7</v>
      </c>
      <c r="BE943" s="7">
        <v>4080</v>
      </c>
      <c r="BG943" s="123">
        <f t="shared" si="1276"/>
        <v>0.68</v>
      </c>
      <c r="BJ943">
        <v>0</v>
      </c>
      <c r="BK943">
        <v>10</v>
      </c>
      <c r="BL943">
        <v>10.9</v>
      </c>
      <c r="BM943">
        <v>21.85</v>
      </c>
      <c r="BO943">
        <f t="shared" si="1291"/>
        <v>1</v>
      </c>
      <c r="BP943">
        <f t="shared" si="1291"/>
        <v>1</v>
      </c>
      <c r="BQ943">
        <f t="shared" si="1291"/>
        <v>1</v>
      </c>
      <c r="BR943">
        <f t="shared" si="1277"/>
        <v>1193</v>
      </c>
      <c r="BS943">
        <f t="shared" si="1289"/>
        <v>1237</v>
      </c>
      <c r="BT943">
        <f t="shared" si="1290"/>
        <v>1813</v>
      </c>
      <c r="BV943">
        <f t="shared" si="1278"/>
        <v>0</v>
      </c>
      <c r="BW943">
        <f t="shared" si="1279"/>
        <v>0</v>
      </c>
      <c r="BX943">
        <f t="shared" si="1280"/>
        <v>0</v>
      </c>
      <c r="BY943">
        <f t="shared" si="1265"/>
        <v>1</v>
      </c>
    </row>
    <row r="944" spans="1:77" x14ac:dyDescent="0.25">
      <c r="A944" t="str">
        <f t="shared" si="1281"/>
        <v>34020</v>
      </c>
      <c r="D944">
        <v>3</v>
      </c>
      <c r="E944">
        <v>40</v>
      </c>
      <c r="F944">
        <v>40.5</v>
      </c>
      <c r="G944">
        <v>20</v>
      </c>
      <c r="H944">
        <v>21.5</v>
      </c>
      <c r="I944">
        <v>0</v>
      </c>
      <c r="J944">
        <v>26</v>
      </c>
      <c r="K944">
        <v>30</v>
      </c>
      <c r="L944">
        <v>48.1</v>
      </c>
      <c r="M944" s="115">
        <f t="shared" si="1266"/>
        <v>4216</v>
      </c>
      <c r="N944" s="7">
        <v>6176.0620183272586</v>
      </c>
      <c r="O944" s="7">
        <v>6765.7106634844222</v>
      </c>
      <c r="P944" s="7">
        <v>9017.64</v>
      </c>
      <c r="Q944" s="121" t="s">
        <v>392</v>
      </c>
      <c r="R944">
        <v>1</v>
      </c>
      <c r="S944">
        <v>1</v>
      </c>
      <c r="T944">
        <v>1</v>
      </c>
      <c r="U944" t="e">
        <f t="shared" si="1267"/>
        <v>#VALUE!</v>
      </c>
      <c r="V944">
        <f t="shared" si="1268"/>
        <v>3399</v>
      </c>
      <c r="W944">
        <f t="shared" si="1269"/>
        <v>3723</v>
      </c>
      <c r="X944">
        <f t="shared" si="1270"/>
        <v>4963</v>
      </c>
      <c r="Y944" t="e">
        <f t="shared" si="1258"/>
        <v>#VALUE!</v>
      </c>
      <c r="Z944">
        <f t="shared" si="1259"/>
        <v>585</v>
      </c>
      <c r="AA944">
        <f t="shared" si="1260"/>
        <v>640</v>
      </c>
      <c r="AB944" s="8">
        <f t="shared" si="1261"/>
        <v>854</v>
      </c>
      <c r="AC944" s="213" t="e">
        <f t="shared" si="1282"/>
        <v>#VALUE!</v>
      </c>
      <c r="AD944" s="213">
        <f t="shared" si="1283"/>
        <v>1.3003286643492464</v>
      </c>
      <c r="AE944" s="213">
        <f t="shared" si="1284"/>
        <v>1.5552285323537764</v>
      </c>
      <c r="AF944" s="213">
        <f t="shared" si="1285"/>
        <v>2.7632041793731141</v>
      </c>
      <c r="AG944" s="167">
        <f t="shared" si="1271"/>
        <v>1.2760000000000001E-4</v>
      </c>
      <c r="AH944" s="167">
        <f t="shared" si="1272"/>
        <v>1.7219</v>
      </c>
      <c r="AI944" s="167">
        <f t="shared" si="1273"/>
        <v>2</v>
      </c>
      <c r="AJ944" s="167">
        <f t="shared" si="1274"/>
        <v>3.76611E-4</v>
      </c>
      <c r="AK944" s="115">
        <v>763.26517311676128</v>
      </c>
      <c r="AL944" s="7">
        <v>836.13657141043336</v>
      </c>
      <c r="AM944" s="7">
        <v>1114.44</v>
      </c>
      <c r="AN944">
        <v>1</v>
      </c>
      <c r="AO944">
        <v>1</v>
      </c>
      <c r="AP944">
        <v>1</v>
      </c>
      <c r="AQ944">
        <f t="shared" si="1275"/>
        <v>860</v>
      </c>
      <c r="AR944">
        <f t="shared" si="1275"/>
        <v>942</v>
      </c>
      <c r="AS944">
        <f t="shared" si="1257"/>
        <v>1255</v>
      </c>
      <c r="AT944">
        <f t="shared" si="1262"/>
        <v>370</v>
      </c>
      <c r="AU944">
        <f t="shared" si="1263"/>
        <v>405</v>
      </c>
      <c r="AV944" s="8">
        <f t="shared" si="1264"/>
        <v>540</v>
      </c>
      <c r="AW944" s="213">
        <f t="shared" si="1286"/>
        <v>0.52219402840153406</v>
      </c>
      <c r="AX944" s="213">
        <f t="shared" si="1287"/>
        <v>0.62515678869646041</v>
      </c>
      <c r="AY944" s="213">
        <f t="shared" si="1288"/>
        <v>1.1086867730186405</v>
      </c>
      <c r="AZ944" s="119">
        <f t="shared" si="1292"/>
        <v>0.5</v>
      </c>
      <c r="BA944" s="1">
        <v>16.399999999999999</v>
      </c>
      <c r="BB944">
        <v>17.7</v>
      </c>
      <c r="BC944">
        <v>29.7</v>
      </c>
      <c r="BE944" s="7">
        <v>5270</v>
      </c>
      <c r="BG944" s="123">
        <f t="shared" si="1276"/>
        <v>0.8</v>
      </c>
      <c r="BJ944">
        <v>0</v>
      </c>
      <c r="BK944">
        <v>10</v>
      </c>
      <c r="BL944">
        <v>10.9</v>
      </c>
      <c r="BM944">
        <v>21.85</v>
      </c>
      <c r="BO944">
        <f t="shared" si="1291"/>
        <v>1</v>
      </c>
      <c r="BP944">
        <f t="shared" si="1291"/>
        <v>1</v>
      </c>
      <c r="BQ944">
        <f t="shared" si="1291"/>
        <v>1</v>
      </c>
      <c r="BR944">
        <f t="shared" si="1277"/>
        <v>860</v>
      </c>
      <c r="BS944">
        <f t="shared" si="1289"/>
        <v>942</v>
      </c>
      <c r="BT944">
        <f t="shared" si="1290"/>
        <v>1255</v>
      </c>
      <c r="BV944">
        <f t="shared" si="1278"/>
        <v>0</v>
      </c>
      <c r="BW944">
        <f t="shared" si="1279"/>
        <v>0</v>
      </c>
      <c r="BX944">
        <f t="shared" si="1280"/>
        <v>0</v>
      </c>
      <c r="BY944">
        <f t="shared" si="1265"/>
        <v>1</v>
      </c>
    </row>
    <row r="945" spans="1:77" x14ac:dyDescent="0.25">
      <c r="A945" t="str">
        <f t="shared" si="1281"/>
        <v>34021</v>
      </c>
      <c r="D945">
        <v>3</v>
      </c>
      <c r="E945">
        <v>40</v>
      </c>
      <c r="F945">
        <v>40.5</v>
      </c>
      <c r="G945">
        <v>21</v>
      </c>
      <c r="H945">
        <v>21.5</v>
      </c>
      <c r="I945">
        <v>0</v>
      </c>
      <c r="J945">
        <v>26</v>
      </c>
      <c r="K945">
        <v>30</v>
      </c>
      <c r="L945">
        <v>48.1</v>
      </c>
      <c r="M945" s="115">
        <f t="shared" si="1266"/>
        <v>4366.4000000000005</v>
      </c>
      <c r="N945" s="7">
        <v>8907.2895892451361</v>
      </c>
      <c r="O945" s="7">
        <v>9231.3217513746804</v>
      </c>
      <c r="P945" s="7">
        <v>13537.56</v>
      </c>
      <c r="Q945" s="121" t="s">
        <v>392</v>
      </c>
      <c r="R945">
        <v>1</v>
      </c>
      <c r="S945">
        <v>1</v>
      </c>
      <c r="T945">
        <v>1</v>
      </c>
      <c r="U945" t="e">
        <f t="shared" si="1267"/>
        <v>#VALUE!</v>
      </c>
      <c r="V945">
        <f t="shared" si="1268"/>
        <v>4902</v>
      </c>
      <c r="W945">
        <f t="shared" si="1269"/>
        <v>5080</v>
      </c>
      <c r="X945">
        <f t="shared" si="1270"/>
        <v>7450</v>
      </c>
      <c r="Y945" t="e">
        <f t="shared" si="1258"/>
        <v>#VALUE!</v>
      </c>
      <c r="Z945">
        <f t="shared" si="1259"/>
        <v>843</v>
      </c>
      <c r="AA945">
        <f t="shared" si="1260"/>
        <v>874</v>
      </c>
      <c r="AB945" s="8">
        <f t="shared" si="1261"/>
        <v>1281</v>
      </c>
      <c r="AC945" s="213" t="e">
        <f t="shared" si="1282"/>
        <v>#VALUE!</v>
      </c>
      <c r="AD945" s="213">
        <f t="shared" si="1283"/>
        <v>3.7208333575122725</v>
      </c>
      <c r="AE945" s="213">
        <f t="shared" si="1284"/>
        <v>3.9980194544365335</v>
      </c>
      <c r="AF945" s="213">
        <f t="shared" si="1285"/>
        <v>8.5563347624906534</v>
      </c>
      <c r="AG945" s="167">
        <f t="shared" si="1271"/>
        <v>1.2760000000000001E-4</v>
      </c>
      <c r="AH945" s="167">
        <f t="shared" si="1272"/>
        <v>1.7219</v>
      </c>
      <c r="AI945" s="167">
        <f t="shared" si="1273"/>
        <v>4</v>
      </c>
      <c r="AJ945" s="167">
        <f t="shared" si="1274"/>
        <v>5.1420100000000005E-4</v>
      </c>
      <c r="AK945" s="115">
        <v>1155.4060454399644</v>
      </c>
      <c r="AL945" s="7">
        <v>1197.4377673560793</v>
      </c>
      <c r="AM945" s="7">
        <v>1756.02</v>
      </c>
      <c r="AN945">
        <v>1</v>
      </c>
      <c r="AO945">
        <v>1</v>
      </c>
      <c r="AP945">
        <v>1</v>
      </c>
      <c r="AQ945">
        <f t="shared" si="1275"/>
        <v>1301</v>
      </c>
      <c r="AR945">
        <f t="shared" si="1275"/>
        <v>1349</v>
      </c>
      <c r="AS945">
        <f t="shared" si="1257"/>
        <v>1978</v>
      </c>
      <c r="AT945">
        <f t="shared" si="1262"/>
        <v>559</v>
      </c>
      <c r="AU945">
        <f t="shared" si="1263"/>
        <v>580</v>
      </c>
      <c r="AV945" s="8">
        <f t="shared" si="1264"/>
        <v>851</v>
      </c>
      <c r="AW945" s="213">
        <f t="shared" si="1286"/>
        <v>1.6435330597729672</v>
      </c>
      <c r="AX945" s="213">
        <f t="shared" si="1287"/>
        <v>1.7685813363383047</v>
      </c>
      <c r="AY945" s="213">
        <f t="shared" si="1288"/>
        <v>3.7914156521767968</v>
      </c>
      <c r="AZ945" s="119">
        <f t="shared" si="1292"/>
        <v>1.1000000000000001</v>
      </c>
      <c r="BA945" s="1">
        <v>16.399999999999999</v>
      </c>
      <c r="BB945">
        <v>17.7</v>
      </c>
      <c r="BC945">
        <v>29.7</v>
      </c>
      <c r="BE945" s="7">
        <v>5458</v>
      </c>
      <c r="BG945" s="123">
        <f t="shared" si="1276"/>
        <v>0.8</v>
      </c>
      <c r="BJ945">
        <v>0</v>
      </c>
      <c r="BK945">
        <v>10</v>
      </c>
      <c r="BL945">
        <v>10.9</v>
      </c>
      <c r="BM945">
        <v>21.85</v>
      </c>
      <c r="BO945">
        <f t="shared" si="1291"/>
        <v>1</v>
      </c>
      <c r="BP945">
        <f t="shared" si="1291"/>
        <v>1</v>
      </c>
      <c r="BQ945">
        <f t="shared" si="1291"/>
        <v>1</v>
      </c>
      <c r="BR945">
        <f t="shared" si="1277"/>
        <v>1301</v>
      </c>
      <c r="BS945">
        <f t="shared" si="1289"/>
        <v>1349</v>
      </c>
      <c r="BT945">
        <f t="shared" si="1290"/>
        <v>1978</v>
      </c>
      <c r="BV945">
        <f t="shared" si="1278"/>
        <v>0</v>
      </c>
      <c r="BW945">
        <f t="shared" si="1279"/>
        <v>0</v>
      </c>
      <c r="BX945">
        <f t="shared" si="1280"/>
        <v>0</v>
      </c>
      <c r="BY945">
        <f t="shared" si="1265"/>
        <v>1</v>
      </c>
    </row>
    <row r="946" spans="1:77" x14ac:dyDescent="0.25">
      <c r="A946" t="str">
        <f t="shared" si="1281"/>
        <v>34010</v>
      </c>
      <c r="D946">
        <v>3</v>
      </c>
      <c r="E946">
        <v>40</v>
      </c>
      <c r="F946">
        <v>40.5</v>
      </c>
      <c r="G946">
        <v>10</v>
      </c>
      <c r="H946">
        <v>11.5</v>
      </c>
      <c r="I946">
        <v>0</v>
      </c>
      <c r="J946">
        <v>26</v>
      </c>
      <c r="K946">
        <v>30</v>
      </c>
      <c r="L946">
        <v>47.8</v>
      </c>
      <c r="M946" s="115">
        <f t="shared" si="1266"/>
        <v>2253.6</v>
      </c>
      <c r="N946" s="7">
        <v>4178.1784000000007</v>
      </c>
      <c r="O946" s="7">
        <v>4608.2849999999999</v>
      </c>
      <c r="P946" s="7">
        <v>6144.38</v>
      </c>
      <c r="Q946" s="121" t="s">
        <v>392</v>
      </c>
      <c r="R946">
        <v>1</v>
      </c>
      <c r="S946">
        <v>1</v>
      </c>
      <c r="T946">
        <v>1</v>
      </c>
      <c r="U946" t="e">
        <f t="shared" si="1267"/>
        <v>#VALUE!</v>
      </c>
      <c r="V946">
        <f t="shared" si="1268"/>
        <v>2299</v>
      </c>
      <c r="W946">
        <f t="shared" si="1269"/>
        <v>2536</v>
      </c>
      <c r="X946">
        <f t="shared" si="1270"/>
        <v>3381</v>
      </c>
      <c r="Y946" t="e">
        <f t="shared" si="1258"/>
        <v>#VALUE!</v>
      </c>
      <c r="Z946">
        <f t="shared" si="1259"/>
        <v>395</v>
      </c>
      <c r="AA946">
        <f t="shared" si="1260"/>
        <v>436</v>
      </c>
      <c r="AB946" s="8">
        <f t="shared" si="1261"/>
        <v>582</v>
      </c>
      <c r="AC946" s="213" t="e">
        <f t="shared" si="1282"/>
        <v>#VALUE!</v>
      </c>
      <c r="AD946" s="213">
        <f t="shared" si="1283"/>
        <v>0.62525749495244098</v>
      </c>
      <c r="AE946" s="213">
        <f t="shared" si="1284"/>
        <v>0.75979070311100372</v>
      </c>
      <c r="AF946" s="213">
        <f t="shared" si="1285"/>
        <v>1.3439189861581293</v>
      </c>
      <c r="AG946" s="167">
        <f t="shared" si="1271"/>
        <v>3.969E-4</v>
      </c>
      <c r="AH946" s="167">
        <f t="shared" si="1272"/>
        <v>1.7345999999999999</v>
      </c>
      <c r="AI946" s="167">
        <f t="shared" si="1273"/>
        <v>2</v>
      </c>
      <c r="AJ946" s="167">
        <f t="shared" si="1274"/>
        <v>3.6734700000000002E-4</v>
      </c>
      <c r="AK946" s="115">
        <v>579.25120000000004</v>
      </c>
      <c r="AL946" s="7">
        <v>638.88</v>
      </c>
      <c r="AM946" s="7">
        <v>851.84</v>
      </c>
      <c r="AN946">
        <v>1</v>
      </c>
      <c r="AO946">
        <v>1</v>
      </c>
      <c r="AP946">
        <v>1</v>
      </c>
      <c r="AQ946">
        <f t="shared" si="1275"/>
        <v>652</v>
      </c>
      <c r="AR946">
        <f t="shared" si="1275"/>
        <v>719</v>
      </c>
      <c r="AS946">
        <f t="shared" si="1257"/>
        <v>959</v>
      </c>
      <c r="AT946">
        <f t="shared" si="1262"/>
        <v>280</v>
      </c>
      <c r="AU946">
        <f t="shared" si="1263"/>
        <v>309</v>
      </c>
      <c r="AV946" s="8">
        <f t="shared" si="1264"/>
        <v>412</v>
      </c>
      <c r="AW946" s="213">
        <f t="shared" si="1286"/>
        <v>0.31723597039786422</v>
      </c>
      <c r="AX946" s="213">
        <f t="shared" si="1287"/>
        <v>0.385251826425142</v>
      </c>
      <c r="AY946" s="213">
        <f t="shared" si="1288"/>
        <v>0.67946617800943399</v>
      </c>
      <c r="AZ946" s="119">
        <f t="shared" si="1292"/>
        <v>0.3</v>
      </c>
      <c r="BA946" s="1">
        <v>16.2</v>
      </c>
      <c r="BB946">
        <v>18.600000000000001</v>
      </c>
      <c r="BC946">
        <v>31.4</v>
      </c>
      <c r="BE946" s="7">
        <v>2504</v>
      </c>
      <c r="BG946" s="123">
        <f t="shared" si="1276"/>
        <v>0.9</v>
      </c>
      <c r="BJ946">
        <v>0</v>
      </c>
      <c r="BK946">
        <v>10.199999999999999</v>
      </c>
      <c r="BL946">
        <v>11.9</v>
      </c>
      <c r="BM946">
        <v>21.85</v>
      </c>
      <c r="BO946">
        <f t="shared" si="1291"/>
        <v>1</v>
      </c>
      <c r="BP946">
        <f t="shared" si="1291"/>
        <v>1</v>
      </c>
      <c r="BQ946">
        <f t="shared" si="1291"/>
        <v>1</v>
      </c>
      <c r="BR946">
        <f t="shared" si="1277"/>
        <v>652</v>
      </c>
      <c r="BS946">
        <f t="shared" si="1289"/>
        <v>719</v>
      </c>
      <c r="BT946">
        <f t="shared" si="1290"/>
        <v>959</v>
      </c>
      <c r="BV946">
        <f t="shared" si="1278"/>
        <v>0</v>
      </c>
      <c r="BW946">
        <f t="shared" si="1279"/>
        <v>0</v>
      </c>
      <c r="BX946">
        <f t="shared" si="1280"/>
        <v>0</v>
      </c>
      <c r="BY946">
        <f t="shared" si="1265"/>
        <v>1</v>
      </c>
    </row>
    <row r="947" spans="1:77" x14ac:dyDescent="0.25">
      <c r="A947" t="str">
        <f t="shared" si="1281"/>
        <v>34011</v>
      </c>
      <c r="D947">
        <v>3</v>
      </c>
      <c r="E947">
        <v>40</v>
      </c>
      <c r="F947">
        <v>40.5</v>
      </c>
      <c r="G947">
        <v>11</v>
      </c>
      <c r="H947">
        <v>11.5</v>
      </c>
      <c r="I947">
        <v>0</v>
      </c>
      <c r="J947">
        <v>26</v>
      </c>
      <c r="K947">
        <v>30</v>
      </c>
      <c r="L947">
        <v>47.8</v>
      </c>
      <c r="M947" s="115">
        <f t="shared" si="1266"/>
        <v>2234.48</v>
      </c>
      <c r="N947" s="7">
        <v>5669.0920000000006</v>
      </c>
      <c r="O947" s="7">
        <v>6252.6749999999993</v>
      </c>
      <c r="P947" s="7">
        <v>8336.9</v>
      </c>
      <c r="Q947" s="121" t="s">
        <v>392</v>
      </c>
      <c r="R947">
        <v>1</v>
      </c>
      <c r="S947">
        <v>1</v>
      </c>
      <c r="T947">
        <v>1</v>
      </c>
      <c r="U947" t="e">
        <f t="shared" si="1267"/>
        <v>#VALUE!</v>
      </c>
      <c r="V947">
        <f t="shared" si="1268"/>
        <v>3120</v>
      </c>
      <c r="W947">
        <f t="shared" si="1269"/>
        <v>3441</v>
      </c>
      <c r="X947">
        <f t="shared" si="1270"/>
        <v>4588</v>
      </c>
      <c r="Y947" t="e">
        <f t="shared" si="1258"/>
        <v>#VALUE!</v>
      </c>
      <c r="Z947">
        <f t="shared" si="1259"/>
        <v>537</v>
      </c>
      <c r="AA947">
        <f t="shared" si="1260"/>
        <v>592</v>
      </c>
      <c r="AB947" s="8">
        <f t="shared" si="1261"/>
        <v>789</v>
      </c>
      <c r="AC947" s="213" t="e">
        <f t="shared" si="1282"/>
        <v>#VALUE!</v>
      </c>
      <c r="AD947" s="213">
        <f t="shared" si="1283"/>
        <v>1.839528277541963</v>
      </c>
      <c r="AE947" s="213">
        <f t="shared" si="1284"/>
        <v>2.228912742349805</v>
      </c>
      <c r="AF947" s="213">
        <f t="shared" si="1285"/>
        <v>3.9257219573417625</v>
      </c>
      <c r="AG947" s="167">
        <f t="shared" si="1271"/>
        <v>3.969E-4</v>
      </c>
      <c r="AH947" s="167">
        <f t="shared" si="1272"/>
        <v>1.7345999999999999</v>
      </c>
      <c r="AI947" s="167">
        <f t="shared" si="1273"/>
        <v>4</v>
      </c>
      <c r="AJ947" s="167">
        <f t="shared" si="1274"/>
        <v>5.7428799999999995E-4</v>
      </c>
      <c r="AK947" s="115">
        <v>949.51120000000003</v>
      </c>
      <c r="AL947" s="7">
        <v>1047.2549999999999</v>
      </c>
      <c r="AM947" s="7">
        <v>1396.34</v>
      </c>
      <c r="AN947">
        <v>1</v>
      </c>
      <c r="AO947">
        <v>1</v>
      </c>
      <c r="AP947">
        <v>1</v>
      </c>
      <c r="AQ947">
        <f t="shared" si="1275"/>
        <v>1069</v>
      </c>
      <c r="AR947">
        <f t="shared" si="1275"/>
        <v>1179</v>
      </c>
      <c r="AS947">
        <f t="shared" si="1257"/>
        <v>1573</v>
      </c>
      <c r="AT947">
        <f t="shared" si="1262"/>
        <v>460</v>
      </c>
      <c r="AU947">
        <f t="shared" si="1263"/>
        <v>507</v>
      </c>
      <c r="AV947" s="8">
        <f t="shared" si="1264"/>
        <v>676</v>
      </c>
      <c r="AW947" s="213">
        <f t="shared" si="1286"/>
        <v>1.3564767793322641</v>
      </c>
      <c r="AX947" s="213">
        <f t="shared" si="1287"/>
        <v>1.6427036470141041</v>
      </c>
      <c r="AY947" s="213">
        <f t="shared" si="1288"/>
        <v>2.8947448638558346</v>
      </c>
      <c r="AZ947" s="119">
        <f t="shared" si="1292"/>
        <v>0.5</v>
      </c>
      <c r="BA947" s="1">
        <v>16.2</v>
      </c>
      <c r="BB947">
        <v>18.600000000000001</v>
      </c>
      <c r="BC947">
        <v>31.4</v>
      </c>
      <c r="BE947" s="7">
        <v>3286</v>
      </c>
      <c r="BG947" s="123">
        <f t="shared" si="1276"/>
        <v>0.68</v>
      </c>
      <c r="BJ947">
        <v>0</v>
      </c>
      <c r="BK947">
        <v>10.199999999999999</v>
      </c>
      <c r="BL947">
        <v>11.9</v>
      </c>
      <c r="BM947">
        <v>21.85</v>
      </c>
      <c r="BO947">
        <f t="shared" si="1291"/>
        <v>1</v>
      </c>
      <c r="BP947">
        <f t="shared" si="1291"/>
        <v>1</v>
      </c>
      <c r="BQ947">
        <f t="shared" si="1291"/>
        <v>1</v>
      </c>
      <c r="BR947">
        <f t="shared" si="1277"/>
        <v>1069</v>
      </c>
      <c r="BS947">
        <f t="shared" si="1289"/>
        <v>1179</v>
      </c>
      <c r="BT947">
        <f t="shared" si="1290"/>
        <v>1573</v>
      </c>
      <c r="BV947">
        <f t="shared" si="1278"/>
        <v>0</v>
      </c>
      <c r="BW947">
        <f t="shared" si="1279"/>
        <v>0</v>
      </c>
      <c r="BX947">
        <f t="shared" si="1280"/>
        <v>0</v>
      </c>
      <c r="BY947">
        <f t="shared" si="1265"/>
        <v>1</v>
      </c>
    </row>
    <row r="948" spans="1:77" x14ac:dyDescent="0.25">
      <c r="A948" t="str">
        <f t="shared" si="1281"/>
        <v>34015</v>
      </c>
      <c r="D948">
        <v>3</v>
      </c>
      <c r="E948">
        <v>40</v>
      </c>
      <c r="F948">
        <v>40.5</v>
      </c>
      <c r="G948">
        <v>15</v>
      </c>
      <c r="H948">
        <v>16.5</v>
      </c>
      <c r="I948">
        <v>0</v>
      </c>
      <c r="J948">
        <v>26</v>
      </c>
      <c r="K948">
        <v>30</v>
      </c>
      <c r="L948">
        <v>48.1</v>
      </c>
      <c r="M948" s="115">
        <f t="shared" si="1266"/>
        <v>3261.6000000000004</v>
      </c>
      <c r="N948" s="7">
        <v>4942.1733310961072</v>
      </c>
      <c r="O948" s="7">
        <v>5121.9619484404784</v>
      </c>
      <c r="P948" s="7">
        <v>7511.2599999999993</v>
      </c>
      <c r="Q948" s="121" t="s">
        <v>392</v>
      </c>
      <c r="R948">
        <v>1</v>
      </c>
      <c r="S948">
        <v>1</v>
      </c>
      <c r="T948">
        <v>1</v>
      </c>
      <c r="U948" t="e">
        <f t="shared" si="1267"/>
        <v>#VALUE!</v>
      </c>
      <c r="V948">
        <f t="shared" si="1268"/>
        <v>2720</v>
      </c>
      <c r="W948">
        <f t="shared" si="1269"/>
        <v>2819</v>
      </c>
      <c r="X948">
        <f t="shared" si="1270"/>
        <v>4134</v>
      </c>
      <c r="Y948" t="e">
        <f t="shared" si="1258"/>
        <v>#VALUE!</v>
      </c>
      <c r="Z948">
        <f t="shared" si="1259"/>
        <v>468</v>
      </c>
      <c r="AA948">
        <f t="shared" si="1260"/>
        <v>485</v>
      </c>
      <c r="AB948" s="8">
        <f t="shared" si="1261"/>
        <v>711</v>
      </c>
      <c r="AC948" s="213" t="e">
        <f t="shared" si="1282"/>
        <v>#VALUE!</v>
      </c>
      <c r="AD948" s="213">
        <f t="shared" si="1283"/>
        <v>1.0332318872270028</v>
      </c>
      <c r="AE948" s="213">
        <f t="shared" si="1284"/>
        <v>1.1092176275652974</v>
      </c>
      <c r="AF948" s="213">
        <f t="shared" si="1285"/>
        <v>2.3742095377189534</v>
      </c>
      <c r="AG948" s="167">
        <f t="shared" si="1271"/>
        <v>2.0829999999999999E-4</v>
      </c>
      <c r="AH948" s="167">
        <f t="shared" si="1272"/>
        <v>1.724</v>
      </c>
      <c r="AI948" s="167">
        <f t="shared" si="1273"/>
        <v>2</v>
      </c>
      <c r="AJ948" s="167">
        <f t="shared" si="1274"/>
        <v>4.6182900000000003E-4</v>
      </c>
      <c r="AK948" s="115">
        <v>653.91552727192982</v>
      </c>
      <c r="AL948" s="7">
        <v>677.70396216321694</v>
      </c>
      <c r="AM948" s="7">
        <v>993.84</v>
      </c>
      <c r="AN948">
        <v>1</v>
      </c>
      <c r="AO948">
        <v>1</v>
      </c>
      <c r="AP948">
        <v>1</v>
      </c>
      <c r="AQ948">
        <f t="shared" si="1275"/>
        <v>736</v>
      </c>
      <c r="AR948">
        <f t="shared" si="1275"/>
        <v>763</v>
      </c>
      <c r="AS948">
        <f t="shared" si="1257"/>
        <v>1119</v>
      </c>
      <c r="AT948">
        <f t="shared" si="1262"/>
        <v>316</v>
      </c>
      <c r="AU948">
        <f t="shared" si="1263"/>
        <v>328</v>
      </c>
      <c r="AV948" s="8">
        <f t="shared" si="1264"/>
        <v>481</v>
      </c>
      <c r="AW948" s="213">
        <f t="shared" si="1286"/>
        <v>0.47325374836239997</v>
      </c>
      <c r="AX948" s="213">
        <f t="shared" si="1287"/>
        <v>0.50964453681189947</v>
      </c>
      <c r="AY948" s="213">
        <f t="shared" si="1288"/>
        <v>1.0910971028000729</v>
      </c>
      <c r="AZ948" s="119">
        <f t="shared" si="1292"/>
        <v>0.4</v>
      </c>
      <c r="BA948" s="1">
        <v>16.399999999999999</v>
      </c>
      <c r="BB948">
        <v>17.7</v>
      </c>
      <c r="BC948">
        <v>29.7</v>
      </c>
      <c r="BE948" s="7">
        <v>4077</v>
      </c>
      <c r="BG948" s="123">
        <f t="shared" si="1276"/>
        <v>0.8</v>
      </c>
      <c r="BJ948">
        <v>0</v>
      </c>
      <c r="BK948">
        <v>10</v>
      </c>
      <c r="BL948">
        <v>10.9</v>
      </c>
      <c r="BM948">
        <v>21.85</v>
      </c>
      <c r="BO948">
        <f t="shared" si="1291"/>
        <v>1</v>
      </c>
      <c r="BP948">
        <f t="shared" si="1291"/>
        <v>1</v>
      </c>
      <c r="BQ948">
        <f t="shared" si="1291"/>
        <v>1</v>
      </c>
      <c r="BR948">
        <f t="shared" si="1277"/>
        <v>736</v>
      </c>
      <c r="BS948">
        <f t="shared" si="1289"/>
        <v>763</v>
      </c>
      <c r="BT948">
        <f t="shared" si="1290"/>
        <v>1119</v>
      </c>
      <c r="BV948">
        <f t="shared" si="1278"/>
        <v>0</v>
      </c>
      <c r="BW948">
        <f t="shared" si="1279"/>
        <v>0</v>
      </c>
      <c r="BX948">
        <f t="shared" si="1280"/>
        <v>0</v>
      </c>
      <c r="BY948">
        <f t="shared" si="1265"/>
        <v>1</v>
      </c>
    </row>
    <row r="949" spans="1:77" x14ac:dyDescent="0.25">
      <c r="A949" t="str">
        <f t="shared" si="1281"/>
        <v>34016</v>
      </c>
      <c r="D949">
        <v>3</v>
      </c>
      <c r="E949">
        <v>40</v>
      </c>
      <c r="F949">
        <v>40.5</v>
      </c>
      <c r="G949">
        <v>16</v>
      </c>
      <c r="H949">
        <v>16.5</v>
      </c>
      <c r="I949">
        <v>0</v>
      </c>
      <c r="J949">
        <v>26</v>
      </c>
      <c r="K949">
        <v>30</v>
      </c>
      <c r="L949">
        <v>48.1</v>
      </c>
      <c r="M949" s="115">
        <f t="shared" si="1266"/>
        <v>3005.6000000000004</v>
      </c>
      <c r="N949" s="7">
        <v>7342.4691534710291</v>
      </c>
      <c r="O949" s="7">
        <v>7609.5768181679023</v>
      </c>
      <c r="P949" s="7">
        <v>11159.300000000001</v>
      </c>
      <c r="Q949" s="121" t="s">
        <v>392</v>
      </c>
      <c r="R949">
        <v>1</v>
      </c>
      <c r="S949">
        <v>1</v>
      </c>
      <c r="T949">
        <v>1</v>
      </c>
      <c r="U949" t="e">
        <f t="shared" si="1267"/>
        <v>#VALUE!</v>
      </c>
      <c r="V949">
        <f t="shared" si="1268"/>
        <v>4041</v>
      </c>
      <c r="W949">
        <f t="shared" si="1269"/>
        <v>4188</v>
      </c>
      <c r="X949">
        <f t="shared" si="1270"/>
        <v>6141</v>
      </c>
      <c r="Y949" t="e">
        <f t="shared" si="1258"/>
        <v>#VALUE!</v>
      </c>
      <c r="Z949">
        <f t="shared" si="1259"/>
        <v>695</v>
      </c>
      <c r="AA949">
        <f t="shared" si="1260"/>
        <v>720</v>
      </c>
      <c r="AB949" s="8">
        <f t="shared" si="1261"/>
        <v>1056</v>
      </c>
      <c r="AC949" s="213" t="e">
        <f t="shared" si="1282"/>
        <v>#VALUE!</v>
      </c>
      <c r="AD949" s="213">
        <f t="shared" si="1283"/>
        <v>6.7588829973428464</v>
      </c>
      <c r="AE949" s="213">
        <f t="shared" si="1284"/>
        <v>7.2521510853139706</v>
      </c>
      <c r="AF949" s="213">
        <f t="shared" si="1285"/>
        <v>15.562140469046653</v>
      </c>
      <c r="AG949" s="167">
        <f t="shared" si="1271"/>
        <v>2.0829999999999999E-4</v>
      </c>
      <c r="AH949" s="167">
        <f t="shared" si="1272"/>
        <v>1.724</v>
      </c>
      <c r="AI949" s="167">
        <f t="shared" si="1273"/>
        <v>4</v>
      </c>
      <c r="AJ949" s="167">
        <f t="shared" si="1274"/>
        <v>1.392796E-3</v>
      </c>
      <c r="AK949" s="115">
        <v>1068.8700133353962</v>
      </c>
      <c r="AL949" s="7">
        <v>1107.7538502516963</v>
      </c>
      <c r="AM949" s="7">
        <v>1624.5</v>
      </c>
      <c r="AN949">
        <v>1</v>
      </c>
      <c r="AO949">
        <v>1</v>
      </c>
      <c r="AP949">
        <v>1</v>
      </c>
      <c r="AQ949">
        <f t="shared" si="1275"/>
        <v>1204</v>
      </c>
      <c r="AR949">
        <f t="shared" si="1275"/>
        <v>1248</v>
      </c>
      <c r="AS949">
        <f t="shared" si="1257"/>
        <v>1829</v>
      </c>
      <c r="AT949">
        <f t="shared" si="1262"/>
        <v>518</v>
      </c>
      <c r="AU949">
        <f t="shared" si="1263"/>
        <v>537</v>
      </c>
      <c r="AV949" s="8">
        <f t="shared" si="1264"/>
        <v>786</v>
      </c>
      <c r="AW949" s="213">
        <f t="shared" si="1286"/>
        <v>3.7623973244930413</v>
      </c>
      <c r="AX949" s="213">
        <f t="shared" si="1287"/>
        <v>4.0424026672556055</v>
      </c>
      <c r="AY949" s="213">
        <f t="shared" si="1288"/>
        <v>8.6376254352171173</v>
      </c>
      <c r="AZ949" s="119">
        <f t="shared" si="1292"/>
        <v>0.8</v>
      </c>
      <c r="BA949" s="1">
        <v>16.399999999999999</v>
      </c>
      <c r="BB949">
        <v>17.7</v>
      </c>
      <c r="BC949">
        <v>29.7</v>
      </c>
      <c r="BE949" s="7">
        <v>4420</v>
      </c>
      <c r="BG949" s="123">
        <f t="shared" si="1276"/>
        <v>0.68</v>
      </c>
      <c r="BJ949">
        <v>0</v>
      </c>
      <c r="BK949">
        <v>10</v>
      </c>
      <c r="BL949">
        <v>10.9</v>
      </c>
      <c r="BM949">
        <v>21.85</v>
      </c>
      <c r="BO949">
        <f t="shared" si="1291"/>
        <v>1</v>
      </c>
      <c r="BP949">
        <f t="shared" si="1291"/>
        <v>1</v>
      </c>
      <c r="BQ949">
        <f t="shared" si="1291"/>
        <v>1</v>
      </c>
      <c r="BR949">
        <f t="shared" si="1277"/>
        <v>1204</v>
      </c>
      <c r="BS949">
        <f t="shared" si="1289"/>
        <v>1248</v>
      </c>
      <c r="BT949">
        <f t="shared" si="1290"/>
        <v>1829</v>
      </c>
      <c r="BV949">
        <f t="shared" si="1278"/>
        <v>0</v>
      </c>
      <c r="BW949">
        <f t="shared" si="1279"/>
        <v>0</v>
      </c>
      <c r="BX949">
        <f t="shared" si="1280"/>
        <v>0</v>
      </c>
      <c r="BY949">
        <f t="shared" si="1265"/>
        <v>1</v>
      </c>
    </row>
    <row r="950" spans="1:77" x14ac:dyDescent="0.25">
      <c r="A950" t="str">
        <f t="shared" si="1281"/>
        <v>34020</v>
      </c>
      <c r="D950">
        <v>3</v>
      </c>
      <c r="E950">
        <v>40</v>
      </c>
      <c r="F950">
        <v>40.5</v>
      </c>
      <c r="G950">
        <v>20</v>
      </c>
      <c r="H950">
        <v>21.5</v>
      </c>
      <c r="I950">
        <v>0</v>
      </c>
      <c r="J950">
        <v>26</v>
      </c>
      <c r="K950">
        <v>30</v>
      </c>
      <c r="L950">
        <v>48.1</v>
      </c>
      <c r="M950" s="115">
        <f t="shared" si="1266"/>
        <v>4568</v>
      </c>
      <c r="N950" s="7">
        <v>6444.5232000000005</v>
      </c>
      <c r="O950" s="7">
        <v>7107.93</v>
      </c>
      <c r="P950" s="7">
        <v>9477.24</v>
      </c>
      <c r="Q950" s="121" t="s">
        <v>392</v>
      </c>
      <c r="R950">
        <v>1</v>
      </c>
      <c r="S950">
        <v>1</v>
      </c>
      <c r="T950">
        <v>1</v>
      </c>
      <c r="U950" t="e">
        <f t="shared" si="1267"/>
        <v>#VALUE!</v>
      </c>
      <c r="V950">
        <f t="shared" si="1268"/>
        <v>3547</v>
      </c>
      <c r="W950">
        <f t="shared" si="1269"/>
        <v>3912</v>
      </c>
      <c r="X950">
        <f t="shared" si="1270"/>
        <v>5216</v>
      </c>
      <c r="Y950" t="e">
        <f t="shared" si="1258"/>
        <v>#VALUE!</v>
      </c>
      <c r="Z950">
        <f t="shared" si="1259"/>
        <v>610</v>
      </c>
      <c r="AA950">
        <f t="shared" si="1260"/>
        <v>673</v>
      </c>
      <c r="AB950" s="8">
        <f t="shared" si="1261"/>
        <v>897</v>
      </c>
      <c r="AC950" s="213" t="e">
        <f t="shared" si="1282"/>
        <v>#VALUE!</v>
      </c>
      <c r="AD950" s="213">
        <f t="shared" si="1283"/>
        <v>1.4133740358462674</v>
      </c>
      <c r="AE950" s="213">
        <f t="shared" si="1284"/>
        <v>1.7190787461064312</v>
      </c>
      <c r="AF950" s="213">
        <f t="shared" si="1285"/>
        <v>3.0474017554172663</v>
      </c>
      <c r="AG950" s="167">
        <f t="shared" si="1271"/>
        <v>1.2760000000000001E-4</v>
      </c>
      <c r="AH950" s="167">
        <f t="shared" si="1272"/>
        <v>1.7219</v>
      </c>
      <c r="AI950" s="167">
        <f t="shared" si="1273"/>
        <v>2</v>
      </c>
      <c r="AJ950" s="167">
        <f t="shared" si="1274"/>
        <v>3.76611E-4</v>
      </c>
      <c r="AK950" s="115">
        <v>768.42720000000008</v>
      </c>
      <c r="AL950" s="7">
        <v>847.53</v>
      </c>
      <c r="AM950" s="7">
        <v>1130.04</v>
      </c>
      <c r="AN950">
        <v>1</v>
      </c>
      <c r="AO950">
        <v>1</v>
      </c>
      <c r="AP950">
        <v>1</v>
      </c>
      <c r="AQ950">
        <f t="shared" si="1275"/>
        <v>865</v>
      </c>
      <c r="AR950">
        <f t="shared" si="1275"/>
        <v>954</v>
      </c>
      <c r="AS950">
        <f t="shared" si="1257"/>
        <v>1273</v>
      </c>
      <c r="AT950">
        <f t="shared" si="1262"/>
        <v>372</v>
      </c>
      <c r="AU950">
        <f t="shared" si="1263"/>
        <v>410</v>
      </c>
      <c r="AV950" s="8">
        <f t="shared" si="1264"/>
        <v>547</v>
      </c>
      <c r="AW950" s="213">
        <f t="shared" si="1286"/>
        <v>0.52782899694440821</v>
      </c>
      <c r="AX950" s="213">
        <f t="shared" si="1287"/>
        <v>0.64061900438741326</v>
      </c>
      <c r="AY950" s="213">
        <f t="shared" si="1288"/>
        <v>1.1374977448404662</v>
      </c>
      <c r="AZ950" s="119">
        <f t="shared" si="1292"/>
        <v>0.5</v>
      </c>
      <c r="BA950" s="1">
        <v>16.399999999999999</v>
      </c>
      <c r="BB950">
        <v>17.7</v>
      </c>
      <c r="BC950">
        <v>29.7</v>
      </c>
      <c r="BE950" s="7">
        <v>5710</v>
      </c>
      <c r="BG950" s="123">
        <f t="shared" si="1276"/>
        <v>0.8</v>
      </c>
      <c r="BJ950">
        <v>0</v>
      </c>
      <c r="BK950">
        <v>10</v>
      </c>
      <c r="BL950">
        <v>10.9</v>
      </c>
      <c r="BM950">
        <v>21.85</v>
      </c>
      <c r="BO950">
        <f t="shared" si="1291"/>
        <v>1</v>
      </c>
      <c r="BP950">
        <f t="shared" si="1291"/>
        <v>1</v>
      </c>
      <c r="BQ950">
        <f t="shared" si="1291"/>
        <v>1</v>
      </c>
      <c r="BR950">
        <f t="shared" si="1277"/>
        <v>865</v>
      </c>
      <c r="BS950">
        <f t="shared" si="1289"/>
        <v>954</v>
      </c>
      <c r="BT950">
        <f t="shared" si="1290"/>
        <v>1273</v>
      </c>
      <c r="BV950">
        <f t="shared" si="1278"/>
        <v>0</v>
      </c>
      <c r="BW950">
        <f t="shared" si="1279"/>
        <v>0</v>
      </c>
      <c r="BX950">
        <f t="shared" si="1280"/>
        <v>0</v>
      </c>
      <c r="BY950">
        <f t="shared" si="1265"/>
        <v>1</v>
      </c>
    </row>
    <row r="951" spans="1:77" x14ac:dyDescent="0.25">
      <c r="A951" t="str">
        <f t="shared" si="1281"/>
        <v>34021</v>
      </c>
      <c r="D951">
        <v>3</v>
      </c>
      <c r="E951">
        <v>40</v>
      </c>
      <c r="F951">
        <v>40.5</v>
      </c>
      <c r="G951">
        <v>21</v>
      </c>
      <c r="H951">
        <v>21.5</v>
      </c>
      <c r="I951">
        <v>0</v>
      </c>
      <c r="J951">
        <v>26</v>
      </c>
      <c r="K951">
        <v>30</v>
      </c>
      <c r="L951">
        <v>48.1</v>
      </c>
      <c r="M951" s="115">
        <f t="shared" si="1266"/>
        <v>4729.6000000000004</v>
      </c>
      <c r="N951" s="7">
        <v>9234.8263652613623</v>
      </c>
      <c r="O951" s="7">
        <v>9570.7750567366256</v>
      </c>
      <c r="P951" s="7">
        <v>14035.359999999999</v>
      </c>
      <c r="Q951" s="121" t="s">
        <v>392</v>
      </c>
      <c r="R951">
        <v>1</v>
      </c>
      <c r="S951">
        <v>1</v>
      </c>
      <c r="T951">
        <v>1</v>
      </c>
      <c r="U951" t="e">
        <f t="shared" si="1267"/>
        <v>#VALUE!</v>
      </c>
      <c r="V951">
        <f t="shared" si="1268"/>
        <v>5082</v>
      </c>
      <c r="W951">
        <f t="shared" si="1269"/>
        <v>5267</v>
      </c>
      <c r="X951">
        <f t="shared" si="1270"/>
        <v>7724</v>
      </c>
      <c r="Y951" t="e">
        <f t="shared" si="1258"/>
        <v>#VALUE!</v>
      </c>
      <c r="Z951">
        <f t="shared" si="1259"/>
        <v>874</v>
      </c>
      <c r="AA951">
        <f t="shared" si="1260"/>
        <v>906</v>
      </c>
      <c r="AB951" s="8">
        <f t="shared" si="1261"/>
        <v>1329</v>
      </c>
      <c r="AC951" s="213" t="e">
        <f t="shared" si="1282"/>
        <v>#VALUE!</v>
      </c>
      <c r="AD951" s="213">
        <f t="shared" si="1283"/>
        <v>3.9980194544365335</v>
      </c>
      <c r="AE951" s="213">
        <f t="shared" si="1284"/>
        <v>4.2945499309163147</v>
      </c>
      <c r="AF951" s="213">
        <f t="shared" si="1285"/>
        <v>9.2064256135127742</v>
      </c>
      <c r="AG951" s="167">
        <f t="shared" si="1271"/>
        <v>1.2760000000000001E-4</v>
      </c>
      <c r="AH951" s="167">
        <f t="shared" si="1272"/>
        <v>1.7219</v>
      </c>
      <c r="AI951" s="167">
        <f t="shared" si="1273"/>
        <v>4</v>
      </c>
      <c r="AJ951" s="167">
        <f t="shared" si="1274"/>
        <v>5.1420100000000005E-4</v>
      </c>
      <c r="AK951" s="115">
        <v>1167.5126679363457</v>
      </c>
      <c r="AL951" s="7">
        <v>1209.9849719689844</v>
      </c>
      <c r="AM951" s="7">
        <v>1774.42</v>
      </c>
      <c r="AN951">
        <v>1</v>
      </c>
      <c r="AO951">
        <v>1</v>
      </c>
      <c r="AP951">
        <v>1</v>
      </c>
      <c r="AQ951">
        <f t="shared" si="1275"/>
        <v>1315</v>
      </c>
      <c r="AR951">
        <f t="shared" si="1275"/>
        <v>1363</v>
      </c>
      <c r="AS951">
        <f t="shared" si="1257"/>
        <v>1998</v>
      </c>
      <c r="AT951">
        <f t="shared" si="1262"/>
        <v>565</v>
      </c>
      <c r="AU951">
        <f t="shared" si="1263"/>
        <v>586</v>
      </c>
      <c r="AV951" s="8">
        <f t="shared" si="1264"/>
        <v>859</v>
      </c>
      <c r="AW951" s="213">
        <f t="shared" si="1286"/>
        <v>1.6787953364441803</v>
      </c>
      <c r="AX951" s="213">
        <f t="shared" si="1287"/>
        <v>1.8051477845966168</v>
      </c>
      <c r="AY951" s="213">
        <f t="shared" si="1288"/>
        <v>3.8626585643397764</v>
      </c>
      <c r="AZ951" s="119">
        <f t="shared" si="1292"/>
        <v>1.1000000000000001</v>
      </c>
      <c r="BA951" s="1">
        <v>16.399999999999999</v>
      </c>
      <c r="BB951">
        <v>17.7</v>
      </c>
      <c r="BC951">
        <v>29.7</v>
      </c>
      <c r="BE951" s="7">
        <v>5912</v>
      </c>
      <c r="BG951" s="123">
        <f t="shared" si="1276"/>
        <v>0.8</v>
      </c>
      <c r="BJ951">
        <v>0</v>
      </c>
      <c r="BK951">
        <v>10</v>
      </c>
      <c r="BL951">
        <v>10.9</v>
      </c>
      <c r="BM951">
        <v>21.85</v>
      </c>
      <c r="BO951">
        <f t="shared" si="1291"/>
        <v>1</v>
      </c>
      <c r="BP951">
        <f t="shared" si="1291"/>
        <v>1</v>
      </c>
      <c r="BQ951">
        <f t="shared" si="1291"/>
        <v>1</v>
      </c>
      <c r="BR951">
        <f t="shared" si="1277"/>
        <v>1315</v>
      </c>
      <c r="BS951">
        <f t="shared" si="1289"/>
        <v>1363</v>
      </c>
      <c r="BT951">
        <f t="shared" si="1290"/>
        <v>1998</v>
      </c>
      <c r="BV951">
        <f t="shared" si="1278"/>
        <v>0</v>
      </c>
      <c r="BW951">
        <f t="shared" si="1279"/>
        <v>0</v>
      </c>
      <c r="BX951">
        <f t="shared" si="1280"/>
        <v>0</v>
      </c>
      <c r="BY951">
        <f t="shared" si="1265"/>
        <v>1</v>
      </c>
    </row>
    <row r="952" spans="1:77" x14ac:dyDescent="0.25">
      <c r="A952" t="str">
        <f t="shared" si="1281"/>
        <v>34010</v>
      </c>
      <c r="D952">
        <v>3</v>
      </c>
      <c r="E952">
        <v>40</v>
      </c>
      <c r="F952">
        <v>40.5</v>
      </c>
      <c r="G952">
        <v>10</v>
      </c>
      <c r="H952">
        <v>11.5</v>
      </c>
      <c r="I952">
        <v>0</v>
      </c>
      <c r="J952">
        <v>26</v>
      </c>
      <c r="K952">
        <v>30</v>
      </c>
      <c r="L952">
        <v>47.8</v>
      </c>
      <c r="M952" s="115">
        <f t="shared" si="1266"/>
        <v>2426.4</v>
      </c>
      <c r="N952" s="7">
        <v>4331.3824000000004</v>
      </c>
      <c r="O952" s="7">
        <v>4782.2249168521384</v>
      </c>
      <c r="P952" s="7">
        <v>6369.68</v>
      </c>
      <c r="Q952" s="121" t="s">
        <v>392</v>
      </c>
      <c r="R952">
        <v>1</v>
      </c>
      <c r="S952">
        <v>1</v>
      </c>
      <c r="T952">
        <v>1</v>
      </c>
      <c r="U952" t="e">
        <f t="shared" si="1267"/>
        <v>#VALUE!</v>
      </c>
      <c r="V952">
        <f t="shared" si="1268"/>
        <v>2384</v>
      </c>
      <c r="W952">
        <f t="shared" si="1269"/>
        <v>2632</v>
      </c>
      <c r="X952">
        <f t="shared" si="1270"/>
        <v>3505</v>
      </c>
      <c r="Y952" t="e">
        <f t="shared" si="1258"/>
        <v>#VALUE!</v>
      </c>
      <c r="Z952">
        <f t="shared" si="1259"/>
        <v>410</v>
      </c>
      <c r="AA952">
        <f t="shared" si="1260"/>
        <v>453</v>
      </c>
      <c r="AB952" s="8">
        <f t="shared" si="1261"/>
        <v>603</v>
      </c>
      <c r="AC952" s="213" t="e">
        <f t="shared" si="1282"/>
        <v>#VALUE!</v>
      </c>
      <c r="AD952" s="213">
        <f t="shared" si="1283"/>
        <v>0.67297295342058783</v>
      </c>
      <c r="AE952" s="213">
        <f t="shared" si="1284"/>
        <v>0.81937294692428753</v>
      </c>
      <c r="AF952" s="213">
        <f t="shared" si="1285"/>
        <v>1.4414010204696295</v>
      </c>
      <c r="AG952" s="167">
        <f t="shared" si="1271"/>
        <v>3.969E-4</v>
      </c>
      <c r="AH952" s="167">
        <f t="shared" si="1272"/>
        <v>1.7345999999999999</v>
      </c>
      <c r="AI952" s="167">
        <f t="shared" si="1273"/>
        <v>2</v>
      </c>
      <c r="AJ952" s="167">
        <f t="shared" si="1274"/>
        <v>3.6734700000000002E-4</v>
      </c>
      <c r="AK952" s="115">
        <v>587.68320000000006</v>
      </c>
      <c r="AL952" s="7">
        <v>648.85364133524638</v>
      </c>
      <c r="AM952" s="7">
        <v>864.24</v>
      </c>
      <c r="AN952">
        <v>1</v>
      </c>
      <c r="AO952">
        <v>1</v>
      </c>
      <c r="AP952">
        <v>1</v>
      </c>
      <c r="AQ952">
        <f t="shared" si="1275"/>
        <v>662</v>
      </c>
      <c r="AR952">
        <f t="shared" si="1275"/>
        <v>731</v>
      </c>
      <c r="AS952">
        <f t="shared" si="1257"/>
        <v>973</v>
      </c>
      <c r="AT952">
        <f t="shared" si="1262"/>
        <v>285</v>
      </c>
      <c r="AU952">
        <f t="shared" si="1263"/>
        <v>314</v>
      </c>
      <c r="AV952" s="8">
        <f t="shared" si="1264"/>
        <v>418</v>
      </c>
      <c r="AW952" s="213">
        <f t="shared" si="1286"/>
        <v>0.32849706952012919</v>
      </c>
      <c r="AX952" s="213">
        <f t="shared" si="1287"/>
        <v>0.39763813124251352</v>
      </c>
      <c r="AY952" s="213">
        <f t="shared" si="1288"/>
        <v>0.69913096224944637</v>
      </c>
      <c r="AZ952" s="119">
        <f t="shared" si="1292"/>
        <v>0.3</v>
      </c>
      <c r="BA952" s="1">
        <v>16.2</v>
      </c>
      <c r="BB952">
        <v>18.600000000000001</v>
      </c>
      <c r="BC952">
        <v>31.4</v>
      </c>
      <c r="BE952" s="7">
        <v>2696</v>
      </c>
      <c r="BG952" s="123">
        <f t="shared" si="1276"/>
        <v>0.9</v>
      </c>
      <c r="BJ952">
        <v>0</v>
      </c>
      <c r="BK952">
        <v>10.199999999999999</v>
      </c>
      <c r="BL952">
        <v>11.9</v>
      </c>
      <c r="BM952">
        <v>21.85</v>
      </c>
      <c r="BO952">
        <f t="shared" si="1291"/>
        <v>1</v>
      </c>
      <c r="BP952">
        <f t="shared" si="1291"/>
        <v>1</v>
      </c>
      <c r="BQ952">
        <f t="shared" si="1291"/>
        <v>1</v>
      </c>
      <c r="BR952">
        <f t="shared" si="1277"/>
        <v>662</v>
      </c>
      <c r="BS952">
        <f t="shared" si="1289"/>
        <v>731</v>
      </c>
      <c r="BT952">
        <f t="shared" si="1290"/>
        <v>973</v>
      </c>
      <c r="BV952">
        <f t="shared" si="1278"/>
        <v>0</v>
      </c>
      <c r="BW952">
        <f t="shared" si="1279"/>
        <v>0</v>
      </c>
      <c r="BX952">
        <f t="shared" si="1280"/>
        <v>0</v>
      </c>
      <c r="BY952">
        <f t="shared" si="1265"/>
        <v>1</v>
      </c>
    </row>
    <row r="953" spans="1:77" x14ac:dyDescent="0.25">
      <c r="A953" t="str">
        <f t="shared" si="1281"/>
        <v>34011</v>
      </c>
      <c r="D953">
        <v>3</v>
      </c>
      <c r="E953">
        <v>40</v>
      </c>
      <c r="F953">
        <v>40.5</v>
      </c>
      <c r="G953">
        <v>11</v>
      </c>
      <c r="H953">
        <v>11.5</v>
      </c>
      <c r="I953">
        <v>0</v>
      </c>
      <c r="J953">
        <v>26</v>
      </c>
      <c r="K953">
        <v>30</v>
      </c>
      <c r="L953">
        <v>47.8</v>
      </c>
      <c r="M953" s="115">
        <f t="shared" si="1266"/>
        <v>2406.52</v>
      </c>
      <c r="N953" s="7">
        <v>5976.8600000000006</v>
      </c>
      <c r="O953" s="7">
        <v>6598.9760720588583</v>
      </c>
      <c r="P953" s="7">
        <v>8789.5</v>
      </c>
      <c r="Q953" s="121" t="s">
        <v>392</v>
      </c>
      <c r="R953">
        <v>1</v>
      </c>
      <c r="S953">
        <v>1</v>
      </c>
      <c r="T953">
        <v>1</v>
      </c>
      <c r="U953" t="e">
        <f t="shared" si="1267"/>
        <v>#VALUE!</v>
      </c>
      <c r="V953">
        <f t="shared" si="1268"/>
        <v>3289</v>
      </c>
      <c r="W953">
        <f t="shared" si="1269"/>
        <v>3632</v>
      </c>
      <c r="X953">
        <f t="shared" si="1270"/>
        <v>4837</v>
      </c>
      <c r="Y953" t="e">
        <f t="shared" si="1258"/>
        <v>#VALUE!</v>
      </c>
      <c r="Z953">
        <f t="shared" si="1259"/>
        <v>566</v>
      </c>
      <c r="AA953">
        <f t="shared" si="1260"/>
        <v>625</v>
      </c>
      <c r="AB953" s="8">
        <f t="shared" si="1261"/>
        <v>832</v>
      </c>
      <c r="AC953" s="213" t="e">
        <f t="shared" si="1282"/>
        <v>#VALUE!</v>
      </c>
      <c r="AD953" s="213">
        <f t="shared" si="1283"/>
        <v>2.0402405705230682</v>
      </c>
      <c r="AE953" s="213">
        <f t="shared" si="1284"/>
        <v>2.4802460037877188</v>
      </c>
      <c r="AF953" s="213">
        <f t="shared" si="1285"/>
        <v>4.3587158036065174</v>
      </c>
      <c r="AG953" s="167">
        <f t="shared" si="1271"/>
        <v>3.969E-4</v>
      </c>
      <c r="AH953" s="167">
        <f t="shared" si="1272"/>
        <v>1.7345999999999999</v>
      </c>
      <c r="AI953" s="167">
        <f t="shared" si="1273"/>
        <v>4</v>
      </c>
      <c r="AJ953" s="167">
        <f t="shared" si="1274"/>
        <v>5.7428799999999995E-4</v>
      </c>
      <c r="AK953" s="115">
        <v>956</v>
      </c>
      <c r="AL953" s="7">
        <v>1056</v>
      </c>
      <c r="AM953" s="7">
        <v>1406</v>
      </c>
      <c r="AN953">
        <v>1</v>
      </c>
      <c r="AO953">
        <v>1</v>
      </c>
      <c r="AP953">
        <v>1</v>
      </c>
      <c r="AQ953">
        <f t="shared" si="1275"/>
        <v>1077</v>
      </c>
      <c r="AR953">
        <f t="shared" si="1275"/>
        <v>1189</v>
      </c>
      <c r="AS953">
        <f t="shared" si="1257"/>
        <v>1583</v>
      </c>
      <c r="AT953">
        <f t="shared" si="1262"/>
        <v>463</v>
      </c>
      <c r="AU953">
        <f t="shared" si="1263"/>
        <v>511</v>
      </c>
      <c r="AV953" s="8">
        <f t="shared" si="1264"/>
        <v>681</v>
      </c>
      <c r="AW953" s="213">
        <f t="shared" si="1286"/>
        <v>1.3739384816047238</v>
      </c>
      <c r="AX953" s="213">
        <f t="shared" si="1287"/>
        <v>1.6683113807122507</v>
      </c>
      <c r="AY953" s="213">
        <f t="shared" si="1288"/>
        <v>2.9370846736585223</v>
      </c>
      <c r="AZ953" s="119">
        <f t="shared" si="1292"/>
        <v>0.5</v>
      </c>
      <c r="BA953" s="1">
        <v>16.2</v>
      </c>
      <c r="BB953">
        <v>18.600000000000001</v>
      </c>
      <c r="BC953">
        <v>31.4</v>
      </c>
      <c r="BE953" s="7">
        <v>3539</v>
      </c>
      <c r="BG953" s="123">
        <f t="shared" si="1276"/>
        <v>0.68</v>
      </c>
      <c r="BJ953">
        <v>0</v>
      </c>
      <c r="BK953">
        <v>10.199999999999999</v>
      </c>
      <c r="BL953">
        <v>11.9</v>
      </c>
      <c r="BM953">
        <v>21.85</v>
      </c>
      <c r="BO953">
        <f t="shared" si="1291"/>
        <v>1</v>
      </c>
      <c r="BP953">
        <f t="shared" si="1291"/>
        <v>1</v>
      </c>
      <c r="BQ953">
        <f t="shared" si="1291"/>
        <v>1</v>
      </c>
      <c r="BR953">
        <f t="shared" si="1277"/>
        <v>1077</v>
      </c>
      <c r="BS953">
        <f t="shared" si="1289"/>
        <v>1189</v>
      </c>
      <c r="BT953">
        <f t="shared" si="1290"/>
        <v>1583</v>
      </c>
      <c r="BV953">
        <f t="shared" si="1278"/>
        <v>0</v>
      </c>
      <c r="BW953">
        <f t="shared" si="1279"/>
        <v>0</v>
      </c>
      <c r="BX953">
        <f t="shared" si="1280"/>
        <v>0</v>
      </c>
      <c r="BY953">
        <f t="shared" si="1265"/>
        <v>1</v>
      </c>
    </row>
    <row r="954" spans="1:77" x14ac:dyDescent="0.25">
      <c r="A954" t="str">
        <f t="shared" si="1281"/>
        <v>34015</v>
      </c>
      <c r="D954">
        <v>3</v>
      </c>
      <c r="E954">
        <v>40</v>
      </c>
      <c r="F954">
        <v>40.5</v>
      </c>
      <c r="G954">
        <v>15</v>
      </c>
      <c r="H954">
        <v>16.5</v>
      </c>
      <c r="I954">
        <v>0</v>
      </c>
      <c r="J954">
        <v>26</v>
      </c>
      <c r="K954">
        <v>30</v>
      </c>
      <c r="L954">
        <v>48.9</v>
      </c>
      <c r="M954" s="115">
        <f t="shared" si="1266"/>
        <v>3512</v>
      </c>
      <c r="N954" s="7">
        <v>5583.9635634029</v>
      </c>
      <c r="O954" s="7">
        <v>5708.9475468201636</v>
      </c>
      <c r="P954" s="7">
        <v>8483.56</v>
      </c>
      <c r="Q954" s="121" t="s">
        <v>392</v>
      </c>
      <c r="R954">
        <v>1</v>
      </c>
      <c r="S954">
        <v>1</v>
      </c>
      <c r="T954">
        <v>1</v>
      </c>
      <c r="U954" t="e">
        <f t="shared" si="1267"/>
        <v>#VALUE!</v>
      </c>
      <c r="V954">
        <f t="shared" si="1268"/>
        <v>3073</v>
      </c>
      <c r="W954">
        <f t="shared" si="1269"/>
        <v>3142</v>
      </c>
      <c r="X954">
        <f t="shared" si="1270"/>
        <v>4669</v>
      </c>
      <c r="Y954" t="e">
        <f t="shared" si="1258"/>
        <v>#VALUE!</v>
      </c>
      <c r="Z954">
        <f t="shared" si="1259"/>
        <v>529</v>
      </c>
      <c r="AA954">
        <f t="shared" si="1260"/>
        <v>540</v>
      </c>
      <c r="AB954" s="8">
        <f t="shared" si="1261"/>
        <v>803</v>
      </c>
      <c r="AC954" s="213" t="e">
        <f t="shared" si="1282"/>
        <v>#VALUE!</v>
      </c>
      <c r="AD954" s="213">
        <f t="shared" si="1283"/>
        <v>1.3183502626806367</v>
      </c>
      <c r="AE954" s="213">
        <f t="shared" si="1284"/>
        <v>1.3734419245050582</v>
      </c>
      <c r="AF954" s="213">
        <f t="shared" si="1285"/>
        <v>3.0247501110971458</v>
      </c>
      <c r="AG954" s="167">
        <f t="shared" si="1271"/>
        <v>2.0829999999999999E-4</v>
      </c>
      <c r="AH954" s="167">
        <f t="shared" si="1272"/>
        <v>1.724</v>
      </c>
      <c r="AI954" s="167">
        <f t="shared" si="1273"/>
        <v>2</v>
      </c>
      <c r="AJ954" s="167">
        <f t="shared" si="1274"/>
        <v>4.6182900000000003E-4</v>
      </c>
      <c r="AK954" s="115">
        <v>762.23344503523219</v>
      </c>
      <c r="AL954" s="7">
        <v>779.29426056038062</v>
      </c>
      <c r="AM954" s="7">
        <v>1158.04</v>
      </c>
      <c r="AN954">
        <v>1</v>
      </c>
      <c r="AO954">
        <v>1</v>
      </c>
      <c r="AP954">
        <v>1</v>
      </c>
      <c r="AQ954">
        <f t="shared" si="1275"/>
        <v>858</v>
      </c>
      <c r="AR954">
        <f t="shared" si="1275"/>
        <v>878</v>
      </c>
      <c r="AS954">
        <f t="shared" si="1257"/>
        <v>1304</v>
      </c>
      <c r="AT954">
        <f t="shared" si="1262"/>
        <v>369</v>
      </c>
      <c r="AU954">
        <f t="shared" si="1263"/>
        <v>378</v>
      </c>
      <c r="AV954" s="8">
        <f t="shared" si="1264"/>
        <v>561</v>
      </c>
      <c r="AW954" s="213">
        <f t="shared" si="1286"/>
        <v>0.64409882256197082</v>
      </c>
      <c r="AX954" s="213">
        <f t="shared" si="1287"/>
        <v>0.67570775095696589</v>
      </c>
      <c r="AY954" s="213">
        <f t="shared" si="1288"/>
        <v>1.4817354148638417</v>
      </c>
      <c r="AZ954" s="119">
        <f t="shared" si="1292"/>
        <v>0.4</v>
      </c>
      <c r="BA954" s="1">
        <v>19.3</v>
      </c>
      <c r="BB954">
        <v>20.399999999999999</v>
      </c>
      <c r="BC954">
        <v>34.5</v>
      </c>
      <c r="BE954" s="7">
        <v>4390</v>
      </c>
      <c r="BG954" s="123">
        <f t="shared" si="1276"/>
        <v>0.8</v>
      </c>
      <c r="BJ954">
        <v>0</v>
      </c>
      <c r="BK954">
        <v>10</v>
      </c>
      <c r="BL954">
        <v>10.6</v>
      </c>
      <c r="BM954">
        <v>21.85</v>
      </c>
      <c r="BO954">
        <f t="shared" si="1291"/>
        <v>1</v>
      </c>
      <c r="BP954">
        <f t="shared" si="1291"/>
        <v>1</v>
      </c>
      <c r="BQ954">
        <f t="shared" si="1291"/>
        <v>1</v>
      </c>
      <c r="BR954">
        <f t="shared" si="1277"/>
        <v>858</v>
      </c>
      <c r="BS954">
        <f t="shared" si="1289"/>
        <v>878</v>
      </c>
      <c r="BT954">
        <f t="shared" si="1290"/>
        <v>1304</v>
      </c>
      <c r="BV954">
        <f t="shared" si="1278"/>
        <v>0</v>
      </c>
      <c r="BW954">
        <f t="shared" si="1279"/>
        <v>0</v>
      </c>
      <c r="BX954">
        <f t="shared" si="1280"/>
        <v>0</v>
      </c>
      <c r="BY954">
        <f t="shared" si="1265"/>
        <v>1</v>
      </c>
    </row>
    <row r="955" spans="1:77" x14ac:dyDescent="0.25">
      <c r="A955" t="str">
        <f t="shared" si="1281"/>
        <v>34016</v>
      </c>
      <c r="D955">
        <v>3</v>
      </c>
      <c r="E955">
        <v>40</v>
      </c>
      <c r="F955">
        <v>40.5</v>
      </c>
      <c r="G955">
        <v>16</v>
      </c>
      <c r="H955">
        <v>16.5</v>
      </c>
      <c r="I955">
        <v>0</v>
      </c>
      <c r="J955">
        <v>26</v>
      </c>
      <c r="K955">
        <v>30</v>
      </c>
      <c r="L955">
        <v>48.9</v>
      </c>
      <c r="M955" s="115">
        <f t="shared" si="1266"/>
        <v>3236.8</v>
      </c>
      <c r="N955" s="7">
        <v>8165.5551181941737</v>
      </c>
      <c r="O955" s="7">
        <v>8348.321999442087</v>
      </c>
      <c r="P955" s="7">
        <v>12405.7</v>
      </c>
      <c r="Q955" s="121" t="s">
        <v>392</v>
      </c>
      <c r="R955">
        <v>1</v>
      </c>
      <c r="S955">
        <v>1</v>
      </c>
      <c r="T955">
        <v>1</v>
      </c>
      <c r="U955" t="e">
        <f t="shared" si="1267"/>
        <v>#VALUE!</v>
      </c>
      <c r="V955">
        <f t="shared" si="1268"/>
        <v>4494</v>
      </c>
      <c r="W955">
        <f t="shared" si="1269"/>
        <v>4594</v>
      </c>
      <c r="X955">
        <f t="shared" si="1270"/>
        <v>6827</v>
      </c>
      <c r="Y955" t="e">
        <f t="shared" si="1258"/>
        <v>#VALUE!</v>
      </c>
      <c r="Z955">
        <f t="shared" si="1259"/>
        <v>773</v>
      </c>
      <c r="AA955">
        <f t="shared" si="1260"/>
        <v>790</v>
      </c>
      <c r="AB955" s="8">
        <f t="shared" si="1261"/>
        <v>1174</v>
      </c>
      <c r="AC955" s="213" t="e">
        <f t="shared" si="1282"/>
        <v>#VALUE!</v>
      </c>
      <c r="AD955" s="213">
        <f t="shared" si="1283"/>
        <v>8.3551804379925478</v>
      </c>
      <c r="AE955" s="213">
        <f t="shared" si="1284"/>
        <v>8.7254738498772255</v>
      </c>
      <c r="AF955" s="213">
        <f t="shared" si="1285"/>
        <v>19.222206787023413</v>
      </c>
      <c r="AG955" s="167">
        <f t="shared" si="1271"/>
        <v>2.0829999999999999E-4</v>
      </c>
      <c r="AH955" s="167">
        <f t="shared" si="1272"/>
        <v>1.724</v>
      </c>
      <c r="AI955" s="167">
        <f t="shared" si="1273"/>
        <v>4</v>
      </c>
      <c r="AJ955" s="167">
        <f t="shared" si="1274"/>
        <v>1.392796E-3</v>
      </c>
      <c r="AK955" s="115">
        <v>1250</v>
      </c>
      <c r="AL955" s="7">
        <v>1278</v>
      </c>
      <c r="AM955" s="7">
        <v>1900</v>
      </c>
      <c r="AN955">
        <v>1</v>
      </c>
      <c r="AO955">
        <v>1</v>
      </c>
      <c r="AP955">
        <v>1</v>
      </c>
      <c r="AQ955">
        <f t="shared" si="1275"/>
        <v>1408</v>
      </c>
      <c r="AR955">
        <f t="shared" si="1275"/>
        <v>1439</v>
      </c>
      <c r="AS955">
        <f t="shared" si="1257"/>
        <v>2140</v>
      </c>
      <c r="AT955">
        <f t="shared" si="1262"/>
        <v>605</v>
      </c>
      <c r="AU955">
        <f t="shared" si="1263"/>
        <v>619</v>
      </c>
      <c r="AV955" s="8">
        <f t="shared" si="1264"/>
        <v>920</v>
      </c>
      <c r="AW955" s="213">
        <f t="shared" si="1286"/>
        <v>5.1266274585074569</v>
      </c>
      <c r="AX955" s="213">
        <f t="shared" si="1287"/>
        <v>5.365777550310959</v>
      </c>
      <c r="AY955" s="213">
        <f t="shared" si="1288"/>
        <v>11.821873424517833</v>
      </c>
      <c r="AZ955" s="119">
        <f t="shared" si="1292"/>
        <v>0.8</v>
      </c>
      <c r="BA955" s="1">
        <v>19.3</v>
      </c>
      <c r="BB955">
        <v>20.399999999999999</v>
      </c>
      <c r="BC955">
        <v>34.5</v>
      </c>
      <c r="BE955" s="7">
        <v>4760</v>
      </c>
      <c r="BG955" s="123">
        <f t="shared" si="1276"/>
        <v>0.68</v>
      </c>
      <c r="BJ955">
        <v>0</v>
      </c>
      <c r="BK955">
        <v>10</v>
      </c>
      <c r="BL955">
        <v>10.6</v>
      </c>
      <c r="BM955">
        <v>21.85</v>
      </c>
      <c r="BO955">
        <f t="shared" si="1291"/>
        <v>1</v>
      </c>
      <c r="BP955">
        <f t="shared" si="1291"/>
        <v>1</v>
      </c>
      <c r="BQ955">
        <f t="shared" si="1291"/>
        <v>1</v>
      </c>
      <c r="BR955">
        <f t="shared" si="1277"/>
        <v>1408</v>
      </c>
      <c r="BS955">
        <f t="shared" si="1289"/>
        <v>1439</v>
      </c>
      <c r="BT955">
        <f t="shared" si="1290"/>
        <v>2140</v>
      </c>
      <c r="BV955">
        <f t="shared" si="1278"/>
        <v>0</v>
      </c>
      <c r="BW955">
        <f t="shared" si="1279"/>
        <v>0</v>
      </c>
      <c r="BX955">
        <f t="shared" si="1280"/>
        <v>0</v>
      </c>
      <c r="BY955">
        <f t="shared" si="1265"/>
        <v>1</v>
      </c>
    </row>
    <row r="956" spans="1:77" x14ac:dyDescent="0.25">
      <c r="A956" t="str">
        <f t="shared" si="1281"/>
        <v>34020</v>
      </c>
      <c r="D956">
        <v>3</v>
      </c>
      <c r="E956">
        <v>40</v>
      </c>
      <c r="F956">
        <v>40.5</v>
      </c>
      <c r="G956">
        <v>20</v>
      </c>
      <c r="H956">
        <v>21.5</v>
      </c>
      <c r="I956">
        <v>0</v>
      </c>
      <c r="J956">
        <v>26</v>
      </c>
      <c r="K956">
        <v>30</v>
      </c>
      <c r="L956">
        <v>48.9</v>
      </c>
      <c r="M956" s="115">
        <f t="shared" si="1266"/>
        <v>4919.2000000000007</v>
      </c>
      <c r="N956" s="7">
        <v>7236.8592000000008</v>
      </c>
      <c r="O956" s="7">
        <v>7990.1253664397382</v>
      </c>
      <c r="P956" s="7">
        <v>10642.44</v>
      </c>
      <c r="Q956" s="121" t="s">
        <v>392</v>
      </c>
      <c r="R956">
        <v>1</v>
      </c>
      <c r="S956">
        <v>1</v>
      </c>
      <c r="T956">
        <v>1</v>
      </c>
      <c r="U956" t="e">
        <f t="shared" si="1267"/>
        <v>#VALUE!</v>
      </c>
      <c r="V956">
        <f t="shared" si="1268"/>
        <v>3983</v>
      </c>
      <c r="W956">
        <f t="shared" si="1269"/>
        <v>4397</v>
      </c>
      <c r="X956">
        <f t="shared" si="1270"/>
        <v>5857</v>
      </c>
      <c r="Y956" t="e">
        <f t="shared" si="1258"/>
        <v>#VALUE!</v>
      </c>
      <c r="Z956">
        <f t="shared" si="1259"/>
        <v>685</v>
      </c>
      <c r="AA956">
        <f t="shared" si="1260"/>
        <v>756</v>
      </c>
      <c r="AB956" s="8">
        <f t="shared" si="1261"/>
        <v>1007</v>
      </c>
      <c r="AC956" s="213" t="e">
        <f t="shared" si="1282"/>
        <v>#VALUE!</v>
      </c>
      <c r="AD956" s="213">
        <f t="shared" si="1283"/>
        <v>1.7806889047655672</v>
      </c>
      <c r="AE956" s="213">
        <f t="shared" si="1284"/>
        <v>2.1673440761604046</v>
      </c>
      <c r="AF956" s="213">
        <f t="shared" si="1285"/>
        <v>3.8375390100156954</v>
      </c>
      <c r="AG956" s="167">
        <f t="shared" si="1271"/>
        <v>1.2760000000000001E-4</v>
      </c>
      <c r="AH956" s="167">
        <f t="shared" si="1272"/>
        <v>1.7219</v>
      </c>
      <c r="AI956" s="167">
        <f t="shared" si="1273"/>
        <v>2</v>
      </c>
      <c r="AJ956" s="167">
        <f t="shared" si="1274"/>
        <v>3.76611E-4</v>
      </c>
      <c r="AK956" s="115">
        <v>894.36320000000012</v>
      </c>
      <c r="AL956" s="7">
        <v>987.455178225689</v>
      </c>
      <c r="AM956" s="7">
        <v>1315.24</v>
      </c>
      <c r="AN956">
        <v>1</v>
      </c>
      <c r="AO956">
        <v>1</v>
      </c>
      <c r="AP956">
        <v>1</v>
      </c>
      <c r="AQ956">
        <f t="shared" si="1275"/>
        <v>1007</v>
      </c>
      <c r="AR956">
        <f t="shared" si="1275"/>
        <v>1112</v>
      </c>
      <c r="AS956">
        <f t="shared" si="1257"/>
        <v>1481</v>
      </c>
      <c r="AT956">
        <f t="shared" si="1262"/>
        <v>433</v>
      </c>
      <c r="AU956">
        <f t="shared" si="1263"/>
        <v>478</v>
      </c>
      <c r="AV956" s="8">
        <f t="shared" si="1264"/>
        <v>637</v>
      </c>
      <c r="AW956" s="213">
        <f t="shared" si="1286"/>
        <v>0.71416996376250419</v>
      </c>
      <c r="AX956" s="213">
        <f t="shared" si="1287"/>
        <v>0.86959188643074459</v>
      </c>
      <c r="AY956" s="213">
        <f t="shared" si="1288"/>
        <v>1.5407387586861001</v>
      </c>
      <c r="AZ956" s="119">
        <f t="shared" si="1292"/>
        <v>0.5</v>
      </c>
      <c r="BA956" s="1">
        <v>19.3</v>
      </c>
      <c r="BB956">
        <v>20.399999999999999</v>
      </c>
      <c r="BC956">
        <v>34.5</v>
      </c>
      <c r="BE956" s="7">
        <v>6149</v>
      </c>
      <c r="BG956" s="123">
        <f t="shared" si="1276"/>
        <v>0.8</v>
      </c>
      <c r="BJ956">
        <v>0</v>
      </c>
      <c r="BK956">
        <v>10</v>
      </c>
      <c r="BL956">
        <v>10.6</v>
      </c>
      <c r="BM956">
        <v>21.85</v>
      </c>
      <c r="BO956">
        <f t="shared" si="1291"/>
        <v>1</v>
      </c>
      <c r="BP956">
        <f t="shared" si="1291"/>
        <v>1</v>
      </c>
      <c r="BQ956">
        <f t="shared" si="1291"/>
        <v>1</v>
      </c>
      <c r="BR956">
        <f t="shared" si="1277"/>
        <v>1007</v>
      </c>
      <c r="BS956">
        <f t="shared" si="1289"/>
        <v>1112</v>
      </c>
      <c r="BT956">
        <f t="shared" si="1290"/>
        <v>1481</v>
      </c>
      <c r="BV956">
        <f t="shared" si="1278"/>
        <v>0</v>
      </c>
      <c r="BW956">
        <f t="shared" si="1279"/>
        <v>0</v>
      </c>
      <c r="BX956">
        <f t="shared" si="1280"/>
        <v>0</v>
      </c>
      <c r="BY956">
        <f t="shared" si="1265"/>
        <v>1</v>
      </c>
    </row>
    <row r="957" spans="1:77" x14ac:dyDescent="0.25">
      <c r="A957" t="str">
        <f t="shared" si="1281"/>
        <v>34021</v>
      </c>
      <c r="D957">
        <v>3</v>
      </c>
      <c r="E957">
        <v>40</v>
      </c>
      <c r="F957">
        <v>40.5</v>
      </c>
      <c r="G957">
        <v>21</v>
      </c>
      <c r="H957">
        <v>21.5</v>
      </c>
      <c r="I957">
        <v>0</v>
      </c>
      <c r="J957">
        <v>26</v>
      </c>
      <c r="K957">
        <v>30</v>
      </c>
      <c r="L957">
        <v>48.1</v>
      </c>
      <c r="M957" s="115">
        <f t="shared" si="1266"/>
        <v>5093.6000000000004</v>
      </c>
      <c r="N957" s="7">
        <v>10516.06232539558</v>
      </c>
      <c r="O957" s="7">
        <v>10751.439821034392</v>
      </c>
      <c r="P957" s="7">
        <v>15976.76</v>
      </c>
      <c r="Q957" s="121" t="s">
        <v>392</v>
      </c>
      <c r="R957">
        <v>1</v>
      </c>
      <c r="S957">
        <v>1</v>
      </c>
      <c r="T957">
        <v>1</v>
      </c>
      <c r="U957" t="e">
        <f t="shared" si="1267"/>
        <v>#VALUE!</v>
      </c>
      <c r="V957">
        <f t="shared" si="1268"/>
        <v>5787</v>
      </c>
      <c r="W957">
        <f t="shared" si="1269"/>
        <v>5917</v>
      </c>
      <c r="X957">
        <f t="shared" si="1270"/>
        <v>8793</v>
      </c>
      <c r="Y957" t="e">
        <f t="shared" si="1258"/>
        <v>#VALUE!</v>
      </c>
      <c r="Z957">
        <f t="shared" si="1259"/>
        <v>995</v>
      </c>
      <c r="AA957">
        <f t="shared" si="1260"/>
        <v>1018</v>
      </c>
      <c r="AB957" s="8">
        <f t="shared" si="1261"/>
        <v>1512</v>
      </c>
      <c r="AC957" s="213" t="e">
        <f t="shared" si="1282"/>
        <v>#VALUE!</v>
      </c>
      <c r="AD957" s="213">
        <f t="shared" si="1283"/>
        <v>5.1748250053979996</v>
      </c>
      <c r="AE957" s="213">
        <f t="shared" si="1284"/>
        <v>5.4155952976346455</v>
      </c>
      <c r="AF957" s="213">
        <f t="shared" si="1285"/>
        <v>11.902429305910431</v>
      </c>
      <c r="AG957" s="167">
        <f t="shared" si="1271"/>
        <v>1.2760000000000001E-4</v>
      </c>
      <c r="AH957" s="167">
        <f t="shared" si="1272"/>
        <v>1.7219</v>
      </c>
      <c r="AI957" s="167">
        <f t="shared" si="1273"/>
        <v>4</v>
      </c>
      <c r="AJ957" s="167">
        <f t="shared" si="1274"/>
        <v>5.1420100000000005E-4</v>
      </c>
      <c r="AK957" s="115">
        <v>1261.7808956926551</v>
      </c>
      <c r="AL957" s="7">
        <v>1290.0229142432502</v>
      </c>
      <c r="AM957" s="7">
        <v>1916.9885000000002</v>
      </c>
      <c r="AN957">
        <v>1</v>
      </c>
      <c r="AO957">
        <v>1</v>
      </c>
      <c r="AP957">
        <v>1</v>
      </c>
      <c r="AQ957">
        <f t="shared" si="1275"/>
        <v>1421</v>
      </c>
      <c r="AR957">
        <f t="shared" si="1275"/>
        <v>1453</v>
      </c>
      <c r="AS957">
        <f t="shared" si="1257"/>
        <v>2159</v>
      </c>
      <c r="AT957">
        <f t="shared" si="1262"/>
        <v>611</v>
      </c>
      <c r="AU957">
        <f t="shared" si="1263"/>
        <v>625</v>
      </c>
      <c r="AV957" s="8">
        <f t="shared" si="1264"/>
        <v>928</v>
      </c>
      <c r="AW957" s="213">
        <f t="shared" si="1286"/>
        <v>1.9615178365678536</v>
      </c>
      <c r="AX957" s="213">
        <f t="shared" si="1287"/>
        <v>2.0519095607174354</v>
      </c>
      <c r="AY957" s="213">
        <f t="shared" si="1288"/>
        <v>4.5045436385918727</v>
      </c>
      <c r="AZ957" s="119">
        <f t="shared" si="1292"/>
        <v>1.1000000000000001</v>
      </c>
      <c r="BA957" s="1">
        <v>19.3</v>
      </c>
      <c r="BB957">
        <v>20.399999999999999</v>
      </c>
      <c r="BC957">
        <v>34.5</v>
      </c>
      <c r="BE957" s="7">
        <v>6367</v>
      </c>
      <c r="BG957" s="123">
        <f t="shared" si="1276"/>
        <v>0.8</v>
      </c>
      <c r="BJ957">
        <v>0</v>
      </c>
      <c r="BK957">
        <v>10</v>
      </c>
      <c r="BL957">
        <v>10.6</v>
      </c>
      <c r="BM957">
        <v>21.85</v>
      </c>
      <c r="BO957">
        <f t="shared" si="1291"/>
        <v>1</v>
      </c>
      <c r="BP957">
        <f t="shared" si="1291"/>
        <v>1</v>
      </c>
      <c r="BQ957">
        <f t="shared" si="1291"/>
        <v>1</v>
      </c>
      <c r="BR957">
        <f t="shared" si="1277"/>
        <v>1421</v>
      </c>
      <c r="BS957">
        <f t="shared" si="1289"/>
        <v>1453</v>
      </c>
      <c r="BT957">
        <f t="shared" si="1290"/>
        <v>2159</v>
      </c>
      <c r="BV957">
        <f t="shared" si="1278"/>
        <v>0</v>
      </c>
      <c r="BW957">
        <f t="shared" si="1279"/>
        <v>0</v>
      </c>
      <c r="BX957">
        <f t="shared" si="1280"/>
        <v>0</v>
      </c>
      <c r="BY957">
        <f t="shared" si="1265"/>
        <v>1</v>
      </c>
    </row>
    <row r="958" spans="1:77" x14ac:dyDescent="0.25">
      <c r="A958" t="str">
        <f t="shared" si="1281"/>
        <v>34010</v>
      </c>
      <c r="D958">
        <v>3</v>
      </c>
      <c r="E958">
        <v>40</v>
      </c>
      <c r="F958">
        <v>40.5</v>
      </c>
      <c r="G958">
        <v>10</v>
      </c>
      <c r="H958">
        <v>11.5</v>
      </c>
      <c r="I958">
        <v>0</v>
      </c>
      <c r="J958">
        <v>26</v>
      </c>
      <c r="K958">
        <v>30</v>
      </c>
      <c r="L958">
        <v>47.8</v>
      </c>
      <c r="M958" s="115">
        <f t="shared" si="1266"/>
        <v>2600.1</v>
      </c>
      <c r="N958" s="7">
        <v>4485</v>
      </c>
      <c r="O958" s="7">
        <v>4951</v>
      </c>
      <c r="P958" s="7">
        <v>6595</v>
      </c>
      <c r="Q958" s="121" t="s">
        <v>392</v>
      </c>
      <c r="R958">
        <v>1</v>
      </c>
      <c r="S958">
        <v>1</v>
      </c>
      <c r="T958">
        <v>1</v>
      </c>
      <c r="U958" t="e">
        <f t="shared" si="1267"/>
        <v>#VALUE!</v>
      </c>
      <c r="V958">
        <f t="shared" si="1268"/>
        <v>2468</v>
      </c>
      <c r="W958">
        <f t="shared" si="1269"/>
        <v>2725</v>
      </c>
      <c r="X958">
        <f t="shared" si="1270"/>
        <v>3629</v>
      </c>
      <c r="Y958" t="e">
        <f t="shared" si="1258"/>
        <v>#VALUE!</v>
      </c>
      <c r="Z958">
        <f t="shared" si="1259"/>
        <v>425</v>
      </c>
      <c r="AA958">
        <f t="shared" si="1260"/>
        <v>469</v>
      </c>
      <c r="AB958" s="8">
        <f t="shared" si="1261"/>
        <v>624</v>
      </c>
      <c r="AC958" s="213" t="e">
        <f t="shared" si="1282"/>
        <v>#VALUE!</v>
      </c>
      <c r="AD958" s="213">
        <f t="shared" si="1283"/>
        <v>0.72242407486714166</v>
      </c>
      <c r="AE958" s="213">
        <f t="shared" si="1284"/>
        <v>0.87748334478775825</v>
      </c>
      <c r="AF958" s="213">
        <f t="shared" si="1285"/>
        <v>1.5422628924806885</v>
      </c>
      <c r="AG958" s="167">
        <f t="shared" si="1271"/>
        <v>3.969E-4</v>
      </c>
      <c r="AH958" s="167">
        <f t="shared" si="1272"/>
        <v>1.7345999999999999</v>
      </c>
      <c r="AI958" s="167">
        <f t="shared" si="1273"/>
        <v>2</v>
      </c>
      <c r="AJ958" s="167">
        <f t="shared" si="1274"/>
        <v>3.6734700000000002E-4</v>
      </c>
      <c r="AK958" s="1">
        <v>595</v>
      </c>
      <c r="AL958">
        <v>658</v>
      </c>
      <c r="AM958">
        <v>877</v>
      </c>
      <c r="AN958">
        <v>1</v>
      </c>
      <c r="AO958">
        <v>1</v>
      </c>
      <c r="AP958">
        <v>1</v>
      </c>
      <c r="AQ958">
        <f t="shared" si="1275"/>
        <v>670</v>
      </c>
      <c r="AR958">
        <f t="shared" si="1275"/>
        <v>741</v>
      </c>
      <c r="AS958">
        <f t="shared" si="1257"/>
        <v>988</v>
      </c>
      <c r="AT958">
        <f t="shared" si="1262"/>
        <v>288</v>
      </c>
      <c r="AU958">
        <f t="shared" si="1263"/>
        <v>319</v>
      </c>
      <c r="AV958" s="8">
        <f t="shared" si="1264"/>
        <v>425</v>
      </c>
      <c r="AW958" s="213">
        <f t="shared" si="1286"/>
        <v>0.33534692675828703</v>
      </c>
      <c r="AX958" s="213">
        <f t="shared" si="1287"/>
        <v>0.41021822993558998</v>
      </c>
      <c r="AY958" s="213">
        <f t="shared" si="1288"/>
        <v>0.72242407486714166</v>
      </c>
      <c r="AZ958" s="119">
        <f t="shared" si="1292"/>
        <v>0.3</v>
      </c>
      <c r="BA958">
        <v>16.2</v>
      </c>
      <c r="BB958">
        <v>18.600000000000001</v>
      </c>
      <c r="BC958">
        <v>31.4</v>
      </c>
      <c r="BE958" s="7">
        <v>2889</v>
      </c>
      <c r="BG958" s="123">
        <f t="shared" si="1276"/>
        <v>0.9</v>
      </c>
      <c r="BJ958">
        <v>0</v>
      </c>
      <c r="BK958">
        <v>10.199999999999999</v>
      </c>
      <c r="BL958">
        <v>11.9</v>
      </c>
      <c r="BM958">
        <v>21.85</v>
      </c>
      <c r="BO958">
        <f t="shared" si="1291"/>
        <v>1</v>
      </c>
      <c r="BP958">
        <f t="shared" si="1291"/>
        <v>1</v>
      </c>
      <c r="BQ958">
        <f t="shared" si="1291"/>
        <v>1</v>
      </c>
      <c r="BR958">
        <f t="shared" si="1277"/>
        <v>670</v>
      </c>
      <c r="BS958">
        <f t="shared" si="1289"/>
        <v>741</v>
      </c>
      <c r="BT958">
        <f t="shared" si="1290"/>
        <v>988</v>
      </c>
      <c r="BV958">
        <f t="shared" si="1278"/>
        <v>0</v>
      </c>
      <c r="BW958">
        <f t="shared" si="1279"/>
        <v>0</v>
      </c>
      <c r="BX958">
        <f t="shared" si="1280"/>
        <v>0</v>
      </c>
      <c r="BY958">
        <f t="shared" si="1265"/>
        <v>1</v>
      </c>
    </row>
    <row r="959" spans="1:77" x14ac:dyDescent="0.25">
      <c r="A959" t="str">
        <f t="shared" si="1281"/>
        <v>34011</v>
      </c>
      <c r="D959">
        <v>3</v>
      </c>
      <c r="E959">
        <v>40</v>
      </c>
      <c r="F959">
        <v>40.5</v>
      </c>
      <c r="G959">
        <v>11</v>
      </c>
      <c r="H959">
        <v>11.5</v>
      </c>
      <c r="I959">
        <v>0</v>
      </c>
      <c r="J959">
        <v>26</v>
      </c>
      <c r="K959">
        <v>30</v>
      </c>
      <c r="L959">
        <v>47.8</v>
      </c>
      <c r="M959" s="115">
        <f t="shared" si="1266"/>
        <v>2578.5600000000004</v>
      </c>
      <c r="N959" s="7">
        <v>6285</v>
      </c>
      <c r="O959" s="7">
        <v>6939</v>
      </c>
      <c r="P959" s="7">
        <v>9242</v>
      </c>
      <c r="Q959" s="121" t="s">
        <v>392</v>
      </c>
      <c r="R959">
        <v>1</v>
      </c>
      <c r="S959">
        <v>1</v>
      </c>
      <c r="T959">
        <v>1</v>
      </c>
      <c r="U959" t="e">
        <f t="shared" si="1267"/>
        <v>#VALUE!</v>
      </c>
      <c r="V959">
        <f t="shared" si="1268"/>
        <v>3459</v>
      </c>
      <c r="W959">
        <f t="shared" si="1269"/>
        <v>3819</v>
      </c>
      <c r="X959">
        <f t="shared" si="1270"/>
        <v>5086</v>
      </c>
      <c r="Y959" t="e">
        <f t="shared" si="1258"/>
        <v>#VALUE!</v>
      </c>
      <c r="Z959">
        <f t="shared" si="1259"/>
        <v>595</v>
      </c>
      <c r="AA959">
        <f t="shared" si="1260"/>
        <v>657</v>
      </c>
      <c r="AB959" s="8">
        <f t="shared" si="1261"/>
        <v>875</v>
      </c>
      <c r="AC959" s="213" t="e">
        <f t="shared" si="1282"/>
        <v>#VALUE!</v>
      </c>
      <c r="AD959" s="213">
        <f t="shared" si="1283"/>
        <v>2.2512129546765425</v>
      </c>
      <c r="AE959" s="213">
        <f t="shared" si="1284"/>
        <v>2.7366256140932506</v>
      </c>
      <c r="AF959" s="213">
        <f t="shared" si="1285"/>
        <v>4.8140976044799979</v>
      </c>
      <c r="AG959" s="167">
        <f t="shared" si="1271"/>
        <v>3.969E-4</v>
      </c>
      <c r="AH959" s="167">
        <f t="shared" si="1272"/>
        <v>1.7345999999999999</v>
      </c>
      <c r="AI959" s="167">
        <f t="shared" si="1273"/>
        <v>4</v>
      </c>
      <c r="AJ959" s="167">
        <f t="shared" si="1274"/>
        <v>5.7428799999999995E-4</v>
      </c>
      <c r="AK959" s="1">
        <v>963</v>
      </c>
      <c r="AL959">
        <v>1063</v>
      </c>
      <c r="AM959">
        <v>1416</v>
      </c>
      <c r="AN959">
        <v>1</v>
      </c>
      <c r="AO959">
        <v>1</v>
      </c>
      <c r="AP959">
        <v>1</v>
      </c>
      <c r="AQ959">
        <f t="shared" si="1275"/>
        <v>1085</v>
      </c>
      <c r="AR959">
        <f t="shared" si="1275"/>
        <v>1197</v>
      </c>
      <c r="AS959">
        <f t="shared" si="1257"/>
        <v>1595</v>
      </c>
      <c r="AT959">
        <f t="shared" si="1262"/>
        <v>467</v>
      </c>
      <c r="AU959">
        <f t="shared" si="1263"/>
        <v>515</v>
      </c>
      <c r="AV959" s="8">
        <f t="shared" si="1264"/>
        <v>686</v>
      </c>
      <c r="AW959" s="213">
        <f t="shared" si="1286"/>
        <v>1.3973922693567389</v>
      </c>
      <c r="AX959" s="213">
        <f t="shared" si="1287"/>
        <v>1.6941147265358181</v>
      </c>
      <c r="AY959" s="213">
        <f t="shared" si="1288"/>
        <v>2.9797283482567511</v>
      </c>
      <c r="AZ959" s="119">
        <f t="shared" si="1292"/>
        <v>0.5</v>
      </c>
      <c r="BA959">
        <v>16.2</v>
      </c>
      <c r="BB959">
        <v>18.600000000000001</v>
      </c>
      <c r="BC959">
        <v>31.4</v>
      </c>
      <c r="BE959" s="7">
        <v>3792</v>
      </c>
      <c r="BG959" s="123">
        <f t="shared" si="1276"/>
        <v>0.68</v>
      </c>
      <c r="BJ959">
        <v>0</v>
      </c>
      <c r="BK959">
        <v>10.199999999999999</v>
      </c>
      <c r="BL959">
        <v>11.9</v>
      </c>
      <c r="BM959">
        <v>21.85</v>
      </c>
      <c r="BO959">
        <f t="shared" si="1291"/>
        <v>1</v>
      </c>
      <c r="BP959">
        <f t="shared" si="1291"/>
        <v>1</v>
      </c>
      <c r="BQ959">
        <f t="shared" si="1291"/>
        <v>1</v>
      </c>
      <c r="BR959">
        <f t="shared" si="1277"/>
        <v>1085</v>
      </c>
      <c r="BS959">
        <f t="shared" si="1289"/>
        <v>1197</v>
      </c>
      <c r="BT959">
        <f t="shared" si="1290"/>
        <v>1595</v>
      </c>
      <c r="BV959">
        <f t="shared" si="1278"/>
        <v>0</v>
      </c>
      <c r="BW959">
        <f t="shared" si="1279"/>
        <v>0</v>
      </c>
      <c r="BX959">
        <f t="shared" si="1280"/>
        <v>0</v>
      </c>
      <c r="BY959">
        <f t="shared" si="1265"/>
        <v>1</v>
      </c>
    </row>
    <row r="960" spans="1:77" x14ac:dyDescent="0.25">
      <c r="A960" t="str">
        <f t="shared" si="1281"/>
        <v>34015</v>
      </c>
      <c r="D960">
        <v>3</v>
      </c>
      <c r="E960">
        <v>40</v>
      </c>
      <c r="F960">
        <v>40.5</v>
      </c>
      <c r="G960">
        <v>15</v>
      </c>
      <c r="H960">
        <v>16.5</v>
      </c>
      <c r="I960">
        <v>0</v>
      </c>
      <c r="J960">
        <v>26</v>
      </c>
      <c r="K960">
        <v>30</v>
      </c>
      <c r="L960">
        <v>48.9</v>
      </c>
      <c r="M960" s="115">
        <f t="shared" si="1266"/>
        <v>3763.2000000000003</v>
      </c>
      <c r="N960" s="7">
        <v>5796</v>
      </c>
      <c r="O960" s="7">
        <v>5926</v>
      </c>
      <c r="P960" s="7">
        <v>8806</v>
      </c>
      <c r="Q960" s="121" t="s">
        <v>392</v>
      </c>
      <c r="R960">
        <v>1</v>
      </c>
      <c r="S960">
        <v>1</v>
      </c>
      <c r="T960">
        <v>1</v>
      </c>
      <c r="U960" t="e">
        <f t="shared" si="1267"/>
        <v>#VALUE!</v>
      </c>
      <c r="V960">
        <f t="shared" si="1268"/>
        <v>3190</v>
      </c>
      <c r="W960">
        <f t="shared" si="1269"/>
        <v>3261</v>
      </c>
      <c r="X960">
        <f t="shared" si="1270"/>
        <v>4846</v>
      </c>
      <c r="Y960" t="e">
        <f t="shared" si="1258"/>
        <v>#VALUE!</v>
      </c>
      <c r="Z960">
        <f t="shared" si="1259"/>
        <v>549</v>
      </c>
      <c r="AA960">
        <f t="shared" si="1260"/>
        <v>561</v>
      </c>
      <c r="AB960" s="8">
        <f t="shared" si="1261"/>
        <v>834</v>
      </c>
      <c r="AC960" s="213" t="e">
        <f t="shared" si="1282"/>
        <v>#VALUE!</v>
      </c>
      <c r="AD960" s="213">
        <f t="shared" si="1283"/>
        <v>1.4193522747530232</v>
      </c>
      <c r="AE960" s="213">
        <f t="shared" si="1284"/>
        <v>1.4817354148638417</v>
      </c>
      <c r="AF960" s="213">
        <f t="shared" si="1285"/>
        <v>3.2616068584354054</v>
      </c>
      <c r="AG960" s="167">
        <f t="shared" si="1271"/>
        <v>2.0829999999999999E-4</v>
      </c>
      <c r="AH960" s="167">
        <f t="shared" si="1272"/>
        <v>1.724</v>
      </c>
      <c r="AI960" s="167">
        <f t="shared" si="1273"/>
        <v>2</v>
      </c>
      <c r="AJ960" s="167">
        <f t="shared" si="1274"/>
        <v>4.6182900000000003E-4</v>
      </c>
      <c r="AK960" s="1">
        <v>771</v>
      </c>
      <c r="AL960">
        <v>788</v>
      </c>
      <c r="AM960">
        <v>1171</v>
      </c>
      <c r="AN960">
        <v>1</v>
      </c>
      <c r="AO960">
        <v>1</v>
      </c>
      <c r="AP960">
        <v>1</v>
      </c>
      <c r="AQ960">
        <f t="shared" si="1275"/>
        <v>868</v>
      </c>
      <c r="AR960">
        <f t="shared" si="1275"/>
        <v>887</v>
      </c>
      <c r="AS960">
        <f t="shared" ref="AS960:AS1023" si="1293">ROUND(AM960*POWER(CF_cool,AP960),0)</f>
        <v>1319</v>
      </c>
      <c r="AT960">
        <f t="shared" si="1262"/>
        <v>373</v>
      </c>
      <c r="AU960">
        <f t="shared" si="1263"/>
        <v>381</v>
      </c>
      <c r="AV960" s="8">
        <f t="shared" si="1264"/>
        <v>567</v>
      </c>
      <c r="AW960" s="213">
        <f t="shared" si="1286"/>
        <v>0.65805417242159492</v>
      </c>
      <c r="AX960" s="213">
        <f t="shared" si="1287"/>
        <v>0.68641156442053819</v>
      </c>
      <c r="AY960" s="213">
        <f t="shared" si="1288"/>
        <v>1.5134280753210279</v>
      </c>
      <c r="AZ960" s="119">
        <f t="shared" si="1292"/>
        <v>0.4</v>
      </c>
      <c r="BA960">
        <v>19.3</v>
      </c>
      <c r="BB960">
        <v>20.399999999999999</v>
      </c>
      <c r="BC960">
        <v>34.5</v>
      </c>
      <c r="BE960" s="7">
        <v>4704</v>
      </c>
      <c r="BG960" s="123">
        <f t="shared" si="1276"/>
        <v>0.8</v>
      </c>
      <c r="BJ960">
        <v>0</v>
      </c>
      <c r="BK960">
        <v>10</v>
      </c>
      <c r="BL960">
        <v>10.6</v>
      </c>
      <c r="BM960">
        <v>21.85</v>
      </c>
      <c r="BO960">
        <f t="shared" si="1291"/>
        <v>1</v>
      </c>
      <c r="BP960">
        <f t="shared" si="1291"/>
        <v>1</v>
      </c>
      <c r="BQ960">
        <f t="shared" si="1291"/>
        <v>1</v>
      </c>
      <c r="BR960">
        <f t="shared" si="1277"/>
        <v>868</v>
      </c>
      <c r="BS960">
        <f t="shared" si="1289"/>
        <v>887</v>
      </c>
      <c r="BT960">
        <f t="shared" si="1290"/>
        <v>1319</v>
      </c>
      <c r="BV960">
        <f t="shared" si="1278"/>
        <v>0</v>
      </c>
      <c r="BW960">
        <f t="shared" si="1279"/>
        <v>0</v>
      </c>
      <c r="BX960">
        <f t="shared" si="1280"/>
        <v>0</v>
      </c>
      <c r="BY960">
        <f t="shared" si="1265"/>
        <v>1</v>
      </c>
    </row>
    <row r="961" spans="1:77" x14ac:dyDescent="0.25">
      <c r="A961" t="str">
        <f t="shared" si="1281"/>
        <v>34016</v>
      </c>
      <c r="D961">
        <v>3</v>
      </c>
      <c r="E961">
        <v>40</v>
      </c>
      <c r="F961">
        <v>40.5</v>
      </c>
      <c r="G961">
        <v>16</v>
      </c>
      <c r="H961">
        <v>16.5</v>
      </c>
      <c r="I961">
        <v>0</v>
      </c>
      <c r="J961">
        <v>26</v>
      </c>
      <c r="K961">
        <v>30</v>
      </c>
      <c r="L961">
        <v>48.9</v>
      </c>
      <c r="M961" s="115">
        <f t="shared" si="1266"/>
        <v>3468.0000000000005</v>
      </c>
      <c r="N961" s="7">
        <v>8592</v>
      </c>
      <c r="O961" s="7">
        <v>8784</v>
      </c>
      <c r="P961" s="7">
        <v>13053</v>
      </c>
      <c r="Q961" s="121" t="s">
        <v>392</v>
      </c>
      <c r="R961">
        <v>1</v>
      </c>
      <c r="S961">
        <v>1</v>
      </c>
      <c r="T961">
        <v>1</v>
      </c>
      <c r="U961" t="e">
        <f t="shared" si="1267"/>
        <v>#VALUE!</v>
      </c>
      <c r="V961">
        <f t="shared" si="1268"/>
        <v>4729</v>
      </c>
      <c r="W961">
        <f t="shared" si="1269"/>
        <v>4834</v>
      </c>
      <c r="X961">
        <f t="shared" si="1270"/>
        <v>7184</v>
      </c>
      <c r="Y961" t="e">
        <f t="shared" si="1258"/>
        <v>#VALUE!</v>
      </c>
      <c r="Z961">
        <f t="shared" si="1259"/>
        <v>813</v>
      </c>
      <c r="AA961">
        <f t="shared" si="1260"/>
        <v>831</v>
      </c>
      <c r="AB961" s="8">
        <f t="shared" si="1261"/>
        <v>1236</v>
      </c>
      <c r="AC961" s="213" t="e">
        <f t="shared" si="1282"/>
        <v>#VALUE!</v>
      </c>
      <c r="AD961" s="213">
        <f t="shared" si="1283"/>
        <v>9.2392067022619226</v>
      </c>
      <c r="AE961" s="213">
        <f t="shared" si="1284"/>
        <v>9.6514833182944759</v>
      </c>
      <c r="AF961" s="213">
        <f t="shared" si="1285"/>
        <v>21.299699003791524</v>
      </c>
      <c r="AG961" s="167">
        <f t="shared" si="1271"/>
        <v>2.0829999999999999E-4</v>
      </c>
      <c r="AH961" s="167">
        <f t="shared" si="1272"/>
        <v>1.724</v>
      </c>
      <c r="AI961" s="167">
        <f t="shared" si="1273"/>
        <v>4</v>
      </c>
      <c r="AJ961" s="167">
        <f t="shared" si="1274"/>
        <v>1.392796E-3</v>
      </c>
      <c r="AK961" s="1">
        <v>1260</v>
      </c>
      <c r="AL961">
        <v>1288</v>
      </c>
      <c r="AM961">
        <v>1915</v>
      </c>
      <c r="AN961">
        <v>1</v>
      </c>
      <c r="AO961">
        <v>1</v>
      </c>
      <c r="AP961">
        <v>1</v>
      </c>
      <c r="AQ961">
        <f t="shared" si="1275"/>
        <v>1419</v>
      </c>
      <c r="AR961">
        <f t="shared" si="1275"/>
        <v>1451</v>
      </c>
      <c r="AS961">
        <f t="shared" si="1293"/>
        <v>2157</v>
      </c>
      <c r="AT961">
        <f t="shared" si="1262"/>
        <v>610</v>
      </c>
      <c r="AU961">
        <f t="shared" si="1263"/>
        <v>624</v>
      </c>
      <c r="AV961" s="8">
        <f t="shared" si="1264"/>
        <v>928</v>
      </c>
      <c r="AW961" s="213">
        <f t="shared" si="1286"/>
        <v>5.2114139903097216</v>
      </c>
      <c r="AX961" s="213">
        <f t="shared" si="1287"/>
        <v>5.4525060410232378</v>
      </c>
      <c r="AY961" s="213">
        <f t="shared" si="1288"/>
        <v>12.027711820405141</v>
      </c>
      <c r="AZ961" s="119">
        <f t="shared" si="1292"/>
        <v>0.8</v>
      </c>
      <c r="BA961">
        <v>19.3</v>
      </c>
      <c r="BB961">
        <v>20.399999999999999</v>
      </c>
      <c r="BC961">
        <v>34.5</v>
      </c>
      <c r="BE961" s="7">
        <v>5100</v>
      </c>
      <c r="BG961" s="123">
        <f t="shared" si="1276"/>
        <v>0.68</v>
      </c>
      <c r="BJ961">
        <v>0</v>
      </c>
      <c r="BK961">
        <v>10</v>
      </c>
      <c r="BL961">
        <v>10.6</v>
      </c>
      <c r="BM961">
        <v>21.85</v>
      </c>
      <c r="BO961">
        <f t="shared" si="1291"/>
        <v>1</v>
      </c>
      <c r="BP961">
        <f t="shared" si="1291"/>
        <v>1</v>
      </c>
      <c r="BQ961">
        <f t="shared" si="1291"/>
        <v>1</v>
      </c>
      <c r="BR961">
        <f t="shared" si="1277"/>
        <v>1419</v>
      </c>
      <c r="BS961">
        <f t="shared" si="1289"/>
        <v>1451</v>
      </c>
      <c r="BT961">
        <f t="shared" si="1290"/>
        <v>2157</v>
      </c>
      <c r="BV961">
        <f t="shared" si="1278"/>
        <v>0</v>
      </c>
      <c r="BW961">
        <f t="shared" si="1279"/>
        <v>0</v>
      </c>
      <c r="BX961">
        <f t="shared" si="1280"/>
        <v>0</v>
      </c>
      <c r="BY961">
        <f t="shared" si="1265"/>
        <v>1</v>
      </c>
    </row>
    <row r="962" spans="1:77" x14ac:dyDescent="0.25">
      <c r="A962" t="str">
        <f t="shared" si="1281"/>
        <v>34020</v>
      </c>
      <c r="D962">
        <v>3</v>
      </c>
      <c r="E962">
        <v>40</v>
      </c>
      <c r="F962">
        <v>40.5</v>
      </c>
      <c r="G962">
        <v>20</v>
      </c>
      <c r="H962">
        <v>21.5</v>
      </c>
      <c r="I962">
        <v>0</v>
      </c>
      <c r="J962">
        <v>26</v>
      </c>
      <c r="K962">
        <v>30</v>
      </c>
      <c r="L962">
        <v>48.9</v>
      </c>
      <c r="M962" s="115">
        <f t="shared" si="1266"/>
        <v>5270.4000000000005</v>
      </c>
      <c r="N962" s="7">
        <v>7549</v>
      </c>
      <c r="O962" s="7">
        <v>8335</v>
      </c>
      <c r="P962" s="7">
        <v>11102</v>
      </c>
      <c r="Q962" s="121" t="s">
        <v>392</v>
      </c>
      <c r="R962">
        <v>1</v>
      </c>
      <c r="S962">
        <v>1</v>
      </c>
      <c r="T962">
        <v>1</v>
      </c>
      <c r="U962" t="e">
        <f t="shared" si="1267"/>
        <v>#VALUE!</v>
      </c>
      <c r="V962">
        <f t="shared" si="1268"/>
        <v>4155</v>
      </c>
      <c r="W962">
        <f t="shared" si="1269"/>
        <v>4587</v>
      </c>
      <c r="X962">
        <f t="shared" si="1270"/>
        <v>6110</v>
      </c>
      <c r="Y962" t="e">
        <f t="shared" si="1258"/>
        <v>#VALUE!</v>
      </c>
      <c r="Z962">
        <f t="shared" si="1259"/>
        <v>715</v>
      </c>
      <c r="AA962">
        <f t="shared" si="1260"/>
        <v>789</v>
      </c>
      <c r="AB962" s="8">
        <f t="shared" si="1261"/>
        <v>1051</v>
      </c>
      <c r="AC962" s="213" t="e">
        <f t="shared" si="1282"/>
        <v>#VALUE!</v>
      </c>
      <c r="AD962" s="213">
        <f t="shared" si="1283"/>
        <v>1.9394460755897869</v>
      </c>
      <c r="AE962" s="213">
        <f t="shared" si="1284"/>
        <v>2.3599410665372238</v>
      </c>
      <c r="AF962" s="213">
        <f t="shared" si="1285"/>
        <v>4.178999319295313</v>
      </c>
      <c r="AG962" s="167">
        <f t="shared" si="1271"/>
        <v>1.2760000000000001E-4</v>
      </c>
      <c r="AH962" s="167">
        <f t="shared" si="1272"/>
        <v>1.7219</v>
      </c>
      <c r="AI962" s="167">
        <f t="shared" si="1273"/>
        <v>2</v>
      </c>
      <c r="AJ962" s="167">
        <f t="shared" si="1274"/>
        <v>3.76611E-4</v>
      </c>
      <c r="AK962" s="1">
        <v>905</v>
      </c>
      <c r="AL962">
        <v>999</v>
      </c>
      <c r="AM962">
        <v>1331</v>
      </c>
      <c r="AN962">
        <v>1</v>
      </c>
      <c r="AO962">
        <v>1</v>
      </c>
      <c r="AP962">
        <v>1</v>
      </c>
      <c r="AQ962">
        <f t="shared" si="1275"/>
        <v>1019</v>
      </c>
      <c r="AR962">
        <f t="shared" si="1275"/>
        <v>1125</v>
      </c>
      <c r="AS962">
        <f t="shared" si="1293"/>
        <v>1499</v>
      </c>
      <c r="AT962">
        <f t="shared" si="1262"/>
        <v>438</v>
      </c>
      <c r="AU962">
        <f t="shared" si="1263"/>
        <v>484</v>
      </c>
      <c r="AV962" s="8">
        <f t="shared" si="1264"/>
        <v>645</v>
      </c>
      <c r="AW962" s="213">
        <f t="shared" si="1286"/>
        <v>0.73068635074014765</v>
      </c>
      <c r="AX962" s="213">
        <f t="shared" si="1287"/>
        <v>0.8914662579201188</v>
      </c>
      <c r="AY962" s="213">
        <f t="shared" si="1288"/>
        <v>1.57952842502794</v>
      </c>
      <c r="AZ962" s="119">
        <f t="shared" si="1292"/>
        <v>0.5</v>
      </c>
      <c r="BA962">
        <v>19.3</v>
      </c>
      <c r="BB962">
        <v>20.399999999999999</v>
      </c>
      <c r="BC962">
        <v>34.5</v>
      </c>
      <c r="BE962" s="7">
        <v>6588</v>
      </c>
      <c r="BG962" s="123">
        <f t="shared" si="1276"/>
        <v>0.8</v>
      </c>
      <c r="BJ962">
        <v>0</v>
      </c>
      <c r="BK962">
        <v>10</v>
      </c>
      <c r="BL962">
        <v>10.6</v>
      </c>
      <c r="BM962">
        <v>21.85</v>
      </c>
      <c r="BO962">
        <f t="shared" si="1291"/>
        <v>1</v>
      </c>
      <c r="BP962">
        <f t="shared" si="1291"/>
        <v>1</v>
      </c>
      <c r="BQ962">
        <f t="shared" si="1291"/>
        <v>1</v>
      </c>
      <c r="BR962">
        <f t="shared" si="1277"/>
        <v>1019</v>
      </c>
      <c r="BS962">
        <f t="shared" si="1289"/>
        <v>1125</v>
      </c>
      <c r="BT962">
        <f t="shared" si="1290"/>
        <v>1499</v>
      </c>
      <c r="BV962">
        <f t="shared" si="1278"/>
        <v>0</v>
      </c>
      <c r="BW962">
        <f t="shared" si="1279"/>
        <v>0</v>
      </c>
      <c r="BX962">
        <f t="shared" si="1280"/>
        <v>0</v>
      </c>
      <c r="BY962">
        <f t="shared" si="1265"/>
        <v>1</v>
      </c>
    </row>
    <row r="963" spans="1:77" x14ac:dyDescent="0.25">
      <c r="A963" t="str">
        <f t="shared" si="1281"/>
        <v>34021</v>
      </c>
      <c r="D963">
        <v>3</v>
      </c>
      <c r="E963">
        <v>40</v>
      </c>
      <c r="F963">
        <v>40.5</v>
      </c>
      <c r="G963">
        <v>21</v>
      </c>
      <c r="H963">
        <v>21.5</v>
      </c>
      <c r="I963">
        <v>0</v>
      </c>
      <c r="J963">
        <v>26</v>
      </c>
      <c r="K963">
        <v>30</v>
      </c>
      <c r="L963">
        <v>48.1</v>
      </c>
      <c r="M963" s="115">
        <f t="shared" si="1266"/>
        <v>5457.6</v>
      </c>
      <c r="N963" s="7">
        <v>10844</v>
      </c>
      <c r="O963" s="7">
        <v>11086</v>
      </c>
      <c r="P963" s="7">
        <v>16475</v>
      </c>
      <c r="Q963" s="121" t="s">
        <v>392</v>
      </c>
      <c r="R963">
        <v>1</v>
      </c>
      <c r="S963">
        <v>1</v>
      </c>
      <c r="T963">
        <v>1</v>
      </c>
      <c r="U963" t="e">
        <f t="shared" si="1267"/>
        <v>#VALUE!</v>
      </c>
      <c r="V963">
        <f t="shared" si="1268"/>
        <v>5968</v>
      </c>
      <c r="W963">
        <f t="shared" si="1269"/>
        <v>6101</v>
      </c>
      <c r="X963">
        <f t="shared" si="1270"/>
        <v>9067</v>
      </c>
      <c r="Y963" t="e">
        <f t="shared" si="1258"/>
        <v>#VALUE!</v>
      </c>
      <c r="Z963">
        <f t="shared" si="1259"/>
        <v>1027</v>
      </c>
      <c r="AA963">
        <f t="shared" si="1260"/>
        <v>1049</v>
      </c>
      <c r="AB963" s="8">
        <f t="shared" si="1261"/>
        <v>1560</v>
      </c>
      <c r="AC963" s="213" t="e">
        <f t="shared" si="1282"/>
        <v>#VALUE!</v>
      </c>
      <c r="AD963" s="213">
        <f t="shared" si="1283"/>
        <v>5.5112944854595565</v>
      </c>
      <c r="AE963" s="213">
        <f t="shared" si="1284"/>
        <v>5.7487413593700554</v>
      </c>
      <c r="AF963" s="213">
        <f t="shared" si="1285"/>
        <v>12.666614088908666</v>
      </c>
      <c r="AG963" s="167">
        <f t="shared" si="1271"/>
        <v>1.2760000000000001E-4</v>
      </c>
      <c r="AH963" s="167">
        <f t="shared" si="1272"/>
        <v>1.7219</v>
      </c>
      <c r="AI963" s="167">
        <f t="shared" si="1273"/>
        <v>4</v>
      </c>
      <c r="AJ963" s="167">
        <f t="shared" si="1274"/>
        <v>5.1420100000000005E-4</v>
      </c>
      <c r="AK963" s="1">
        <v>1468</v>
      </c>
      <c r="AL963">
        <v>1501</v>
      </c>
      <c r="AM963">
        <v>2231</v>
      </c>
      <c r="AN963">
        <v>1</v>
      </c>
      <c r="AO963">
        <v>1</v>
      </c>
      <c r="AP963">
        <v>1</v>
      </c>
      <c r="AQ963">
        <f t="shared" si="1275"/>
        <v>1653</v>
      </c>
      <c r="AR963">
        <f t="shared" si="1275"/>
        <v>1690</v>
      </c>
      <c r="AS963">
        <f t="shared" si="1293"/>
        <v>2513</v>
      </c>
      <c r="AT963">
        <f t="shared" si="1262"/>
        <v>711</v>
      </c>
      <c r="AU963">
        <f t="shared" si="1263"/>
        <v>727</v>
      </c>
      <c r="AV963" s="8">
        <f t="shared" si="1264"/>
        <v>1081</v>
      </c>
      <c r="AW963" s="213">
        <f t="shared" si="1286"/>
        <v>2.651640532796729</v>
      </c>
      <c r="AX963" s="213">
        <f t="shared" si="1287"/>
        <v>2.7716534480893436</v>
      </c>
      <c r="AY963" s="213">
        <f t="shared" si="1288"/>
        <v>6.1030248902684265</v>
      </c>
      <c r="AZ963" s="119">
        <f t="shared" si="1292"/>
        <v>1.1000000000000001</v>
      </c>
      <c r="BA963">
        <v>19.3</v>
      </c>
      <c r="BB963">
        <v>20.399999999999999</v>
      </c>
      <c r="BC963">
        <v>34.5</v>
      </c>
      <c r="BE963" s="7">
        <v>6822</v>
      </c>
      <c r="BG963" s="123">
        <f t="shared" si="1276"/>
        <v>0.8</v>
      </c>
      <c r="BJ963">
        <v>0</v>
      </c>
      <c r="BK963">
        <v>10</v>
      </c>
      <c r="BL963">
        <v>10.6</v>
      </c>
      <c r="BM963">
        <v>21.85</v>
      </c>
      <c r="BO963">
        <f t="shared" si="1291"/>
        <v>1</v>
      </c>
      <c r="BP963">
        <f t="shared" si="1291"/>
        <v>1</v>
      </c>
      <c r="BQ963">
        <f t="shared" si="1291"/>
        <v>1</v>
      </c>
      <c r="BR963">
        <f t="shared" si="1277"/>
        <v>1653</v>
      </c>
      <c r="BS963">
        <f t="shared" si="1289"/>
        <v>1690</v>
      </c>
      <c r="BT963">
        <f t="shared" si="1290"/>
        <v>2513</v>
      </c>
      <c r="BV963">
        <f t="shared" si="1278"/>
        <v>0</v>
      </c>
      <c r="BW963">
        <f t="shared" si="1279"/>
        <v>0</v>
      </c>
      <c r="BX963">
        <f t="shared" si="1280"/>
        <v>0</v>
      </c>
      <c r="BY963">
        <f t="shared" si="1265"/>
        <v>1</v>
      </c>
    </row>
    <row r="964" spans="1:77" x14ac:dyDescent="0.25">
      <c r="A964" t="str">
        <f t="shared" si="1281"/>
        <v>35010</v>
      </c>
      <c r="D964">
        <v>3</v>
      </c>
      <c r="E964">
        <v>50</v>
      </c>
      <c r="F964">
        <v>40.5</v>
      </c>
      <c r="G964">
        <v>10</v>
      </c>
      <c r="H964">
        <v>11.5</v>
      </c>
      <c r="I964">
        <v>0</v>
      </c>
      <c r="J964">
        <v>26</v>
      </c>
      <c r="K964">
        <v>30</v>
      </c>
      <c r="L964">
        <v>38.799999999999997</v>
      </c>
      <c r="M964" s="115">
        <f t="shared" si="1266"/>
        <v>484.2</v>
      </c>
      <c r="N964" s="7">
        <v>649</v>
      </c>
      <c r="O964" s="7">
        <v>695</v>
      </c>
      <c r="P964" s="7">
        <v>812</v>
      </c>
      <c r="Q964" s="121" t="s">
        <v>392</v>
      </c>
      <c r="R964">
        <v>1</v>
      </c>
      <c r="S964">
        <v>1</v>
      </c>
      <c r="T964">
        <v>1</v>
      </c>
      <c r="U964" t="e">
        <f t="shared" si="1267"/>
        <v>#VALUE!</v>
      </c>
      <c r="V964">
        <f t="shared" si="1268"/>
        <v>357</v>
      </c>
      <c r="W964">
        <f t="shared" si="1269"/>
        <v>382</v>
      </c>
      <c r="X964">
        <f t="shared" si="1270"/>
        <v>447</v>
      </c>
      <c r="Y964" t="e">
        <f t="shared" si="1258"/>
        <v>#VALUE!</v>
      </c>
      <c r="Z964">
        <f t="shared" si="1259"/>
        <v>61</v>
      </c>
      <c r="AA964">
        <f t="shared" si="1260"/>
        <v>66</v>
      </c>
      <c r="AB964" s="8">
        <f t="shared" si="1261"/>
        <v>77</v>
      </c>
      <c r="AC964" s="213" t="e">
        <f t="shared" si="1282"/>
        <v>#VALUE!</v>
      </c>
      <c r="AD964" s="213">
        <f t="shared" si="1283"/>
        <v>1.6856751266721096E-2</v>
      </c>
      <c r="AE964" s="213">
        <f t="shared" si="1284"/>
        <v>1.9649569861972367E-2</v>
      </c>
      <c r="AF964" s="213">
        <f t="shared" si="1285"/>
        <v>2.6528749578285899E-2</v>
      </c>
      <c r="AG964" s="167">
        <f t="shared" si="1271"/>
        <v>3.969E-4</v>
      </c>
      <c r="AH964" s="167">
        <f t="shared" si="1272"/>
        <v>1.7345999999999999</v>
      </c>
      <c r="AI964" s="167">
        <f t="shared" si="1273"/>
        <v>2</v>
      </c>
      <c r="AJ964" s="167">
        <f t="shared" si="1274"/>
        <v>3.6734700000000002E-4</v>
      </c>
      <c r="AK964" s="115">
        <f>AK866</f>
        <v>90.020119234756137</v>
      </c>
      <c r="AL964" s="7">
        <f t="shared" ref="AL964:AM964" si="1294">AL866</f>
        <v>96.328259324977694</v>
      </c>
      <c r="AM964" s="7">
        <f t="shared" si="1294"/>
        <v>112.64</v>
      </c>
      <c r="AN964">
        <v>1</v>
      </c>
      <c r="AO964">
        <v>1</v>
      </c>
      <c r="AP964">
        <v>1</v>
      </c>
      <c r="AQ964">
        <f t="shared" si="1275"/>
        <v>101</v>
      </c>
      <c r="AR964">
        <f t="shared" si="1275"/>
        <v>108</v>
      </c>
      <c r="AS964">
        <f t="shared" si="1293"/>
        <v>127</v>
      </c>
      <c r="AT964">
        <f t="shared" si="1262"/>
        <v>43</v>
      </c>
      <c r="AU964">
        <f t="shared" si="1263"/>
        <v>46</v>
      </c>
      <c r="AV964" s="8">
        <f t="shared" si="1264"/>
        <v>55</v>
      </c>
      <c r="AW964" s="213">
        <f t="shared" si="1286"/>
        <v>8.5435299472639802E-3</v>
      </c>
      <c r="AX964" s="213">
        <f t="shared" si="1287"/>
        <v>9.7389247694595928E-3</v>
      </c>
      <c r="AY964" s="213">
        <f t="shared" si="1288"/>
        <v>1.3782148323783661E-2</v>
      </c>
      <c r="AZ964" s="119">
        <f t="shared" si="1292"/>
        <v>0.3</v>
      </c>
      <c r="BA964" s="121">
        <v>3.6</v>
      </c>
      <c r="BB964" s="121">
        <v>4.0999999999999996</v>
      </c>
      <c r="BC964" s="121">
        <v>5.0999999999999996</v>
      </c>
      <c r="BE964" s="7">
        <v>538</v>
      </c>
      <c r="BG964" s="123">
        <f t="shared" si="1276"/>
        <v>0.9</v>
      </c>
      <c r="BJ964">
        <v>0</v>
      </c>
      <c r="BK964">
        <v>14.2</v>
      </c>
      <c r="BL964">
        <v>16.2</v>
      </c>
      <c r="BM964">
        <v>21.85</v>
      </c>
      <c r="BO964">
        <f t="shared" si="1291"/>
        <v>1</v>
      </c>
      <c r="BP964">
        <f t="shared" si="1291"/>
        <v>1</v>
      </c>
      <c r="BQ964">
        <f t="shared" si="1291"/>
        <v>1</v>
      </c>
      <c r="BR964">
        <f t="shared" si="1277"/>
        <v>101</v>
      </c>
      <c r="BS964">
        <f t="shared" si="1289"/>
        <v>108</v>
      </c>
      <c r="BT964">
        <f t="shared" si="1290"/>
        <v>127</v>
      </c>
      <c r="BV964">
        <f t="shared" si="1278"/>
        <v>0</v>
      </c>
      <c r="BW964">
        <f t="shared" si="1279"/>
        <v>0</v>
      </c>
      <c r="BX964">
        <f t="shared" si="1280"/>
        <v>0</v>
      </c>
      <c r="BY964">
        <f t="shared" si="1265"/>
        <v>1</v>
      </c>
    </row>
    <row r="965" spans="1:77" x14ac:dyDescent="0.25">
      <c r="A965" t="str">
        <f t="shared" si="1281"/>
        <v>35011</v>
      </c>
      <c r="D965">
        <v>3</v>
      </c>
      <c r="E965">
        <v>50</v>
      </c>
      <c r="F965">
        <v>40.5</v>
      </c>
      <c r="G965">
        <v>11</v>
      </c>
      <c r="H965">
        <v>11.5</v>
      </c>
      <c r="I965">
        <v>0</v>
      </c>
      <c r="J965">
        <v>26</v>
      </c>
      <c r="K965">
        <v>30</v>
      </c>
      <c r="L965">
        <v>38.799999999999997</v>
      </c>
      <c r="M965" s="115">
        <f t="shared" si="1266"/>
        <v>471.24</v>
      </c>
      <c r="N965" s="7">
        <v>881.02076921515595</v>
      </c>
      <c r="O965" s="7">
        <v>942.75810617769378</v>
      </c>
      <c r="P965" s="7">
        <v>1102.4000000000001</v>
      </c>
      <c r="Q965" s="121" t="s">
        <v>392</v>
      </c>
      <c r="R965">
        <v>1</v>
      </c>
      <c r="S965">
        <v>1</v>
      </c>
      <c r="T965">
        <v>1</v>
      </c>
      <c r="U965" t="e">
        <f t="shared" si="1267"/>
        <v>#VALUE!</v>
      </c>
      <c r="V965">
        <f t="shared" si="1268"/>
        <v>485</v>
      </c>
      <c r="W965">
        <f t="shared" si="1269"/>
        <v>519</v>
      </c>
      <c r="X965">
        <f t="shared" si="1270"/>
        <v>607</v>
      </c>
      <c r="Y965" t="e">
        <f t="shared" si="1258"/>
        <v>#VALUE!</v>
      </c>
      <c r="Z965">
        <f t="shared" si="1259"/>
        <v>83</v>
      </c>
      <c r="AA965">
        <f t="shared" si="1260"/>
        <v>89</v>
      </c>
      <c r="AB965" s="8">
        <f t="shared" si="1261"/>
        <v>104</v>
      </c>
      <c r="AC965" s="213" t="e">
        <f t="shared" si="1282"/>
        <v>#VALUE!</v>
      </c>
      <c r="AD965" s="213">
        <f t="shared" si="1283"/>
        <v>5.0581449721562158E-2</v>
      </c>
      <c r="AE965" s="213">
        <f t="shared" si="1284"/>
        <v>5.7909532281901183E-2</v>
      </c>
      <c r="AF965" s="213">
        <f t="shared" si="1285"/>
        <v>7.8337473292542523E-2</v>
      </c>
      <c r="AG965" s="167">
        <f t="shared" si="1271"/>
        <v>3.969E-4</v>
      </c>
      <c r="AH965" s="167">
        <f t="shared" si="1272"/>
        <v>1.7345999999999999</v>
      </c>
      <c r="AI965" s="167">
        <f t="shared" si="1273"/>
        <v>4</v>
      </c>
      <c r="AJ965" s="167">
        <f t="shared" si="1274"/>
        <v>5.7428799999999995E-4</v>
      </c>
      <c r="AK965" s="115">
        <f t="shared" ref="AK965:AM965" si="1295">AK867</f>
        <v>147.56138863197239</v>
      </c>
      <c r="AL965" s="7">
        <f t="shared" si="1295"/>
        <v>157.90172054122763</v>
      </c>
      <c r="AM965" s="7">
        <f t="shared" si="1295"/>
        <v>184.64</v>
      </c>
      <c r="AN965">
        <v>1</v>
      </c>
      <c r="AO965">
        <v>1</v>
      </c>
      <c r="AP965">
        <v>1</v>
      </c>
      <c r="AQ965">
        <f t="shared" si="1275"/>
        <v>166</v>
      </c>
      <c r="AR965">
        <f t="shared" si="1275"/>
        <v>178</v>
      </c>
      <c r="AS965">
        <f t="shared" si="1293"/>
        <v>208</v>
      </c>
      <c r="AT965">
        <f t="shared" si="1262"/>
        <v>71</v>
      </c>
      <c r="AU965">
        <f t="shared" si="1263"/>
        <v>77</v>
      </c>
      <c r="AV965" s="8">
        <f t="shared" si="1264"/>
        <v>89</v>
      </c>
      <c r="AW965" s="213">
        <f t="shared" si="1286"/>
        <v>3.7378477580393518E-2</v>
      </c>
      <c r="AX965" s="213">
        <f t="shared" si="1287"/>
        <v>4.3737236851371791E-2</v>
      </c>
      <c r="AY965" s="213">
        <f t="shared" si="1288"/>
        <v>5.7909532281901183E-2</v>
      </c>
      <c r="AZ965" s="119">
        <f t="shared" si="1292"/>
        <v>0.7</v>
      </c>
      <c r="BA965" s="1">
        <v>3.6</v>
      </c>
      <c r="BB965">
        <v>4.0999999999999996</v>
      </c>
      <c r="BC965">
        <v>5.0999999999999996</v>
      </c>
      <c r="BE965" s="7">
        <v>693</v>
      </c>
      <c r="BG965" s="123">
        <f t="shared" si="1276"/>
        <v>0.68</v>
      </c>
      <c r="BJ965">
        <v>0</v>
      </c>
      <c r="BK965">
        <v>14.2</v>
      </c>
      <c r="BL965">
        <v>16.2</v>
      </c>
      <c r="BM965">
        <v>21.85</v>
      </c>
      <c r="BO965">
        <f t="shared" si="1291"/>
        <v>1</v>
      </c>
      <c r="BP965">
        <f t="shared" si="1291"/>
        <v>1</v>
      </c>
      <c r="BQ965">
        <f t="shared" si="1291"/>
        <v>1</v>
      </c>
      <c r="BR965">
        <f t="shared" si="1277"/>
        <v>166</v>
      </c>
      <c r="BS965">
        <f t="shared" si="1289"/>
        <v>178</v>
      </c>
      <c r="BT965">
        <f t="shared" si="1290"/>
        <v>208</v>
      </c>
      <c r="BV965">
        <f t="shared" si="1278"/>
        <v>0</v>
      </c>
      <c r="BW965">
        <f t="shared" si="1279"/>
        <v>0</v>
      </c>
      <c r="BX965">
        <f t="shared" si="1280"/>
        <v>0</v>
      </c>
      <c r="BY965">
        <f t="shared" si="1265"/>
        <v>1</v>
      </c>
    </row>
    <row r="966" spans="1:77" x14ac:dyDescent="0.25">
      <c r="A966" t="str">
        <f t="shared" si="1281"/>
        <v>35010</v>
      </c>
      <c r="D966">
        <v>3</v>
      </c>
      <c r="E966">
        <v>50</v>
      </c>
      <c r="F966">
        <v>40.5</v>
      </c>
      <c r="G966">
        <v>10</v>
      </c>
      <c r="H966">
        <v>11.5</v>
      </c>
      <c r="I966">
        <v>0</v>
      </c>
      <c r="J966">
        <v>26</v>
      </c>
      <c r="K966">
        <v>30</v>
      </c>
      <c r="L966">
        <v>40</v>
      </c>
      <c r="M966" s="115">
        <f t="shared" si="1266"/>
        <v>581.4</v>
      </c>
      <c r="N966" s="7">
        <v>841.69225687813923</v>
      </c>
      <c r="O966" s="7">
        <v>901.35950941531064</v>
      </c>
      <c r="P966" s="7">
        <v>1066.3800000000001</v>
      </c>
      <c r="Q966" s="121" t="s">
        <v>392</v>
      </c>
      <c r="R966">
        <v>1</v>
      </c>
      <c r="S966">
        <v>1</v>
      </c>
      <c r="T966">
        <v>1</v>
      </c>
      <c r="U966" t="e">
        <f t="shared" si="1267"/>
        <v>#VALUE!</v>
      </c>
      <c r="V966">
        <f t="shared" si="1268"/>
        <v>463</v>
      </c>
      <c r="W966">
        <f t="shared" si="1269"/>
        <v>496</v>
      </c>
      <c r="X966">
        <f t="shared" si="1270"/>
        <v>587</v>
      </c>
      <c r="Y966" t="e">
        <f t="shared" si="1258"/>
        <v>#VALUE!</v>
      </c>
      <c r="Z966">
        <f t="shared" si="1259"/>
        <v>80</v>
      </c>
      <c r="AA966">
        <f t="shared" si="1260"/>
        <v>85</v>
      </c>
      <c r="AB966" s="8">
        <f t="shared" si="1261"/>
        <v>101</v>
      </c>
      <c r="AC966" s="213" t="e">
        <f t="shared" si="1282"/>
        <v>#VALUE!</v>
      </c>
      <c r="AD966" s="213">
        <f t="shared" si="1283"/>
        <v>2.8579714214582792E-2</v>
      </c>
      <c r="AE966" s="213">
        <f t="shared" si="1284"/>
        <v>3.2164000719768313E-2</v>
      </c>
      <c r="AF966" s="213">
        <f t="shared" si="1285"/>
        <v>4.5023700356358637E-2</v>
      </c>
      <c r="AG966" s="167">
        <f t="shared" si="1271"/>
        <v>3.969E-4</v>
      </c>
      <c r="AH966" s="167">
        <f t="shared" si="1272"/>
        <v>1.7345999999999999</v>
      </c>
      <c r="AI966" s="167">
        <f t="shared" si="1273"/>
        <v>2</v>
      </c>
      <c r="AJ966" s="167">
        <f t="shared" si="1274"/>
        <v>3.6734700000000002E-4</v>
      </c>
      <c r="AK966" s="115">
        <f t="shared" ref="AK966:AM966" si="1296">AK868</f>
        <v>116.68990721587436</v>
      </c>
      <c r="AL966" s="7">
        <f t="shared" si="1296"/>
        <v>124.96201154556491</v>
      </c>
      <c r="AM966" s="7">
        <f t="shared" si="1296"/>
        <v>147.84</v>
      </c>
      <c r="AN966">
        <v>1</v>
      </c>
      <c r="AO966">
        <v>1</v>
      </c>
      <c r="AP966">
        <v>1</v>
      </c>
      <c r="AQ966">
        <f t="shared" si="1275"/>
        <v>131</v>
      </c>
      <c r="AR966">
        <f t="shared" si="1275"/>
        <v>141</v>
      </c>
      <c r="AS966">
        <f t="shared" si="1293"/>
        <v>166</v>
      </c>
      <c r="AT966">
        <f t="shared" si="1262"/>
        <v>56</v>
      </c>
      <c r="AU966">
        <f t="shared" si="1263"/>
        <v>61</v>
      </c>
      <c r="AV966" s="8">
        <f t="shared" si="1264"/>
        <v>71</v>
      </c>
      <c r="AW966" s="213">
        <f t="shared" si="1286"/>
        <v>1.4273569595905599E-2</v>
      </c>
      <c r="AX966" s="213">
        <f t="shared" si="1287"/>
        <v>1.6856751266721096E-2</v>
      </c>
      <c r="AY966" s="213">
        <f t="shared" si="1288"/>
        <v>2.265141135559676E-2</v>
      </c>
      <c r="AZ966" s="119">
        <f t="shared" si="1292"/>
        <v>0.3</v>
      </c>
      <c r="BA966" s="1">
        <v>4.8</v>
      </c>
      <c r="BB966">
        <v>5.4</v>
      </c>
      <c r="BC966">
        <v>6.8</v>
      </c>
      <c r="BE966" s="7">
        <v>646</v>
      </c>
      <c r="BG966" s="123">
        <f t="shared" si="1276"/>
        <v>0.9</v>
      </c>
      <c r="BJ966">
        <v>0</v>
      </c>
      <c r="BK966">
        <v>13.6</v>
      </c>
      <c r="BL966">
        <v>15.6</v>
      </c>
      <c r="BM966">
        <v>21.85</v>
      </c>
      <c r="BO966">
        <f t="shared" si="1291"/>
        <v>1</v>
      </c>
      <c r="BP966">
        <f t="shared" si="1291"/>
        <v>1</v>
      </c>
      <c r="BQ966">
        <f t="shared" si="1291"/>
        <v>1</v>
      </c>
      <c r="BR966">
        <f t="shared" si="1277"/>
        <v>131</v>
      </c>
      <c r="BS966">
        <f t="shared" si="1289"/>
        <v>141</v>
      </c>
      <c r="BT966">
        <f t="shared" si="1290"/>
        <v>166</v>
      </c>
      <c r="BV966">
        <f t="shared" si="1278"/>
        <v>0</v>
      </c>
      <c r="BW966">
        <f t="shared" si="1279"/>
        <v>0</v>
      </c>
      <c r="BX966">
        <f t="shared" si="1280"/>
        <v>0</v>
      </c>
      <c r="BY966">
        <f t="shared" si="1265"/>
        <v>1</v>
      </c>
    </row>
    <row r="967" spans="1:77" x14ac:dyDescent="0.25">
      <c r="A967" t="str">
        <f t="shared" si="1281"/>
        <v>35011</v>
      </c>
      <c r="D967">
        <v>3</v>
      </c>
      <c r="E967">
        <v>50</v>
      </c>
      <c r="F967">
        <v>40.5</v>
      </c>
      <c r="G967">
        <v>11</v>
      </c>
      <c r="H967">
        <v>11.5</v>
      </c>
      <c r="I967">
        <v>0</v>
      </c>
      <c r="J967">
        <v>26</v>
      </c>
      <c r="K967">
        <v>30</v>
      </c>
      <c r="L967">
        <v>40</v>
      </c>
      <c r="M967" s="115">
        <f t="shared" si="1266"/>
        <v>565.76</v>
      </c>
      <c r="N967" s="7">
        <v>1142.0361657917249</v>
      </c>
      <c r="O967" s="7">
        <v>1222.9946868592929</v>
      </c>
      <c r="P967" s="7">
        <v>1446.9</v>
      </c>
      <c r="Q967" s="121" t="s">
        <v>392</v>
      </c>
      <c r="R967">
        <v>1</v>
      </c>
      <c r="S967">
        <v>1</v>
      </c>
      <c r="T967">
        <v>1</v>
      </c>
      <c r="U967" t="e">
        <f t="shared" si="1267"/>
        <v>#VALUE!</v>
      </c>
      <c r="V967">
        <f t="shared" si="1268"/>
        <v>629</v>
      </c>
      <c r="W967">
        <f t="shared" si="1269"/>
        <v>673</v>
      </c>
      <c r="X967">
        <f t="shared" si="1270"/>
        <v>796</v>
      </c>
      <c r="Y967" t="e">
        <f t="shared" si="1258"/>
        <v>#VALUE!</v>
      </c>
      <c r="Z967">
        <f t="shared" si="1259"/>
        <v>108</v>
      </c>
      <c r="AA967">
        <f t="shared" si="1260"/>
        <v>116</v>
      </c>
      <c r="AB967" s="8">
        <f t="shared" si="1261"/>
        <v>137</v>
      </c>
      <c r="AC967" s="213" t="e">
        <f t="shared" si="1282"/>
        <v>#VALUE!</v>
      </c>
      <c r="AD967" s="213">
        <f t="shared" si="1283"/>
        <v>8.4291610929428482E-2</v>
      </c>
      <c r="AE967" s="213">
        <f t="shared" si="1284"/>
        <v>9.6837644233039491E-2</v>
      </c>
      <c r="AF967" s="213">
        <f t="shared" si="1285"/>
        <v>0.13380143219840204</v>
      </c>
      <c r="AG967" s="167">
        <f t="shared" si="1271"/>
        <v>3.969E-4</v>
      </c>
      <c r="AH967" s="167">
        <f t="shared" si="1272"/>
        <v>1.7345999999999999</v>
      </c>
      <c r="AI967" s="167">
        <f t="shared" si="1273"/>
        <v>4</v>
      </c>
      <c r="AJ967" s="167">
        <f t="shared" si="1274"/>
        <v>5.7428799999999995E-4</v>
      </c>
      <c r="AK967" s="115">
        <f t="shared" ref="AK967:AM967" si="1297">AK869</f>
        <v>191</v>
      </c>
      <c r="AL967" s="7">
        <f t="shared" si="1297"/>
        <v>205</v>
      </c>
      <c r="AM967" s="7">
        <f t="shared" si="1297"/>
        <v>242</v>
      </c>
      <c r="AN967">
        <v>1</v>
      </c>
      <c r="AO967">
        <v>1</v>
      </c>
      <c r="AP967">
        <v>1</v>
      </c>
      <c r="AQ967">
        <f t="shared" si="1275"/>
        <v>215</v>
      </c>
      <c r="AR967">
        <f t="shared" si="1275"/>
        <v>231</v>
      </c>
      <c r="AS967">
        <f t="shared" si="1293"/>
        <v>273</v>
      </c>
      <c r="AT967">
        <f t="shared" si="1262"/>
        <v>92</v>
      </c>
      <c r="AU967">
        <f t="shared" si="1263"/>
        <v>99</v>
      </c>
      <c r="AV967" s="8">
        <f t="shared" si="1264"/>
        <v>117</v>
      </c>
      <c r="AW967" s="213">
        <f t="shared" si="1286"/>
        <v>6.1754568296514663E-2</v>
      </c>
      <c r="AX967" s="213">
        <f t="shared" si="1287"/>
        <v>7.119439866217929E-2</v>
      </c>
      <c r="AY967" s="213">
        <f t="shared" si="1288"/>
        <v>9.8465594127498932E-2</v>
      </c>
      <c r="AZ967" s="119">
        <f t="shared" si="1292"/>
        <v>0.7</v>
      </c>
      <c r="BA967" s="1">
        <v>4.8</v>
      </c>
      <c r="BB967">
        <v>5.4</v>
      </c>
      <c r="BC967">
        <v>6.8</v>
      </c>
      <c r="BE967" s="7">
        <v>832</v>
      </c>
      <c r="BG967" s="123">
        <f t="shared" si="1276"/>
        <v>0.68</v>
      </c>
      <c r="BJ967">
        <v>0</v>
      </c>
      <c r="BK967">
        <v>13.6</v>
      </c>
      <c r="BL967">
        <v>15.6</v>
      </c>
      <c r="BM967">
        <v>21.85</v>
      </c>
      <c r="BO967">
        <f t="shared" si="1291"/>
        <v>1</v>
      </c>
      <c r="BP967">
        <f t="shared" si="1291"/>
        <v>1</v>
      </c>
      <c r="BQ967">
        <f t="shared" si="1291"/>
        <v>1</v>
      </c>
      <c r="BR967">
        <f t="shared" si="1277"/>
        <v>215</v>
      </c>
      <c r="BS967">
        <f t="shared" si="1289"/>
        <v>231</v>
      </c>
      <c r="BT967">
        <f t="shared" si="1290"/>
        <v>273</v>
      </c>
      <c r="BV967">
        <f t="shared" si="1278"/>
        <v>0</v>
      </c>
      <c r="BW967">
        <f t="shared" si="1279"/>
        <v>0</v>
      </c>
      <c r="BX967">
        <f t="shared" si="1280"/>
        <v>0</v>
      </c>
      <c r="BY967">
        <f t="shared" si="1265"/>
        <v>1</v>
      </c>
    </row>
    <row r="968" spans="1:77" x14ac:dyDescent="0.25">
      <c r="A968" t="str">
        <f t="shared" si="1281"/>
        <v>35015</v>
      </c>
      <c r="D968">
        <v>3</v>
      </c>
      <c r="E968">
        <v>50</v>
      </c>
      <c r="F968">
        <v>40.5</v>
      </c>
      <c r="G968">
        <v>15</v>
      </c>
      <c r="H968">
        <v>16.5</v>
      </c>
      <c r="I968">
        <v>0</v>
      </c>
      <c r="J968">
        <v>26</v>
      </c>
      <c r="K968">
        <v>30</v>
      </c>
      <c r="L968">
        <v>41.1</v>
      </c>
      <c r="M968" s="115">
        <f t="shared" si="1266"/>
        <v>832</v>
      </c>
      <c r="N968" s="7">
        <v>957.19258357509659</v>
      </c>
      <c r="O968" s="7">
        <v>1027.5250511543745</v>
      </c>
      <c r="P968" s="7">
        <v>1359.96</v>
      </c>
      <c r="Q968" s="121" t="s">
        <v>392</v>
      </c>
      <c r="R968">
        <v>1</v>
      </c>
      <c r="S968">
        <v>1</v>
      </c>
      <c r="T968">
        <v>1</v>
      </c>
      <c r="U968" t="e">
        <f t="shared" si="1267"/>
        <v>#VALUE!</v>
      </c>
      <c r="V968">
        <f t="shared" si="1268"/>
        <v>527</v>
      </c>
      <c r="W968">
        <f t="shared" si="1269"/>
        <v>565</v>
      </c>
      <c r="X968">
        <f t="shared" si="1270"/>
        <v>748</v>
      </c>
      <c r="Y968" t="e">
        <f t="shared" si="1258"/>
        <v>#VALUE!</v>
      </c>
      <c r="Z968">
        <f t="shared" si="1259"/>
        <v>91</v>
      </c>
      <c r="AA968">
        <f t="shared" si="1260"/>
        <v>97</v>
      </c>
      <c r="AB968" s="8">
        <f t="shared" si="1261"/>
        <v>129</v>
      </c>
      <c r="AC968" s="213" t="e">
        <f t="shared" si="1282"/>
        <v>#VALUE!</v>
      </c>
      <c r="AD968" s="213">
        <f t="shared" si="1283"/>
        <v>4.0944812331933665E-2</v>
      </c>
      <c r="AE968" s="213">
        <f t="shared" si="1284"/>
        <v>4.6453341327926473E-2</v>
      </c>
      <c r="AF968" s="213">
        <f t="shared" si="1285"/>
        <v>8.1640780383557099E-2</v>
      </c>
      <c r="AG968" s="167">
        <f t="shared" si="1271"/>
        <v>2.0829999999999999E-4</v>
      </c>
      <c r="AH968" s="167">
        <f t="shared" si="1272"/>
        <v>1.724</v>
      </c>
      <c r="AI968" s="167">
        <f t="shared" si="1273"/>
        <v>2</v>
      </c>
      <c r="AJ968" s="167">
        <f t="shared" si="1274"/>
        <v>4.6182900000000003E-4</v>
      </c>
      <c r="AK968" s="115">
        <f t="shared" ref="AK968:AM968" si="1298">AK870</f>
        <v>423.65815696218516</v>
      </c>
      <c r="AL968" s="7">
        <f t="shared" si="1298"/>
        <v>140.26129481477255</v>
      </c>
      <c r="AM968" s="7">
        <f t="shared" si="1298"/>
        <v>185.64</v>
      </c>
      <c r="AN968">
        <v>1</v>
      </c>
      <c r="AO968">
        <v>1</v>
      </c>
      <c r="AP968">
        <v>1</v>
      </c>
      <c r="AQ968">
        <f t="shared" si="1275"/>
        <v>477</v>
      </c>
      <c r="AR968">
        <f t="shared" si="1275"/>
        <v>158</v>
      </c>
      <c r="AS968">
        <f t="shared" si="1293"/>
        <v>209</v>
      </c>
      <c r="AT968">
        <f t="shared" si="1262"/>
        <v>205</v>
      </c>
      <c r="AU968">
        <f t="shared" si="1263"/>
        <v>68</v>
      </c>
      <c r="AV968" s="8">
        <f t="shared" si="1264"/>
        <v>90</v>
      </c>
      <c r="AW968" s="213">
        <f t="shared" si="1286"/>
        <v>0.2042578754121534</v>
      </c>
      <c r="AX968" s="213">
        <f t="shared" si="1287"/>
        <v>2.3025077633161313E-2</v>
      </c>
      <c r="AY968" s="213">
        <f t="shared" si="1288"/>
        <v>4.0060224873072779E-2</v>
      </c>
      <c r="AZ968" s="119">
        <f t="shared" si="1292"/>
        <v>0.5</v>
      </c>
      <c r="BA968" s="1">
        <v>4.8</v>
      </c>
      <c r="BB968">
        <v>5.5</v>
      </c>
      <c r="BC968">
        <v>7.2</v>
      </c>
      <c r="BE968" s="7">
        <v>1040</v>
      </c>
      <c r="BG968" s="123">
        <f t="shared" si="1276"/>
        <v>0.8</v>
      </c>
      <c r="BJ968">
        <v>0</v>
      </c>
      <c r="BK968">
        <v>12.3</v>
      </c>
      <c r="BL968">
        <v>14.4</v>
      </c>
      <c r="BM968">
        <v>21.85</v>
      </c>
      <c r="BO968">
        <f t="shared" si="1291"/>
        <v>1</v>
      </c>
      <c r="BP968">
        <f t="shared" si="1291"/>
        <v>1</v>
      </c>
      <c r="BQ968">
        <f t="shared" si="1291"/>
        <v>1</v>
      </c>
      <c r="BR968">
        <f t="shared" si="1277"/>
        <v>477</v>
      </c>
      <c r="BS968">
        <f t="shared" si="1289"/>
        <v>158</v>
      </c>
      <c r="BT968">
        <f t="shared" si="1290"/>
        <v>209</v>
      </c>
      <c r="BV968">
        <f t="shared" si="1278"/>
        <v>0</v>
      </c>
      <c r="BW968">
        <f t="shared" si="1279"/>
        <v>0</v>
      </c>
      <c r="BX968">
        <f t="shared" si="1280"/>
        <v>0</v>
      </c>
      <c r="BY968">
        <f t="shared" si="1265"/>
        <v>1</v>
      </c>
    </row>
    <row r="969" spans="1:77" x14ac:dyDescent="0.25">
      <c r="A969" t="str">
        <f t="shared" si="1281"/>
        <v>35016</v>
      </c>
      <c r="D969">
        <v>3</v>
      </c>
      <c r="E969">
        <v>50</v>
      </c>
      <c r="F969">
        <v>40.5</v>
      </c>
      <c r="G969">
        <v>16</v>
      </c>
      <c r="H969">
        <v>16.5</v>
      </c>
      <c r="I969">
        <v>0</v>
      </c>
      <c r="J969">
        <v>26</v>
      </c>
      <c r="K969">
        <v>30</v>
      </c>
      <c r="L969">
        <v>41.1</v>
      </c>
      <c r="M969" s="115">
        <f t="shared" si="1266"/>
        <v>774.5200000000001</v>
      </c>
      <c r="N969" s="7">
        <v>1399.7241764138612</v>
      </c>
      <c r="O969" s="7">
        <v>1502.5729206967153</v>
      </c>
      <c r="P969" s="7">
        <v>1988.7</v>
      </c>
      <c r="Q969" s="121" t="s">
        <v>392</v>
      </c>
      <c r="R969">
        <v>1</v>
      </c>
      <c r="S969">
        <v>1</v>
      </c>
      <c r="T969">
        <v>1</v>
      </c>
      <c r="U969" t="e">
        <f t="shared" si="1267"/>
        <v>#VALUE!</v>
      </c>
      <c r="V969">
        <f t="shared" si="1268"/>
        <v>770</v>
      </c>
      <c r="W969">
        <f t="shared" si="1269"/>
        <v>827</v>
      </c>
      <c r="X969">
        <f t="shared" si="1270"/>
        <v>1094</v>
      </c>
      <c r="Y969" t="e">
        <f t="shared" si="1258"/>
        <v>#VALUE!</v>
      </c>
      <c r="Z969">
        <f t="shared" si="1259"/>
        <v>132</v>
      </c>
      <c r="AA969">
        <f t="shared" si="1260"/>
        <v>142</v>
      </c>
      <c r="AB969" s="8">
        <f t="shared" si="1261"/>
        <v>188</v>
      </c>
      <c r="AC969" s="213" t="e">
        <f t="shared" si="1282"/>
        <v>#VALUE!</v>
      </c>
      <c r="AD969" s="213">
        <f t="shared" si="1283"/>
        <v>0.25098833843335722</v>
      </c>
      <c r="AE969" s="213">
        <f t="shared" si="1284"/>
        <v>0.29015344582237829</v>
      </c>
      <c r="AF969" s="213">
        <f t="shared" si="1285"/>
        <v>0.50663880820302065</v>
      </c>
      <c r="AG969" s="167">
        <f t="shared" si="1271"/>
        <v>2.0829999999999999E-4</v>
      </c>
      <c r="AH969" s="167">
        <f t="shared" si="1272"/>
        <v>1.724</v>
      </c>
      <c r="AI969" s="167">
        <f t="shared" si="1273"/>
        <v>4</v>
      </c>
      <c r="AJ969" s="167">
        <f t="shared" si="1274"/>
        <v>1.392796E-3</v>
      </c>
      <c r="AK969" s="115">
        <f t="shared" ref="AK969:AM969" si="1299">AK871</f>
        <v>214</v>
      </c>
      <c r="AL969" s="7">
        <f t="shared" si="1299"/>
        <v>230</v>
      </c>
      <c r="AM969" s="7">
        <f t="shared" si="1299"/>
        <v>305</v>
      </c>
      <c r="AN969">
        <v>1</v>
      </c>
      <c r="AO969">
        <v>1</v>
      </c>
      <c r="AP969">
        <v>1</v>
      </c>
      <c r="AQ969">
        <f t="shared" si="1275"/>
        <v>241</v>
      </c>
      <c r="AR969">
        <f t="shared" si="1275"/>
        <v>259</v>
      </c>
      <c r="AS969">
        <f t="shared" si="1293"/>
        <v>343</v>
      </c>
      <c r="AT969">
        <f t="shared" si="1262"/>
        <v>104</v>
      </c>
      <c r="AU969">
        <f t="shared" si="1263"/>
        <v>111</v>
      </c>
      <c r="AV969" s="8">
        <f t="shared" si="1264"/>
        <v>147</v>
      </c>
      <c r="AW969" s="213">
        <f t="shared" si="1286"/>
        <v>0.15635742887817136</v>
      </c>
      <c r="AX969" s="213">
        <f t="shared" si="1287"/>
        <v>0.17793679206203214</v>
      </c>
      <c r="AY969" s="213">
        <f t="shared" si="1288"/>
        <v>0.31079447051980175</v>
      </c>
      <c r="AZ969" s="119">
        <f t="shared" si="1292"/>
        <v>1</v>
      </c>
      <c r="BA969" s="1">
        <v>4.8</v>
      </c>
      <c r="BB969">
        <v>5.5</v>
      </c>
      <c r="BC969">
        <v>7.2</v>
      </c>
      <c r="BE969" s="7">
        <v>1139</v>
      </c>
      <c r="BG969" s="123">
        <f t="shared" si="1276"/>
        <v>0.68</v>
      </c>
      <c r="BJ969">
        <v>0</v>
      </c>
      <c r="BK969">
        <v>12.3</v>
      </c>
      <c r="BL969">
        <v>14.4</v>
      </c>
      <c r="BM969">
        <v>21.85</v>
      </c>
      <c r="BO969">
        <f t="shared" si="1291"/>
        <v>1</v>
      </c>
      <c r="BP969">
        <f t="shared" si="1291"/>
        <v>1</v>
      </c>
      <c r="BQ969">
        <f t="shared" si="1291"/>
        <v>1</v>
      </c>
      <c r="BR969">
        <f t="shared" si="1277"/>
        <v>241</v>
      </c>
      <c r="BS969">
        <f t="shared" si="1289"/>
        <v>259</v>
      </c>
      <c r="BT969">
        <f t="shared" si="1290"/>
        <v>343</v>
      </c>
      <c r="BV969">
        <f t="shared" si="1278"/>
        <v>0</v>
      </c>
      <c r="BW969">
        <f t="shared" si="1279"/>
        <v>0</v>
      </c>
      <c r="BX969">
        <f t="shared" si="1280"/>
        <v>0</v>
      </c>
      <c r="BY969">
        <f t="shared" si="1265"/>
        <v>1</v>
      </c>
    </row>
    <row r="970" spans="1:77" x14ac:dyDescent="0.25">
      <c r="A970" t="str">
        <f t="shared" si="1281"/>
        <v>35020</v>
      </c>
      <c r="D970">
        <v>3</v>
      </c>
      <c r="E970">
        <v>50</v>
      </c>
      <c r="F970">
        <v>40.5</v>
      </c>
      <c r="G970">
        <v>20</v>
      </c>
      <c r="H970">
        <v>21.5</v>
      </c>
      <c r="I970">
        <v>0</v>
      </c>
      <c r="J970">
        <v>26</v>
      </c>
      <c r="K970">
        <v>30</v>
      </c>
      <c r="L970">
        <v>41.1</v>
      </c>
      <c r="M970" s="115">
        <f t="shared" si="1266"/>
        <v>1164</v>
      </c>
      <c r="N970" s="7">
        <v>1346.575008837732</v>
      </c>
      <c r="O970" s="7">
        <v>1442.0332127786496</v>
      </c>
      <c r="P970" s="7">
        <v>1706.04</v>
      </c>
      <c r="Q970" s="121" t="s">
        <v>392</v>
      </c>
      <c r="R970">
        <v>1</v>
      </c>
      <c r="S970">
        <v>1</v>
      </c>
      <c r="T970">
        <v>1</v>
      </c>
      <c r="U970" t="e">
        <f t="shared" si="1267"/>
        <v>#VALUE!</v>
      </c>
      <c r="V970">
        <f t="shared" si="1268"/>
        <v>741</v>
      </c>
      <c r="W970">
        <f t="shared" si="1269"/>
        <v>794</v>
      </c>
      <c r="X970">
        <f t="shared" si="1270"/>
        <v>939</v>
      </c>
      <c r="Y970" t="e">
        <f t="shared" si="1258"/>
        <v>#VALUE!</v>
      </c>
      <c r="Z970">
        <f t="shared" si="1259"/>
        <v>127</v>
      </c>
      <c r="AA970">
        <f t="shared" si="1260"/>
        <v>137</v>
      </c>
      <c r="AB970" s="8">
        <f t="shared" si="1261"/>
        <v>162</v>
      </c>
      <c r="AC970" s="213" t="e">
        <f t="shared" si="1282"/>
        <v>#VALUE!</v>
      </c>
      <c r="AD970" s="213">
        <f t="shared" si="1283"/>
        <v>6.3262046345748349E-2</v>
      </c>
      <c r="AE970" s="213">
        <f t="shared" si="1284"/>
        <v>7.3526184673989151E-2</v>
      </c>
      <c r="AF970" s="213">
        <f t="shared" si="1285"/>
        <v>0.10253805793846148</v>
      </c>
      <c r="AG970" s="167">
        <f t="shared" si="1271"/>
        <v>1.2760000000000001E-4</v>
      </c>
      <c r="AH970" s="167">
        <f t="shared" si="1272"/>
        <v>1.7219</v>
      </c>
      <c r="AI970" s="167">
        <f t="shared" si="1273"/>
        <v>2</v>
      </c>
      <c r="AJ970" s="167">
        <f t="shared" si="1274"/>
        <v>3.76611E-4</v>
      </c>
      <c r="AK970" s="115">
        <f t="shared" ref="AK970:AM970" si="1300">AK872</f>
        <v>166.41571994991173</v>
      </c>
      <c r="AL970" s="7">
        <f t="shared" si="1300"/>
        <v>178.21286873827722</v>
      </c>
      <c r="AM970" s="7">
        <f t="shared" si="1300"/>
        <v>210.84</v>
      </c>
      <c r="AN970">
        <v>1</v>
      </c>
      <c r="AO970">
        <v>1</v>
      </c>
      <c r="AP970">
        <v>1</v>
      </c>
      <c r="AQ970">
        <f t="shared" si="1275"/>
        <v>187</v>
      </c>
      <c r="AR970">
        <f t="shared" si="1275"/>
        <v>201</v>
      </c>
      <c r="AS970">
        <f t="shared" si="1293"/>
        <v>237</v>
      </c>
      <c r="AT970">
        <f t="shared" si="1262"/>
        <v>80</v>
      </c>
      <c r="AU970">
        <f t="shared" si="1263"/>
        <v>86</v>
      </c>
      <c r="AV970" s="8">
        <f t="shared" si="1264"/>
        <v>102</v>
      </c>
      <c r="AW970" s="213">
        <f t="shared" si="1286"/>
        <v>2.5305605442738032E-2</v>
      </c>
      <c r="AX970" s="213">
        <f t="shared" si="1287"/>
        <v>2.9205028156272878E-2</v>
      </c>
      <c r="AY970" s="213">
        <f t="shared" si="1288"/>
        <v>4.0958516653925137E-2</v>
      </c>
      <c r="AZ970" s="119">
        <f t="shared" si="1292"/>
        <v>0.7</v>
      </c>
      <c r="BA970" s="1">
        <v>4.8</v>
      </c>
      <c r="BB970">
        <v>5.5</v>
      </c>
      <c r="BC970">
        <v>7.2</v>
      </c>
      <c r="BE970" s="7">
        <v>1455</v>
      </c>
      <c r="BG970" s="123">
        <f t="shared" si="1276"/>
        <v>0.8</v>
      </c>
      <c r="BJ970">
        <v>0</v>
      </c>
      <c r="BK970">
        <v>12.3</v>
      </c>
      <c r="BL970">
        <v>14.4</v>
      </c>
      <c r="BM970">
        <v>21.85</v>
      </c>
      <c r="BO970">
        <f t="shared" si="1291"/>
        <v>1</v>
      </c>
      <c r="BP970">
        <f t="shared" si="1291"/>
        <v>1</v>
      </c>
      <c r="BQ970">
        <f t="shared" si="1291"/>
        <v>1</v>
      </c>
      <c r="BR970">
        <f t="shared" si="1277"/>
        <v>187</v>
      </c>
      <c r="BS970">
        <f t="shared" si="1289"/>
        <v>201</v>
      </c>
      <c r="BT970">
        <f t="shared" si="1290"/>
        <v>237</v>
      </c>
      <c r="BV970">
        <f t="shared" si="1278"/>
        <v>0</v>
      </c>
      <c r="BW970">
        <f t="shared" si="1279"/>
        <v>0</v>
      </c>
      <c r="BX970">
        <f t="shared" si="1280"/>
        <v>0</v>
      </c>
      <c r="BY970">
        <f t="shared" si="1265"/>
        <v>1</v>
      </c>
    </row>
    <row r="971" spans="1:77" x14ac:dyDescent="0.25">
      <c r="A971" t="str">
        <f t="shared" si="1281"/>
        <v>35021</v>
      </c>
      <c r="D971">
        <v>3</v>
      </c>
      <c r="E971">
        <v>50</v>
      </c>
      <c r="F971">
        <v>40.5</v>
      </c>
      <c r="G971">
        <v>21</v>
      </c>
      <c r="H971">
        <v>21.5</v>
      </c>
      <c r="I971">
        <v>0</v>
      </c>
      <c r="J971">
        <v>26</v>
      </c>
      <c r="K971">
        <v>30</v>
      </c>
      <c r="L971">
        <v>41.1</v>
      </c>
      <c r="M971" s="115">
        <f t="shared" si="1266"/>
        <v>1239.2</v>
      </c>
      <c r="N971" s="7">
        <v>1802.6437228662567</v>
      </c>
      <c r="O971" s="7">
        <v>1935.0981352499616</v>
      </c>
      <c r="P971" s="7">
        <v>2561.16</v>
      </c>
      <c r="Q971" s="121" t="s">
        <v>392</v>
      </c>
      <c r="R971">
        <v>1</v>
      </c>
      <c r="S971">
        <v>1</v>
      </c>
      <c r="T971">
        <v>1</v>
      </c>
      <c r="U971" t="e">
        <f t="shared" si="1267"/>
        <v>#VALUE!</v>
      </c>
      <c r="V971">
        <f t="shared" si="1268"/>
        <v>992</v>
      </c>
      <c r="W971">
        <f t="shared" si="1269"/>
        <v>1065</v>
      </c>
      <c r="X971">
        <f t="shared" si="1270"/>
        <v>1410</v>
      </c>
      <c r="Y971" t="e">
        <f t="shared" si="1258"/>
        <v>#VALUE!</v>
      </c>
      <c r="Z971">
        <f t="shared" si="1259"/>
        <v>171</v>
      </c>
      <c r="AA971">
        <f t="shared" si="1260"/>
        <v>183</v>
      </c>
      <c r="AB971" s="8">
        <f t="shared" si="1261"/>
        <v>243</v>
      </c>
      <c r="AC971" s="213" t="e">
        <f t="shared" si="1282"/>
        <v>#VALUE!</v>
      </c>
      <c r="AD971" s="213">
        <f t="shared" si="1283"/>
        <v>0.15981222050346897</v>
      </c>
      <c r="AE971" s="213">
        <f t="shared" si="1284"/>
        <v>0.18276234298618435</v>
      </c>
      <c r="AF971" s="213">
        <f t="shared" si="1285"/>
        <v>0.32038038319001882</v>
      </c>
      <c r="AG971" s="167">
        <f t="shared" si="1271"/>
        <v>1.2760000000000001E-4</v>
      </c>
      <c r="AH971" s="167">
        <f t="shared" si="1272"/>
        <v>1.7219</v>
      </c>
      <c r="AI971" s="167">
        <f t="shared" si="1273"/>
        <v>4</v>
      </c>
      <c r="AJ971" s="167">
        <f t="shared" si="1274"/>
        <v>5.1420100000000005E-4</v>
      </c>
      <c r="AK971" s="115">
        <f t="shared" ref="AK971:AM971" si="1301">AK873</f>
        <v>233.82931859416351</v>
      </c>
      <c r="AL971" s="7">
        <f t="shared" si="1301"/>
        <v>251.01059773412922</v>
      </c>
      <c r="AM971" s="7">
        <f t="shared" si="1301"/>
        <v>332.22</v>
      </c>
      <c r="AN971">
        <v>1</v>
      </c>
      <c r="AO971">
        <v>1</v>
      </c>
      <c r="AP971">
        <v>1</v>
      </c>
      <c r="AQ971">
        <f t="shared" si="1275"/>
        <v>263</v>
      </c>
      <c r="AR971">
        <f t="shared" si="1275"/>
        <v>283</v>
      </c>
      <c r="AS971">
        <f t="shared" si="1293"/>
        <v>374</v>
      </c>
      <c r="AT971">
        <f t="shared" si="1262"/>
        <v>113</v>
      </c>
      <c r="AU971">
        <f t="shared" si="1263"/>
        <v>122</v>
      </c>
      <c r="AV971" s="8">
        <f t="shared" si="1264"/>
        <v>161</v>
      </c>
      <c r="AW971" s="213">
        <f t="shared" si="1286"/>
        <v>7.0451520676393764E-2</v>
      </c>
      <c r="AX971" s="213">
        <f t="shared" si="1287"/>
        <v>8.1970707928894049E-2</v>
      </c>
      <c r="AY971" s="213">
        <f t="shared" si="1288"/>
        <v>0.14185395296776526</v>
      </c>
      <c r="AZ971" s="119">
        <f t="shared" si="1292"/>
        <v>1.3</v>
      </c>
      <c r="BA971" s="1">
        <v>4.8</v>
      </c>
      <c r="BB971">
        <v>5.5</v>
      </c>
      <c r="BC971">
        <v>7.2</v>
      </c>
      <c r="BE971" s="7">
        <v>1549</v>
      </c>
      <c r="BG971" s="123">
        <f t="shared" si="1276"/>
        <v>0.8</v>
      </c>
      <c r="BJ971">
        <v>0</v>
      </c>
      <c r="BK971">
        <v>12.3</v>
      </c>
      <c r="BL971">
        <v>14.4</v>
      </c>
      <c r="BM971">
        <v>21.85</v>
      </c>
      <c r="BO971">
        <f t="shared" si="1291"/>
        <v>1</v>
      </c>
      <c r="BP971">
        <f t="shared" si="1291"/>
        <v>1</v>
      </c>
      <c r="BQ971">
        <f t="shared" si="1291"/>
        <v>1</v>
      </c>
      <c r="BR971">
        <f t="shared" si="1277"/>
        <v>263</v>
      </c>
      <c r="BS971">
        <f t="shared" si="1289"/>
        <v>283</v>
      </c>
      <c r="BT971">
        <f t="shared" si="1290"/>
        <v>374</v>
      </c>
      <c r="BV971">
        <f t="shared" si="1278"/>
        <v>0</v>
      </c>
      <c r="BW971">
        <f t="shared" si="1279"/>
        <v>0</v>
      </c>
      <c r="BX971">
        <f t="shared" si="1280"/>
        <v>0</v>
      </c>
      <c r="BY971">
        <f t="shared" si="1265"/>
        <v>1</v>
      </c>
    </row>
    <row r="972" spans="1:77" x14ac:dyDescent="0.25">
      <c r="A972" t="str">
        <f t="shared" si="1281"/>
        <v>35010</v>
      </c>
      <c r="D972">
        <v>3</v>
      </c>
      <c r="E972">
        <v>50</v>
      </c>
      <c r="F972">
        <v>40.5</v>
      </c>
      <c r="G972">
        <v>10</v>
      </c>
      <c r="H972">
        <v>11.5</v>
      </c>
      <c r="I972">
        <v>0</v>
      </c>
      <c r="J972">
        <v>26</v>
      </c>
      <c r="K972">
        <v>30</v>
      </c>
      <c r="L972">
        <v>41</v>
      </c>
      <c r="M972" s="115">
        <f t="shared" si="1266"/>
        <v>677.7</v>
      </c>
      <c r="N972" s="7">
        <v>1029.7403904507714</v>
      </c>
      <c r="O972" s="7">
        <v>1104.2859635902939</v>
      </c>
      <c r="P972" s="7">
        <v>1320.28</v>
      </c>
      <c r="Q972" s="121" t="s">
        <v>392</v>
      </c>
      <c r="R972">
        <v>1</v>
      </c>
      <c r="S972">
        <v>1</v>
      </c>
      <c r="T972">
        <v>1</v>
      </c>
      <c r="U972" t="e">
        <f t="shared" si="1267"/>
        <v>#VALUE!</v>
      </c>
      <c r="V972">
        <f t="shared" si="1268"/>
        <v>567</v>
      </c>
      <c r="W972">
        <f t="shared" si="1269"/>
        <v>608</v>
      </c>
      <c r="X972">
        <f t="shared" si="1270"/>
        <v>727</v>
      </c>
      <c r="Y972" t="e">
        <f t="shared" si="1258"/>
        <v>#VALUE!</v>
      </c>
      <c r="Z972">
        <f t="shared" si="1259"/>
        <v>98</v>
      </c>
      <c r="AA972">
        <f t="shared" si="1260"/>
        <v>105</v>
      </c>
      <c r="AB972" s="8">
        <f t="shared" si="1261"/>
        <v>125</v>
      </c>
      <c r="AC972" s="213" t="e">
        <f t="shared" si="1282"/>
        <v>#VALUE!</v>
      </c>
      <c r="AD972" s="213">
        <f t="shared" si="1283"/>
        <v>4.2451534061751471E-2</v>
      </c>
      <c r="AE972" s="213">
        <f t="shared" si="1284"/>
        <v>4.8568558283559771E-2</v>
      </c>
      <c r="AF972" s="213">
        <f t="shared" si="1285"/>
        <v>6.8263999670427677E-2</v>
      </c>
      <c r="AG972" s="167">
        <f t="shared" si="1271"/>
        <v>3.969E-4</v>
      </c>
      <c r="AH972" s="167">
        <f t="shared" si="1272"/>
        <v>1.7345999999999999</v>
      </c>
      <c r="AI972" s="167">
        <f t="shared" si="1273"/>
        <v>2</v>
      </c>
      <c r="AJ972" s="167">
        <f t="shared" si="1274"/>
        <v>3.6734700000000002E-4</v>
      </c>
      <c r="AK972" s="115">
        <f t="shared" ref="AK972:AM972" si="1302">AK874</f>
        <v>142.7603849699376</v>
      </c>
      <c r="AL972" s="7">
        <f t="shared" si="1302"/>
        <v>153.09517888293954</v>
      </c>
      <c r="AM972" s="7">
        <f t="shared" si="1302"/>
        <v>183.04</v>
      </c>
      <c r="AN972">
        <v>1</v>
      </c>
      <c r="AO972">
        <v>1</v>
      </c>
      <c r="AP972">
        <v>1</v>
      </c>
      <c r="AQ972">
        <f t="shared" si="1275"/>
        <v>161</v>
      </c>
      <c r="AR972">
        <f t="shared" si="1275"/>
        <v>172</v>
      </c>
      <c r="AS972">
        <f t="shared" si="1293"/>
        <v>206</v>
      </c>
      <c r="AT972">
        <f t="shared" si="1262"/>
        <v>69</v>
      </c>
      <c r="AU972">
        <f t="shared" si="1263"/>
        <v>74</v>
      </c>
      <c r="AV972" s="8">
        <f t="shared" si="1264"/>
        <v>89</v>
      </c>
      <c r="AW972" s="213">
        <f t="shared" si="1286"/>
        <v>2.1425628854501055E-2</v>
      </c>
      <c r="AX972" s="213">
        <f t="shared" si="1287"/>
        <v>2.455261317068002E-2</v>
      </c>
      <c r="AY972" s="213">
        <f t="shared" si="1288"/>
        <v>3.5180588178350597E-2</v>
      </c>
      <c r="AZ972" s="119">
        <f t="shared" si="1292"/>
        <v>0.3</v>
      </c>
      <c r="BA972" s="1">
        <v>5.5</v>
      </c>
      <c r="BB972">
        <v>5.9</v>
      </c>
      <c r="BC972">
        <v>7.9</v>
      </c>
      <c r="BE972" s="7">
        <v>753</v>
      </c>
      <c r="BG972" s="123">
        <f t="shared" si="1276"/>
        <v>0.9</v>
      </c>
      <c r="BJ972">
        <v>0</v>
      </c>
      <c r="BK972">
        <v>13.2</v>
      </c>
      <c r="BL972">
        <v>15.1</v>
      </c>
      <c r="BM972">
        <v>21.85</v>
      </c>
      <c r="BO972">
        <f t="shared" si="1291"/>
        <v>1</v>
      </c>
      <c r="BP972">
        <f t="shared" si="1291"/>
        <v>1</v>
      </c>
      <c r="BQ972">
        <f t="shared" si="1291"/>
        <v>1</v>
      </c>
      <c r="BR972">
        <f t="shared" si="1277"/>
        <v>161</v>
      </c>
      <c r="BS972">
        <f t="shared" si="1289"/>
        <v>172</v>
      </c>
      <c r="BT972">
        <f t="shared" si="1290"/>
        <v>206</v>
      </c>
      <c r="BV972">
        <f t="shared" si="1278"/>
        <v>0</v>
      </c>
      <c r="BW972">
        <f t="shared" si="1279"/>
        <v>0</v>
      </c>
      <c r="BX972">
        <f t="shared" si="1280"/>
        <v>0</v>
      </c>
      <c r="BY972">
        <f t="shared" si="1265"/>
        <v>1</v>
      </c>
    </row>
    <row r="973" spans="1:77" x14ac:dyDescent="0.25">
      <c r="A973" t="str">
        <f t="shared" si="1281"/>
        <v>35011</v>
      </c>
      <c r="D973">
        <v>3</v>
      </c>
      <c r="E973">
        <v>50</v>
      </c>
      <c r="F973">
        <v>40.5</v>
      </c>
      <c r="G973">
        <v>11</v>
      </c>
      <c r="H973">
        <v>11.5</v>
      </c>
      <c r="I973">
        <v>0</v>
      </c>
      <c r="J973">
        <v>26</v>
      </c>
      <c r="K973">
        <v>30</v>
      </c>
      <c r="L973">
        <v>41</v>
      </c>
      <c r="M973" s="115">
        <f t="shared" si="1266"/>
        <v>659.6</v>
      </c>
      <c r="N973" s="7">
        <v>1397.1861540381678</v>
      </c>
      <c r="O973" s="7">
        <v>1498.3320774196782</v>
      </c>
      <c r="P973" s="7">
        <v>1791.4</v>
      </c>
      <c r="Q973" s="121" t="s">
        <v>392</v>
      </c>
      <c r="R973">
        <v>1</v>
      </c>
      <c r="S973">
        <v>1</v>
      </c>
      <c r="T973">
        <v>1</v>
      </c>
      <c r="U973" t="e">
        <f t="shared" si="1267"/>
        <v>#VALUE!</v>
      </c>
      <c r="V973">
        <f t="shared" si="1268"/>
        <v>769</v>
      </c>
      <c r="W973">
        <f t="shared" si="1269"/>
        <v>825</v>
      </c>
      <c r="X973">
        <f t="shared" si="1270"/>
        <v>986</v>
      </c>
      <c r="Y973" t="e">
        <f t="shared" si="1258"/>
        <v>#VALUE!</v>
      </c>
      <c r="Z973">
        <f t="shared" si="1259"/>
        <v>132</v>
      </c>
      <c r="AA973">
        <f t="shared" si="1260"/>
        <v>142</v>
      </c>
      <c r="AB973" s="8">
        <f t="shared" si="1261"/>
        <v>170</v>
      </c>
      <c r="AC973" s="213" t="e">
        <f t="shared" si="1282"/>
        <v>#VALUE!</v>
      </c>
      <c r="AD973" s="213">
        <f t="shared" si="1283"/>
        <v>0.1244724375256963</v>
      </c>
      <c r="AE973" s="213">
        <f t="shared" si="1284"/>
        <v>0.14345964011041337</v>
      </c>
      <c r="AF973" s="213">
        <f t="shared" si="1285"/>
        <v>0.20360927345982857</v>
      </c>
      <c r="AG973" s="167">
        <f t="shared" si="1271"/>
        <v>3.969E-4</v>
      </c>
      <c r="AH973" s="167">
        <f t="shared" si="1272"/>
        <v>1.7345999999999999</v>
      </c>
      <c r="AI973" s="167">
        <f t="shared" si="1273"/>
        <v>4</v>
      </c>
      <c r="AJ973" s="167">
        <f t="shared" si="1274"/>
        <v>5.7428799999999995E-4</v>
      </c>
      <c r="AK973" s="115">
        <f t="shared" ref="AK973:AM973" si="1303">AK875</f>
        <v>234.01347195356249</v>
      </c>
      <c r="AL973" s="7">
        <f t="shared" si="1303"/>
        <v>250.95431311209123</v>
      </c>
      <c r="AM973" s="7">
        <f t="shared" si="1303"/>
        <v>300.04000000000002</v>
      </c>
      <c r="AN973">
        <v>1</v>
      </c>
      <c r="AO973">
        <v>1</v>
      </c>
      <c r="AP973">
        <v>1</v>
      </c>
      <c r="AQ973">
        <f t="shared" si="1275"/>
        <v>264</v>
      </c>
      <c r="AR973">
        <f t="shared" si="1275"/>
        <v>283</v>
      </c>
      <c r="AS973">
        <f t="shared" si="1293"/>
        <v>338</v>
      </c>
      <c r="AT973">
        <f t="shared" si="1262"/>
        <v>114</v>
      </c>
      <c r="AU973">
        <f t="shared" si="1263"/>
        <v>122</v>
      </c>
      <c r="AV973" s="8">
        <f t="shared" si="1264"/>
        <v>145</v>
      </c>
      <c r="AW973" s="213">
        <f t="shared" si="1286"/>
        <v>9.3621513464093989E-2</v>
      </c>
      <c r="AX973" s="213">
        <f t="shared" si="1287"/>
        <v>0.1068040082104956</v>
      </c>
      <c r="AY973" s="213">
        <f t="shared" si="1288"/>
        <v>0.14941239799591194</v>
      </c>
      <c r="AZ973" s="119">
        <f t="shared" si="1292"/>
        <v>0.7</v>
      </c>
      <c r="BA973" s="1">
        <v>5.5</v>
      </c>
      <c r="BB973">
        <v>5.9</v>
      </c>
      <c r="BC973">
        <v>7.9</v>
      </c>
      <c r="BE973" s="7">
        <v>970</v>
      </c>
      <c r="BG973" s="123">
        <f t="shared" si="1276"/>
        <v>0.68</v>
      </c>
      <c r="BJ973">
        <v>0</v>
      </c>
      <c r="BK973">
        <v>13.2</v>
      </c>
      <c r="BL973">
        <v>15.1</v>
      </c>
      <c r="BM973">
        <v>21.85</v>
      </c>
      <c r="BO973">
        <f t="shared" si="1291"/>
        <v>1</v>
      </c>
      <c r="BP973">
        <f t="shared" si="1291"/>
        <v>1</v>
      </c>
      <c r="BQ973">
        <f t="shared" si="1291"/>
        <v>1</v>
      </c>
      <c r="BR973">
        <f t="shared" si="1277"/>
        <v>264</v>
      </c>
      <c r="BS973">
        <f t="shared" si="1289"/>
        <v>283</v>
      </c>
      <c r="BT973">
        <f t="shared" si="1290"/>
        <v>338</v>
      </c>
      <c r="BV973">
        <f t="shared" si="1278"/>
        <v>0</v>
      </c>
      <c r="BW973">
        <f t="shared" si="1279"/>
        <v>0</v>
      </c>
      <c r="BX973">
        <f t="shared" si="1280"/>
        <v>0</v>
      </c>
      <c r="BY973">
        <f t="shared" si="1265"/>
        <v>1</v>
      </c>
    </row>
    <row r="974" spans="1:77" x14ac:dyDescent="0.25">
      <c r="A974" t="str">
        <f t="shared" si="1281"/>
        <v>35015</v>
      </c>
      <c r="D974">
        <v>3</v>
      </c>
      <c r="E974">
        <v>50</v>
      </c>
      <c r="F974">
        <v>40.5</v>
      </c>
      <c r="G974">
        <v>15</v>
      </c>
      <c r="H974">
        <v>16.5</v>
      </c>
      <c r="I974">
        <v>0</v>
      </c>
      <c r="J974">
        <v>26</v>
      </c>
      <c r="K974">
        <v>30</v>
      </c>
      <c r="L974">
        <v>41.1</v>
      </c>
      <c r="M974" s="115">
        <f t="shared" si="1266"/>
        <v>975.82735416996661</v>
      </c>
      <c r="N974" s="7">
        <v>1070.8273541699666</v>
      </c>
      <c r="O974" s="7">
        <v>1149.5094620994566</v>
      </c>
      <c r="P974" s="7">
        <v>1521.41</v>
      </c>
      <c r="Q974" s="121" t="s">
        <v>392</v>
      </c>
      <c r="R974">
        <v>1</v>
      </c>
      <c r="S974">
        <v>1</v>
      </c>
      <c r="T974">
        <v>1</v>
      </c>
      <c r="U974" t="e">
        <f t="shared" si="1267"/>
        <v>#VALUE!</v>
      </c>
      <c r="V974">
        <f t="shared" si="1268"/>
        <v>589</v>
      </c>
      <c r="W974">
        <f t="shared" si="1269"/>
        <v>633</v>
      </c>
      <c r="X974">
        <f t="shared" si="1270"/>
        <v>837</v>
      </c>
      <c r="Y974" t="e">
        <f t="shared" ref="Y974:Y1037" si="1304">ROUND(U974*3600/(4186*ABS($O$1-$O$2)),0)</f>
        <v>#VALUE!</v>
      </c>
      <c r="Z974">
        <f t="shared" ref="Z974:Z1037" si="1305">ROUND(V974*3600/(4186*ABS($O$1-$O$2)),0)</f>
        <v>101</v>
      </c>
      <c r="AA974">
        <f t="shared" ref="AA974:AA1037" si="1306">ROUND(W974*3600/(4186*ABS($O$1-$O$2)),0)</f>
        <v>109</v>
      </c>
      <c r="AB974" s="8">
        <f t="shared" ref="AB974:AB1037" si="1307">ROUND(X974*3600/(4186*ABS($O$1-$O$2)),0)</f>
        <v>144</v>
      </c>
      <c r="AC974" s="213" t="e">
        <f t="shared" si="1282"/>
        <v>#VALUE!</v>
      </c>
      <c r="AD974" s="213">
        <f t="shared" si="1283"/>
        <v>5.0317016183772344E-2</v>
      </c>
      <c r="AE974" s="213">
        <f t="shared" si="1284"/>
        <v>5.8503131500158123E-2</v>
      </c>
      <c r="AF974" s="213">
        <f t="shared" si="1285"/>
        <v>0.101495176581089</v>
      </c>
      <c r="AG974" s="167">
        <f t="shared" si="1271"/>
        <v>2.0829999999999999E-4</v>
      </c>
      <c r="AH974" s="167">
        <f t="shared" si="1272"/>
        <v>1.724</v>
      </c>
      <c r="AI974" s="167">
        <f t="shared" si="1273"/>
        <v>2</v>
      </c>
      <c r="AJ974" s="167">
        <f t="shared" si="1274"/>
        <v>4.6182900000000003E-4</v>
      </c>
      <c r="AK974" s="115">
        <f t="shared" ref="AK974:AM974" si="1308">AK876</f>
        <v>135.09481491470635</v>
      </c>
      <c r="AL974" s="7">
        <f t="shared" si="1308"/>
        <v>145.02129350758159</v>
      </c>
      <c r="AM974" s="7">
        <f t="shared" si="1308"/>
        <v>191.94</v>
      </c>
      <c r="AN974">
        <v>1</v>
      </c>
      <c r="AO974">
        <v>1</v>
      </c>
      <c r="AP974">
        <v>1</v>
      </c>
      <c r="AQ974">
        <f t="shared" si="1275"/>
        <v>152</v>
      </c>
      <c r="AR974">
        <f t="shared" si="1275"/>
        <v>163</v>
      </c>
      <c r="AS974">
        <f t="shared" si="1293"/>
        <v>216</v>
      </c>
      <c r="AT974">
        <f t="shared" ref="AT974:AT1037" si="1309">ROUND(AQ974*3600/(4186*ABS($AM$1-$AM$2)),0)</f>
        <v>65</v>
      </c>
      <c r="AU974">
        <f t="shared" ref="AU974:AU1037" si="1310">ROUND(AR974*3600/(4186*ABS($AM$1-$AM$2)),0)</f>
        <v>70</v>
      </c>
      <c r="AV974" s="8">
        <f t="shared" ref="AV974:AV1037" si="1311">ROUND(AS974*3600/(4186*ABS($AM$1-$AM$2)),0)</f>
        <v>93</v>
      </c>
      <c r="AW974" s="213">
        <f t="shared" si="1286"/>
        <v>2.1062280969214673E-2</v>
      </c>
      <c r="AX974" s="213">
        <f t="shared" si="1287"/>
        <v>2.4381702477567675E-2</v>
      </c>
      <c r="AY974" s="213">
        <f t="shared" si="1288"/>
        <v>4.2742708328092759E-2</v>
      </c>
      <c r="AZ974" s="119">
        <f t="shared" si="1292"/>
        <v>0.5</v>
      </c>
      <c r="BA974" s="1">
        <v>5.0999999999999996</v>
      </c>
      <c r="BB974">
        <v>5.6</v>
      </c>
      <c r="BC974">
        <v>7.2</v>
      </c>
      <c r="BE974" s="7">
        <v>1214</v>
      </c>
      <c r="BG974" s="123">
        <f t="shared" si="1276"/>
        <v>0.8</v>
      </c>
      <c r="BJ974">
        <v>0</v>
      </c>
      <c r="BK974">
        <v>12.3</v>
      </c>
      <c r="BL974">
        <v>14.4</v>
      </c>
      <c r="BM974">
        <v>21.85</v>
      </c>
      <c r="BO974">
        <f t="shared" si="1291"/>
        <v>1</v>
      </c>
      <c r="BP974">
        <f t="shared" si="1291"/>
        <v>1</v>
      </c>
      <c r="BQ974">
        <f t="shared" si="1291"/>
        <v>1</v>
      </c>
      <c r="BR974">
        <f t="shared" si="1277"/>
        <v>152</v>
      </c>
      <c r="BS974">
        <f t="shared" si="1289"/>
        <v>163</v>
      </c>
      <c r="BT974">
        <f t="shared" si="1290"/>
        <v>216</v>
      </c>
      <c r="BV974">
        <f t="shared" si="1278"/>
        <v>0</v>
      </c>
      <c r="BW974">
        <f t="shared" si="1279"/>
        <v>0</v>
      </c>
      <c r="BX974">
        <f t="shared" si="1280"/>
        <v>0</v>
      </c>
      <c r="BY974">
        <f t="shared" si="1265"/>
        <v>1</v>
      </c>
    </row>
    <row r="975" spans="1:77" x14ac:dyDescent="0.25">
      <c r="A975" t="str">
        <f t="shared" si="1281"/>
        <v>35016</v>
      </c>
      <c r="D975">
        <v>3</v>
      </c>
      <c r="E975">
        <v>50</v>
      </c>
      <c r="F975">
        <v>40.5</v>
      </c>
      <c r="G975">
        <v>16</v>
      </c>
      <c r="H975">
        <v>16.5</v>
      </c>
      <c r="I975">
        <v>0</v>
      </c>
      <c r="J975">
        <v>26</v>
      </c>
      <c r="K975">
        <v>30</v>
      </c>
      <c r="L975">
        <v>41.1</v>
      </c>
      <c r="M975" s="115">
        <f t="shared" si="1266"/>
        <v>903.72</v>
      </c>
      <c r="N975" s="7">
        <v>1627.62717250317</v>
      </c>
      <c r="O975" s="7">
        <v>1747.2217424001376</v>
      </c>
      <c r="P975" s="7">
        <v>2312.5</v>
      </c>
      <c r="Q975" s="121" t="s">
        <v>392</v>
      </c>
      <c r="R975">
        <v>1</v>
      </c>
      <c r="S975">
        <v>1</v>
      </c>
      <c r="T975">
        <v>1</v>
      </c>
      <c r="U975" t="e">
        <f t="shared" si="1267"/>
        <v>#VALUE!</v>
      </c>
      <c r="V975">
        <f t="shared" si="1268"/>
        <v>896</v>
      </c>
      <c r="W975">
        <f t="shared" si="1269"/>
        <v>962</v>
      </c>
      <c r="X975">
        <f t="shared" si="1270"/>
        <v>1273</v>
      </c>
      <c r="Y975" t="e">
        <f t="shared" si="1304"/>
        <v>#VALUE!</v>
      </c>
      <c r="Z975">
        <f t="shared" si="1305"/>
        <v>154</v>
      </c>
      <c r="AA975">
        <f t="shared" si="1306"/>
        <v>165</v>
      </c>
      <c r="AB975" s="8">
        <f t="shared" si="1307"/>
        <v>219</v>
      </c>
      <c r="AC975" s="213" t="e">
        <f t="shared" si="1282"/>
        <v>#VALUE!</v>
      </c>
      <c r="AD975" s="213">
        <f t="shared" si="1283"/>
        <v>0.34087684755517184</v>
      </c>
      <c r="AE975" s="213">
        <f t="shared" si="1284"/>
        <v>0.39094098207603256</v>
      </c>
      <c r="AF975" s="213">
        <f t="shared" si="1285"/>
        <v>0.68614184472357698</v>
      </c>
      <c r="AG975" s="167">
        <f t="shared" si="1271"/>
        <v>2.0829999999999999E-4</v>
      </c>
      <c r="AH975" s="167">
        <f t="shared" si="1272"/>
        <v>1.724</v>
      </c>
      <c r="AI975" s="167">
        <f t="shared" si="1273"/>
        <v>4</v>
      </c>
      <c r="AJ975" s="167">
        <f t="shared" si="1274"/>
        <v>1.392796E-3</v>
      </c>
      <c r="AK975" s="115">
        <f t="shared" ref="AK975:AM975" si="1312">AK877</f>
        <v>219.59769851718443</v>
      </c>
      <c r="AL975" s="7">
        <f t="shared" si="1312"/>
        <v>235.73326859625641</v>
      </c>
      <c r="AM975" s="7">
        <f t="shared" si="1312"/>
        <v>312</v>
      </c>
      <c r="AN975">
        <v>1</v>
      </c>
      <c r="AO975">
        <v>1</v>
      </c>
      <c r="AP975">
        <v>1</v>
      </c>
      <c r="AQ975">
        <f t="shared" si="1275"/>
        <v>247</v>
      </c>
      <c r="AR975">
        <f t="shared" si="1275"/>
        <v>265</v>
      </c>
      <c r="AS975">
        <f t="shared" si="1293"/>
        <v>351</v>
      </c>
      <c r="AT975">
        <f t="shared" si="1309"/>
        <v>106</v>
      </c>
      <c r="AU975">
        <f t="shared" si="1310"/>
        <v>114</v>
      </c>
      <c r="AV975" s="8">
        <f t="shared" si="1311"/>
        <v>151</v>
      </c>
      <c r="AW975" s="213">
        <f t="shared" si="1286"/>
        <v>0.16238147174637194</v>
      </c>
      <c r="AX975" s="213">
        <f t="shared" si="1287"/>
        <v>0.18760945797203377</v>
      </c>
      <c r="AY975" s="213">
        <f t="shared" si="1288"/>
        <v>0.32781515330064936</v>
      </c>
      <c r="AZ975" s="119">
        <f t="shared" si="1292"/>
        <v>1</v>
      </c>
      <c r="BA975" s="1">
        <v>5.0999999999999996</v>
      </c>
      <c r="BB975">
        <v>5.6</v>
      </c>
      <c r="BC975">
        <v>7.2</v>
      </c>
      <c r="BE975" s="7">
        <v>1329</v>
      </c>
      <c r="BG975" s="123">
        <f t="shared" si="1276"/>
        <v>0.68</v>
      </c>
      <c r="BJ975">
        <v>0</v>
      </c>
      <c r="BK975">
        <v>12.3</v>
      </c>
      <c r="BL975">
        <v>14.4</v>
      </c>
      <c r="BM975">
        <v>21.85</v>
      </c>
      <c r="BO975">
        <f t="shared" si="1291"/>
        <v>1</v>
      </c>
      <c r="BP975">
        <f t="shared" si="1291"/>
        <v>1</v>
      </c>
      <c r="BQ975">
        <f t="shared" si="1291"/>
        <v>1</v>
      </c>
      <c r="BR975">
        <f t="shared" si="1277"/>
        <v>247</v>
      </c>
      <c r="BS975">
        <f t="shared" si="1289"/>
        <v>265</v>
      </c>
      <c r="BT975">
        <f t="shared" si="1290"/>
        <v>351</v>
      </c>
      <c r="BV975">
        <f t="shared" si="1278"/>
        <v>0</v>
      </c>
      <c r="BW975">
        <f t="shared" si="1279"/>
        <v>0</v>
      </c>
      <c r="BX975">
        <f t="shared" si="1280"/>
        <v>0</v>
      </c>
      <c r="BY975">
        <f t="shared" si="1265"/>
        <v>1</v>
      </c>
    </row>
    <row r="976" spans="1:77" x14ac:dyDescent="0.25">
      <c r="A976" t="str">
        <f t="shared" si="1281"/>
        <v>35020</v>
      </c>
      <c r="D976">
        <v>3</v>
      </c>
      <c r="E976">
        <v>50</v>
      </c>
      <c r="F976">
        <v>40.5</v>
      </c>
      <c r="G976">
        <v>20</v>
      </c>
      <c r="H976">
        <v>21.5</v>
      </c>
      <c r="I976">
        <v>0</v>
      </c>
      <c r="J976">
        <v>26</v>
      </c>
      <c r="K976">
        <v>30</v>
      </c>
      <c r="L976">
        <v>41.1</v>
      </c>
      <c r="M976" s="115">
        <f t="shared" si="1266"/>
        <v>1358.4</v>
      </c>
      <c r="N976" s="7">
        <v>1509.840819712653</v>
      </c>
      <c r="O976" s="7">
        <v>1619.1421060355642</v>
      </c>
      <c r="P976" s="7">
        <v>1935.84</v>
      </c>
      <c r="Q976" s="121" t="s">
        <v>392</v>
      </c>
      <c r="R976">
        <v>1</v>
      </c>
      <c r="S976">
        <v>1</v>
      </c>
      <c r="T976">
        <v>1</v>
      </c>
      <c r="U976" t="e">
        <f t="shared" si="1267"/>
        <v>#VALUE!</v>
      </c>
      <c r="V976">
        <f t="shared" si="1268"/>
        <v>831</v>
      </c>
      <c r="W976">
        <f t="shared" si="1269"/>
        <v>891</v>
      </c>
      <c r="X976">
        <f t="shared" si="1270"/>
        <v>1065</v>
      </c>
      <c r="Y976" t="e">
        <f t="shared" si="1304"/>
        <v>#VALUE!</v>
      </c>
      <c r="Z976">
        <f t="shared" si="1305"/>
        <v>143</v>
      </c>
      <c r="AA976">
        <f t="shared" si="1306"/>
        <v>153</v>
      </c>
      <c r="AB976" s="8">
        <f t="shared" si="1307"/>
        <v>183</v>
      </c>
      <c r="AC976" s="213" t="e">
        <f t="shared" si="1282"/>
        <v>#VALUE!</v>
      </c>
      <c r="AD976" s="213">
        <f t="shared" si="1283"/>
        <v>8.0052544185709062E-2</v>
      </c>
      <c r="AE976" s="213">
        <f t="shared" si="1284"/>
        <v>9.154255137943712E-2</v>
      </c>
      <c r="AF976" s="213">
        <f t="shared" si="1285"/>
        <v>0.13060358541119216</v>
      </c>
      <c r="AG976" s="167">
        <f t="shared" si="1271"/>
        <v>1.2760000000000001E-4</v>
      </c>
      <c r="AH976" s="167">
        <f t="shared" si="1272"/>
        <v>1.7219</v>
      </c>
      <c r="AI976" s="167">
        <f t="shared" si="1273"/>
        <v>2</v>
      </c>
      <c r="AJ976" s="167">
        <f t="shared" si="1274"/>
        <v>3.76611E-4</v>
      </c>
      <c r="AK976" s="115">
        <f t="shared" ref="AK976:AM976" si="1313">AK878</f>
        <v>170.52628152222005</v>
      </c>
      <c r="AL976" s="7">
        <f t="shared" si="1313"/>
        <v>182.87112058001478</v>
      </c>
      <c r="AM976" s="7">
        <f t="shared" si="1313"/>
        <v>218.64000000000001</v>
      </c>
      <c r="AN976">
        <v>1</v>
      </c>
      <c r="AO976">
        <v>1</v>
      </c>
      <c r="AP976">
        <v>1</v>
      </c>
      <c r="AQ976">
        <f t="shared" si="1275"/>
        <v>192</v>
      </c>
      <c r="AR976">
        <f t="shared" si="1275"/>
        <v>206</v>
      </c>
      <c r="AS976">
        <f t="shared" si="1293"/>
        <v>246</v>
      </c>
      <c r="AT976">
        <f t="shared" si="1309"/>
        <v>83</v>
      </c>
      <c r="AU976">
        <f t="shared" si="1310"/>
        <v>89</v>
      </c>
      <c r="AV976" s="8">
        <f t="shared" si="1311"/>
        <v>106</v>
      </c>
      <c r="AW976" s="213">
        <f t="shared" si="1286"/>
        <v>2.722064232053574E-2</v>
      </c>
      <c r="AX976" s="213">
        <f t="shared" si="1287"/>
        <v>3.1258734302214958E-2</v>
      </c>
      <c r="AY976" s="213">
        <f t="shared" si="1288"/>
        <v>4.4204525359448472E-2</v>
      </c>
      <c r="AZ976" s="119">
        <f t="shared" si="1292"/>
        <v>0.7</v>
      </c>
      <c r="BA976" s="1">
        <v>5.0999999999999996</v>
      </c>
      <c r="BB976">
        <v>5.6</v>
      </c>
      <c r="BC976">
        <v>7.2</v>
      </c>
      <c r="BE976" s="7">
        <v>1698</v>
      </c>
      <c r="BG976" s="123">
        <f t="shared" si="1276"/>
        <v>0.8</v>
      </c>
      <c r="BJ976">
        <v>0</v>
      </c>
      <c r="BK976">
        <v>12.3</v>
      </c>
      <c r="BL976">
        <v>14.4</v>
      </c>
      <c r="BM976">
        <v>21.85</v>
      </c>
      <c r="BO976">
        <f t="shared" si="1291"/>
        <v>1</v>
      </c>
      <c r="BP976">
        <f t="shared" si="1291"/>
        <v>1</v>
      </c>
      <c r="BQ976">
        <f t="shared" si="1291"/>
        <v>1</v>
      </c>
      <c r="BR976">
        <f t="shared" si="1277"/>
        <v>192</v>
      </c>
      <c r="BS976">
        <f t="shared" si="1289"/>
        <v>206</v>
      </c>
      <c r="BT976">
        <f t="shared" si="1290"/>
        <v>246</v>
      </c>
      <c r="BV976">
        <f t="shared" si="1278"/>
        <v>0</v>
      </c>
      <c r="BW976">
        <f t="shared" si="1279"/>
        <v>0</v>
      </c>
      <c r="BX976">
        <f t="shared" si="1280"/>
        <v>0</v>
      </c>
      <c r="BY976">
        <f t="shared" si="1265"/>
        <v>1</v>
      </c>
    </row>
    <row r="977" spans="1:77" x14ac:dyDescent="0.25">
      <c r="A977" t="str">
        <f t="shared" si="1281"/>
        <v>35021</v>
      </c>
      <c r="D977">
        <v>3</v>
      </c>
      <c r="E977">
        <v>50</v>
      </c>
      <c r="F977">
        <v>40.5</v>
      </c>
      <c r="G977">
        <v>21</v>
      </c>
      <c r="H977">
        <v>21.5</v>
      </c>
      <c r="I977">
        <v>0</v>
      </c>
      <c r="J977">
        <v>26</v>
      </c>
      <c r="K977">
        <v>30</v>
      </c>
      <c r="L977">
        <v>41.1</v>
      </c>
      <c r="M977" s="115">
        <f t="shared" si="1266"/>
        <v>1445.6000000000001</v>
      </c>
      <c r="N977" s="7">
        <v>1977.8291945358951</v>
      </c>
      <c r="O977" s="7">
        <v>2123.1558613833213</v>
      </c>
      <c r="P977" s="7">
        <v>2810.06</v>
      </c>
      <c r="Q977" s="121" t="s">
        <v>392</v>
      </c>
      <c r="R977">
        <v>1</v>
      </c>
      <c r="S977">
        <v>1</v>
      </c>
      <c r="T977">
        <v>1</v>
      </c>
      <c r="U977" t="e">
        <f t="shared" si="1267"/>
        <v>#VALUE!</v>
      </c>
      <c r="V977">
        <f t="shared" si="1268"/>
        <v>1088</v>
      </c>
      <c r="W977">
        <f t="shared" si="1269"/>
        <v>1168</v>
      </c>
      <c r="X977">
        <f t="shared" si="1270"/>
        <v>1546</v>
      </c>
      <c r="Y977" t="e">
        <f t="shared" si="1304"/>
        <v>#VALUE!</v>
      </c>
      <c r="Z977">
        <f t="shared" si="1305"/>
        <v>187</v>
      </c>
      <c r="AA977">
        <f t="shared" si="1306"/>
        <v>201</v>
      </c>
      <c r="AB977" s="8">
        <f t="shared" si="1307"/>
        <v>266</v>
      </c>
      <c r="AC977" s="213" t="e">
        <f t="shared" si="1282"/>
        <v>#VALUE!</v>
      </c>
      <c r="AD977" s="213">
        <f t="shared" si="1283"/>
        <v>0.1907515952221793</v>
      </c>
      <c r="AE977" s="213">
        <f t="shared" si="1284"/>
        <v>0.22004864371768176</v>
      </c>
      <c r="AF977" s="213">
        <f t="shared" si="1285"/>
        <v>0.38321949732736454</v>
      </c>
      <c r="AG977" s="167">
        <f t="shared" si="1271"/>
        <v>1.2760000000000001E-4</v>
      </c>
      <c r="AH977" s="167">
        <f t="shared" si="1272"/>
        <v>1.7219</v>
      </c>
      <c r="AI977" s="167">
        <f t="shared" si="1273"/>
        <v>4</v>
      </c>
      <c r="AJ977" s="167">
        <f t="shared" si="1274"/>
        <v>5.1420100000000005E-4</v>
      </c>
      <c r="AK977" s="115">
        <f t="shared" ref="AK977:AM977" si="1314">AK879</f>
        <v>240.30463534531125</v>
      </c>
      <c r="AL977" s="7">
        <f t="shared" si="1314"/>
        <v>257.96170693632649</v>
      </c>
      <c r="AM977" s="7">
        <f t="shared" si="1314"/>
        <v>341.42</v>
      </c>
      <c r="AN977">
        <v>1</v>
      </c>
      <c r="AO977">
        <v>1</v>
      </c>
      <c r="AP977">
        <v>1</v>
      </c>
      <c r="AQ977">
        <f t="shared" si="1275"/>
        <v>271</v>
      </c>
      <c r="AR977">
        <f t="shared" si="1275"/>
        <v>291</v>
      </c>
      <c r="AS977">
        <f t="shared" si="1293"/>
        <v>385</v>
      </c>
      <c r="AT977">
        <f t="shared" si="1309"/>
        <v>117</v>
      </c>
      <c r="AU977">
        <f t="shared" si="1310"/>
        <v>125</v>
      </c>
      <c r="AV977" s="8">
        <f t="shared" si="1311"/>
        <v>166</v>
      </c>
      <c r="AW977" s="213">
        <f t="shared" si="1286"/>
        <v>7.5464493252361445E-2</v>
      </c>
      <c r="AX977" s="213">
        <f t="shared" si="1287"/>
        <v>8.6002370596826597E-2</v>
      </c>
      <c r="AY977" s="213">
        <f t="shared" si="1288"/>
        <v>0.15070043049126619</v>
      </c>
      <c r="AZ977" s="119">
        <f t="shared" si="1292"/>
        <v>1.3</v>
      </c>
      <c r="BA977" s="1">
        <v>5.0999999999999996</v>
      </c>
      <c r="BB977">
        <v>5.6</v>
      </c>
      <c r="BC977">
        <v>7.2</v>
      </c>
      <c r="BE977" s="7">
        <v>1807</v>
      </c>
      <c r="BG977" s="123">
        <f t="shared" si="1276"/>
        <v>0.8</v>
      </c>
      <c r="BJ977">
        <v>0</v>
      </c>
      <c r="BK977">
        <v>12.3</v>
      </c>
      <c r="BL977">
        <v>14.4</v>
      </c>
      <c r="BM977">
        <v>21.85</v>
      </c>
      <c r="BO977">
        <f t="shared" si="1291"/>
        <v>1</v>
      </c>
      <c r="BP977">
        <f t="shared" si="1291"/>
        <v>1</v>
      </c>
      <c r="BQ977">
        <f t="shared" si="1291"/>
        <v>1</v>
      </c>
      <c r="BR977">
        <f t="shared" si="1277"/>
        <v>271</v>
      </c>
      <c r="BS977">
        <f t="shared" si="1289"/>
        <v>291</v>
      </c>
      <c r="BT977">
        <f t="shared" si="1290"/>
        <v>385</v>
      </c>
      <c r="BV977">
        <f t="shared" si="1278"/>
        <v>0</v>
      </c>
      <c r="BW977">
        <f t="shared" si="1279"/>
        <v>0</v>
      </c>
      <c r="BX977">
        <f t="shared" si="1280"/>
        <v>0</v>
      </c>
      <c r="BY977">
        <f t="shared" si="1265"/>
        <v>1</v>
      </c>
    </row>
    <row r="978" spans="1:77" x14ac:dyDescent="0.25">
      <c r="A978" t="str">
        <f t="shared" si="1281"/>
        <v>35010</v>
      </c>
      <c r="D978">
        <v>3</v>
      </c>
      <c r="E978">
        <v>50</v>
      </c>
      <c r="F978">
        <v>40.5</v>
      </c>
      <c r="G978">
        <v>10</v>
      </c>
      <c r="H978">
        <v>11.5</v>
      </c>
      <c r="I978">
        <v>0</v>
      </c>
      <c r="J978">
        <v>26</v>
      </c>
      <c r="K978">
        <v>30</v>
      </c>
      <c r="L978">
        <v>41.8</v>
      </c>
      <c r="M978" s="115">
        <f t="shared" si="1266"/>
        <v>774.9</v>
      </c>
      <c r="N978" s="7">
        <v>1214.2269940407766</v>
      </c>
      <c r="O978" s="7">
        <v>1304.1433704057049</v>
      </c>
      <c r="P978" s="7">
        <v>1574.18</v>
      </c>
      <c r="Q978" s="121" t="s">
        <v>392</v>
      </c>
      <c r="R978">
        <v>1</v>
      </c>
      <c r="S978">
        <v>1</v>
      </c>
      <c r="T978">
        <v>1</v>
      </c>
      <c r="U978" t="e">
        <f t="shared" si="1267"/>
        <v>#VALUE!</v>
      </c>
      <c r="V978">
        <f t="shared" si="1268"/>
        <v>668</v>
      </c>
      <c r="W978">
        <f t="shared" si="1269"/>
        <v>718</v>
      </c>
      <c r="X978">
        <f t="shared" si="1270"/>
        <v>866</v>
      </c>
      <c r="Y978" t="e">
        <f t="shared" si="1304"/>
        <v>#VALUE!</v>
      </c>
      <c r="Z978">
        <f t="shared" si="1305"/>
        <v>115</v>
      </c>
      <c r="AA978">
        <f t="shared" si="1306"/>
        <v>123</v>
      </c>
      <c r="AB978" s="8">
        <f t="shared" si="1307"/>
        <v>149</v>
      </c>
      <c r="AC978" s="213" t="e">
        <f t="shared" si="1282"/>
        <v>#VALUE!</v>
      </c>
      <c r="AD978" s="213">
        <f t="shared" si="1283"/>
        <v>5.8006184387917333E-2</v>
      </c>
      <c r="AE978" s="213">
        <f t="shared" si="1284"/>
        <v>6.614693018965527E-2</v>
      </c>
      <c r="AF978" s="213">
        <f t="shared" si="1285"/>
        <v>9.6216426188476686E-2</v>
      </c>
      <c r="AG978" s="167">
        <f t="shared" si="1271"/>
        <v>3.969E-4</v>
      </c>
      <c r="AH978" s="167">
        <f t="shared" si="1272"/>
        <v>1.7345999999999999</v>
      </c>
      <c r="AI978" s="167">
        <f t="shared" si="1273"/>
        <v>2</v>
      </c>
      <c r="AJ978" s="167">
        <f t="shared" si="1274"/>
        <v>3.6734700000000002E-4</v>
      </c>
      <c r="AK978" s="115">
        <f t="shared" ref="AK978:AM978" si="1315">AK880</f>
        <v>168.33710197020613</v>
      </c>
      <c r="AL978" s="7">
        <f t="shared" si="1315"/>
        <v>180.80286190736828</v>
      </c>
      <c r="AM978" s="7">
        <f t="shared" si="1315"/>
        <v>218.24</v>
      </c>
      <c r="AN978">
        <v>1</v>
      </c>
      <c r="AO978">
        <v>1</v>
      </c>
      <c r="AP978">
        <v>1</v>
      </c>
      <c r="AQ978">
        <f t="shared" si="1275"/>
        <v>190</v>
      </c>
      <c r="AR978">
        <f t="shared" si="1275"/>
        <v>204</v>
      </c>
      <c r="AS978">
        <f t="shared" si="1293"/>
        <v>246</v>
      </c>
      <c r="AT978">
        <f t="shared" si="1309"/>
        <v>82</v>
      </c>
      <c r="AU978">
        <f t="shared" si="1310"/>
        <v>88</v>
      </c>
      <c r="AV978" s="8">
        <f t="shared" si="1311"/>
        <v>106</v>
      </c>
      <c r="AW978" s="213">
        <f t="shared" si="1286"/>
        <v>2.9988545016552074E-2</v>
      </c>
      <c r="AX978" s="213">
        <f t="shared" si="1287"/>
        <v>3.4414024920846102E-2</v>
      </c>
      <c r="AY978" s="213">
        <f t="shared" si="1288"/>
        <v>4.947534473121127E-2</v>
      </c>
      <c r="AZ978" s="119">
        <f t="shared" si="1292"/>
        <v>0.3</v>
      </c>
      <c r="BA978" s="1">
        <v>6.3</v>
      </c>
      <c r="BB978">
        <v>6.8</v>
      </c>
      <c r="BC978">
        <v>9.1</v>
      </c>
      <c r="BE978" s="7">
        <v>861</v>
      </c>
      <c r="BG978" s="123">
        <f t="shared" si="1276"/>
        <v>0.9</v>
      </c>
      <c r="BJ978">
        <v>0</v>
      </c>
      <c r="BK978">
        <v>12.8</v>
      </c>
      <c r="BL978">
        <v>14.7</v>
      </c>
      <c r="BM978">
        <v>21.85</v>
      </c>
      <c r="BO978">
        <f t="shared" si="1291"/>
        <v>1</v>
      </c>
      <c r="BP978">
        <f t="shared" si="1291"/>
        <v>1</v>
      </c>
      <c r="BQ978">
        <f t="shared" si="1291"/>
        <v>1</v>
      </c>
      <c r="BR978">
        <f t="shared" si="1277"/>
        <v>190</v>
      </c>
      <c r="BS978">
        <f t="shared" si="1289"/>
        <v>204</v>
      </c>
      <c r="BT978">
        <f t="shared" si="1290"/>
        <v>246</v>
      </c>
      <c r="BV978">
        <f t="shared" si="1278"/>
        <v>0</v>
      </c>
      <c r="BW978">
        <f t="shared" si="1279"/>
        <v>0</v>
      </c>
      <c r="BX978">
        <f t="shared" si="1280"/>
        <v>0</v>
      </c>
      <c r="BY978">
        <f t="shared" si="1265"/>
        <v>1</v>
      </c>
    </row>
    <row r="979" spans="1:77" x14ac:dyDescent="0.25">
      <c r="A979" t="str">
        <f t="shared" si="1281"/>
        <v>35011</v>
      </c>
      <c r="D979">
        <v>3</v>
      </c>
      <c r="E979">
        <v>50</v>
      </c>
      <c r="F979">
        <v>40.5</v>
      </c>
      <c r="G979">
        <v>11</v>
      </c>
      <c r="H979">
        <v>11.5</v>
      </c>
      <c r="I979">
        <v>0</v>
      </c>
      <c r="J979">
        <v>26</v>
      </c>
      <c r="K979">
        <v>30</v>
      </c>
      <c r="L979">
        <v>41.8</v>
      </c>
      <c r="M979" s="115">
        <f t="shared" si="1266"/>
        <v>754.12</v>
      </c>
      <c r="N979" s="7">
        <v>1647.5037394527276</v>
      </c>
      <c r="O979" s="7">
        <v>1769.505282019556</v>
      </c>
      <c r="P979" s="7">
        <v>2135.9</v>
      </c>
      <c r="Q979" s="121" t="s">
        <v>392</v>
      </c>
      <c r="R979">
        <v>1</v>
      </c>
      <c r="S979">
        <v>1</v>
      </c>
      <c r="T979">
        <v>1</v>
      </c>
      <c r="U979" t="e">
        <f t="shared" si="1267"/>
        <v>#VALUE!</v>
      </c>
      <c r="V979">
        <f t="shared" si="1268"/>
        <v>907</v>
      </c>
      <c r="W979">
        <f t="shared" si="1269"/>
        <v>974</v>
      </c>
      <c r="X979">
        <f t="shared" si="1270"/>
        <v>1175</v>
      </c>
      <c r="Y979" t="e">
        <f t="shared" si="1304"/>
        <v>#VALUE!</v>
      </c>
      <c r="Z979">
        <f t="shared" si="1305"/>
        <v>156</v>
      </c>
      <c r="AA979">
        <f t="shared" si="1306"/>
        <v>168</v>
      </c>
      <c r="AB979" s="8">
        <f t="shared" si="1307"/>
        <v>202</v>
      </c>
      <c r="AC979" s="213" t="e">
        <f t="shared" si="1282"/>
        <v>#VALUE!</v>
      </c>
      <c r="AD979" s="213">
        <f t="shared" si="1283"/>
        <v>0.17225025694657178</v>
      </c>
      <c r="AE979" s="213">
        <f t="shared" si="1284"/>
        <v>0.19897248457760222</v>
      </c>
      <c r="AF979" s="213">
        <f t="shared" si="1285"/>
        <v>0.28488913055761989</v>
      </c>
      <c r="AG979" s="167">
        <f t="shared" si="1271"/>
        <v>3.969E-4</v>
      </c>
      <c r="AH979" s="167">
        <f t="shared" si="1272"/>
        <v>1.7345999999999999</v>
      </c>
      <c r="AI979" s="167">
        <f t="shared" si="1273"/>
        <v>4</v>
      </c>
      <c r="AJ979" s="167">
        <f t="shared" si="1274"/>
        <v>5.7428799999999995E-4</v>
      </c>
      <c r="AK979" s="115">
        <f t="shared" ref="AK979:AM979" si="1316">AK881</f>
        <v>276</v>
      </c>
      <c r="AL979" s="7">
        <f t="shared" si="1316"/>
        <v>296</v>
      </c>
      <c r="AM979" s="7">
        <f t="shared" si="1316"/>
        <v>358</v>
      </c>
      <c r="AN979">
        <v>1</v>
      </c>
      <c r="AO979">
        <v>1</v>
      </c>
      <c r="AP979">
        <v>1</v>
      </c>
      <c r="AQ979">
        <f t="shared" si="1275"/>
        <v>311</v>
      </c>
      <c r="AR979">
        <f t="shared" si="1275"/>
        <v>333</v>
      </c>
      <c r="AS979">
        <f t="shared" si="1293"/>
        <v>403</v>
      </c>
      <c r="AT979">
        <f t="shared" si="1309"/>
        <v>134</v>
      </c>
      <c r="AU979">
        <f t="shared" si="1310"/>
        <v>143</v>
      </c>
      <c r="AV979" s="8">
        <f t="shared" si="1311"/>
        <v>173</v>
      </c>
      <c r="AW979" s="213">
        <f t="shared" si="1286"/>
        <v>0.12816449995473517</v>
      </c>
      <c r="AX979" s="213">
        <f t="shared" si="1287"/>
        <v>0.1454307470750483</v>
      </c>
      <c r="AY979" s="213">
        <f t="shared" si="1288"/>
        <v>0.21066241480460138</v>
      </c>
      <c r="AZ979" s="119">
        <f t="shared" si="1292"/>
        <v>0.7</v>
      </c>
      <c r="BA979" s="1">
        <v>6.3</v>
      </c>
      <c r="BB979">
        <v>6.8</v>
      </c>
      <c r="BC979">
        <v>9.1</v>
      </c>
      <c r="BE979" s="7">
        <v>1109</v>
      </c>
      <c r="BG979" s="123">
        <f t="shared" si="1276"/>
        <v>0.68</v>
      </c>
      <c r="BJ979">
        <v>0</v>
      </c>
      <c r="BK979">
        <v>12.8</v>
      </c>
      <c r="BL979">
        <v>14.7</v>
      </c>
      <c r="BM979">
        <v>21.85</v>
      </c>
      <c r="BO979">
        <f t="shared" si="1291"/>
        <v>1</v>
      </c>
      <c r="BP979">
        <f t="shared" si="1291"/>
        <v>1</v>
      </c>
      <c r="BQ979">
        <f t="shared" si="1291"/>
        <v>1</v>
      </c>
      <c r="BR979">
        <f t="shared" si="1277"/>
        <v>311</v>
      </c>
      <c r="BS979">
        <f t="shared" si="1289"/>
        <v>333</v>
      </c>
      <c r="BT979">
        <f t="shared" si="1290"/>
        <v>403</v>
      </c>
      <c r="BV979">
        <f t="shared" si="1278"/>
        <v>0</v>
      </c>
      <c r="BW979">
        <f t="shared" si="1279"/>
        <v>0</v>
      </c>
      <c r="BX979">
        <f t="shared" si="1280"/>
        <v>0</v>
      </c>
      <c r="BY979">
        <f t="shared" si="1265"/>
        <v>1</v>
      </c>
    </row>
    <row r="980" spans="1:77" x14ac:dyDescent="0.25">
      <c r="A980" t="str">
        <f t="shared" si="1281"/>
        <v>35015</v>
      </c>
      <c r="D980">
        <v>3</v>
      </c>
      <c r="E980">
        <v>50</v>
      </c>
      <c r="F980">
        <v>40.5</v>
      </c>
      <c r="G980">
        <v>15</v>
      </c>
      <c r="H980">
        <v>16.5</v>
      </c>
      <c r="I980">
        <v>0</v>
      </c>
      <c r="J980">
        <v>26</v>
      </c>
      <c r="K980">
        <v>30</v>
      </c>
      <c r="L980">
        <v>42.4</v>
      </c>
      <c r="M980" s="115">
        <f t="shared" si="1266"/>
        <v>1109.6000000000001</v>
      </c>
      <c r="N980" s="7">
        <v>1395.33740436932</v>
      </c>
      <c r="O980" s="7">
        <v>1496.2563490716184</v>
      </c>
      <c r="P980" s="7">
        <v>2007.56</v>
      </c>
      <c r="Q980" s="121" t="s">
        <v>392</v>
      </c>
      <c r="R980">
        <v>1</v>
      </c>
      <c r="S980">
        <v>1</v>
      </c>
      <c r="T980">
        <v>1</v>
      </c>
      <c r="U980" t="e">
        <f t="shared" si="1267"/>
        <v>#VALUE!</v>
      </c>
      <c r="V980">
        <f t="shared" si="1268"/>
        <v>768</v>
      </c>
      <c r="W980">
        <f t="shared" si="1269"/>
        <v>823</v>
      </c>
      <c r="X980">
        <f t="shared" si="1270"/>
        <v>1105</v>
      </c>
      <c r="Y980" t="e">
        <f t="shared" si="1304"/>
        <v>#VALUE!</v>
      </c>
      <c r="Z980">
        <f t="shared" si="1305"/>
        <v>132</v>
      </c>
      <c r="AA980">
        <f t="shared" si="1306"/>
        <v>142</v>
      </c>
      <c r="AB980" s="8">
        <f t="shared" si="1307"/>
        <v>190</v>
      </c>
      <c r="AC980" s="213" t="e">
        <f t="shared" si="1282"/>
        <v>#VALUE!</v>
      </c>
      <c r="AD980" s="213">
        <f t="shared" si="1283"/>
        <v>8.5440292707878604E-2</v>
      </c>
      <c r="AE980" s="213">
        <f t="shared" si="1284"/>
        <v>9.8724199614389163E-2</v>
      </c>
      <c r="AF980" s="213">
        <f t="shared" si="1285"/>
        <v>0.17571596215728341</v>
      </c>
      <c r="AG980" s="167">
        <f t="shared" si="1271"/>
        <v>2.0829999999999999E-4</v>
      </c>
      <c r="AH980" s="167">
        <f t="shared" si="1272"/>
        <v>1.724</v>
      </c>
      <c r="AI980" s="167">
        <f t="shared" si="1273"/>
        <v>2</v>
      </c>
      <c r="AJ980" s="167">
        <f t="shared" si="1274"/>
        <v>4.6182900000000003E-4</v>
      </c>
      <c r="AK980" s="115">
        <f t="shared" ref="AK980:AM980" si="1317">AK882</f>
        <v>190.46915773046311</v>
      </c>
      <c r="AL980" s="7">
        <f t="shared" si="1317"/>
        <v>204.24499885412456</v>
      </c>
      <c r="AM980" s="7">
        <f t="shared" si="1317"/>
        <v>274.04000000000002</v>
      </c>
      <c r="AN980">
        <v>1</v>
      </c>
      <c r="AO980">
        <v>1</v>
      </c>
      <c r="AP980">
        <v>1</v>
      </c>
      <c r="AQ980">
        <f t="shared" si="1275"/>
        <v>215</v>
      </c>
      <c r="AR980">
        <f t="shared" si="1275"/>
        <v>230</v>
      </c>
      <c r="AS980">
        <f t="shared" si="1293"/>
        <v>309</v>
      </c>
      <c r="AT980">
        <f t="shared" si="1309"/>
        <v>92</v>
      </c>
      <c r="AU980">
        <f t="shared" si="1310"/>
        <v>99</v>
      </c>
      <c r="AV980" s="8">
        <f t="shared" si="1311"/>
        <v>133</v>
      </c>
      <c r="AW980" s="213">
        <f t="shared" si="1286"/>
        <v>4.18389740080575E-2</v>
      </c>
      <c r="AX980" s="213">
        <f t="shared" si="1287"/>
        <v>4.8366054328645124E-2</v>
      </c>
      <c r="AY980" s="213">
        <f t="shared" si="1288"/>
        <v>8.6725844645140063E-2</v>
      </c>
      <c r="AZ980" s="119">
        <f t="shared" si="1292"/>
        <v>0.5</v>
      </c>
      <c r="BA980" s="1">
        <v>6</v>
      </c>
      <c r="BB980">
        <v>6.7</v>
      </c>
      <c r="BC980">
        <v>9</v>
      </c>
      <c r="BE980" s="7">
        <v>1387</v>
      </c>
      <c r="BG980" s="123">
        <f t="shared" si="1276"/>
        <v>0.8</v>
      </c>
      <c r="BJ980">
        <v>0</v>
      </c>
      <c r="BK980">
        <v>11.8</v>
      </c>
      <c r="BL980">
        <v>13.7</v>
      </c>
      <c r="BM980">
        <v>21.85</v>
      </c>
      <c r="BO980">
        <f t="shared" si="1291"/>
        <v>1</v>
      </c>
      <c r="BP980">
        <f t="shared" si="1291"/>
        <v>1</v>
      </c>
      <c r="BQ980">
        <f t="shared" si="1291"/>
        <v>1</v>
      </c>
      <c r="BR980">
        <f t="shared" si="1277"/>
        <v>215</v>
      </c>
      <c r="BS980">
        <f t="shared" si="1289"/>
        <v>230</v>
      </c>
      <c r="BT980">
        <f t="shared" si="1290"/>
        <v>309</v>
      </c>
      <c r="BV980">
        <f t="shared" si="1278"/>
        <v>0</v>
      </c>
      <c r="BW980">
        <f t="shared" si="1279"/>
        <v>0</v>
      </c>
      <c r="BX980">
        <f t="shared" si="1280"/>
        <v>0</v>
      </c>
      <c r="BY980">
        <f t="shared" ref="BY980:BY1043" si="1318">IF(SUM(BV980:BX980)=0,1,0)</f>
        <v>1</v>
      </c>
    </row>
    <row r="981" spans="1:77" x14ac:dyDescent="0.25">
      <c r="A981" t="str">
        <f t="shared" si="1281"/>
        <v>35016</v>
      </c>
      <c r="D981">
        <v>3</v>
      </c>
      <c r="E981">
        <v>50</v>
      </c>
      <c r="F981">
        <v>40.5</v>
      </c>
      <c r="G981">
        <v>16</v>
      </c>
      <c r="H981">
        <v>16.5</v>
      </c>
      <c r="I981">
        <v>0</v>
      </c>
      <c r="J981">
        <v>26</v>
      </c>
      <c r="K981">
        <v>30</v>
      </c>
      <c r="L981">
        <v>42.4</v>
      </c>
      <c r="M981" s="115">
        <f t="shared" si="1266"/>
        <v>1032.24</v>
      </c>
      <c r="N981" s="7">
        <v>2040.4331716148024</v>
      </c>
      <c r="O981" s="7">
        <v>2188.0092071816284</v>
      </c>
      <c r="P981" s="7">
        <v>2935.7</v>
      </c>
      <c r="Q981" s="121" t="s">
        <v>392</v>
      </c>
      <c r="R981">
        <v>1</v>
      </c>
      <c r="S981">
        <v>1</v>
      </c>
      <c r="T981">
        <v>1</v>
      </c>
      <c r="U981" t="e">
        <f t="shared" si="1267"/>
        <v>#VALUE!</v>
      </c>
      <c r="V981">
        <f t="shared" si="1268"/>
        <v>1123</v>
      </c>
      <c r="W981">
        <f t="shared" si="1269"/>
        <v>1204</v>
      </c>
      <c r="X981">
        <f t="shared" si="1270"/>
        <v>1616</v>
      </c>
      <c r="Y981" t="e">
        <f t="shared" si="1304"/>
        <v>#VALUE!</v>
      </c>
      <c r="Z981">
        <f t="shared" si="1305"/>
        <v>193</v>
      </c>
      <c r="AA981">
        <f t="shared" si="1306"/>
        <v>207</v>
      </c>
      <c r="AB981" s="8">
        <f t="shared" si="1307"/>
        <v>278</v>
      </c>
      <c r="AC981" s="213" t="e">
        <f t="shared" si="1282"/>
        <v>#VALUE!</v>
      </c>
      <c r="AD981" s="213">
        <f t="shared" si="1283"/>
        <v>0.53376183532582666</v>
      </c>
      <c r="AE981" s="213">
        <f t="shared" si="1284"/>
        <v>0.61344949221619227</v>
      </c>
      <c r="AF981" s="213">
        <f t="shared" si="1285"/>
        <v>1.1024092789703548</v>
      </c>
      <c r="AG981" s="167">
        <f t="shared" si="1271"/>
        <v>2.0829999999999999E-4</v>
      </c>
      <c r="AH981" s="167">
        <f t="shared" si="1272"/>
        <v>1.724</v>
      </c>
      <c r="AI981" s="167">
        <f t="shared" si="1273"/>
        <v>4</v>
      </c>
      <c r="AJ981" s="167">
        <f t="shared" si="1274"/>
        <v>1.392796E-3</v>
      </c>
      <c r="AK981" s="115">
        <f t="shared" ref="AK981:AM981" si="1319">AK883</f>
        <v>312</v>
      </c>
      <c r="AL981" s="7">
        <f t="shared" si="1319"/>
        <v>335</v>
      </c>
      <c r="AM981" s="7">
        <f t="shared" si="1319"/>
        <v>450</v>
      </c>
      <c r="AN981">
        <v>1</v>
      </c>
      <c r="AO981">
        <v>1</v>
      </c>
      <c r="AP981">
        <v>1</v>
      </c>
      <c r="AQ981">
        <f t="shared" si="1275"/>
        <v>351</v>
      </c>
      <c r="AR981">
        <f t="shared" si="1275"/>
        <v>377</v>
      </c>
      <c r="AS981">
        <f t="shared" si="1293"/>
        <v>507</v>
      </c>
      <c r="AT981">
        <f t="shared" si="1309"/>
        <v>151</v>
      </c>
      <c r="AU981">
        <f t="shared" si="1310"/>
        <v>162</v>
      </c>
      <c r="AV981" s="8">
        <f t="shared" si="1311"/>
        <v>218</v>
      </c>
      <c r="AW981" s="213">
        <f t="shared" si="1286"/>
        <v>0.32781515330064936</v>
      </c>
      <c r="AX981" s="213">
        <f t="shared" si="1287"/>
        <v>0.37694881869532509</v>
      </c>
      <c r="AY981" s="213">
        <f t="shared" si="1288"/>
        <v>0.6799294709839987</v>
      </c>
      <c r="AZ981" s="119">
        <f t="shared" si="1292"/>
        <v>1</v>
      </c>
      <c r="BA981" s="1">
        <v>6</v>
      </c>
      <c r="BB981">
        <v>6.7</v>
      </c>
      <c r="BC981">
        <v>9</v>
      </c>
      <c r="BE981" s="7">
        <v>1518</v>
      </c>
      <c r="BG981" s="123">
        <f t="shared" si="1276"/>
        <v>0.68</v>
      </c>
      <c r="BJ981">
        <v>0</v>
      </c>
      <c r="BK981">
        <v>11.8</v>
      </c>
      <c r="BL981">
        <v>13.7</v>
      </c>
      <c r="BM981">
        <v>21.85</v>
      </c>
      <c r="BO981">
        <f t="shared" si="1291"/>
        <v>1</v>
      </c>
      <c r="BP981">
        <f t="shared" si="1291"/>
        <v>1</v>
      </c>
      <c r="BQ981">
        <f t="shared" si="1291"/>
        <v>1</v>
      </c>
      <c r="BR981">
        <f t="shared" si="1277"/>
        <v>351</v>
      </c>
      <c r="BS981">
        <f t="shared" si="1289"/>
        <v>377</v>
      </c>
      <c r="BT981">
        <f t="shared" si="1290"/>
        <v>507</v>
      </c>
      <c r="BV981">
        <f t="shared" si="1278"/>
        <v>0</v>
      </c>
      <c r="BW981">
        <f t="shared" si="1279"/>
        <v>0</v>
      </c>
      <c r="BX981">
        <f t="shared" si="1280"/>
        <v>0</v>
      </c>
      <c r="BY981">
        <f t="shared" si="1318"/>
        <v>1</v>
      </c>
    </row>
    <row r="982" spans="1:77" x14ac:dyDescent="0.25">
      <c r="A982" t="str">
        <f t="shared" si="1281"/>
        <v>35020</v>
      </c>
      <c r="D982">
        <v>3</v>
      </c>
      <c r="E982">
        <v>50</v>
      </c>
      <c r="F982">
        <v>40.5</v>
      </c>
      <c r="G982">
        <v>20</v>
      </c>
      <c r="H982">
        <v>21.5</v>
      </c>
      <c r="I982">
        <v>0</v>
      </c>
      <c r="J982">
        <v>26</v>
      </c>
      <c r="K982">
        <v>30</v>
      </c>
      <c r="L982">
        <v>42.4</v>
      </c>
      <c r="M982" s="115">
        <f t="shared" si="1266"/>
        <v>1552</v>
      </c>
      <c r="N982" s="7">
        <v>1942.5718983039128</v>
      </c>
      <c r="O982" s="7">
        <v>2086.4239348515057</v>
      </c>
      <c r="P982" s="7">
        <v>2518.44</v>
      </c>
      <c r="Q982" s="121" t="s">
        <v>392</v>
      </c>
      <c r="R982">
        <v>1</v>
      </c>
      <c r="S982">
        <v>1</v>
      </c>
      <c r="T982">
        <v>1</v>
      </c>
      <c r="U982" t="e">
        <f t="shared" si="1267"/>
        <v>#VALUE!</v>
      </c>
      <c r="V982">
        <f t="shared" si="1268"/>
        <v>1069</v>
      </c>
      <c r="W982">
        <f t="shared" si="1269"/>
        <v>1148</v>
      </c>
      <c r="X982">
        <f t="shared" si="1270"/>
        <v>1386</v>
      </c>
      <c r="Y982" t="e">
        <f t="shared" si="1304"/>
        <v>#VALUE!</v>
      </c>
      <c r="Z982">
        <f t="shared" si="1305"/>
        <v>184</v>
      </c>
      <c r="AA982">
        <f t="shared" si="1306"/>
        <v>197</v>
      </c>
      <c r="AB982" s="8">
        <f t="shared" si="1307"/>
        <v>238</v>
      </c>
      <c r="AC982" s="213" t="e">
        <f t="shared" si="1282"/>
        <v>#VALUE!</v>
      </c>
      <c r="AD982" s="213">
        <f t="shared" si="1283"/>
        <v>0.13202412573774117</v>
      </c>
      <c r="AE982" s="213">
        <f t="shared" si="1284"/>
        <v>0.15118635140352535</v>
      </c>
      <c r="AF982" s="213">
        <f t="shared" si="1285"/>
        <v>0.22007091536739209</v>
      </c>
      <c r="AG982" s="167">
        <f t="shared" si="1271"/>
        <v>1.2760000000000001E-4</v>
      </c>
      <c r="AH982" s="167">
        <f t="shared" si="1272"/>
        <v>1.7219</v>
      </c>
      <c r="AI982" s="167">
        <f t="shared" si="1273"/>
        <v>2</v>
      </c>
      <c r="AJ982" s="167">
        <f t="shared" si="1274"/>
        <v>3.76611E-4</v>
      </c>
      <c r="AK982" s="115">
        <f t="shared" ref="AK982:AM982" si="1320">AK884</f>
        <v>240.07166246887351</v>
      </c>
      <c r="AL982" s="7">
        <f t="shared" si="1320"/>
        <v>257.84953601562182</v>
      </c>
      <c r="AM982" s="7">
        <f t="shared" si="1320"/>
        <v>311.24</v>
      </c>
      <c r="AN982">
        <v>1</v>
      </c>
      <c r="AO982">
        <v>1</v>
      </c>
      <c r="AP982">
        <v>1</v>
      </c>
      <c r="AQ982">
        <f t="shared" si="1275"/>
        <v>270</v>
      </c>
      <c r="AR982">
        <f t="shared" si="1275"/>
        <v>290</v>
      </c>
      <c r="AS982">
        <f t="shared" si="1293"/>
        <v>351</v>
      </c>
      <c r="AT982">
        <f t="shared" si="1309"/>
        <v>116</v>
      </c>
      <c r="AU982">
        <f t="shared" si="1310"/>
        <v>125</v>
      </c>
      <c r="AV982" s="8">
        <f t="shared" si="1311"/>
        <v>151</v>
      </c>
      <c r="AW982" s="213">
        <f t="shared" si="1286"/>
        <v>5.2857329211883422E-2</v>
      </c>
      <c r="AX982" s="213">
        <f t="shared" si="1287"/>
        <v>6.1301230610913297E-2</v>
      </c>
      <c r="AY982" s="213">
        <f t="shared" si="1288"/>
        <v>8.9183295500180879E-2</v>
      </c>
      <c r="AZ982" s="119">
        <f t="shared" si="1292"/>
        <v>0.7</v>
      </c>
      <c r="BA982" s="1">
        <v>6</v>
      </c>
      <c r="BB982">
        <v>6.7</v>
      </c>
      <c r="BC982">
        <v>9</v>
      </c>
      <c r="BE982" s="7">
        <v>1940</v>
      </c>
      <c r="BG982" s="123">
        <f t="shared" si="1276"/>
        <v>0.8</v>
      </c>
      <c r="BJ982">
        <v>0</v>
      </c>
      <c r="BK982">
        <v>11.8</v>
      </c>
      <c r="BL982">
        <v>13.7</v>
      </c>
      <c r="BM982">
        <v>21.85</v>
      </c>
      <c r="BO982">
        <f t="shared" si="1291"/>
        <v>1</v>
      </c>
      <c r="BP982">
        <f t="shared" si="1291"/>
        <v>1</v>
      </c>
      <c r="BQ982">
        <f t="shared" si="1291"/>
        <v>1</v>
      </c>
      <c r="BR982">
        <f t="shared" si="1277"/>
        <v>270</v>
      </c>
      <c r="BS982">
        <f t="shared" si="1289"/>
        <v>290</v>
      </c>
      <c r="BT982">
        <f t="shared" si="1290"/>
        <v>351</v>
      </c>
      <c r="BV982">
        <f t="shared" si="1278"/>
        <v>0</v>
      </c>
      <c r="BW982">
        <f t="shared" si="1279"/>
        <v>0</v>
      </c>
      <c r="BX982">
        <f t="shared" si="1280"/>
        <v>0</v>
      </c>
      <c r="BY982">
        <f t="shared" si="1318"/>
        <v>1</v>
      </c>
    </row>
    <row r="983" spans="1:77" x14ac:dyDescent="0.25">
      <c r="A983" t="str">
        <f t="shared" si="1281"/>
        <v>35021</v>
      </c>
      <c r="D983">
        <v>3</v>
      </c>
      <c r="E983">
        <v>50</v>
      </c>
      <c r="F983">
        <v>40.5</v>
      </c>
      <c r="G983">
        <v>21</v>
      </c>
      <c r="H983">
        <v>21.5</v>
      </c>
      <c r="I983">
        <v>0</v>
      </c>
      <c r="J983">
        <v>26</v>
      </c>
      <c r="K983">
        <v>30</v>
      </c>
      <c r="L983">
        <v>42.4</v>
      </c>
      <c r="M983" s="115">
        <f t="shared" si="1266"/>
        <v>1652.8000000000002</v>
      </c>
      <c r="N983" s="7">
        <v>2627.7848955664344</v>
      </c>
      <c r="O983" s="7">
        <v>2817.8416357747774</v>
      </c>
      <c r="P983" s="7">
        <v>3780.76</v>
      </c>
      <c r="Q983" s="121" t="s">
        <v>392</v>
      </c>
      <c r="R983">
        <v>1</v>
      </c>
      <c r="S983">
        <v>1</v>
      </c>
      <c r="T983">
        <v>1</v>
      </c>
      <c r="U983" t="e">
        <f t="shared" si="1267"/>
        <v>#VALUE!</v>
      </c>
      <c r="V983">
        <f t="shared" si="1268"/>
        <v>1446</v>
      </c>
      <c r="W983">
        <f t="shared" si="1269"/>
        <v>1551</v>
      </c>
      <c r="X983">
        <f t="shared" si="1270"/>
        <v>2081</v>
      </c>
      <c r="Y983" t="e">
        <f t="shared" si="1304"/>
        <v>#VALUE!</v>
      </c>
      <c r="Z983">
        <f t="shared" si="1305"/>
        <v>249</v>
      </c>
      <c r="AA983">
        <f t="shared" si="1306"/>
        <v>267</v>
      </c>
      <c r="AB983" s="8">
        <f t="shared" si="1307"/>
        <v>358</v>
      </c>
      <c r="AC983" s="213" t="e">
        <f t="shared" si="1282"/>
        <v>#VALUE!</v>
      </c>
      <c r="AD983" s="213">
        <f t="shared" si="1283"/>
        <v>0.33623496085654525</v>
      </c>
      <c r="AE983" s="213">
        <f t="shared" si="1284"/>
        <v>0.38607823917881157</v>
      </c>
      <c r="AF983" s="213">
        <f t="shared" si="1285"/>
        <v>0.69031535960128876</v>
      </c>
      <c r="AG983" s="167">
        <f t="shared" si="1271"/>
        <v>1.2760000000000001E-4</v>
      </c>
      <c r="AH983" s="167">
        <f t="shared" si="1272"/>
        <v>1.7219</v>
      </c>
      <c r="AI983" s="167">
        <f t="shared" si="1273"/>
        <v>4</v>
      </c>
      <c r="AJ983" s="167">
        <f t="shared" si="1274"/>
        <v>5.1420100000000005E-4</v>
      </c>
      <c r="AK983" s="115">
        <f t="shared" ref="AK983:AM983" si="1321">AK885</f>
        <v>340.86222571220884</v>
      </c>
      <c r="AL983" s="7">
        <f t="shared" si="1321"/>
        <v>365.51537125251701</v>
      </c>
      <c r="AM983" s="7">
        <f t="shared" si="1321"/>
        <v>490.42</v>
      </c>
      <c r="AN983">
        <v>1</v>
      </c>
      <c r="AO983">
        <v>1</v>
      </c>
      <c r="AP983">
        <v>1</v>
      </c>
      <c r="AQ983">
        <f t="shared" si="1275"/>
        <v>384</v>
      </c>
      <c r="AR983">
        <f t="shared" si="1275"/>
        <v>412</v>
      </c>
      <c r="AS983">
        <f t="shared" si="1293"/>
        <v>552</v>
      </c>
      <c r="AT983">
        <f t="shared" si="1309"/>
        <v>165</v>
      </c>
      <c r="AU983">
        <f t="shared" si="1310"/>
        <v>177</v>
      </c>
      <c r="AV983" s="8">
        <f t="shared" si="1311"/>
        <v>237</v>
      </c>
      <c r="AW983" s="213">
        <f t="shared" si="1286"/>
        <v>0.14890990640066754</v>
      </c>
      <c r="AX983" s="213">
        <f t="shared" si="1287"/>
        <v>0.17109642672618616</v>
      </c>
      <c r="AY983" s="213">
        <f t="shared" si="1288"/>
        <v>0.30490592172003561</v>
      </c>
      <c r="AZ983" s="119">
        <f t="shared" si="1292"/>
        <v>1.3</v>
      </c>
      <c r="BA983" s="1">
        <v>6</v>
      </c>
      <c r="BB983">
        <v>6.7</v>
      </c>
      <c r="BC983">
        <v>9</v>
      </c>
      <c r="BE983" s="7">
        <v>2066</v>
      </c>
      <c r="BG983" s="123">
        <f t="shared" si="1276"/>
        <v>0.8</v>
      </c>
      <c r="BJ983">
        <v>0</v>
      </c>
      <c r="BK983">
        <v>11.8</v>
      </c>
      <c r="BL983">
        <v>13.7</v>
      </c>
      <c r="BM983">
        <v>21.85</v>
      </c>
      <c r="BO983">
        <f t="shared" si="1291"/>
        <v>1</v>
      </c>
      <c r="BP983">
        <f t="shared" si="1291"/>
        <v>1</v>
      </c>
      <c r="BQ983">
        <f t="shared" si="1291"/>
        <v>1</v>
      </c>
      <c r="BR983">
        <f t="shared" si="1277"/>
        <v>384</v>
      </c>
      <c r="BS983">
        <f t="shared" si="1289"/>
        <v>412</v>
      </c>
      <c r="BT983">
        <f t="shared" si="1290"/>
        <v>552</v>
      </c>
      <c r="BV983">
        <f t="shared" si="1278"/>
        <v>0</v>
      </c>
      <c r="BW983">
        <f t="shared" si="1279"/>
        <v>0</v>
      </c>
      <c r="BX983">
        <f t="shared" si="1280"/>
        <v>0</v>
      </c>
      <c r="BY983">
        <f t="shared" si="1318"/>
        <v>1</v>
      </c>
    </row>
    <row r="984" spans="1:77" x14ac:dyDescent="0.25">
      <c r="A984" t="str">
        <f t="shared" si="1281"/>
        <v>35010</v>
      </c>
      <c r="D984">
        <v>3</v>
      </c>
      <c r="E984">
        <v>50</v>
      </c>
      <c r="F984">
        <v>40.5</v>
      </c>
      <c r="G984">
        <v>10</v>
      </c>
      <c r="H984">
        <v>11.5</v>
      </c>
      <c r="I984">
        <v>0</v>
      </c>
      <c r="J984">
        <v>26</v>
      </c>
      <c r="K984">
        <v>30</v>
      </c>
      <c r="L984">
        <v>42.4</v>
      </c>
      <c r="M984" s="115">
        <f t="shared" si="1266"/>
        <v>871.2</v>
      </c>
      <c r="N984" s="7">
        <v>1395.6272192501513</v>
      </c>
      <c r="O984" s="7">
        <v>1501.3000140389001</v>
      </c>
      <c r="P984" s="7">
        <v>1828.08</v>
      </c>
      <c r="Q984" s="121" t="s">
        <v>392</v>
      </c>
      <c r="R984">
        <v>1</v>
      </c>
      <c r="S984">
        <v>1</v>
      </c>
      <c r="T984">
        <v>1</v>
      </c>
      <c r="U984" t="e">
        <f t="shared" si="1267"/>
        <v>#VALUE!</v>
      </c>
      <c r="V984">
        <f t="shared" si="1268"/>
        <v>768</v>
      </c>
      <c r="W984">
        <f t="shared" si="1269"/>
        <v>826</v>
      </c>
      <c r="X984">
        <f t="shared" si="1270"/>
        <v>1006</v>
      </c>
      <c r="Y984" t="e">
        <f t="shared" si="1304"/>
        <v>#VALUE!</v>
      </c>
      <c r="Z984">
        <f t="shared" si="1305"/>
        <v>132</v>
      </c>
      <c r="AA984">
        <f t="shared" si="1306"/>
        <v>142</v>
      </c>
      <c r="AB984" s="8">
        <f t="shared" si="1307"/>
        <v>173</v>
      </c>
      <c r="AC984" s="213" t="e">
        <f t="shared" si="1282"/>
        <v>#VALUE!</v>
      </c>
      <c r="AD984" s="213">
        <f t="shared" si="1283"/>
        <v>7.5931298068448158E-2</v>
      </c>
      <c r="AE984" s="213">
        <f t="shared" si="1284"/>
        <v>8.7578510316806676E-2</v>
      </c>
      <c r="AF984" s="213">
        <f t="shared" si="1285"/>
        <v>0.12885508415490071</v>
      </c>
      <c r="AG984" s="167">
        <f t="shared" si="1271"/>
        <v>3.969E-4</v>
      </c>
      <c r="AH984" s="167">
        <f t="shared" si="1272"/>
        <v>1.7345999999999999</v>
      </c>
      <c r="AI984" s="167">
        <f t="shared" si="1273"/>
        <v>2</v>
      </c>
      <c r="AJ984" s="167">
        <f t="shared" si="1274"/>
        <v>3.6734700000000002E-4</v>
      </c>
      <c r="AK984" s="115">
        <f t="shared" ref="AK984:AM984" si="1322">AK886</f>
        <v>193.48593193227777</v>
      </c>
      <c r="AL984" s="7">
        <f t="shared" si="1322"/>
        <v>208.13611852764589</v>
      </c>
      <c r="AM984" s="7">
        <f t="shared" si="1322"/>
        <v>253.44</v>
      </c>
      <c r="AN984">
        <v>1</v>
      </c>
      <c r="AO984">
        <v>1</v>
      </c>
      <c r="AP984">
        <v>1</v>
      </c>
      <c r="AQ984">
        <f t="shared" si="1275"/>
        <v>218</v>
      </c>
      <c r="AR984">
        <f t="shared" si="1275"/>
        <v>234</v>
      </c>
      <c r="AS984">
        <f t="shared" si="1293"/>
        <v>285</v>
      </c>
      <c r="AT984">
        <f t="shared" si="1309"/>
        <v>94</v>
      </c>
      <c r="AU984">
        <f t="shared" si="1310"/>
        <v>101</v>
      </c>
      <c r="AV984" s="8">
        <f t="shared" si="1311"/>
        <v>123</v>
      </c>
      <c r="AW984" s="213">
        <f t="shared" si="1286"/>
        <v>3.9137424462603425E-2</v>
      </c>
      <c r="AX984" s="213">
        <f t="shared" si="1287"/>
        <v>4.5023700356358637E-2</v>
      </c>
      <c r="AY984" s="213">
        <f t="shared" si="1288"/>
        <v>6.614693018965527E-2</v>
      </c>
      <c r="AZ984" s="119">
        <f t="shared" si="1292"/>
        <v>0.3</v>
      </c>
      <c r="BA984" s="1">
        <v>6.7</v>
      </c>
      <c r="BB984">
        <v>7.4</v>
      </c>
      <c r="BC984">
        <v>10.3</v>
      </c>
      <c r="BE984" s="7">
        <v>968</v>
      </c>
      <c r="BG984" s="123">
        <f t="shared" si="1276"/>
        <v>0.9</v>
      </c>
      <c r="BJ984">
        <v>0</v>
      </c>
      <c r="BK984">
        <v>12.5</v>
      </c>
      <c r="BL984">
        <v>14.7</v>
      </c>
      <c r="BM984">
        <v>21.85</v>
      </c>
      <c r="BO984">
        <f t="shared" si="1291"/>
        <v>1</v>
      </c>
      <c r="BP984">
        <f t="shared" si="1291"/>
        <v>1</v>
      </c>
      <c r="BQ984">
        <f t="shared" si="1291"/>
        <v>1</v>
      </c>
      <c r="BR984">
        <f t="shared" si="1277"/>
        <v>218</v>
      </c>
      <c r="BS984">
        <f t="shared" si="1289"/>
        <v>234</v>
      </c>
      <c r="BT984">
        <f t="shared" si="1290"/>
        <v>285</v>
      </c>
      <c r="BV984">
        <f t="shared" si="1278"/>
        <v>0</v>
      </c>
      <c r="BW984">
        <f t="shared" si="1279"/>
        <v>0</v>
      </c>
      <c r="BX984">
        <f t="shared" si="1280"/>
        <v>0</v>
      </c>
      <c r="BY984">
        <f t="shared" si="1318"/>
        <v>1</v>
      </c>
    </row>
    <row r="985" spans="1:77" x14ac:dyDescent="0.25">
      <c r="A985" t="str">
        <f t="shared" si="1281"/>
        <v>35011</v>
      </c>
      <c r="D985">
        <v>3</v>
      </c>
      <c r="E985">
        <v>50</v>
      </c>
      <c r="F985">
        <v>40.5</v>
      </c>
      <c r="G985">
        <v>11</v>
      </c>
      <c r="H985">
        <v>11.5</v>
      </c>
      <c r="I985">
        <v>0</v>
      </c>
      <c r="J985">
        <v>26</v>
      </c>
      <c r="K985">
        <v>30</v>
      </c>
      <c r="L985">
        <v>42.4</v>
      </c>
      <c r="M985" s="115">
        <f t="shared" si="1266"/>
        <v>847.96</v>
      </c>
      <c r="N985" s="7">
        <v>1893.6336235985709</v>
      </c>
      <c r="O985" s="7">
        <v>2037.0140009310799</v>
      </c>
      <c r="P985" s="7">
        <v>2480.4</v>
      </c>
      <c r="Q985" s="121" t="s">
        <v>392</v>
      </c>
      <c r="R985">
        <v>1</v>
      </c>
      <c r="S985">
        <v>1</v>
      </c>
      <c r="T985">
        <v>1</v>
      </c>
      <c r="U985" t="e">
        <f t="shared" si="1267"/>
        <v>#VALUE!</v>
      </c>
      <c r="V985">
        <f t="shared" si="1268"/>
        <v>1042</v>
      </c>
      <c r="W985">
        <f t="shared" si="1269"/>
        <v>1121</v>
      </c>
      <c r="X985">
        <f t="shared" si="1270"/>
        <v>1365</v>
      </c>
      <c r="Y985" t="e">
        <f t="shared" si="1304"/>
        <v>#VALUE!</v>
      </c>
      <c r="Z985">
        <f t="shared" si="1305"/>
        <v>179</v>
      </c>
      <c r="AA985">
        <f t="shared" si="1306"/>
        <v>193</v>
      </c>
      <c r="AB985" s="8">
        <f t="shared" si="1307"/>
        <v>235</v>
      </c>
      <c r="AC985" s="213" t="e">
        <f t="shared" si="1282"/>
        <v>#VALUE!</v>
      </c>
      <c r="AD985" s="213">
        <f t="shared" si="1283"/>
        <v>0.22512107231333536</v>
      </c>
      <c r="AE985" s="213">
        <f t="shared" si="1284"/>
        <v>0.26068222660602169</v>
      </c>
      <c r="AF985" s="213">
        <f t="shared" si="1285"/>
        <v>0.38263184956744106</v>
      </c>
      <c r="AG985" s="167">
        <f t="shared" si="1271"/>
        <v>3.969E-4</v>
      </c>
      <c r="AH985" s="167">
        <f t="shared" si="1272"/>
        <v>1.7345999999999999</v>
      </c>
      <c r="AI985" s="167">
        <f t="shared" si="1273"/>
        <v>4</v>
      </c>
      <c r="AJ985" s="167">
        <f t="shared" si="1274"/>
        <v>5.7428799999999995E-4</v>
      </c>
      <c r="AK985" s="115">
        <f t="shared" ref="AK985:AM985" si="1323">AK887</f>
        <v>317.16301910489852</v>
      </c>
      <c r="AL985" s="7">
        <f t="shared" si="1323"/>
        <v>341.17767156378318</v>
      </c>
      <c r="AM985" s="7">
        <f t="shared" si="1323"/>
        <v>415.44</v>
      </c>
      <c r="AN985">
        <v>1</v>
      </c>
      <c r="AO985">
        <v>1</v>
      </c>
      <c r="AP985">
        <v>1</v>
      </c>
      <c r="AQ985">
        <f t="shared" si="1275"/>
        <v>357</v>
      </c>
      <c r="AR985">
        <f t="shared" si="1275"/>
        <v>384</v>
      </c>
      <c r="AS985">
        <f t="shared" si="1293"/>
        <v>468</v>
      </c>
      <c r="AT985">
        <f t="shared" si="1309"/>
        <v>154</v>
      </c>
      <c r="AU985">
        <f t="shared" si="1310"/>
        <v>165</v>
      </c>
      <c r="AV985" s="8">
        <f t="shared" si="1311"/>
        <v>201</v>
      </c>
      <c r="AW985" s="213">
        <f t="shared" si="1286"/>
        <v>0.16797986049684144</v>
      </c>
      <c r="AX985" s="213">
        <f t="shared" si="1287"/>
        <v>0.19211531609129209</v>
      </c>
      <c r="AY985" s="213">
        <f t="shared" si="1288"/>
        <v>0.28214751911772651</v>
      </c>
      <c r="AZ985" s="119">
        <f t="shared" si="1292"/>
        <v>0.7</v>
      </c>
      <c r="BA985" s="1">
        <v>6.7</v>
      </c>
      <c r="BB985">
        <v>7.4</v>
      </c>
      <c r="BC985">
        <v>10.3</v>
      </c>
      <c r="BE985" s="7">
        <v>1247</v>
      </c>
      <c r="BG985" s="123">
        <f t="shared" si="1276"/>
        <v>0.68</v>
      </c>
      <c r="BJ985">
        <v>0</v>
      </c>
      <c r="BK985">
        <v>12.5</v>
      </c>
      <c r="BL985">
        <v>14.7</v>
      </c>
      <c r="BM985">
        <v>21.85</v>
      </c>
      <c r="BO985">
        <f t="shared" si="1291"/>
        <v>1</v>
      </c>
      <c r="BP985">
        <f t="shared" si="1291"/>
        <v>1</v>
      </c>
      <c r="BQ985">
        <f t="shared" si="1291"/>
        <v>1</v>
      </c>
      <c r="BR985">
        <f t="shared" si="1277"/>
        <v>357</v>
      </c>
      <c r="BS985">
        <f t="shared" si="1289"/>
        <v>384</v>
      </c>
      <c r="BT985">
        <f t="shared" si="1290"/>
        <v>468</v>
      </c>
      <c r="BV985">
        <f t="shared" si="1278"/>
        <v>0</v>
      </c>
      <c r="BW985">
        <f t="shared" si="1279"/>
        <v>0</v>
      </c>
      <c r="BX985">
        <f t="shared" si="1280"/>
        <v>0</v>
      </c>
      <c r="BY985">
        <f t="shared" si="1318"/>
        <v>1</v>
      </c>
    </row>
    <row r="986" spans="1:77" x14ac:dyDescent="0.25">
      <c r="A986" t="str">
        <f t="shared" si="1281"/>
        <v>35015</v>
      </c>
      <c r="D986">
        <v>3</v>
      </c>
      <c r="E986">
        <v>50</v>
      </c>
      <c r="F986">
        <v>40.5</v>
      </c>
      <c r="G986">
        <v>15</v>
      </c>
      <c r="H986">
        <v>16.5</v>
      </c>
      <c r="I986">
        <v>0</v>
      </c>
      <c r="J986">
        <v>26</v>
      </c>
      <c r="K986">
        <v>30</v>
      </c>
      <c r="L986">
        <v>43.3</v>
      </c>
      <c r="M986" s="115">
        <f t="shared" si="1266"/>
        <v>1248.8000000000002</v>
      </c>
      <c r="N986" s="7">
        <v>1597.9167676946356</v>
      </c>
      <c r="O986" s="7">
        <v>1711.9130538160239</v>
      </c>
      <c r="P986" s="7">
        <v>2331.36</v>
      </c>
      <c r="Q986" s="121" t="s">
        <v>392</v>
      </c>
      <c r="R986">
        <v>1</v>
      </c>
      <c r="S986">
        <v>1</v>
      </c>
      <c r="T986">
        <v>1</v>
      </c>
      <c r="U986" t="e">
        <f t="shared" si="1267"/>
        <v>#VALUE!</v>
      </c>
      <c r="V986">
        <f t="shared" si="1268"/>
        <v>879</v>
      </c>
      <c r="W986">
        <f t="shared" si="1269"/>
        <v>942</v>
      </c>
      <c r="X986">
        <f t="shared" si="1270"/>
        <v>1283</v>
      </c>
      <c r="Y986" t="e">
        <f t="shared" si="1304"/>
        <v>#VALUE!</v>
      </c>
      <c r="Z986">
        <f t="shared" si="1305"/>
        <v>151</v>
      </c>
      <c r="AA986">
        <f t="shared" si="1306"/>
        <v>162</v>
      </c>
      <c r="AB986" s="8">
        <f t="shared" si="1307"/>
        <v>221</v>
      </c>
      <c r="AC986" s="213" t="e">
        <f t="shared" si="1282"/>
        <v>#VALUE!</v>
      </c>
      <c r="AD986" s="213">
        <f t="shared" si="1283"/>
        <v>0.11149318051412467</v>
      </c>
      <c r="AE986" s="213">
        <f t="shared" si="1284"/>
        <v>0.12814532675486259</v>
      </c>
      <c r="AF986" s="213">
        <f t="shared" si="1285"/>
        <v>0.23705094519204692</v>
      </c>
      <c r="AG986" s="167">
        <f t="shared" si="1271"/>
        <v>2.0829999999999999E-4</v>
      </c>
      <c r="AH986" s="167">
        <f t="shared" si="1272"/>
        <v>1.724</v>
      </c>
      <c r="AI986" s="167">
        <f t="shared" si="1273"/>
        <v>2</v>
      </c>
      <c r="AJ986" s="167">
        <f t="shared" si="1274"/>
        <v>4.6182900000000003E-4</v>
      </c>
      <c r="AK986" s="115">
        <f t="shared" ref="AK986:AM986" si="1324">AK888</f>
        <v>218.12205414485143</v>
      </c>
      <c r="AL986" s="7">
        <f t="shared" si="1324"/>
        <v>233.68300487544244</v>
      </c>
      <c r="AM986" s="7">
        <f t="shared" si="1324"/>
        <v>318.24</v>
      </c>
      <c r="AN986">
        <v>1</v>
      </c>
      <c r="AO986">
        <v>1</v>
      </c>
      <c r="AP986">
        <v>1</v>
      </c>
      <c r="AQ986">
        <f t="shared" si="1275"/>
        <v>246</v>
      </c>
      <c r="AR986">
        <f t="shared" si="1275"/>
        <v>263</v>
      </c>
      <c r="AS986">
        <f t="shared" si="1293"/>
        <v>358</v>
      </c>
      <c r="AT986">
        <f t="shared" si="1309"/>
        <v>106</v>
      </c>
      <c r="AU986">
        <f t="shared" si="1310"/>
        <v>113</v>
      </c>
      <c r="AV986" s="8">
        <f t="shared" si="1311"/>
        <v>154</v>
      </c>
      <c r="AW986" s="213">
        <f t="shared" si="1286"/>
        <v>5.5361686489985962E-2</v>
      </c>
      <c r="AX986" s="213">
        <f t="shared" si="1287"/>
        <v>6.2825402834468594E-2</v>
      </c>
      <c r="AY986" s="213">
        <f t="shared" si="1288"/>
        <v>0.11592064741838594</v>
      </c>
      <c r="AZ986" s="119">
        <f t="shared" si="1292"/>
        <v>0.5</v>
      </c>
      <c r="BA986" s="1">
        <v>7</v>
      </c>
      <c r="BB986">
        <v>7.7</v>
      </c>
      <c r="BC986">
        <v>10.7</v>
      </c>
      <c r="BE986" s="7">
        <v>1561</v>
      </c>
      <c r="BG986" s="123">
        <f t="shared" si="1276"/>
        <v>0.8</v>
      </c>
      <c r="BJ986">
        <v>0</v>
      </c>
      <c r="BK986">
        <v>11.3</v>
      </c>
      <c r="BL986">
        <v>13.2</v>
      </c>
      <c r="BM986">
        <v>21.85</v>
      </c>
      <c r="BO986">
        <f t="shared" si="1291"/>
        <v>1</v>
      </c>
      <c r="BP986">
        <f t="shared" si="1291"/>
        <v>1</v>
      </c>
      <c r="BQ986">
        <f t="shared" si="1291"/>
        <v>1</v>
      </c>
      <c r="BR986">
        <f t="shared" si="1277"/>
        <v>246</v>
      </c>
      <c r="BS986">
        <f t="shared" si="1289"/>
        <v>263</v>
      </c>
      <c r="BT986">
        <f t="shared" si="1290"/>
        <v>358</v>
      </c>
      <c r="BV986">
        <f t="shared" si="1278"/>
        <v>0</v>
      </c>
      <c r="BW986">
        <f t="shared" si="1279"/>
        <v>0</v>
      </c>
      <c r="BX986">
        <f t="shared" si="1280"/>
        <v>0</v>
      </c>
      <c r="BY986">
        <f t="shared" si="1318"/>
        <v>1</v>
      </c>
    </row>
    <row r="987" spans="1:77" x14ac:dyDescent="0.25">
      <c r="A987" t="str">
        <f t="shared" si="1281"/>
        <v>35016</v>
      </c>
      <c r="D987">
        <v>3</v>
      </c>
      <c r="E987">
        <v>50</v>
      </c>
      <c r="F987">
        <v>40.5</v>
      </c>
      <c r="G987">
        <v>16</v>
      </c>
      <c r="H987">
        <v>16.5</v>
      </c>
      <c r="I987">
        <v>0</v>
      </c>
      <c r="J987">
        <v>26</v>
      </c>
      <c r="K987">
        <v>30</v>
      </c>
      <c r="L987">
        <v>43.3</v>
      </c>
      <c r="M987" s="115">
        <f t="shared" si="1266"/>
        <v>1161.44</v>
      </c>
      <c r="N987" s="7">
        <v>2336.669516687492</v>
      </c>
      <c r="O987" s="7">
        <v>2503.3688418217644</v>
      </c>
      <c r="P987" s="7">
        <v>3409.2</v>
      </c>
      <c r="Q987" s="121" t="s">
        <v>392</v>
      </c>
      <c r="R987">
        <v>1</v>
      </c>
      <c r="S987">
        <v>1</v>
      </c>
      <c r="T987">
        <v>1</v>
      </c>
      <c r="U987" t="e">
        <f t="shared" si="1267"/>
        <v>#VALUE!</v>
      </c>
      <c r="V987">
        <f t="shared" si="1268"/>
        <v>1286</v>
      </c>
      <c r="W987">
        <f t="shared" si="1269"/>
        <v>1378</v>
      </c>
      <c r="X987">
        <f t="shared" si="1270"/>
        <v>1876</v>
      </c>
      <c r="Y987" t="e">
        <f t="shared" si="1304"/>
        <v>#VALUE!</v>
      </c>
      <c r="Z987">
        <f t="shared" si="1305"/>
        <v>221</v>
      </c>
      <c r="AA987">
        <f t="shared" si="1306"/>
        <v>237</v>
      </c>
      <c r="AB987" s="8">
        <f t="shared" si="1307"/>
        <v>323</v>
      </c>
      <c r="AC987" s="213" t="e">
        <f t="shared" si="1282"/>
        <v>#VALUE!</v>
      </c>
      <c r="AD987" s="213">
        <f t="shared" si="1283"/>
        <v>0.69865094715249376</v>
      </c>
      <c r="AE987" s="213">
        <f t="shared" si="1284"/>
        <v>0.80277188698963409</v>
      </c>
      <c r="AF987" s="213">
        <f t="shared" si="1285"/>
        <v>1.4855871839929942</v>
      </c>
      <c r="AG987" s="167">
        <f t="shared" si="1271"/>
        <v>2.0829999999999999E-4</v>
      </c>
      <c r="AH987" s="167">
        <f t="shared" si="1272"/>
        <v>1.724</v>
      </c>
      <c r="AI987" s="167">
        <f t="shared" si="1273"/>
        <v>4</v>
      </c>
      <c r="AJ987" s="167">
        <f t="shared" si="1274"/>
        <v>1.392796E-3</v>
      </c>
      <c r="AK987" s="115">
        <f t="shared" ref="AK987:AM987" si="1325">AK889</f>
        <v>357.77938745479025</v>
      </c>
      <c r="AL987" s="7">
        <f t="shared" si="1325"/>
        <v>383.30357134546551</v>
      </c>
      <c r="AM987" s="7">
        <f t="shared" si="1325"/>
        <v>522</v>
      </c>
      <c r="AN987">
        <v>1</v>
      </c>
      <c r="AO987">
        <v>1</v>
      </c>
      <c r="AP987">
        <v>1</v>
      </c>
      <c r="AQ987">
        <f t="shared" si="1275"/>
        <v>403</v>
      </c>
      <c r="AR987">
        <f t="shared" si="1275"/>
        <v>432</v>
      </c>
      <c r="AS987">
        <f t="shared" si="1293"/>
        <v>588</v>
      </c>
      <c r="AT987">
        <f t="shared" si="1309"/>
        <v>173</v>
      </c>
      <c r="AU987">
        <f t="shared" si="1310"/>
        <v>186</v>
      </c>
      <c r="AV987" s="8">
        <f t="shared" si="1311"/>
        <v>253</v>
      </c>
      <c r="AW987" s="213">
        <f t="shared" si="1286"/>
        <v>0.4294934640216595</v>
      </c>
      <c r="AX987" s="213">
        <f t="shared" si="1287"/>
        <v>0.49598666620068316</v>
      </c>
      <c r="AY987" s="213">
        <f t="shared" si="1288"/>
        <v>0.9140867050433541</v>
      </c>
      <c r="AZ987" s="119">
        <f t="shared" si="1292"/>
        <v>1</v>
      </c>
      <c r="BA987" s="1">
        <v>7</v>
      </c>
      <c r="BB987">
        <v>7.7</v>
      </c>
      <c r="BC987">
        <v>10.7</v>
      </c>
      <c r="BE987" s="7">
        <v>1708</v>
      </c>
      <c r="BG987" s="123">
        <f t="shared" si="1276"/>
        <v>0.68</v>
      </c>
      <c r="BJ987">
        <v>0</v>
      </c>
      <c r="BK987">
        <v>11.3</v>
      </c>
      <c r="BL987">
        <v>13.2</v>
      </c>
      <c r="BM987">
        <v>21.85</v>
      </c>
      <c r="BO987">
        <f t="shared" si="1291"/>
        <v>1</v>
      </c>
      <c r="BP987">
        <f t="shared" si="1291"/>
        <v>1</v>
      </c>
      <c r="BQ987">
        <f t="shared" si="1291"/>
        <v>1</v>
      </c>
      <c r="BR987">
        <f t="shared" si="1277"/>
        <v>403</v>
      </c>
      <c r="BS987">
        <f t="shared" si="1289"/>
        <v>432</v>
      </c>
      <c r="BT987">
        <f t="shared" si="1290"/>
        <v>588</v>
      </c>
      <c r="BV987">
        <f t="shared" si="1278"/>
        <v>0</v>
      </c>
      <c r="BW987">
        <f t="shared" si="1279"/>
        <v>0</v>
      </c>
      <c r="BX987">
        <f t="shared" si="1280"/>
        <v>0</v>
      </c>
      <c r="BY987">
        <f t="shared" si="1318"/>
        <v>1</v>
      </c>
    </row>
    <row r="988" spans="1:77" x14ac:dyDescent="0.25">
      <c r="A988" t="str">
        <f t="shared" si="1281"/>
        <v>35020</v>
      </c>
      <c r="D988">
        <v>3</v>
      </c>
      <c r="E988">
        <v>50</v>
      </c>
      <c r="F988">
        <v>40.5</v>
      </c>
      <c r="G988">
        <v>20</v>
      </c>
      <c r="H988">
        <v>21.5</v>
      </c>
      <c r="I988">
        <v>0</v>
      </c>
      <c r="J988">
        <v>26</v>
      </c>
      <c r="K988">
        <v>30</v>
      </c>
      <c r="L988">
        <v>43.3</v>
      </c>
      <c r="M988" s="115">
        <f t="shared" ref="M988:M1051" si="1326">IF($N988-($BE988*$BG988)&gt;100,$BE988*$BG988,$N988-95)</f>
        <v>1746.4</v>
      </c>
      <c r="N988" s="7">
        <v>2232.7836804230465</v>
      </c>
      <c r="O988" s="7">
        <v>2401.8435041457315</v>
      </c>
      <c r="P988" s="7">
        <v>2924.64</v>
      </c>
      <c r="Q988" s="121" t="s">
        <v>392</v>
      </c>
      <c r="R988">
        <v>1</v>
      </c>
      <c r="S988">
        <v>1</v>
      </c>
      <c r="T988">
        <v>1</v>
      </c>
      <c r="U988" t="e">
        <f t="shared" ref="U988:U1051" si="1327">ROUND(M988*POWER(CF_heat,Q988),0)</f>
        <v>#VALUE!</v>
      </c>
      <c r="V988">
        <f t="shared" ref="V988:V1051" si="1328">ROUND(N988*POWER(CF_heat,R988),0)</f>
        <v>1229</v>
      </c>
      <c r="W988">
        <f t="shared" ref="W988:W1051" si="1329">ROUND(O988*POWER(CF_heat,S988),0)</f>
        <v>1322</v>
      </c>
      <c r="X988">
        <f t="shared" ref="X988:X1051" si="1330">ROUND(P988*POWER(CF_heat,T988),0)</f>
        <v>1610</v>
      </c>
      <c r="Y988" t="e">
        <f t="shared" si="1304"/>
        <v>#VALUE!</v>
      </c>
      <c r="Z988">
        <f t="shared" si="1305"/>
        <v>211</v>
      </c>
      <c r="AA988">
        <f t="shared" si="1306"/>
        <v>227</v>
      </c>
      <c r="AB988" s="8">
        <f t="shared" si="1307"/>
        <v>277</v>
      </c>
      <c r="AC988" s="213" t="e">
        <f t="shared" si="1282"/>
        <v>#VALUE!</v>
      </c>
      <c r="AD988" s="213">
        <f t="shared" si="1283"/>
        <v>0.17326582589077111</v>
      </c>
      <c r="AE988" s="213">
        <f t="shared" si="1284"/>
        <v>0.20033100666275019</v>
      </c>
      <c r="AF988" s="213">
        <f t="shared" si="1285"/>
        <v>0.2974880411492884</v>
      </c>
      <c r="AG988" s="167">
        <f t="shared" ref="AG988:AG1051" si="1331">IF($G988=$CO$103,CP$103,IF($G988=$CO$104,CP$104,IF($G988=$CO$105,CP$105,IF($G988=$CO$107,CP$107,IF($G988=$CO$108,CP$108,IF($G988=$CO$109,CP$109,IF($G988=$CO$111,CP$111,IF($G988=$CO$112,CP$112,IF($G988=$CO$113,CP$113,IF($G988=$CO$115,CP$115,IF($G988=$CO$116,CP$116,IF($G988=$CO$117,CP$117,IF($G988=$CO$119,CP$119,IF($G988=$CO$120,CP$120,))))))))))))))</f>
        <v>1.2760000000000001E-4</v>
      </c>
      <c r="AH988" s="167">
        <f t="shared" ref="AH988:AH1051" si="1332">IF($G988=$CO$103,CQ$103,IF($G988=$CO$104,CQ$104,IF($G988=$CO$105,CQ$105,IF($G988=$CO$107,CQ$107,IF($G988=$CO$108,CQ$108,IF($G988=$CO$109,CQ$109,IF($G988=$CO$111,CQ$111,IF($G988=$CO$112,CQ$112,IF($G988=$CO$113,CQ$113,IF($G988=$CO$115,CQ$115,IF($G988=$CO$116,CQ$116,IF($G988=$CO$117,CQ$117,IF($G988=$CO$119,CQ$119,IF($G988=$CO$120,CQ$120,))))))))))))))</f>
        <v>1.7219</v>
      </c>
      <c r="AI988" s="167">
        <f t="shared" ref="AI988:AI1051" si="1333">IF($G988=$CO$103,CR$103,IF($G988=$CO$104,CR$104,IF($G988=$CO$105,CR$105,IF($G988=$CO$107,CR$107,IF($G988=$CO$108,CR$108,IF($G988=$CO$109,CR$109,IF($G988=$CO$111,CR$111,IF($G988=$CO$112,CR$112,IF($G988=$CO$113,CR$113,IF($G988=$CO$115,CR$115,IF($G988=$CO$116,CR$116,IF($G988=$CO$117,CR$117,IF($G988=$CO$119,CR$119,IF($G988=$CO$120,CR$120,))))))))))))))</f>
        <v>2</v>
      </c>
      <c r="AJ988" s="167">
        <f t="shared" ref="AJ988:AJ1051" si="1334">IF($G988=$CO$103,CS$103,IF($G988=$CO$104,CS$104,IF($G988=$CO$105,CS$105,IF($G988=$CO$107,CS$107,IF($G988=$CO$108,CS$108,IF($G988=$CO$109,CS$109,IF($G988=$CO$111,CS$111,IF($G988=$CO$112,CS$112,IF($G988=$CO$113,CS$113,IF($G988=$CO$115,CS$115,IF($G988=$CO$116,CS$116,IF($G988=$CO$117,CS$117,IF($G988=$CO$119,CS$119,IF($G988=$CO$120,CS$120,))))))))))))))</f>
        <v>3.76611E-4</v>
      </c>
      <c r="AK988" s="115">
        <f t="shared" ref="AK988:AM988" si="1335">AK890</f>
        <v>275.93732338069162</v>
      </c>
      <c r="AL988" s="7">
        <f t="shared" si="1335"/>
        <v>296.83048721840407</v>
      </c>
      <c r="AM988" s="7">
        <f t="shared" si="1335"/>
        <v>361.44</v>
      </c>
      <c r="AN988">
        <v>1</v>
      </c>
      <c r="AO988">
        <v>1</v>
      </c>
      <c r="AP988">
        <v>1</v>
      </c>
      <c r="AQ988">
        <f t="shared" ref="AQ988:AR1051" si="1336">ROUND(AK988*POWER(CF_cool,AN988),0)</f>
        <v>311</v>
      </c>
      <c r="AR988">
        <f t="shared" si="1336"/>
        <v>334</v>
      </c>
      <c r="AS988">
        <f t="shared" si="1293"/>
        <v>407</v>
      </c>
      <c r="AT988">
        <f t="shared" si="1309"/>
        <v>134</v>
      </c>
      <c r="AU988">
        <f t="shared" si="1310"/>
        <v>144</v>
      </c>
      <c r="AV988" s="8">
        <f t="shared" si="1311"/>
        <v>175</v>
      </c>
      <c r="AW988" s="213">
        <f t="shared" si="1286"/>
        <v>7.0366451865746013E-2</v>
      </c>
      <c r="AX988" s="213">
        <f t="shared" si="1287"/>
        <v>8.1167083828897452E-2</v>
      </c>
      <c r="AY988" s="213">
        <f t="shared" si="1288"/>
        <v>0.11951439061179341</v>
      </c>
      <c r="AZ988" s="119">
        <f t="shared" si="1292"/>
        <v>0.7</v>
      </c>
      <c r="BA988" s="1">
        <v>7</v>
      </c>
      <c r="BB988">
        <v>7.7</v>
      </c>
      <c r="BC988">
        <v>10.7</v>
      </c>
      <c r="BE988" s="7">
        <v>2183</v>
      </c>
      <c r="BG988" s="123">
        <f t="shared" ref="BG988:BG1051" si="1337">IF(G988=10,0.9,IF(G988=11,0.68,IF(G988=15,0.8,IF(G988=16,0.68,IF(G988=20,0.8,IF(G988=21,0.8))))))</f>
        <v>0.8</v>
      </c>
      <c r="BJ988">
        <v>0</v>
      </c>
      <c r="BK988">
        <v>11.3</v>
      </c>
      <c r="BL988">
        <v>13.2</v>
      </c>
      <c r="BM988">
        <v>21.85</v>
      </c>
      <c r="BO988">
        <f t="shared" si="1291"/>
        <v>1</v>
      </c>
      <c r="BP988">
        <f t="shared" si="1291"/>
        <v>1</v>
      </c>
      <c r="BQ988">
        <f t="shared" si="1291"/>
        <v>1</v>
      </c>
      <c r="BR988">
        <f t="shared" ref="BR988:BR1051" si="1338">AQ988/BO988</f>
        <v>311</v>
      </c>
      <c r="BS988">
        <f t="shared" si="1289"/>
        <v>334</v>
      </c>
      <c r="BT988">
        <f t="shared" si="1290"/>
        <v>407</v>
      </c>
      <c r="BV988">
        <f t="shared" ref="BV988:BV1051" si="1339">BR988-AQ988</f>
        <v>0</v>
      </c>
      <c r="BW988">
        <f t="shared" ref="BW988:BW1051" si="1340">BS988-AR988</f>
        <v>0</v>
      </c>
      <c r="BX988">
        <f t="shared" ref="BX988:BX1051" si="1341">BT988-AS988</f>
        <v>0</v>
      </c>
      <c r="BY988">
        <f t="shared" si="1318"/>
        <v>1</v>
      </c>
    </row>
    <row r="989" spans="1:77" x14ac:dyDescent="0.25">
      <c r="A989" t="str">
        <f t="shared" ref="A989:A1052" si="1342">CONCATENATE(D989,E989,G989)</f>
        <v>35021</v>
      </c>
      <c r="D989">
        <v>3</v>
      </c>
      <c r="E989">
        <v>50</v>
      </c>
      <c r="F989">
        <v>40.5</v>
      </c>
      <c r="G989">
        <v>21</v>
      </c>
      <c r="H989">
        <v>21.5</v>
      </c>
      <c r="I989">
        <v>0</v>
      </c>
      <c r="J989">
        <v>26</v>
      </c>
      <c r="K989">
        <v>30</v>
      </c>
      <c r="L989">
        <v>43.3</v>
      </c>
      <c r="M989" s="115">
        <f t="shared" si="1326"/>
        <v>1859.2</v>
      </c>
      <c r="N989" s="7">
        <v>3009.2947651024979</v>
      </c>
      <c r="O989" s="7">
        <v>3223.9795559512399</v>
      </c>
      <c r="P989" s="7">
        <v>4390.5600000000004</v>
      </c>
      <c r="Q989" s="121" t="s">
        <v>392</v>
      </c>
      <c r="R989">
        <v>1</v>
      </c>
      <c r="S989">
        <v>1</v>
      </c>
      <c r="T989">
        <v>1</v>
      </c>
      <c r="U989" t="e">
        <f t="shared" si="1327"/>
        <v>#VALUE!</v>
      </c>
      <c r="V989">
        <f t="shared" si="1328"/>
        <v>1656</v>
      </c>
      <c r="W989">
        <f t="shared" si="1329"/>
        <v>1774</v>
      </c>
      <c r="X989">
        <f t="shared" si="1330"/>
        <v>2416</v>
      </c>
      <c r="Y989" t="e">
        <f t="shared" si="1304"/>
        <v>#VALUE!</v>
      </c>
      <c r="Z989">
        <f t="shared" si="1305"/>
        <v>285</v>
      </c>
      <c r="AA989">
        <f t="shared" si="1306"/>
        <v>305</v>
      </c>
      <c r="AB989" s="8">
        <f t="shared" si="1307"/>
        <v>416</v>
      </c>
      <c r="AC989" s="213" t="e">
        <f t="shared" ref="AC989:AC1052" si="1343">(($AG989*(Y989^$AH989)*((($F989-14.4)*$AI989)/100))+($AJ989*(Y989^2)))*0.0098</f>
        <v>#VALUE!</v>
      </c>
      <c r="AD989" s="213">
        <f t="shared" ref="AD989:AD1052" si="1344">(($AG989*(Z989^$AH989)*((($E989-14.4)*$AI989)/100))+($AJ989*(Z989^2)))*0.0098</f>
        <v>0.43933855653203752</v>
      </c>
      <c r="AE989" s="213">
        <f t="shared" ref="AE989:AE1052" si="1345">(($AG989*(AA989^$AH989)*((($E989-14.4)*$AI989)/100))+($AJ989*(AA989^2)))*0.0098</f>
        <v>0.50252101315166198</v>
      </c>
      <c r="AF989" s="213">
        <f t="shared" ref="AF989:AF1052" si="1346">(($AG989*(AB989^$AH989)*((($E989-14.4)*$AI989)/100))+($AJ989*(AB989^2)))*0.0098</f>
        <v>0.92965605723231659</v>
      </c>
      <c r="AG989" s="167">
        <f t="shared" si="1331"/>
        <v>1.2760000000000001E-4</v>
      </c>
      <c r="AH989" s="167">
        <f t="shared" si="1332"/>
        <v>1.7219</v>
      </c>
      <c r="AI989" s="167">
        <f t="shared" si="1333"/>
        <v>4</v>
      </c>
      <c r="AJ989" s="167">
        <f t="shared" si="1334"/>
        <v>5.1420100000000005E-4</v>
      </c>
      <c r="AK989" s="115">
        <f t="shared" ref="AK989:AM989" si="1347">AK891</f>
        <v>390.34964893343317</v>
      </c>
      <c r="AL989" s="7">
        <f t="shared" si="1347"/>
        <v>418.19741370243202</v>
      </c>
      <c r="AM989" s="7">
        <f t="shared" si="1347"/>
        <v>569.52</v>
      </c>
      <c r="AN989">
        <v>1</v>
      </c>
      <c r="AO989">
        <v>1</v>
      </c>
      <c r="AP989">
        <v>1</v>
      </c>
      <c r="AQ989">
        <f t="shared" si="1336"/>
        <v>440</v>
      </c>
      <c r="AR989">
        <f t="shared" si="1336"/>
        <v>471</v>
      </c>
      <c r="AS989">
        <f t="shared" si="1293"/>
        <v>641</v>
      </c>
      <c r="AT989">
        <f t="shared" si="1309"/>
        <v>189</v>
      </c>
      <c r="AU989">
        <f t="shared" si="1310"/>
        <v>203</v>
      </c>
      <c r="AV989" s="8">
        <f t="shared" si="1311"/>
        <v>276</v>
      </c>
      <c r="AW989" s="213">
        <f t="shared" ref="AW989:AW1052" si="1348">(($AG989*(AT989^$AH989)*((($E989-14.4)*$AI989)/100))+($AJ989*(AT989^2)))*0.0098</f>
        <v>0.19480979492686093</v>
      </c>
      <c r="AX989" s="213">
        <f t="shared" ref="AX989:AX1052" si="1349">(($AG989*(AU989^$AH989)*((($E989-14.4)*$AI989)/100))+($AJ989*(AU989^2)))*0.0098</f>
        <v>0.22440333920071082</v>
      </c>
      <c r="AY989" s="213">
        <f t="shared" ref="AY989:AY1052" si="1350">(($AG989*(AV989^$AH989)*((($E989-14.4)*$AI989)/100))+($AJ989*(AV989^2)))*0.0098</f>
        <v>0.41228144389042193</v>
      </c>
      <c r="AZ989" s="119">
        <f t="shared" si="1292"/>
        <v>1.3</v>
      </c>
      <c r="BA989" s="1">
        <v>7</v>
      </c>
      <c r="BB989">
        <v>7.7</v>
      </c>
      <c r="BC989">
        <v>10.7</v>
      </c>
      <c r="BE989" s="7">
        <v>2324</v>
      </c>
      <c r="BG989" s="123">
        <f t="shared" si="1337"/>
        <v>0.8</v>
      </c>
      <c r="BJ989">
        <v>0</v>
      </c>
      <c r="BK989">
        <v>11.3</v>
      </c>
      <c r="BL989">
        <v>13.2</v>
      </c>
      <c r="BM989">
        <v>21.85</v>
      </c>
      <c r="BO989">
        <f t="shared" si="1291"/>
        <v>1</v>
      </c>
      <c r="BP989">
        <f t="shared" si="1291"/>
        <v>1</v>
      </c>
      <c r="BQ989">
        <f t="shared" si="1291"/>
        <v>1</v>
      </c>
      <c r="BR989">
        <f t="shared" si="1338"/>
        <v>440</v>
      </c>
      <c r="BS989">
        <f t="shared" ref="BS989:BS1052" si="1351">AR989/BP989</f>
        <v>471</v>
      </c>
      <c r="BT989">
        <f t="shared" ref="BT989:BT1052" si="1352">AS989/BQ989</f>
        <v>641</v>
      </c>
      <c r="BV989">
        <f t="shared" si="1339"/>
        <v>0</v>
      </c>
      <c r="BW989">
        <f t="shared" si="1340"/>
        <v>0</v>
      </c>
      <c r="BX989">
        <f t="shared" si="1341"/>
        <v>0</v>
      </c>
      <c r="BY989">
        <f t="shared" si="1318"/>
        <v>1</v>
      </c>
    </row>
    <row r="990" spans="1:77" x14ac:dyDescent="0.25">
      <c r="A990" t="str">
        <f t="shared" si="1342"/>
        <v>35010</v>
      </c>
      <c r="D990">
        <v>3</v>
      </c>
      <c r="E990">
        <v>50</v>
      </c>
      <c r="F990">
        <v>40.5</v>
      </c>
      <c r="G990">
        <v>10</v>
      </c>
      <c r="H990">
        <v>11.5</v>
      </c>
      <c r="I990">
        <v>0</v>
      </c>
      <c r="J990">
        <v>26</v>
      </c>
      <c r="K990">
        <v>30</v>
      </c>
      <c r="L990">
        <v>43</v>
      </c>
      <c r="M990" s="115">
        <f t="shared" si="1326"/>
        <v>968.4</v>
      </c>
      <c r="N990" s="7">
        <v>1574.3905475253332</v>
      </c>
      <c r="O990" s="7">
        <v>1696.1265760133244</v>
      </c>
      <c r="P990" s="7">
        <v>2081.98</v>
      </c>
      <c r="Q990" s="121" t="s">
        <v>392</v>
      </c>
      <c r="R990">
        <v>1</v>
      </c>
      <c r="S990">
        <v>1</v>
      </c>
      <c r="T990">
        <v>1</v>
      </c>
      <c r="U990" t="e">
        <f t="shared" si="1327"/>
        <v>#VALUE!</v>
      </c>
      <c r="V990">
        <f t="shared" si="1328"/>
        <v>866</v>
      </c>
      <c r="W990">
        <f t="shared" si="1329"/>
        <v>933</v>
      </c>
      <c r="X990">
        <f t="shared" si="1330"/>
        <v>1146</v>
      </c>
      <c r="Y990" t="e">
        <f t="shared" si="1304"/>
        <v>#VALUE!</v>
      </c>
      <c r="Z990">
        <f t="shared" si="1305"/>
        <v>149</v>
      </c>
      <c r="AA990">
        <f t="shared" si="1306"/>
        <v>160</v>
      </c>
      <c r="AB990" s="8">
        <f t="shared" si="1307"/>
        <v>197</v>
      </c>
      <c r="AC990" s="213" t="e">
        <f t="shared" si="1343"/>
        <v>#VALUE!</v>
      </c>
      <c r="AD990" s="213">
        <f t="shared" si="1344"/>
        <v>9.6216426188476686E-2</v>
      </c>
      <c r="AE990" s="213">
        <f t="shared" si="1345"/>
        <v>0.11059546311747542</v>
      </c>
      <c r="AF990" s="213">
        <f t="shared" si="1346"/>
        <v>0.1661589281355097</v>
      </c>
      <c r="AG990" s="167">
        <f t="shared" si="1331"/>
        <v>3.969E-4</v>
      </c>
      <c r="AH990" s="167">
        <f t="shared" si="1332"/>
        <v>1.7345999999999999</v>
      </c>
      <c r="AI990" s="167">
        <f t="shared" si="1333"/>
        <v>2</v>
      </c>
      <c r="AJ990" s="167">
        <f t="shared" si="1334"/>
        <v>3.6734700000000002E-4</v>
      </c>
      <c r="AK990" s="115">
        <f t="shared" ref="AK990:AM990" si="1353">AK892</f>
        <v>218.26918973175157</v>
      </c>
      <c r="AL990" s="7">
        <f t="shared" si="1353"/>
        <v>235.14633901405676</v>
      </c>
      <c r="AM990" s="7">
        <f t="shared" si="1353"/>
        <v>288.64</v>
      </c>
      <c r="AN990">
        <v>1</v>
      </c>
      <c r="AO990">
        <v>1</v>
      </c>
      <c r="AP990">
        <v>1</v>
      </c>
      <c r="AQ990">
        <f t="shared" si="1336"/>
        <v>246</v>
      </c>
      <c r="AR990">
        <f t="shared" si="1336"/>
        <v>265</v>
      </c>
      <c r="AS990">
        <f t="shared" si="1293"/>
        <v>325</v>
      </c>
      <c r="AT990">
        <f t="shared" si="1309"/>
        <v>106</v>
      </c>
      <c r="AU990">
        <f t="shared" si="1310"/>
        <v>114</v>
      </c>
      <c r="AV990" s="8">
        <f t="shared" si="1311"/>
        <v>140</v>
      </c>
      <c r="AW990" s="213">
        <f t="shared" si="1348"/>
        <v>4.947534473121127E-2</v>
      </c>
      <c r="AX990" s="213">
        <f t="shared" si="1349"/>
        <v>5.7025474974446995E-2</v>
      </c>
      <c r="AY990" s="213">
        <f t="shared" si="1350"/>
        <v>8.5183832638702703E-2</v>
      </c>
      <c r="AZ990" s="119">
        <f t="shared" si="1292"/>
        <v>0.3</v>
      </c>
      <c r="BA990" s="1">
        <v>7.8</v>
      </c>
      <c r="BB990">
        <v>8.6999999999999993</v>
      </c>
      <c r="BC990">
        <v>12.2</v>
      </c>
      <c r="BE990" s="7">
        <v>1076</v>
      </c>
      <c r="BG990" s="123">
        <f t="shared" si="1337"/>
        <v>0.9</v>
      </c>
      <c r="BJ990">
        <v>0</v>
      </c>
      <c r="BK990">
        <v>12.3</v>
      </c>
      <c r="BL990">
        <v>14.1</v>
      </c>
      <c r="BM990">
        <v>21.85</v>
      </c>
      <c r="BO990">
        <f t="shared" ref="BO990:BQ1053" si="1354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990">
        <f t="shared" si="1354"/>
        <v>1</v>
      </c>
      <c r="BQ990">
        <f t="shared" si="1354"/>
        <v>1</v>
      </c>
      <c r="BR990">
        <f t="shared" si="1338"/>
        <v>246</v>
      </c>
      <c r="BS990">
        <f t="shared" si="1351"/>
        <v>265</v>
      </c>
      <c r="BT990">
        <f t="shared" si="1352"/>
        <v>325</v>
      </c>
      <c r="BV990">
        <f t="shared" si="1339"/>
        <v>0</v>
      </c>
      <c r="BW990">
        <f t="shared" si="1340"/>
        <v>0</v>
      </c>
      <c r="BX990">
        <f t="shared" si="1341"/>
        <v>0</v>
      </c>
      <c r="BY990">
        <f t="shared" si="1318"/>
        <v>1</v>
      </c>
    </row>
    <row r="991" spans="1:77" x14ac:dyDescent="0.25">
      <c r="A991" t="str">
        <f t="shared" si="1342"/>
        <v>35011</v>
      </c>
      <c r="D991">
        <v>3</v>
      </c>
      <c r="E991">
        <v>50</v>
      </c>
      <c r="F991">
        <v>40.5</v>
      </c>
      <c r="G991">
        <v>11</v>
      </c>
      <c r="H991">
        <v>11.5</v>
      </c>
      <c r="I991">
        <v>0</v>
      </c>
      <c r="J991">
        <v>26</v>
      </c>
      <c r="K991">
        <v>30</v>
      </c>
      <c r="L991">
        <v>43</v>
      </c>
      <c r="M991" s="115">
        <f t="shared" si="1326"/>
        <v>942.48</v>
      </c>
      <c r="N991" s="7">
        <v>2136.1856779144437</v>
      </c>
      <c r="O991" s="7">
        <v>2301.3611872256411</v>
      </c>
      <c r="P991" s="7">
        <v>2824.9</v>
      </c>
      <c r="Q991" s="121" t="s">
        <v>392</v>
      </c>
      <c r="R991">
        <v>1</v>
      </c>
      <c r="S991">
        <v>1</v>
      </c>
      <c r="T991">
        <v>1</v>
      </c>
      <c r="U991" t="e">
        <f t="shared" si="1327"/>
        <v>#VALUE!</v>
      </c>
      <c r="V991">
        <f t="shared" si="1328"/>
        <v>1176</v>
      </c>
      <c r="W991">
        <f t="shared" si="1329"/>
        <v>1267</v>
      </c>
      <c r="X991">
        <f t="shared" si="1330"/>
        <v>1555</v>
      </c>
      <c r="Y991" t="e">
        <f t="shared" si="1304"/>
        <v>#VALUE!</v>
      </c>
      <c r="Z991">
        <f t="shared" si="1305"/>
        <v>202</v>
      </c>
      <c r="AA991">
        <f t="shared" si="1306"/>
        <v>218</v>
      </c>
      <c r="AB991" s="8">
        <f t="shared" si="1307"/>
        <v>267</v>
      </c>
      <c r="AC991" s="213" t="e">
        <f t="shared" si="1343"/>
        <v>#VALUE!</v>
      </c>
      <c r="AD991" s="213">
        <f t="shared" si="1344"/>
        <v>0.28488913055761989</v>
      </c>
      <c r="AE991" s="213">
        <f t="shared" si="1345"/>
        <v>0.33051885241141804</v>
      </c>
      <c r="AF991" s="213">
        <f t="shared" si="1346"/>
        <v>0.49084406666281616</v>
      </c>
      <c r="AG991" s="167">
        <f t="shared" si="1331"/>
        <v>3.969E-4</v>
      </c>
      <c r="AH991" s="167">
        <f t="shared" si="1332"/>
        <v>1.7345999999999999</v>
      </c>
      <c r="AI991" s="167">
        <f t="shared" si="1333"/>
        <v>4</v>
      </c>
      <c r="AJ991" s="167">
        <f t="shared" si="1334"/>
        <v>5.7428799999999995E-4</v>
      </c>
      <c r="AK991" s="115">
        <f t="shared" ref="AK991:AM991" si="1355">AK893</f>
        <v>358</v>
      </c>
      <c r="AL991" s="7">
        <f t="shared" si="1355"/>
        <v>385</v>
      </c>
      <c r="AM991" s="7">
        <f t="shared" si="1355"/>
        <v>473</v>
      </c>
      <c r="AN991">
        <v>1</v>
      </c>
      <c r="AO991">
        <v>1</v>
      </c>
      <c r="AP991">
        <v>1</v>
      </c>
      <c r="AQ991">
        <f t="shared" si="1336"/>
        <v>403</v>
      </c>
      <c r="AR991">
        <f t="shared" si="1336"/>
        <v>434</v>
      </c>
      <c r="AS991">
        <f t="shared" si="1293"/>
        <v>533</v>
      </c>
      <c r="AT991">
        <f t="shared" si="1309"/>
        <v>173</v>
      </c>
      <c r="AU991">
        <f t="shared" si="1310"/>
        <v>187</v>
      </c>
      <c r="AV991" s="8">
        <f t="shared" si="1311"/>
        <v>229</v>
      </c>
      <c r="AW991" s="213">
        <f t="shared" si="1348"/>
        <v>0.21066241480460138</v>
      </c>
      <c r="AX991" s="213">
        <f t="shared" si="1349"/>
        <v>0.2451292848377169</v>
      </c>
      <c r="AY991" s="213">
        <f t="shared" si="1350"/>
        <v>0.3638124027946455</v>
      </c>
      <c r="AZ991" s="119">
        <f t="shared" si="1292"/>
        <v>0.7</v>
      </c>
      <c r="BA991" s="1">
        <v>7.8</v>
      </c>
      <c r="BB991">
        <v>8.6999999999999993</v>
      </c>
      <c r="BC991">
        <v>12.2</v>
      </c>
      <c r="BE991" s="7">
        <v>1386</v>
      </c>
      <c r="BG991" s="123">
        <f t="shared" si="1337"/>
        <v>0.68</v>
      </c>
      <c r="BJ991">
        <v>0</v>
      </c>
      <c r="BK991">
        <v>12.3</v>
      </c>
      <c r="BL991">
        <v>14.1</v>
      </c>
      <c r="BM991">
        <v>21.85</v>
      </c>
      <c r="BO991">
        <f t="shared" si="1354"/>
        <v>1</v>
      </c>
      <c r="BP991">
        <f t="shared" si="1354"/>
        <v>1</v>
      </c>
      <c r="BQ991">
        <f t="shared" si="1354"/>
        <v>1</v>
      </c>
      <c r="BR991">
        <f t="shared" si="1338"/>
        <v>403</v>
      </c>
      <c r="BS991">
        <f t="shared" si="1351"/>
        <v>434</v>
      </c>
      <c r="BT991">
        <f t="shared" si="1352"/>
        <v>533</v>
      </c>
      <c r="BV991">
        <f t="shared" si="1339"/>
        <v>0</v>
      </c>
      <c r="BW991">
        <f t="shared" si="1340"/>
        <v>0</v>
      </c>
      <c r="BX991">
        <f t="shared" si="1341"/>
        <v>0</v>
      </c>
      <c r="BY991">
        <f t="shared" si="1318"/>
        <v>1</v>
      </c>
    </row>
    <row r="992" spans="1:77" x14ac:dyDescent="0.25">
      <c r="A992" t="str">
        <f t="shared" si="1342"/>
        <v>35015</v>
      </c>
      <c r="D992">
        <v>3</v>
      </c>
      <c r="E992">
        <v>50</v>
      </c>
      <c r="F992">
        <v>40.5</v>
      </c>
      <c r="G992">
        <v>15</v>
      </c>
      <c r="H992">
        <v>16.5</v>
      </c>
      <c r="I992">
        <v>0</v>
      </c>
      <c r="J992">
        <v>26</v>
      </c>
      <c r="K992">
        <v>30</v>
      </c>
      <c r="L992">
        <v>44.1</v>
      </c>
      <c r="M992" s="115">
        <f t="shared" si="1326"/>
        <v>1387.2</v>
      </c>
      <c r="N992" s="7">
        <v>1798.7737222599399</v>
      </c>
      <c r="O992" s="7">
        <v>1926.0891717740149</v>
      </c>
      <c r="P992" s="7">
        <v>2655.16</v>
      </c>
      <c r="Q992" s="121" t="s">
        <v>392</v>
      </c>
      <c r="R992">
        <v>1</v>
      </c>
      <c r="S992">
        <v>1</v>
      </c>
      <c r="T992">
        <v>1</v>
      </c>
      <c r="U992" t="e">
        <f t="shared" si="1327"/>
        <v>#VALUE!</v>
      </c>
      <c r="V992">
        <f t="shared" si="1328"/>
        <v>990</v>
      </c>
      <c r="W992">
        <f t="shared" si="1329"/>
        <v>1060</v>
      </c>
      <c r="X992">
        <f t="shared" si="1330"/>
        <v>1461</v>
      </c>
      <c r="Y992" t="e">
        <f t="shared" si="1304"/>
        <v>#VALUE!</v>
      </c>
      <c r="Z992">
        <f t="shared" si="1305"/>
        <v>170</v>
      </c>
      <c r="AA992">
        <f t="shared" si="1306"/>
        <v>182</v>
      </c>
      <c r="AB992" s="8">
        <f t="shared" si="1307"/>
        <v>251</v>
      </c>
      <c r="AC992" s="213" t="e">
        <f t="shared" si="1343"/>
        <v>#VALUE!</v>
      </c>
      <c r="AD992" s="213">
        <f t="shared" si="1344"/>
        <v>0.14097783825445542</v>
      </c>
      <c r="AE992" s="213">
        <f t="shared" si="1345"/>
        <v>0.16136547216739985</v>
      </c>
      <c r="AF992" s="213">
        <f t="shared" si="1346"/>
        <v>0.30506433364419822</v>
      </c>
      <c r="AG992" s="167">
        <f t="shared" si="1331"/>
        <v>2.0829999999999999E-4</v>
      </c>
      <c r="AH992" s="167">
        <f t="shared" si="1332"/>
        <v>1.724</v>
      </c>
      <c r="AI992" s="167">
        <f t="shared" si="1333"/>
        <v>2</v>
      </c>
      <c r="AJ992" s="167">
        <f t="shared" si="1334"/>
        <v>4.6182900000000003E-4</v>
      </c>
      <c r="AK992" s="115">
        <f t="shared" ref="AK992:AM992" si="1356">AK894</f>
        <v>245.53983484833029</v>
      </c>
      <c r="AL992" s="7">
        <f t="shared" si="1356"/>
        <v>262.91890485611941</v>
      </c>
      <c r="AM992" s="7">
        <f t="shared" si="1356"/>
        <v>362.44</v>
      </c>
      <c r="AN992">
        <v>1</v>
      </c>
      <c r="AO992">
        <v>1</v>
      </c>
      <c r="AP992">
        <v>1</v>
      </c>
      <c r="AQ992">
        <f t="shared" si="1336"/>
        <v>277</v>
      </c>
      <c r="AR992">
        <f t="shared" si="1336"/>
        <v>296</v>
      </c>
      <c r="AS992">
        <f t="shared" si="1293"/>
        <v>408</v>
      </c>
      <c r="AT992">
        <f t="shared" si="1309"/>
        <v>119</v>
      </c>
      <c r="AU992">
        <f t="shared" si="1310"/>
        <v>127</v>
      </c>
      <c r="AV992" s="8">
        <f t="shared" si="1311"/>
        <v>175</v>
      </c>
      <c r="AW992" s="213">
        <f t="shared" si="1348"/>
        <v>6.9595104104592145E-2</v>
      </c>
      <c r="AX992" s="213">
        <f t="shared" si="1349"/>
        <v>7.9155401767117384E-2</v>
      </c>
      <c r="AY992" s="213">
        <f t="shared" si="1350"/>
        <v>0.14930665424742137</v>
      </c>
      <c r="AZ992" s="119">
        <f t="shared" si="1292"/>
        <v>0.5</v>
      </c>
      <c r="BA992" s="1">
        <v>7</v>
      </c>
      <c r="BB992">
        <v>7.7</v>
      </c>
      <c r="BC992">
        <v>10.7</v>
      </c>
      <c r="BE992" s="7">
        <v>1734</v>
      </c>
      <c r="BG992" s="123">
        <f t="shared" si="1337"/>
        <v>0.8</v>
      </c>
      <c r="BJ992">
        <v>0</v>
      </c>
      <c r="BK992">
        <v>10.9</v>
      </c>
      <c r="BL992">
        <v>12.8</v>
      </c>
      <c r="BM992">
        <v>21.85</v>
      </c>
      <c r="BO992">
        <f t="shared" si="1354"/>
        <v>1</v>
      </c>
      <c r="BP992">
        <f t="shared" si="1354"/>
        <v>1</v>
      </c>
      <c r="BQ992">
        <f t="shared" si="1354"/>
        <v>1</v>
      </c>
      <c r="BR992">
        <f t="shared" si="1338"/>
        <v>277</v>
      </c>
      <c r="BS992">
        <f t="shared" si="1351"/>
        <v>296</v>
      </c>
      <c r="BT992">
        <f t="shared" si="1352"/>
        <v>408</v>
      </c>
      <c r="BV992">
        <f t="shared" si="1339"/>
        <v>0</v>
      </c>
      <c r="BW992">
        <f t="shared" si="1340"/>
        <v>0</v>
      </c>
      <c r="BX992">
        <f t="shared" si="1341"/>
        <v>0</v>
      </c>
      <c r="BY992">
        <f t="shared" si="1318"/>
        <v>1</v>
      </c>
    </row>
    <row r="993" spans="1:77" x14ac:dyDescent="0.25">
      <c r="A993" t="str">
        <f t="shared" si="1342"/>
        <v>35016</v>
      </c>
      <c r="D993">
        <v>3</v>
      </c>
      <c r="E993">
        <v>50</v>
      </c>
      <c r="F993">
        <v>40.5</v>
      </c>
      <c r="G993">
        <v>16</v>
      </c>
      <c r="H993">
        <v>16.5</v>
      </c>
      <c r="I993">
        <v>0</v>
      </c>
      <c r="J993">
        <v>26</v>
      </c>
      <c r="K993">
        <v>30</v>
      </c>
      <c r="L993">
        <v>44.1</v>
      </c>
      <c r="M993" s="115">
        <f t="shared" si="1326"/>
        <v>1290.6400000000001</v>
      </c>
      <c r="N993" s="7">
        <v>2630.3871448118639</v>
      </c>
      <c r="O993" s="7">
        <v>2816.5633812075234</v>
      </c>
      <c r="P993" s="7">
        <v>3882.7</v>
      </c>
      <c r="Q993" s="121" t="s">
        <v>392</v>
      </c>
      <c r="R993">
        <v>1</v>
      </c>
      <c r="S993">
        <v>1</v>
      </c>
      <c r="T993">
        <v>1</v>
      </c>
      <c r="U993" t="e">
        <f t="shared" si="1327"/>
        <v>#VALUE!</v>
      </c>
      <c r="V993">
        <f t="shared" si="1328"/>
        <v>1448</v>
      </c>
      <c r="W993">
        <f t="shared" si="1329"/>
        <v>1550</v>
      </c>
      <c r="X993">
        <f t="shared" si="1330"/>
        <v>2137</v>
      </c>
      <c r="Y993" t="e">
        <f t="shared" si="1304"/>
        <v>#VALUE!</v>
      </c>
      <c r="Z993">
        <f t="shared" si="1305"/>
        <v>249</v>
      </c>
      <c r="AA993">
        <f t="shared" si="1306"/>
        <v>267</v>
      </c>
      <c r="AB993" s="8">
        <f t="shared" si="1307"/>
        <v>368</v>
      </c>
      <c r="AC993" s="213" t="e">
        <f t="shared" si="1343"/>
        <v>#VALUE!</v>
      </c>
      <c r="AD993" s="213">
        <f t="shared" si="1344"/>
        <v>0.88558378053471742</v>
      </c>
      <c r="AE993" s="213">
        <f t="shared" si="1345"/>
        <v>1.0173855040492645</v>
      </c>
      <c r="AF993" s="213">
        <f t="shared" si="1346"/>
        <v>1.925537388988942</v>
      </c>
      <c r="AG993" s="167">
        <f t="shared" si="1331"/>
        <v>2.0829999999999999E-4</v>
      </c>
      <c r="AH993" s="167">
        <f t="shared" si="1332"/>
        <v>1.724</v>
      </c>
      <c r="AI993" s="167">
        <f t="shared" si="1333"/>
        <v>4</v>
      </c>
      <c r="AJ993" s="167">
        <f t="shared" si="1334"/>
        <v>1.392796E-3</v>
      </c>
      <c r="AK993" s="115">
        <f t="shared" ref="AK993:AM993" si="1357">AK895</f>
        <v>403</v>
      </c>
      <c r="AL993" s="7">
        <f t="shared" si="1357"/>
        <v>431</v>
      </c>
      <c r="AM993" s="7">
        <f t="shared" si="1357"/>
        <v>595</v>
      </c>
      <c r="AN993">
        <v>1</v>
      </c>
      <c r="AO993">
        <v>1</v>
      </c>
      <c r="AP993">
        <v>1</v>
      </c>
      <c r="AQ993">
        <f t="shared" si="1336"/>
        <v>454</v>
      </c>
      <c r="AR993">
        <f t="shared" si="1336"/>
        <v>485</v>
      </c>
      <c r="AS993">
        <f t="shared" si="1293"/>
        <v>670</v>
      </c>
      <c r="AT993">
        <f t="shared" si="1309"/>
        <v>195</v>
      </c>
      <c r="AU993">
        <f t="shared" si="1310"/>
        <v>209</v>
      </c>
      <c r="AV993" s="8">
        <f t="shared" si="1311"/>
        <v>288</v>
      </c>
      <c r="AW993" s="213">
        <f t="shared" si="1348"/>
        <v>0.54480808909608713</v>
      </c>
      <c r="AX993" s="213">
        <f t="shared" si="1349"/>
        <v>0.62528362005028371</v>
      </c>
      <c r="AY993" s="213">
        <f t="shared" si="1350"/>
        <v>1.1826506238835808</v>
      </c>
      <c r="AZ993" s="119">
        <f t="shared" si="1292"/>
        <v>1</v>
      </c>
      <c r="BA993" s="1">
        <v>7</v>
      </c>
      <c r="BB993">
        <v>7.7</v>
      </c>
      <c r="BC993">
        <v>10.7</v>
      </c>
      <c r="BE993" s="7">
        <v>1898</v>
      </c>
      <c r="BG993" s="123">
        <f t="shared" si="1337"/>
        <v>0.68</v>
      </c>
      <c r="BJ993">
        <v>0</v>
      </c>
      <c r="BK993">
        <v>10.9</v>
      </c>
      <c r="BL993">
        <v>12.8</v>
      </c>
      <c r="BM993">
        <v>21.85</v>
      </c>
      <c r="BO993">
        <f t="shared" si="1354"/>
        <v>1</v>
      </c>
      <c r="BP993">
        <f t="shared" si="1354"/>
        <v>1</v>
      </c>
      <c r="BQ993">
        <f t="shared" si="1354"/>
        <v>1</v>
      </c>
      <c r="BR993">
        <f t="shared" si="1338"/>
        <v>454</v>
      </c>
      <c r="BS993">
        <f t="shared" si="1351"/>
        <v>485</v>
      </c>
      <c r="BT993">
        <f t="shared" si="1352"/>
        <v>670</v>
      </c>
      <c r="BV993">
        <f t="shared" si="1339"/>
        <v>0</v>
      </c>
      <c r="BW993">
        <f t="shared" si="1340"/>
        <v>0</v>
      </c>
      <c r="BX993">
        <f t="shared" si="1341"/>
        <v>0</v>
      </c>
      <c r="BY993">
        <f t="shared" si="1318"/>
        <v>1</v>
      </c>
    </row>
    <row r="994" spans="1:77" x14ac:dyDescent="0.25">
      <c r="A994" t="str">
        <f t="shared" si="1342"/>
        <v>35020</v>
      </c>
      <c r="D994">
        <v>3</v>
      </c>
      <c r="E994">
        <v>50</v>
      </c>
      <c r="F994">
        <v>40.5</v>
      </c>
      <c r="G994">
        <v>20</v>
      </c>
      <c r="H994">
        <v>21.5</v>
      </c>
      <c r="I994">
        <v>0</v>
      </c>
      <c r="J994">
        <v>26</v>
      </c>
      <c r="K994">
        <v>30</v>
      </c>
      <c r="L994">
        <v>44.1</v>
      </c>
      <c r="M994" s="115">
        <f t="shared" si="1326"/>
        <v>1940</v>
      </c>
      <c r="N994" s="7">
        <v>2518.7768428703835</v>
      </c>
      <c r="O994" s="7">
        <v>2713.5353098724395</v>
      </c>
      <c r="P994" s="7">
        <v>3330.84</v>
      </c>
      <c r="Q994" s="121" t="s">
        <v>392</v>
      </c>
      <c r="R994">
        <v>1</v>
      </c>
      <c r="S994">
        <v>1</v>
      </c>
      <c r="T994">
        <v>1</v>
      </c>
      <c r="U994" t="e">
        <f t="shared" si="1327"/>
        <v>#VALUE!</v>
      </c>
      <c r="V994">
        <f t="shared" si="1328"/>
        <v>1386</v>
      </c>
      <c r="W994">
        <f t="shared" si="1329"/>
        <v>1493</v>
      </c>
      <c r="X994">
        <f t="shared" si="1330"/>
        <v>1833</v>
      </c>
      <c r="Y994" t="e">
        <f t="shared" si="1304"/>
        <v>#VALUE!</v>
      </c>
      <c r="Z994">
        <f t="shared" si="1305"/>
        <v>238</v>
      </c>
      <c r="AA994">
        <f t="shared" si="1306"/>
        <v>257</v>
      </c>
      <c r="AB994" s="8">
        <f t="shared" si="1307"/>
        <v>315</v>
      </c>
      <c r="AC994" s="213" t="e">
        <f t="shared" si="1343"/>
        <v>#VALUE!</v>
      </c>
      <c r="AD994" s="213">
        <f t="shared" si="1344"/>
        <v>0.22007091536739209</v>
      </c>
      <c r="AE994" s="213">
        <f t="shared" si="1345"/>
        <v>0.25633952434269802</v>
      </c>
      <c r="AF994" s="213">
        <f t="shared" si="1346"/>
        <v>0.38405853596297518</v>
      </c>
      <c r="AG994" s="167">
        <f t="shared" si="1331"/>
        <v>1.2760000000000001E-4</v>
      </c>
      <c r="AH994" s="167">
        <f t="shared" si="1332"/>
        <v>1.7219</v>
      </c>
      <c r="AI994" s="167">
        <f t="shared" si="1333"/>
        <v>2</v>
      </c>
      <c r="AJ994" s="167">
        <f t="shared" si="1334"/>
        <v>3.76611E-4</v>
      </c>
      <c r="AK994" s="115">
        <f t="shared" ref="AK994:AM994" si="1358">AK896</f>
        <v>311.2816285378957</v>
      </c>
      <c r="AL994" s="7">
        <f t="shared" si="1358"/>
        <v>335.35074484391049</v>
      </c>
      <c r="AM994" s="7">
        <f t="shared" si="1358"/>
        <v>411.64</v>
      </c>
      <c r="AN994">
        <v>1</v>
      </c>
      <c r="AO994">
        <v>1</v>
      </c>
      <c r="AP994">
        <v>1</v>
      </c>
      <c r="AQ994">
        <f t="shared" si="1336"/>
        <v>351</v>
      </c>
      <c r="AR994">
        <f t="shared" si="1336"/>
        <v>378</v>
      </c>
      <c r="AS994">
        <f t="shared" si="1293"/>
        <v>464</v>
      </c>
      <c r="AT994">
        <f t="shared" si="1309"/>
        <v>151</v>
      </c>
      <c r="AU994">
        <f t="shared" si="1310"/>
        <v>163</v>
      </c>
      <c r="AV994" s="8">
        <f t="shared" si="1311"/>
        <v>200</v>
      </c>
      <c r="AW994" s="213">
        <f t="shared" si="1348"/>
        <v>8.9183295500180879E-2</v>
      </c>
      <c r="AX994" s="213">
        <f t="shared" si="1349"/>
        <v>0.10379803948862265</v>
      </c>
      <c r="AY994" s="213">
        <f t="shared" si="1350"/>
        <v>0.15579170242019411</v>
      </c>
      <c r="AZ994" s="119">
        <f t="shared" si="1292"/>
        <v>0.7</v>
      </c>
      <c r="BA994" s="1">
        <v>7</v>
      </c>
      <c r="BB994">
        <v>7.7</v>
      </c>
      <c r="BC994">
        <v>10.7</v>
      </c>
      <c r="BE994" s="7">
        <v>2425</v>
      </c>
      <c r="BG994" s="123">
        <f t="shared" si="1337"/>
        <v>0.8</v>
      </c>
      <c r="BJ994">
        <v>0</v>
      </c>
      <c r="BK994">
        <v>10.9</v>
      </c>
      <c r="BL994">
        <v>12.8</v>
      </c>
      <c r="BM994">
        <v>21.85</v>
      </c>
      <c r="BO994">
        <f t="shared" si="1354"/>
        <v>1</v>
      </c>
      <c r="BP994">
        <f t="shared" si="1354"/>
        <v>1</v>
      </c>
      <c r="BQ994">
        <f t="shared" si="1354"/>
        <v>1</v>
      </c>
      <c r="BR994">
        <f t="shared" si="1338"/>
        <v>351</v>
      </c>
      <c r="BS994">
        <f t="shared" si="1351"/>
        <v>378</v>
      </c>
      <c r="BT994">
        <f t="shared" si="1352"/>
        <v>464</v>
      </c>
      <c r="BV994">
        <f t="shared" si="1339"/>
        <v>0</v>
      </c>
      <c r="BW994">
        <f t="shared" si="1340"/>
        <v>0</v>
      </c>
      <c r="BX994">
        <f t="shared" si="1341"/>
        <v>0</v>
      </c>
      <c r="BY994">
        <f t="shared" si="1318"/>
        <v>1</v>
      </c>
    </row>
    <row r="995" spans="1:77" x14ac:dyDescent="0.25">
      <c r="A995" t="str">
        <f t="shared" si="1342"/>
        <v>35021</v>
      </c>
      <c r="D995">
        <v>3</v>
      </c>
      <c r="E995">
        <v>50</v>
      </c>
      <c r="F995">
        <v>40.5</v>
      </c>
      <c r="G995">
        <v>21</v>
      </c>
      <c r="H995">
        <v>21.5</v>
      </c>
      <c r="I995">
        <v>0</v>
      </c>
      <c r="J995">
        <v>26</v>
      </c>
      <c r="K995">
        <v>30</v>
      </c>
      <c r="L995">
        <v>44.1</v>
      </c>
      <c r="M995" s="115">
        <f t="shared" si="1326"/>
        <v>2065.6</v>
      </c>
      <c r="N995" s="7">
        <v>3387.5608889256064</v>
      </c>
      <c r="O995" s="7">
        <v>3627.3291443724347</v>
      </c>
      <c r="P995" s="7">
        <v>5000.3599999999997</v>
      </c>
      <c r="Q995" s="121" t="s">
        <v>392</v>
      </c>
      <c r="R995">
        <v>1</v>
      </c>
      <c r="S995">
        <v>1</v>
      </c>
      <c r="T995">
        <v>1</v>
      </c>
      <c r="U995" t="e">
        <f t="shared" si="1327"/>
        <v>#VALUE!</v>
      </c>
      <c r="V995">
        <f t="shared" si="1328"/>
        <v>1864</v>
      </c>
      <c r="W995">
        <f t="shared" si="1329"/>
        <v>1996</v>
      </c>
      <c r="X995">
        <f t="shared" si="1330"/>
        <v>2752</v>
      </c>
      <c r="Y995" t="e">
        <f t="shared" si="1304"/>
        <v>#VALUE!</v>
      </c>
      <c r="Z995">
        <f t="shared" si="1305"/>
        <v>321</v>
      </c>
      <c r="AA995">
        <f t="shared" si="1306"/>
        <v>343</v>
      </c>
      <c r="AB995" s="8">
        <f t="shared" si="1307"/>
        <v>473</v>
      </c>
      <c r="AC995" s="213" t="e">
        <f t="shared" si="1343"/>
        <v>#VALUE!</v>
      </c>
      <c r="AD995" s="213">
        <f t="shared" si="1344"/>
        <v>0.5560996036415643</v>
      </c>
      <c r="AE995" s="213">
        <f t="shared" si="1345"/>
        <v>0.63416847117453279</v>
      </c>
      <c r="AF995" s="213">
        <f t="shared" si="1346"/>
        <v>1.1992589769183779</v>
      </c>
      <c r="AG995" s="167">
        <f t="shared" si="1331"/>
        <v>1.2760000000000001E-4</v>
      </c>
      <c r="AH995" s="167">
        <f t="shared" si="1332"/>
        <v>1.7219</v>
      </c>
      <c r="AI995" s="167">
        <f t="shared" si="1333"/>
        <v>4</v>
      </c>
      <c r="AJ995" s="167">
        <f t="shared" si="1334"/>
        <v>5.1420100000000005E-4</v>
      </c>
      <c r="AK995" s="115">
        <f t="shared" ref="AK995:AM995" si="1359">AK897</f>
        <v>439.41631078060919</v>
      </c>
      <c r="AL995" s="7">
        <f t="shared" si="1359"/>
        <v>470.51776864522725</v>
      </c>
      <c r="AM995" s="7">
        <f t="shared" si="1359"/>
        <v>648.62</v>
      </c>
      <c r="AN995">
        <v>1</v>
      </c>
      <c r="AO995">
        <v>1</v>
      </c>
      <c r="AP995">
        <v>1</v>
      </c>
      <c r="AQ995">
        <f t="shared" si="1336"/>
        <v>495</v>
      </c>
      <c r="AR995">
        <f t="shared" si="1336"/>
        <v>530</v>
      </c>
      <c r="AS995">
        <f t="shared" si="1293"/>
        <v>730</v>
      </c>
      <c r="AT995">
        <f t="shared" si="1309"/>
        <v>213</v>
      </c>
      <c r="AU995">
        <f t="shared" si="1310"/>
        <v>228</v>
      </c>
      <c r="AV995" s="8">
        <f t="shared" si="1311"/>
        <v>314</v>
      </c>
      <c r="AW995" s="213">
        <f t="shared" si="1348"/>
        <v>0.24681171265598215</v>
      </c>
      <c r="AX995" s="213">
        <f t="shared" si="1349"/>
        <v>0.28240721247596101</v>
      </c>
      <c r="AY995" s="213">
        <f t="shared" si="1350"/>
        <v>0.53232740156093461</v>
      </c>
      <c r="AZ995" s="119">
        <f t="shared" si="1292"/>
        <v>1.3</v>
      </c>
      <c r="BA995" s="1">
        <v>7</v>
      </c>
      <c r="BB995">
        <v>7.7</v>
      </c>
      <c r="BC995">
        <v>10.7</v>
      </c>
      <c r="BE995" s="7">
        <v>2582</v>
      </c>
      <c r="BG995" s="123">
        <f t="shared" si="1337"/>
        <v>0.8</v>
      </c>
      <c r="BJ995">
        <v>0</v>
      </c>
      <c r="BK995">
        <v>10.9</v>
      </c>
      <c r="BL995">
        <v>12.8</v>
      </c>
      <c r="BM995">
        <v>21.85</v>
      </c>
      <c r="BO995">
        <f t="shared" si="1354"/>
        <v>1</v>
      </c>
      <c r="BP995">
        <f t="shared" si="1354"/>
        <v>1</v>
      </c>
      <c r="BQ995">
        <f t="shared" si="1354"/>
        <v>1</v>
      </c>
      <c r="BR995">
        <f t="shared" si="1338"/>
        <v>495</v>
      </c>
      <c r="BS995">
        <f t="shared" si="1351"/>
        <v>530</v>
      </c>
      <c r="BT995">
        <f t="shared" si="1352"/>
        <v>730</v>
      </c>
      <c r="BV995">
        <f t="shared" si="1339"/>
        <v>0</v>
      </c>
      <c r="BW995">
        <f t="shared" si="1340"/>
        <v>0</v>
      </c>
      <c r="BX995">
        <f t="shared" si="1341"/>
        <v>0</v>
      </c>
      <c r="BY995">
        <f t="shared" si="1318"/>
        <v>1</v>
      </c>
    </row>
    <row r="996" spans="1:77" x14ac:dyDescent="0.25">
      <c r="A996" t="str">
        <f t="shared" si="1342"/>
        <v>35010</v>
      </c>
      <c r="D996">
        <v>3</v>
      </c>
      <c r="E996">
        <v>50</v>
      </c>
      <c r="F996">
        <v>40.5</v>
      </c>
      <c r="G996">
        <v>10</v>
      </c>
      <c r="H996">
        <v>11.5</v>
      </c>
      <c r="I996">
        <v>0</v>
      </c>
      <c r="J996">
        <v>26</v>
      </c>
      <c r="K996">
        <v>30</v>
      </c>
      <c r="L996">
        <v>43.5</v>
      </c>
      <c r="M996" s="115">
        <f t="shared" si="1326"/>
        <v>1065.6000000000001</v>
      </c>
      <c r="N996" s="7">
        <v>1766.3893947845202</v>
      </c>
      <c r="O996" s="7">
        <v>1902.9712804051933</v>
      </c>
      <c r="P996" s="7">
        <v>2335.88</v>
      </c>
      <c r="Q996" s="121" t="s">
        <v>392</v>
      </c>
      <c r="R996">
        <v>1</v>
      </c>
      <c r="S996">
        <v>1</v>
      </c>
      <c r="T996">
        <v>1</v>
      </c>
      <c r="U996" t="e">
        <f t="shared" si="1327"/>
        <v>#VALUE!</v>
      </c>
      <c r="V996">
        <f t="shared" si="1328"/>
        <v>972</v>
      </c>
      <c r="W996">
        <f t="shared" si="1329"/>
        <v>1047</v>
      </c>
      <c r="X996">
        <f t="shared" si="1330"/>
        <v>1286</v>
      </c>
      <c r="Y996" t="e">
        <f t="shared" si="1304"/>
        <v>#VALUE!</v>
      </c>
      <c r="Z996">
        <f t="shared" si="1305"/>
        <v>167</v>
      </c>
      <c r="AA996">
        <f t="shared" si="1306"/>
        <v>180</v>
      </c>
      <c r="AB996" s="8">
        <f t="shared" si="1307"/>
        <v>221</v>
      </c>
      <c r="AC996" s="213" t="e">
        <f t="shared" si="1343"/>
        <v>#VALUE!</v>
      </c>
      <c r="AD996" s="213">
        <f t="shared" si="1344"/>
        <v>0.12025730349211763</v>
      </c>
      <c r="AE996" s="213">
        <f t="shared" si="1345"/>
        <v>0.13925430415142392</v>
      </c>
      <c r="AF996" s="213">
        <f t="shared" si="1346"/>
        <v>0.20811034089271194</v>
      </c>
      <c r="AG996" s="167">
        <f t="shared" si="1331"/>
        <v>3.969E-4</v>
      </c>
      <c r="AH996" s="167">
        <f t="shared" si="1332"/>
        <v>1.7345999999999999</v>
      </c>
      <c r="AI996" s="167">
        <f t="shared" si="1333"/>
        <v>2</v>
      </c>
      <c r="AJ996" s="167">
        <f t="shared" si="1334"/>
        <v>3.6734700000000002E-4</v>
      </c>
      <c r="AK996" s="115">
        <f t="shared" ref="AK996:AM996" si="1360">AK898</f>
        <v>244.88738360147738</v>
      </c>
      <c r="AL996" s="7">
        <f t="shared" si="1360"/>
        <v>263.82272182064906</v>
      </c>
      <c r="AM996" s="7">
        <f t="shared" si="1360"/>
        <v>323.83999999999997</v>
      </c>
      <c r="AN996">
        <v>1</v>
      </c>
      <c r="AO996">
        <v>1</v>
      </c>
      <c r="AP996">
        <v>1</v>
      </c>
      <c r="AQ996">
        <f t="shared" si="1336"/>
        <v>276</v>
      </c>
      <c r="AR996">
        <f t="shared" si="1336"/>
        <v>297</v>
      </c>
      <c r="AS996">
        <f t="shared" si="1293"/>
        <v>365</v>
      </c>
      <c r="AT996">
        <f t="shared" si="1309"/>
        <v>119</v>
      </c>
      <c r="AU996">
        <f t="shared" si="1310"/>
        <v>128</v>
      </c>
      <c r="AV996" s="8">
        <f t="shared" si="1311"/>
        <v>157</v>
      </c>
      <c r="AW996" s="213">
        <f t="shared" si="1348"/>
        <v>6.2011015990315707E-2</v>
      </c>
      <c r="AX996" s="213">
        <f t="shared" si="1349"/>
        <v>7.1500946954547812E-2</v>
      </c>
      <c r="AY996" s="213">
        <f t="shared" si="1350"/>
        <v>0.10657640884397875</v>
      </c>
      <c r="AZ996" s="119">
        <f t="shared" si="1292"/>
        <v>0.3</v>
      </c>
      <c r="BA996" s="1">
        <v>8.4</v>
      </c>
      <c r="BB996">
        <v>9.3000000000000007</v>
      </c>
      <c r="BC996">
        <v>14</v>
      </c>
      <c r="BE996" s="7">
        <v>1184</v>
      </c>
      <c r="BG996" s="123">
        <f t="shared" si="1337"/>
        <v>0.9</v>
      </c>
      <c r="BJ996">
        <v>0</v>
      </c>
      <c r="BK996">
        <v>12</v>
      </c>
      <c r="BL996">
        <v>13.9</v>
      </c>
      <c r="BM996">
        <v>21.85</v>
      </c>
      <c r="BO996">
        <f t="shared" si="1354"/>
        <v>1</v>
      </c>
      <c r="BP996">
        <f t="shared" si="1354"/>
        <v>1</v>
      </c>
      <c r="BQ996">
        <f t="shared" si="1354"/>
        <v>1</v>
      </c>
      <c r="BR996">
        <f t="shared" si="1338"/>
        <v>276</v>
      </c>
      <c r="BS996">
        <f t="shared" si="1351"/>
        <v>297</v>
      </c>
      <c r="BT996">
        <f t="shared" si="1352"/>
        <v>365</v>
      </c>
      <c r="BV996">
        <f t="shared" si="1339"/>
        <v>0</v>
      </c>
      <c r="BW996">
        <f t="shared" si="1340"/>
        <v>0</v>
      </c>
      <c r="BX996">
        <f t="shared" si="1341"/>
        <v>0</v>
      </c>
      <c r="BY996">
        <f t="shared" si="1318"/>
        <v>1</v>
      </c>
    </row>
    <row r="997" spans="1:77" x14ac:dyDescent="0.25">
      <c r="A997" t="str">
        <f t="shared" si="1342"/>
        <v>35011</v>
      </c>
      <c r="D997">
        <v>3</v>
      </c>
      <c r="E997">
        <v>50</v>
      </c>
      <c r="F997">
        <v>40.5</v>
      </c>
      <c r="G997">
        <v>11</v>
      </c>
      <c r="H997">
        <v>11.5</v>
      </c>
      <c r="I997">
        <v>0</v>
      </c>
      <c r="J997">
        <v>26</v>
      </c>
      <c r="K997">
        <v>30</v>
      </c>
      <c r="L997">
        <v>43.5</v>
      </c>
      <c r="M997" s="115">
        <f t="shared" si="1326"/>
        <v>1037</v>
      </c>
      <c r="N997" s="7">
        <v>2396.6961264405954</v>
      </c>
      <c r="O997" s="7">
        <v>2582.0149905458411</v>
      </c>
      <c r="P997" s="7">
        <v>3169.4</v>
      </c>
      <c r="Q997" s="121" t="s">
        <v>392</v>
      </c>
      <c r="R997">
        <v>1</v>
      </c>
      <c r="S997">
        <v>1</v>
      </c>
      <c r="T997">
        <v>1</v>
      </c>
      <c r="U997" t="e">
        <f t="shared" si="1327"/>
        <v>#VALUE!</v>
      </c>
      <c r="V997">
        <f t="shared" si="1328"/>
        <v>1319</v>
      </c>
      <c r="W997">
        <f t="shared" si="1329"/>
        <v>1421</v>
      </c>
      <c r="X997">
        <f t="shared" si="1330"/>
        <v>1744</v>
      </c>
      <c r="Y997" t="e">
        <f t="shared" si="1304"/>
        <v>#VALUE!</v>
      </c>
      <c r="Z997">
        <f t="shared" si="1305"/>
        <v>227</v>
      </c>
      <c r="AA997">
        <f t="shared" si="1306"/>
        <v>244</v>
      </c>
      <c r="AB997" s="8">
        <f t="shared" si="1307"/>
        <v>300</v>
      </c>
      <c r="AC997" s="213" t="e">
        <f t="shared" si="1343"/>
        <v>#VALUE!</v>
      </c>
      <c r="AD997" s="213">
        <f t="shared" si="1344"/>
        <v>0.35764263105439981</v>
      </c>
      <c r="AE997" s="213">
        <f t="shared" si="1345"/>
        <v>0.4117325438077416</v>
      </c>
      <c r="AF997" s="213">
        <f t="shared" si="1346"/>
        <v>0.61622834738091425</v>
      </c>
      <c r="AG997" s="167">
        <f t="shared" si="1331"/>
        <v>3.969E-4</v>
      </c>
      <c r="AH997" s="167">
        <f t="shared" si="1332"/>
        <v>1.7345999999999999</v>
      </c>
      <c r="AI997" s="167">
        <f t="shared" si="1333"/>
        <v>4</v>
      </c>
      <c r="AJ997" s="167">
        <f t="shared" si="1334"/>
        <v>5.7428799999999995E-4</v>
      </c>
      <c r="AK997" s="115">
        <f t="shared" ref="AK997:AM997" si="1361">AK899</f>
        <v>401.42051232401269</v>
      </c>
      <c r="AL997" s="7">
        <f t="shared" si="1361"/>
        <v>432.4594048025981</v>
      </c>
      <c r="AM997" s="7">
        <f t="shared" si="1361"/>
        <v>530.84</v>
      </c>
      <c r="AN997">
        <v>1</v>
      </c>
      <c r="AO997">
        <v>1</v>
      </c>
      <c r="AP997">
        <v>1</v>
      </c>
      <c r="AQ997">
        <f t="shared" si="1336"/>
        <v>452</v>
      </c>
      <c r="AR997">
        <f t="shared" si="1336"/>
        <v>487</v>
      </c>
      <c r="AS997">
        <f t="shared" si="1293"/>
        <v>598</v>
      </c>
      <c r="AT997">
        <f t="shared" si="1309"/>
        <v>194</v>
      </c>
      <c r="AU997">
        <f t="shared" si="1310"/>
        <v>209</v>
      </c>
      <c r="AV997" s="8">
        <f t="shared" si="1311"/>
        <v>257</v>
      </c>
      <c r="AW997" s="213">
        <f t="shared" si="1348"/>
        <v>0.26331990538597583</v>
      </c>
      <c r="AX997" s="213">
        <f t="shared" si="1349"/>
        <v>0.30444375859879691</v>
      </c>
      <c r="AY997" s="213">
        <f t="shared" si="1350"/>
        <v>0.45561080213127936</v>
      </c>
      <c r="AZ997" s="119">
        <f t="shared" si="1292"/>
        <v>0.7</v>
      </c>
      <c r="BA997" s="1">
        <v>8.4</v>
      </c>
      <c r="BB997">
        <v>9.3000000000000007</v>
      </c>
      <c r="BC997">
        <v>14</v>
      </c>
      <c r="BE997" s="7">
        <v>1525</v>
      </c>
      <c r="BG997" s="123">
        <f t="shared" si="1337"/>
        <v>0.68</v>
      </c>
      <c r="BJ997">
        <v>0</v>
      </c>
      <c r="BK997">
        <v>12</v>
      </c>
      <c r="BL997">
        <v>13.9</v>
      </c>
      <c r="BM997">
        <v>21.85</v>
      </c>
      <c r="BO997">
        <f t="shared" si="1354"/>
        <v>1</v>
      </c>
      <c r="BP997">
        <f t="shared" si="1354"/>
        <v>1</v>
      </c>
      <c r="BQ997">
        <f t="shared" si="1354"/>
        <v>1</v>
      </c>
      <c r="BR997">
        <f t="shared" si="1338"/>
        <v>452</v>
      </c>
      <c r="BS997">
        <f t="shared" si="1351"/>
        <v>487</v>
      </c>
      <c r="BT997">
        <f t="shared" si="1352"/>
        <v>598</v>
      </c>
      <c r="BV997">
        <f t="shared" si="1339"/>
        <v>0</v>
      </c>
      <c r="BW997">
        <f t="shared" si="1340"/>
        <v>0</v>
      </c>
      <c r="BX997">
        <f t="shared" si="1341"/>
        <v>0</v>
      </c>
      <c r="BY997">
        <f t="shared" si="1318"/>
        <v>1</v>
      </c>
    </row>
    <row r="998" spans="1:77" x14ac:dyDescent="0.25">
      <c r="A998" t="str">
        <f t="shared" si="1342"/>
        <v>35015</v>
      </c>
      <c r="D998">
        <v>3</v>
      </c>
      <c r="E998">
        <v>50</v>
      </c>
      <c r="F998">
        <v>40.5</v>
      </c>
      <c r="G998">
        <v>15</v>
      </c>
      <c r="H998">
        <v>16.5</v>
      </c>
      <c r="I998">
        <v>0</v>
      </c>
      <c r="J998">
        <v>26</v>
      </c>
      <c r="K998">
        <v>30</v>
      </c>
      <c r="L998">
        <v>44.1</v>
      </c>
      <c r="M998" s="115">
        <f t="shared" si="1326"/>
        <v>1525.6000000000001</v>
      </c>
      <c r="N998" s="7">
        <v>1908.1501882577959</v>
      </c>
      <c r="O998" s="7">
        <v>2043.2071973479594</v>
      </c>
      <c r="P998" s="7">
        <v>2816.6099999999997</v>
      </c>
      <c r="Q998" s="121" t="s">
        <v>392</v>
      </c>
      <c r="R998">
        <v>1</v>
      </c>
      <c r="S998">
        <v>1</v>
      </c>
      <c r="T998">
        <v>1</v>
      </c>
      <c r="U998" t="e">
        <f t="shared" si="1327"/>
        <v>#VALUE!</v>
      </c>
      <c r="V998">
        <f t="shared" si="1328"/>
        <v>1050</v>
      </c>
      <c r="W998">
        <f t="shared" si="1329"/>
        <v>1124</v>
      </c>
      <c r="X998">
        <f t="shared" si="1330"/>
        <v>1550</v>
      </c>
      <c r="Y998" t="e">
        <f t="shared" si="1304"/>
        <v>#VALUE!</v>
      </c>
      <c r="Z998">
        <f t="shared" si="1305"/>
        <v>181</v>
      </c>
      <c r="AA998">
        <f t="shared" si="1306"/>
        <v>193</v>
      </c>
      <c r="AB998" s="8">
        <f t="shared" si="1307"/>
        <v>267</v>
      </c>
      <c r="AC998" s="213" t="e">
        <f t="shared" si="1343"/>
        <v>#VALUE!</v>
      </c>
      <c r="AD998" s="213">
        <f t="shared" si="1344"/>
        <v>0.15961432881381588</v>
      </c>
      <c r="AE998" s="213">
        <f t="shared" si="1345"/>
        <v>0.18125380298911337</v>
      </c>
      <c r="AF998" s="213">
        <f t="shared" si="1346"/>
        <v>0.34481529550283235</v>
      </c>
      <c r="AG998" s="167">
        <f t="shared" si="1331"/>
        <v>2.0829999999999999E-4</v>
      </c>
      <c r="AH998" s="167">
        <f t="shared" si="1332"/>
        <v>1.724</v>
      </c>
      <c r="AI998" s="167">
        <f t="shared" si="1333"/>
        <v>2</v>
      </c>
      <c r="AJ998" s="167">
        <f t="shared" si="1334"/>
        <v>4.6182900000000003E-4</v>
      </c>
      <c r="AK998" s="115">
        <f t="shared" ref="AK998:AM998" si="1362">AK900</f>
        <v>249.80785427097814</v>
      </c>
      <c r="AL998" s="7">
        <f t="shared" si="1362"/>
        <v>267.48901053042016</v>
      </c>
      <c r="AM998" s="7">
        <f t="shared" si="1362"/>
        <v>368.74</v>
      </c>
      <c r="AN998">
        <v>1</v>
      </c>
      <c r="AO998">
        <v>1</v>
      </c>
      <c r="AP998">
        <v>1</v>
      </c>
      <c r="AQ998">
        <f t="shared" si="1336"/>
        <v>281</v>
      </c>
      <c r="AR998">
        <f t="shared" si="1336"/>
        <v>301</v>
      </c>
      <c r="AS998">
        <f t="shared" si="1293"/>
        <v>415</v>
      </c>
      <c r="AT998">
        <f t="shared" si="1309"/>
        <v>121</v>
      </c>
      <c r="AU998">
        <f t="shared" si="1310"/>
        <v>129</v>
      </c>
      <c r="AV998" s="8">
        <f t="shared" si="1311"/>
        <v>178</v>
      </c>
      <c r="AW998" s="213">
        <f t="shared" si="1348"/>
        <v>7.1927978914003279E-2</v>
      </c>
      <c r="AX998" s="213">
        <f t="shared" si="1349"/>
        <v>8.1640780383557099E-2</v>
      </c>
      <c r="AY998" s="213">
        <f t="shared" si="1350"/>
        <v>0.15441780490188597</v>
      </c>
      <c r="AZ998" s="119">
        <f t="shared" si="1292"/>
        <v>0.5</v>
      </c>
      <c r="BA998" s="1">
        <v>7.9</v>
      </c>
      <c r="BB998">
        <v>8.8000000000000007</v>
      </c>
      <c r="BC998">
        <v>12.5</v>
      </c>
      <c r="BE998" s="7">
        <v>1907</v>
      </c>
      <c r="BG998" s="123">
        <f t="shared" si="1337"/>
        <v>0.8</v>
      </c>
      <c r="BJ998">
        <v>0</v>
      </c>
      <c r="BK998">
        <v>10.9</v>
      </c>
      <c r="BL998">
        <v>12.8</v>
      </c>
      <c r="BM998">
        <v>21.85</v>
      </c>
      <c r="BO998">
        <f t="shared" si="1354"/>
        <v>1</v>
      </c>
      <c r="BP998">
        <f t="shared" si="1354"/>
        <v>1</v>
      </c>
      <c r="BQ998">
        <f t="shared" si="1354"/>
        <v>1</v>
      </c>
      <c r="BR998">
        <f t="shared" si="1338"/>
        <v>281</v>
      </c>
      <c r="BS998">
        <f t="shared" si="1351"/>
        <v>301</v>
      </c>
      <c r="BT998">
        <f t="shared" si="1352"/>
        <v>415</v>
      </c>
      <c r="BV998">
        <f t="shared" si="1339"/>
        <v>0</v>
      </c>
      <c r="BW998">
        <f t="shared" si="1340"/>
        <v>0</v>
      </c>
      <c r="BX998">
        <f t="shared" si="1341"/>
        <v>0</v>
      </c>
      <c r="BY998">
        <f t="shared" si="1318"/>
        <v>1</v>
      </c>
    </row>
    <row r="999" spans="1:77" x14ac:dyDescent="0.25">
      <c r="A999" t="str">
        <f t="shared" si="1342"/>
        <v>35016</v>
      </c>
      <c r="D999">
        <v>3</v>
      </c>
      <c r="E999">
        <v>50</v>
      </c>
      <c r="F999">
        <v>40.5</v>
      </c>
      <c r="G999">
        <v>16</v>
      </c>
      <c r="H999">
        <v>16.5</v>
      </c>
      <c r="I999">
        <v>0</v>
      </c>
      <c r="J999">
        <v>26</v>
      </c>
      <c r="K999">
        <v>30</v>
      </c>
      <c r="L999">
        <v>44.1</v>
      </c>
      <c r="M999" s="115">
        <f t="shared" si="1326"/>
        <v>1419.8400000000001</v>
      </c>
      <c r="N999" s="7">
        <v>2849.7497938679544</v>
      </c>
      <c r="O999" s="7">
        <v>3051.4523045945984</v>
      </c>
      <c r="P999" s="7">
        <v>4206.5</v>
      </c>
      <c r="Q999" s="121" t="s">
        <v>392</v>
      </c>
      <c r="R999">
        <v>1</v>
      </c>
      <c r="S999">
        <v>1</v>
      </c>
      <c r="T999">
        <v>1</v>
      </c>
      <c r="U999" t="e">
        <f t="shared" si="1327"/>
        <v>#VALUE!</v>
      </c>
      <c r="V999">
        <f t="shared" si="1328"/>
        <v>1568</v>
      </c>
      <c r="W999">
        <f t="shared" si="1329"/>
        <v>1679</v>
      </c>
      <c r="X999">
        <f t="shared" si="1330"/>
        <v>2315</v>
      </c>
      <c r="Y999" t="e">
        <f t="shared" si="1304"/>
        <v>#VALUE!</v>
      </c>
      <c r="Z999">
        <f t="shared" si="1305"/>
        <v>270</v>
      </c>
      <c r="AA999">
        <f t="shared" si="1306"/>
        <v>289</v>
      </c>
      <c r="AB999" s="8">
        <f t="shared" si="1307"/>
        <v>398</v>
      </c>
      <c r="AC999" s="213" t="e">
        <f t="shared" si="1343"/>
        <v>#VALUE!</v>
      </c>
      <c r="AD999" s="213">
        <f t="shared" si="1344"/>
        <v>1.0402369503779312</v>
      </c>
      <c r="AE999" s="213">
        <f t="shared" si="1345"/>
        <v>1.1908290948574276</v>
      </c>
      <c r="AF999" s="213">
        <f t="shared" si="1346"/>
        <v>2.2503512023197607</v>
      </c>
      <c r="AG999" s="167">
        <f t="shared" si="1331"/>
        <v>2.0829999999999999E-4</v>
      </c>
      <c r="AH999" s="167">
        <f t="shared" si="1332"/>
        <v>1.724</v>
      </c>
      <c r="AI999" s="167">
        <f t="shared" si="1333"/>
        <v>4</v>
      </c>
      <c r="AJ999" s="167">
        <f t="shared" si="1334"/>
        <v>1.392796E-3</v>
      </c>
      <c r="AK999" s="115">
        <f t="shared" ref="AK999:AM999" si="1363">AK901</f>
        <v>407.83296705301524</v>
      </c>
      <c r="AL999" s="7">
        <f t="shared" si="1363"/>
        <v>436.69898665540194</v>
      </c>
      <c r="AM999" s="7">
        <f t="shared" si="1363"/>
        <v>602</v>
      </c>
      <c r="AN999">
        <v>1</v>
      </c>
      <c r="AO999">
        <v>1</v>
      </c>
      <c r="AP999">
        <v>1</v>
      </c>
      <c r="AQ999">
        <f t="shared" si="1336"/>
        <v>459</v>
      </c>
      <c r="AR999">
        <f t="shared" si="1336"/>
        <v>492</v>
      </c>
      <c r="AS999">
        <f t="shared" si="1293"/>
        <v>678</v>
      </c>
      <c r="AT999">
        <f t="shared" si="1309"/>
        <v>197</v>
      </c>
      <c r="AU999">
        <f t="shared" si="1310"/>
        <v>212</v>
      </c>
      <c r="AV999" s="8">
        <f t="shared" si="1311"/>
        <v>292</v>
      </c>
      <c r="AW999" s="213">
        <f t="shared" si="1348"/>
        <v>0.55596692427537242</v>
      </c>
      <c r="AX999" s="213">
        <f t="shared" si="1349"/>
        <v>0.64324577886725487</v>
      </c>
      <c r="AY999" s="213">
        <f t="shared" si="1350"/>
        <v>1.2155328543374608</v>
      </c>
      <c r="AZ999" s="119">
        <f t="shared" ref="AZ999:AZ1062" si="1364">ROUND(IF(G999=10,$CO$92*E999,IF(G999=11,$CO$93*E999,IF(G999=15,$CO$94*E999,IF(G999=16,$CO$95*E999,IF(G999=20,$CO$96*E999,IF(G999=21,$CO$97*E999,)))))),1)</f>
        <v>1</v>
      </c>
      <c r="BA999" s="1">
        <v>7.9</v>
      </c>
      <c r="BB999">
        <v>8.8000000000000007</v>
      </c>
      <c r="BC999">
        <v>12.5</v>
      </c>
      <c r="BE999" s="7">
        <v>2088</v>
      </c>
      <c r="BG999" s="123">
        <f t="shared" si="1337"/>
        <v>0.68</v>
      </c>
      <c r="BJ999">
        <v>0</v>
      </c>
      <c r="BK999">
        <v>10.9</v>
      </c>
      <c r="BL999">
        <v>12.8</v>
      </c>
      <c r="BM999">
        <v>21.85</v>
      </c>
      <c r="BO999">
        <f t="shared" si="1354"/>
        <v>1</v>
      </c>
      <c r="BP999">
        <f t="shared" si="1354"/>
        <v>1</v>
      </c>
      <c r="BQ999">
        <f t="shared" si="1354"/>
        <v>1</v>
      </c>
      <c r="BR999">
        <f t="shared" si="1338"/>
        <v>459</v>
      </c>
      <c r="BS999">
        <f t="shared" si="1351"/>
        <v>492</v>
      </c>
      <c r="BT999">
        <f t="shared" si="1352"/>
        <v>678</v>
      </c>
      <c r="BV999">
        <f t="shared" si="1339"/>
        <v>0</v>
      </c>
      <c r="BW999">
        <f t="shared" si="1340"/>
        <v>0</v>
      </c>
      <c r="BX999">
        <f t="shared" si="1341"/>
        <v>0</v>
      </c>
      <c r="BY999">
        <f t="shared" si="1318"/>
        <v>1</v>
      </c>
    </row>
    <row r="1000" spans="1:77" x14ac:dyDescent="0.25">
      <c r="A1000" t="str">
        <f t="shared" si="1342"/>
        <v>35020</v>
      </c>
      <c r="D1000">
        <v>3</v>
      </c>
      <c r="E1000">
        <v>50</v>
      </c>
      <c r="F1000">
        <v>40.5</v>
      </c>
      <c r="G1000">
        <v>20</v>
      </c>
      <c r="H1000">
        <v>21.5</v>
      </c>
      <c r="I1000">
        <v>0</v>
      </c>
      <c r="J1000">
        <v>26</v>
      </c>
      <c r="K1000">
        <v>30</v>
      </c>
      <c r="L1000">
        <v>44.1</v>
      </c>
      <c r="M1000" s="115">
        <f t="shared" si="1326"/>
        <v>2134.4</v>
      </c>
      <c r="N1000" s="7">
        <v>2692.551301713082</v>
      </c>
      <c r="O1000" s="7">
        <v>2900.746468081386</v>
      </c>
      <c r="P1000" s="7">
        <v>3560.6400000000003</v>
      </c>
      <c r="Q1000" s="121" t="s">
        <v>392</v>
      </c>
      <c r="R1000">
        <v>1</v>
      </c>
      <c r="S1000">
        <v>1</v>
      </c>
      <c r="T1000">
        <v>1</v>
      </c>
      <c r="U1000" t="e">
        <f t="shared" si="1327"/>
        <v>#VALUE!</v>
      </c>
      <c r="V1000">
        <f t="shared" si="1328"/>
        <v>1482</v>
      </c>
      <c r="W1000">
        <f t="shared" si="1329"/>
        <v>1596</v>
      </c>
      <c r="X1000">
        <f t="shared" si="1330"/>
        <v>1960</v>
      </c>
      <c r="Y1000" t="e">
        <f t="shared" si="1304"/>
        <v>#VALUE!</v>
      </c>
      <c r="Z1000">
        <f t="shared" si="1305"/>
        <v>255</v>
      </c>
      <c r="AA1000">
        <f t="shared" si="1306"/>
        <v>275</v>
      </c>
      <c r="AB1000" s="8">
        <f t="shared" si="1307"/>
        <v>337</v>
      </c>
      <c r="AC1000" s="213" t="e">
        <f t="shared" si="1343"/>
        <v>#VALUE!</v>
      </c>
      <c r="AD1000" s="213">
        <f t="shared" si="1344"/>
        <v>0.25239223746186851</v>
      </c>
      <c r="AE1000" s="213">
        <f t="shared" si="1345"/>
        <v>0.29323612039712416</v>
      </c>
      <c r="AF1000" s="213">
        <f t="shared" si="1346"/>
        <v>0.43919838533652961</v>
      </c>
      <c r="AG1000" s="167">
        <f t="shared" si="1331"/>
        <v>1.2760000000000001E-4</v>
      </c>
      <c r="AH1000" s="167">
        <f t="shared" si="1332"/>
        <v>1.7219</v>
      </c>
      <c r="AI1000" s="167">
        <f t="shared" si="1333"/>
        <v>2</v>
      </c>
      <c r="AJ1000" s="167">
        <f t="shared" si="1334"/>
        <v>3.76611E-4</v>
      </c>
      <c r="AK1000" s="115">
        <f t="shared" ref="AK1000:AM1000" si="1365">AK902</f>
        <v>317.17997831584631</v>
      </c>
      <c r="AL1000" s="7">
        <f t="shared" si="1365"/>
        <v>341.70517057946222</v>
      </c>
      <c r="AM1000" s="7">
        <f t="shared" si="1365"/>
        <v>419.44</v>
      </c>
      <c r="AN1000">
        <v>1</v>
      </c>
      <c r="AO1000">
        <v>1</v>
      </c>
      <c r="AP1000">
        <v>1</v>
      </c>
      <c r="AQ1000">
        <f t="shared" si="1336"/>
        <v>357</v>
      </c>
      <c r="AR1000">
        <f t="shared" si="1336"/>
        <v>385</v>
      </c>
      <c r="AS1000">
        <f t="shared" si="1293"/>
        <v>472</v>
      </c>
      <c r="AT1000">
        <f t="shared" si="1309"/>
        <v>154</v>
      </c>
      <c r="AU1000">
        <f t="shared" si="1310"/>
        <v>166</v>
      </c>
      <c r="AV1000" s="8">
        <f t="shared" si="1311"/>
        <v>203</v>
      </c>
      <c r="AW1000" s="213">
        <f t="shared" si="1348"/>
        <v>9.2733661730742101E-2</v>
      </c>
      <c r="AX1000" s="213">
        <f t="shared" si="1349"/>
        <v>0.10762388235803309</v>
      </c>
      <c r="AY1000" s="213">
        <f t="shared" si="1350"/>
        <v>0.16046576990645536</v>
      </c>
      <c r="AZ1000" s="119">
        <f t="shared" si="1364"/>
        <v>0.7</v>
      </c>
      <c r="BA1000" s="1">
        <v>7.9</v>
      </c>
      <c r="BB1000">
        <v>8.8000000000000007</v>
      </c>
      <c r="BC1000">
        <v>12.5</v>
      </c>
      <c r="BE1000" s="7">
        <v>2668</v>
      </c>
      <c r="BG1000" s="123">
        <f t="shared" si="1337"/>
        <v>0.8</v>
      </c>
      <c r="BJ1000">
        <v>0</v>
      </c>
      <c r="BK1000">
        <v>10.9</v>
      </c>
      <c r="BL1000">
        <v>12.8</v>
      </c>
      <c r="BM1000">
        <v>21.85</v>
      </c>
      <c r="BO1000">
        <f t="shared" si="1354"/>
        <v>1</v>
      </c>
      <c r="BP1000">
        <f t="shared" si="1354"/>
        <v>1</v>
      </c>
      <c r="BQ1000">
        <f t="shared" si="1354"/>
        <v>1</v>
      </c>
      <c r="BR1000">
        <f t="shared" si="1338"/>
        <v>357</v>
      </c>
      <c r="BS1000">
        <f t="shared" si="1351"/>
        <v>385</v>
      </c>
      <c r="BT1000">
        <f t="shared" si="1352"/>
        <v>472</v>
      </c>
      <c r="BV1000">
        <f t="shared" si="1339"/>
        <v>0</v>
      </c>
      <c r="BW1000">
        <f t="shared" si="1340"/>
        <v>0</v>
      </c>
      <c r="BX1000">
        <f t="shared" si="1341"/>
        <v>0</v>
      </c>
      <c r="BY1000">
        <f t="shared" si="1318"/>
        <v>1</v>
      </c>
    </row>
    <row r="1001" spans="1:77" x14ac:dyDescent="0.25">
      <c r="A1001" t="str">
        <f t="shared" si="1342"/>
        <v>35021</v>
      </c>
      <c r="D1001">
        <v>3</v>
      </c>
      <c r="E1001">
        <v>50</v>
      </c>
      <c r="F1001">
        <v>40.5</v>
      </c>
      <c r="G1001">
        <v>21</v>
      </c>
      <c r="H1001">
        <v>21.5</v>
      </c>
      <c r="I1001">
        <v>0</v>
      </c>
      <c r="J1001">
        <v>26</v>
      </c>
      <c r="K1001">
        <v>30</v>
      </c>
      <c r="L1001">
        <v>44.1</v>
      </c>
      <c r="M1001" s="115">
        <f t="shared" si="1326"/>
        <v>2272</v>
      </c>
      <c r="N1001" s="7">
        <v>3556.1815292902165</v>
      </c>
      <c r="O1001" s="7">
        <v>3807.8845891872675</v>
      </c>
      <c r="P1001" s="7">
        <v>5249.2599999999993</v>
      </c>
      <c r="Q1001" s="121" t="s">
        <v>392</v>
      </c>
      <c r="R1001">
        <v>1</v>
      </c>
      <c r="S1001">
        <v>1</v>
      </c>
      <c r="T1001">
        <v>1</v>
      </c>
      <c r="U1001" t="e">
        <f t="shared" si="1327"/>
        <v>#VALUE!</v>
      </c>
      <c r="V1001">
        <f t="shared" si="1328"/>
        <v>1957</v>
      </c>
      <c r="W1001">
        <f t="shared" si="1329"/>
        <v>2096</v>
      </c>
      <c r="X1001">
        <f t="shared" si="1330"/>
        <v>2889</v>
      </c>
      <c r="Y1001" t="e">
        <f t="shared" si="1304"/>
        <v>#VALUE!</v>
      </c>
      <c r="Z1001">
        <f t="shared" si="1305"/>
        <v>337</v>
      </c>
      <c r="AA1001">
        <f t="shared" si="1306"/>
        <v>361</v>
      </c>
      <c r="AB1001" s="8">
        <f t="shared" si="1307"/>
        <v>497</v>
      </c>
      <c r="AC1001" s="213" t="e">
        <f t="shared" si="1343"/>
        <v>#VALUE!</v>
      </c>
      <c r="AD1001" s="213">
        <f t="shared" si="1344"/>
        <v>0.61237208637285934</v>
      </c>
      <c r="AE1001" s="213">
        <f t="shared" si="1345"/>
        <v>0.70182853580223492</v>
      </c>
      <c r="AF1001" s="213">
        <f t="shared" si="1346"/>
        <v>1.3229628087271896</v>
      </c>
      <c r="AG1001" s="167">
        <f t="shared" si="1331"/>
        <v>1.2760000000000001E-4</v>
      </c>
      <c r="AH1001" s="167">
        <f t="shared" si="1332"/>
        <v>1.7219</v>
      </c>
      <c r="AI1001" s="167">
        <f t="shared" si="1333"/>
        <v>4</v>
      </c>
      <c r="AJ1001" s="167">
        <f t="shared" si="1334"/>
        <v>5.1420100000000005E-4</v>
      </c>
      <c r="AK1001" s="115">
        <f t="shared" ref="AK1001:AM1001" si="1366">AK903</f>
        <v>445.64897406447591</v>
      </c>
      <c r="AL1001" s="7">
        <f t="shared" si="1366"/>
        <v>477.19157375690452</v>
      </c>
      <c r="AM1001" s="7">
        <f t="shared" si="1366"/>
        <v>657.82</v>
      </c>
      <c r="AN1001">
        <v>1</v>
      </c>
      <c r="AO1001">
        <v>1</v>
      </c>
      <c r="AP1001">
        <v>1</v>
      </c>
      <c r="AQ1001">
        <f t="shared" si="1336"/>
        <v>502</v>
      </c>
      <c r="AR1001">
        <f t="shared" si="1336"/>
        <v>537</v>
      </c>
      <c r="AS1001">
        <f t="shared" si="1293"/>
        <v>741</v>
      </c>
      <c r="AT1001">
        <f t="shared" si="1309"/>
        <v>216</v>
      </c>
      <c r="AU1001">
        <f t="shared" si="1310"/>
        <v>231</v>
      </c>
      <c r="AV1001" s="8">
        <f t="shared" si="1311"/>
        <v>319</v>
      </c>
      <c r="AW1001" s="213">
        <f t="shared" si="1348"/>
        <v>0.25374050059068026</v>
      </c>
      <c r="AX1001" s="213">
        <f t="shared" si="1349"/>
        <v>0.28981169713826199</v>
      </c>
      <c r="AY1001" s="213">
        <f t="shared" si="1350"/>
        <v>0.54925492516355467</v>
      </c>
      <c r="AZ1001" s="119">
        <f t="shared" si="1364"/>
        <v>1.3</v>
      </c>
      <c r="BA1001" s="1">
        <v>7.9</v>
      </c>
      <c r="BB1001">
        <v>8.8000000000000007</v>
      </c>
      <c r="BC1001">
        <v>12.5</v>
      </c>
      <c r="BE1001" s="7">
        <v>2840</v>
      </c>
      <c r="BG1001" s="123">
        <f t="shared" si="1337"/>
        <v>0.8</v>
      </c>
      <c r="BJ1001">
        <v>0</v>
      </c>
      <c r="BK1001">
        <v>10.9</v>
      </c>
      <c r="BL1001">
        <v>12.8</v>
      </c>
      <c r="BM1001">
        <v>21.85</v>
      </c>
      <c r="BO1001">
        <f t="shared" si="1354"/>
        <v>1</v>
      </c>
      <c r="BP1001">
        <f t="shared" si="1354"/>
        <v>1</v>
      </c>
      <c r="BQ1001">
        <f t="shared" si="1354"/>
        <v>1</v>
      </c>
      <c r="BR1001">
        <f t="shared" si="1338"/>
        <v>502</v>
      </c>
      <c r="BS1001">
        <f t="shared" si="1351"/>
        <v>537</v>
      </c>
      <c r="BT1001">
        <f t="shared" si="1352"/>
        <v>741</v>
      </c>
      <c r="BV1001">
        <f t="shared" si="1339"/>
        <v>0</v>
      </c>
      <c r="BW1001">
        <f t="shared" si="1340"/>
        <v>0</v>
      </c>
      <c r="BX1001">
        <f t="shared" si="1341"/>
        <v>0</v>
      </c>
      <c r="BY1001">
        <f t="shared" si="1318"/>
        <v>1</v>
      </c>
    </row>
    <row r="1002" spans="1:77" x14ac:dyDescent="0.25">
      <c r="A1002" t="str">
        <f t="shared" si="1342"/>
        <v>35010</v>
      </c>
      <c r="D1002">
        <v>3</v>
      </c>
      <c r="E1002">
        <v>50</v>
      </c>
      <c r="F1002">
        <v>40.5</v>
      </c>
      <c r="G1002">
        <v>10</v>
      </c>
      <c r="H1002">
        <v>11.5</v>
      </c>
      <c r="I1002">
        <v>0</v>
      </c>
      <c r="J1002">
        <v>26</v>
      </c>
      <c r="K1002">
        <v>30</v>
      </c>
      <c r="L1002">
        <v>44</v>
      </c>
      <c r="M1002" s="115">
        <f t="shared" si="1326"/>
        <v>1161.9000000000001</v>
      </c>
      <c r="N1002" s="7">
        <v>1924.9914127028867</v>
      </c>
      <c r="O1002" s="7">
        <v>2079.6202422788024</v>
      </c>
      <c r="P1002" s="7">
        <v>2589.7800000000002</v>
      </c>
      <c r="Q1002" s="121" t="s">
        <v>392</v>
      </c>
      <c r="R1002">
        <v>1</v>
      </c>
      <c r="S1002">
        <v>1</v>
      </c>
      <c r="T1002">
        <v>1</v>
      </c>
      <c r="U1002" t="e">
        <f t="shared" si="1327"/>
        <v>#VALUE!</v>
      </c>
      <c r="V1002">
        <f t="shared" si="1328"/>
        <v>1059</v>
      </c>
      <c r="W1002">
        <f t="shared" si="1329"/>
        <v>1144</v>
      </c>
      <c r="X1002">
        <f t="shared" si="1330"/>
        <v>1425</v>
      </c>
      <c r="Y1002" t="e">
        <f t="shared" si="1304"/>
        <v>#VALUE!</v>
      </c>
      <c r="Z1002">
        <f t="shared" si="1305"/>
        <v>182</v>
      </c>
      <c r="AA1002">
        <f t="shared" si="1306"/>
        <v>197</v>
      </c>
      <c r="AB1002" s="8">
        <f t="shared" si="1307"/>
        <v>245</v>
      </c>
      <c r="AC1002" s="213" t="e">
        <f t="shared" si="1343"/>
        <v>#VALUE!</v>
      </c>
      <c r="AD1002" s="213">
        <f t="shared" si="1344"/>
        <v>0.14229833425390079</v>
      </c>
      <c r="AE1002" s="213">
        <f t="shared" si="1345"/>
        <v>0.1661589281355097</v>
      </c>
      <c r="AF1002" s="213">
        <f t="shared" si="1346"/>
        <v>0.25469424501364962</v>
      </c>
      <c r="AG1002" s="167">
        <f t="shared" si="1331"/>
        <v>3.969E-4</v>
      </c>
      <c r="AH1002" s="167">
        <f t="shared" si="1332"/>
        <v>1.7345999999999999</v>
      </c>
      <c r="AI1002" s="167">
        <f t="shared" si="1333"/>
        <v>2</v>
      </c>
      <c r="AJ1002" s="167">
        <f t="shared" si="1334"/>
        <v>3.6734700000000002E-4</v>
      </c>
      <c r="AK1002" s="115">
        <f t="shared" ref="AK1002:AM1002" si="1367">AK904</f>
        <v>266.87553260000635</v>
      </c>
      <c r="AL1002" s="7">
        <f t="shared" si="1367"/>
        <v>288.31284965818764</v>
      </c>
      <c r="AM1002" s="7">
        <f t="shared" si="1367"/>
        <v>359.04</v>
      </c>
      <c r="AN1002">
        <v>1</v>
      </c>
      <c r="AO1002">
        <v>1</v>
      </c>
      <c r="AP1002">
        <v>1</v>
      </c>
      <c r="AQ1002">
        <f t="shared" si="1336"/>
        <v>301</v>
      </c>
      <c r="AR1002">
        <f t="shared" si="1336"/>
        <v>325</v>
      </c>
      <c r="AS1002">
        <f t="shared" si="1293"/>
        <v>404</v>
      </c>
      <c r="AT1002">
        <f t="shared" si="1309"/>
        <v>129</v>
      </c>
      <c r="AU1002">
        <f t="shared" si="1310"/>
        <v>140</v>
      </c>
      <c r="AV1002" s="8">
        <f t="shared" si="1311"/>
        <v>174</v>
      </c>
      <c r="AW1002" s="213">
        <f t="shared" si="1348"/>
        <v>7.2596279315117807E-2</v>
      </c>
      <c r="AX1002" s="213">
        <f t="shared" si="1349"/>
        <v>8.5183832638702703E-2</v>
      </c>
      <c r="AY1002" s="213">
        <f t="shared" si="1350"/>
        <v>0.13031640151658816</v>
      </c>
      <c r="AZ1002" s="119">
        <f t="shared" si="1364"/>
        <v>0.3</v>
      </c>
      <c r="BA1002" s="1">
        <v>8.9</v>
      </c>
      <c r="BB1002">
        <v>9.9</v>
      </c>
      <c r="BC1002">
        <v>14.8</v>
      </c>
      <c r="BE1002" s="7">
        <v>1291</v>
      </c>
      <c r="BG1002" s="123">
        <f t="shared" si="1337"/>
        <v>0.9</v>
      </c>
      <c r="BJ1002">
        <v>0</v>
      </c>
      <c r="BK1002">
        <v>11.8</v>
      </c>
      <c r="BL1002">
        <v>13.7</v>
      </c>
      <c r="BM1002">
        <v>21.85</v>
      </c>
      <c r="BO1002">
        <f t="shared" si="1354"/>
        <v>1</v>
      </c>
      <c r="BP1002">
        <f t="shared" si="1354"/>
        <v>1</v>
      </c>
      <c r="BQ1002">
        <f t="shared" si="1354"/>
        <v>1</v>
      </c>
      <c r="BR1002">
        <f t="shared" si="1338"/>
        <v>301</v>
      </c>
      <c r="BS1002">
        <f t="shared" si="1351"/>
        <v>325</v>
      </c>
      <c r="BT1002">
        <f t="shared" si="1352"/>
        <v>404</v>
      </c>
      <c r="BV1002">
        <f t="shared" si="1339"/>
        <v>0</v>
      </c>
      <c r="BW1002">
        <f t="shared" si="1340"/>
        <v>0</v>
      </c>
      <c r="BX1002">
        <f t="shared" si="1341"/>
        <v>0</v>
      </c>
      <c r="BY1002">
        <f t="shared" si="1318"/>
        <v>1</v>
      </c>
    </row>
    <row r="1003" spans="1:77" x14ac:dyDescent="0.25">
      <c r="A1003" t="str">
        <f t="shared" si="1342"/>
        <v>35011</v>
      </c>
      <c r="D1003">
        <v>3</v>
      </c>
      <c r="E1003">
        <v>50</v>
      </c>
      <c r="F1003">
        <v>40.5</v>
      </c>
      <c r="G1003">
        <v>11</v>
      </c>
      <c r="H1003">
        <v>11.5</v>
      </c>
      <c r="I1003">
        <v>0</v>
      </c>
      <c r="J1003">
        <v>26</v>
      </c>
      <c r="K1003">
        <v>30</v>
      </c>
      <c r="L1003">
        <v>44</v>
      </c>
      <c r="M1003" s="115">
        <f t="shared" si="1326"/>
        <v>1130.8400000000001</v>
      </c>
      <c r="N1003" s="7">
        <v>2611.8926414972211</v>
      </c>
      <c r="O1003" s="7">
        <v>2821.6982019103875</v>
      </c>
      <c r="P1003" s="7">
        <v>3513.9</v>
      </c>
      <c r="Q1003" s="121" t="s">
        <v>392</v>
      </c>
      <c r="R1003">
        <v>1</v>
      </c>
      <c r="S1003">
        <v>1</v>
      </c>
      <c r="T1003">
        <v>1</v>
      </c>
      <c r="U1003" t="e">
        <f t="shared" si="1327"/>
        <v>#VALUE!</v>
      </c>
      <c r="V1003">
        <f t="shared" si="1328"/>
        <v>1437</v>
      </c>
      <c r="W1003">
        <f t="shared" si="1329"/>
        <v>1553</v>
      </c>
      <c r="X1003">
        <f t="shared" si="1330"/>
        <v>1934</v>
      </c>
      <c r="Y1003" t="e">
        <f t="shared" si="1304"/>
        <v>#VALUE!</v>
      </c>
      <c r="Z1003">
        <f t="shared" si="1305"/>
        <v>247</v>
      </c>
      <c r="AA1003">
        <f t="shared" si="1306"/>
        <v>267</v>
      </c>
      <c r="AB1003" s="8">
        <f t="shared" si="1307"/>
        <v>333</v>
      </c>
      <c r="AC1003" s="213" t="e">
        <f t="shared" si="1343"/>
        <v>#VALUE!</v>
      </c>
      <c r="AD1003" s="213">
        <f t="shared" si="1344"/>
        <v>0.42166498346517917</v>
      </c>
      <c r="AE1003" s="213">
        <f t="shared" si="1345"/>
        <v>0.49084406666281616</v>
      </c>
      <c r="AF1003" s="213">
        <f t="shared" si="1346"/>
        <v>0.75556251719787515</v>
      </c>
      <c r="AG1003" s="167">
        <f t="shared" si="1331"/>
        <v>3.969E-4</v>
      </c>
      <c r="AH1003" s="167">
        <f t="shared" si="1332"/>
        <v>1.7345999999999999</v>
      </c>
      <c r="AI1003" s="167">
        <f t="shared" si="1333"/>
        <v>4</v>
      </c>
      <c r="AJ1003" s="167">
        <f t="shared" si="1334"/>
        <v>5.7428799999999995E-4</v>
      </c>
      <c r="AK1003" s="115">
        <f t="shared" ref="AK1003:AM1003" si="1368">AK905</f>
        <v>437</v>
      </c>
      <c r="AL1003" s="7">
        <f t="shared" si="1368"/>
        <v>473</v>
      </c>
      <c r="AM1003" s="7">
        <f t="shared" si="1368"/>
        <v>589</v>
      </c>
      <c r="AN1003">
        <v>1</v>
      </c>
      <c r="AO1003">
        <v>1</v>
      </c>
      <c r="AP1003">
        <v>1</v>
      </c>
      <c r="AQ1003">
        <f t="shared" si="1336"/>
        <v>492</v>
      </c>
      <c r="AR1003">
        <f t="shared" si="1336"/>
        <v>533</v>
      </c>
      <c r="AS1003">
        <f t="shared" si="1293"/>
        <v>663</v>
      </c>
      <c r="AT1003">
        <f t="shared" si="1309"/>
        <v>212</v>
      </c>
      <c r="AU1003">
        <f t="shared" si="1310"/>
        <v>229</v>
      </c>
      <c r="AV1003" s="8">
        <f t="shared" si="1311"/>
        <v>285</v>
      </c>
      <c r="AW1003" s="213">
        <f t="shared" si="1348"/>
        <v>0.31301884254146045</v>
      </c>
      <c r="AX1003" s="213">
        <f t="shared" si="1349"/>
        <v>0.3638124027946455</v>
      </c>
      <c r="AY1003" s="213">
        <f t="shared" si="1350"/>
        <v>0.55750314599864048</v>
      </c>
      <c r="AZ1003" s="119">
        <f t="shared" si="1364"/>
        <v>0.7</v>
      </c>
      <c r="BA1003" s="1">
        <v>8.9</v>
      </c>
      <c r="BB1003">
        <v>9.9</v>
      </c>
      <c r="BC1003">
        <v>14.8</v>
      </c>
      <c r="BE1003" s="7">
        <v>1663</v>
      </c>
      <c r="BG1003" s="123">
        <f t="shared" si="1337"/>
        <v>0.68</v>
      </c>
      <c r="BJ1003">
        <v>0</v>
      </c>
      <c r="BK1003">
        <v>11.8</v>
      </c>
      <c r="BL1003">
        <v>13.7</v>
      </c>
      <c r="BM1003">
        <v>21.85</v>
      </c>
      <c r="BO1003">
        <f t="shared" si="1354"/>
        <v>1</v>
      </c>
      <c r="BP1003">
        <f t="shared" si="1354"/>
        <v>1</v>
      </c>
      <c r="BQ1003">
        <f t="shared" si="1354"/>
        <v>1</v>
      </c>
      <c r="BR1003">
        <f t="shared" si="1338"/>
        <v>492</v>
      </c>
      <c r="BS1003">
        <f t="shared" si="1351"/>
        <v>533</v>
      </c>
      <c r="BT1003">
        <f t="shared" si="1352"/>
        <v>663</v>
      </c>
      <c r="BV1003">
        <f t="shared" si="1339"/>
        <v>0</v>
      </c>
      <c r="BW1003">
        <f t="shared" si="1340"/>
        <v>0</v>
      </c>
      <c r="BX1003">
        <f t="shared" si="1341"/>
        <v>0</v>
      </c>
      <c r="BY1003">
        <f t="shared" si="1318"/>
        <v>1</v>
      </c>
    </row>
    <row r="1004" spans="1:77" x14ac:dyDescent="0.25">
      <c r="A1004" t="str">
        <f t="shared" si="1342"/>
        <v>35015</v>
      </c>
      <c r="D1004">
        <v>3</v>
      </c>
      <c r="E1004">
        <v>50</v>
      </c>
      <c r="F1004">
        <v>40.5</v>
      </c>
      <c r="G1004">
        <v>15</v>
      </c>
      <c r="H1004">
        <v>16.5</v>
      </c>
      <c r="I1004">
        <v>0</v>
      </c>
      <c r="J1004">
        <v>26</v>
      </c>
      <c r="K1004">
        <v>30</v>
      </c>
      <c r="L1004">
        <v>44.8</v>
      </c>
      <c r="M1004" s="115">
        <f t="shared" si="1326"/>
        <v>1664.8000000000002</v>
      </c>
      <c r="N1004" s="7">
        <v>2216.9073865755149</v>
      </c>
      <c r="O1004" s="7">
        <v>2373.9948983307781</v>
      </c>
      <c r="P1004" s="7">
        <v>3302.76</v>
      </c>
      <c r="Q1004" s="121" t="s">
        <v>392</v>
      </c>
      <c r="R1004">
        <v>1</v>
      </c>
      <c r="S1004">
        <v>1</v>
      </c>
      <c r="T1004">
        <v>1</v>
      </c>
      <c r="U1004" t="e">
        <f t="shared" si="1327"/>
        <v>#VALUE!</v>
      </c>
      <c r="V1004">
        <f t="shared" si="1328"/>
        <v>1220</v>
      </c>
      <c r="W1004">
        <f t="shared" si="1329"/>
        <v>1307</v>
      </c>
      <c r="X1004">
        <f t="shared" si="1330"/>
        <v>1818</v>
      </c>
      <c r="Y1004" t="e">
        <f t="shared" si="1304"/>
        <v>#VALUE!</v>
      </c>
      <c r="Z1004">
        <f t="shared" si="1305"/>
        <v>210</v>
      </c>
      <c r="AA1004">
        <f t="shared" si="1306"/>
        <v>225</v>
      </c>
      <c r="AB1004" s="8">
        <f t="shared" si="1307"/>
        <v>313</v>
      </c>
      <c r="AC1004" s="213" t="e">
        <f t="shared" si="1343"/>
        <v>#VALUE!</v>
      </c>
      <c r="AD1004" s="213">
        <f t="shared" si="1344"/>
        <v>0.21424540881696033</v>
      </c>
      <c r="AE1004" s="213">
        <f t="shared" si="1345"/>
        <v>0.24562772645979991</v>
      </c>
      <c r="AF1004" s="213">
        <f t="shared" si="1346"/>
        <v>0.47255531705345388</v>
      </c>
      <c r="AG1004" s="167">
        <f t="shared" si="1331"/>
        <v>2.0829999999999999E-4</v>
      </c>
      <c r="AH1004" s="167">
        <f t="shared" si="1332"/>
        <v>1.724</v>
      </c>
      <c r="AI1004" s="167">
        <f t="shared" si="1333"/>
        <v>2</v>
      </c>
      <c r="AJ1004" s="167">
        <f t="shared" si="1334"/>
        <v>4.6182900000000003E-4</v>
      </c>
      <c r="AK1004" s="115">
        <f t="shared" ref="AK1004:AM1004" si="1369">AK906</f>
        <v>302.61675876046246</v>
      </c>
      <c r="AL1004" s="7">
        <f t="shared" si="1369"/>
        <v>324.05983479376272</v>
      </c>
      <c r="AM1004" s="7">
        <f t="shared" si="1369"/>
        <v>450.84</v>
      </c>
      <c r="AN1004">
        <v>1</v>
      </c>
      <c r="AO1004">
        <v>1</v>
      </c>
      <c r="AP1004">
        <v>1</v>
      </c>
      <c r="AQ1004">
        <f t="shared" si="1336"/>
        <v>341</v>
      </c>
      <c r="AR1004">
        <f t="shared" si="1336"/>
        <v>365</v>
      </c>
      <c r="AS1004">
        <f t="shared" si="1293"/>
        <v>508</v>
      </c>
      <c r="AT1004">
        <f t="shared" si="1309"/>
        <v>147</v>
      </c>
      <c r="AU1004">
        <f t="shared" si="1310"/>
        <v>157</v>
      </c>
      <c r="AV1004" s="8">
        <f t="shared" si="1311"/>
        <v>218</v>
      </c>
      <c r="AW1004" s="213">
        <f t="shared" si="1348"/>
        <v>0.1057229803541009</v>
      </c>
      <c r="AX1004" s="213">
        <f t="shared" si="1349"/>
        <v>0.12043364691537217</v>
      </c>
      <c r="AY1004" s="213">
        <f t="shared" si="1350"/>
        <v>0.23071769536319933</v>
      </c>
      <c r="AZ1004" s="119">
        <f t="shared" si="1364"/>
        <v>0.5</v>
      </c>
      <c r="BA1004" s="1">
        <v>8.6999999999999993</v>
      </c>
      <c r="BB1004">
        <v>9.8000000000000007</v>
      </c>
      <c r="BC1004">
        <v>14.3</v>
      </c>
      <c r="BE1004" s="7">
        <v>2081</v>
      </c>
      <c r="BG1004" s="123">
        <f t="shared" si="1337"/>
        <v>0.8</v>
      </c>
      <c r="BJ1004">
        <v>0</v>
      </c>
      <c r="BK1004">
        <v>10.6</v>
      </c>
      <c r="BL1004">
        <v>12.5</v>
      </c>
      <c r="BM1004">
        <v>21.85</v>
      </c>
      <c r="BO1004">
        <f t="shared" si="1354"/>
        <v>1</v>
      </c>
      <c r="BP1004">
        <f t="shared" si="1354"/>
        <v>1</v>
      </c>
      <c r="BQ1004">
        <f t="shared" si="1354"/>
        <v>1</v>
      </c>
      <c r="BR1004">
        <f t="shared" si="1338"/>
        <v>341</v>
      </c>
      <c r="BS1004">
        <f t="shared" si="1351"/>
        <v>365</v>
      </c>
      <c r="BT1004">
        <f t="shared" si="1352"/>
        <v>508</v>
      </c>
      <c r="BV1004">
        <f t="shared" si="1339"/>
        <v>0</v>
      </c>
      <c r="BW1004">
        <f t="shared" si="1340"/>
        <v>0</v>
      </c>
      <c r="BX1004">
        <f t="shared" si="1341"/>
        <v>0</v>
      </c>
      <c r="BY1004">
        <f t="shared" si="1318"/>
        <v>1</v>
      </c>
    </row>
    <row r="1005" spans="1:77" x14ac:dyDescent="0.25">
      <c r="A1005" t="str">
        <f t="shared" si="1342"/>
        <v>35016</v>
      </c>
      <c r="D1005">
        <v>3</v>
      </c>
      <c r="E1005">
        <v>50</v>
      </c>
      <c r="F1005">
        <v>40.5</v>
      </c>
      <c r="G1005">
        <v>16</v>
      </c>
      <c r="H1005">
        <v>16.5</v>
      </c>
      <c r="I1005">
        <v>0</v>
      </c>
      <c r="J1005">
        <v>26</v>
      </c>
      <c r="K1005">
        <v>30</v>
      </c>
      <c r="L1005">
        <v>44.8</v>
      </c>
      <c r="M1005" s="115">
        <f t="shared" si="1326"/>
        <v>1549.0400000000002</v>
      </c>
      <c r="N1005" s="7">
        <v>3241.8333772189817</v>
      </c>
      <c r="O1005" s="7">
        <v>3471.5459677567114</v>
      </c>
      <c r="P1005" s="7">
        <v>4829.7</v>
      </c>
      <c r="Q1005" s="121" t="s">
        <v>392</v>
      </c>
      <c r="R1005">
        <v>1</v>
      </c>
      <c r="S1005">
        <v>1</v>
      </c>
      <c r="T1005">
        <v>1</v>
      </c>
      <c r="U1005" t="e">
        <f t="shared" si="1327"/>
        <v>#VALUE!</v>
      </c>
      <c r="V1005">
        <f t="shared" si="1328"/>
        <v>1784</v>
      </c>
      <c r="W1005">
        <f t="shared" si="1329"/>
        <v>1911</v>
      </c>
      <c r="X1005">
        <f t="shared" si="1330"/>
        <v>2658</v>
      </c>
      <c r="Y1005" t="e">
        <f t="shared" si="1304"/>
        <v>#VALUE!</v>
      </c>
      <c r="Z1005">
        <f t="shared" si="1305"/>
        <v>307</v>
      </c>
      <c r="AA1005">
        <f t="shared" si="1306"/>
        <v>329</v>
      </c>
      <c r="AB1005" s="8">
        <f t="shared" si="1307"/>
        <v>457</v>
      </c>
      <c r="AC1005" s="213" t="e">
        <f t="shared" si="1343"/>
        <v>#VALUE!</v>
      </c>
      <c r="AD1005" s="213">
        <f t="shared" si="1344"/>
        <v>1.3428388424979105</v>
      </c>
      <c r="AE1005" s="213">
        <f t="shared" si="1345"/>
        <v>1.5409682818609234</v>
      </c>
      <c r="AF1005" s="213">
        <f t="shared" si="1346"/>
        <v>2.9626386542421903</v>
      </c>
      <c r="AG1005" s="167">
        <f t="shared" si="1331"/>
        <v>2.0829999999999999E-4</v>
      </c>
      <c r="AH1005" s="167">
        <f t="shared" si="1332"/>
        <v>1.724</v>
      </c>
      <c r="AI1005" s="167">
        <f t="shared" si="1333"/>
        <v>4</v>
      </c>
      <c r="AJ1005" s="167">
        <f t="shared" si="1334"/>
        <v>1.392796E-3</v>
      </c>
      <c r="AK1005" s="115">
        <f t="shared" ref="AK1005:AM1005" si="1370">AK907</f>
        <v>496</v>
      </c>
      <c r="AL1005" s="7">
        <f t="shared" si="1370"/>
        <v>532</v>
      </c>
      <c r="AM1005" s="7">
        <f t="shared" si="1370"/>
        <v>740</v>
      </c>
      <c r="AN1005">
        <v>1</v>
      </c>
      <c r="AO1005">
        <v>1</v>
      </c>
      <c r="AP1005">
        <v>1</v>
      </c>
      <c r="AQ1005">
        <f t="shared" si="1336"/>
        <v>559</v>
      </c>
      <c r="AR1005">
        <f t="shared" si="1336"/>
        <v>599</v>
      </c>
      <c r="AS1005">
        <f t="shared" si="1293"/>
        <v>833</v>
      </c>
      <c r="AT1005">
        <f t="shared" si="1309"/>
        <v>240</v>
      </c>
      <c r="AU1005">
        <f t="shared" si="1310"/>
        <v>258</v>
      </c>
      <c r="AV1005" s="8">
        <f t="shared" si="1311"/>
        <v>358</v>
      </c>
      <c r="AW1005" s="213">
        <f t="shared" si="1348"/>
        <v>0.82309555916661303</v>
      </c>
      <c r="AX1005" s="213">
        <f t="shared" si="1349"/>
        <v>0.95034730391565514</v>
      </c>
      <c r="AY1005" s="213">
        <f t="shared" si="1350"/>
        <v>1.8228672765058258</v>
      </c>
      <c r="AZ1005" s="119">
        <f t="shared" si="1364"/>
        <v>1</v>
      </c>
      <c r="BA1005" s="1">
        <v>8.6999999999999993</v>
      </c>
      <c r="BB1005">
        <v>9.8000000000000007</v>
      </c>
      <c r="BC1005">
        <v>14.3</v>
      </c>
      <c r="BE1005" s="7">
        <v>2278</v>
      </c>
      <c r="BG1005" s="123">
        <f t="shared" si="1337"/>
        <v>0.68</v>
      </c>
      <c r="BJ1005">
        <v>0</v>
      </c>
      <c r="BK1005">
        <v>10.6</v>
      </c>
      <c r="BL1005">
        <v>12.5</v>
      </c>
      <c r="BM1005">
        <v>21.85</v>
      </c>
      <c r="BO1005">
        <f t="shared" si="1354"/>
        <v>1</v>
      </c>
      <c r="BP1005">
        <f t="shared" si="1354"/>
        <v>1</v>
      </c>
      <c r="BQ1005">
        <f t="shared" si="1354"/>
        <v>1</v>
      </c>
      <c r="BR1005">
        <f t="shared" si="1338"/>
        <v>559</v>
      </c>
      <c r="BS1005">
        <f t="shared" si="1351"/>
        <v>599</v>
      </c>
      <c r="BT1005">
        <f t="shared" si="1352"/>
        <v>833</v>
      </c>
      <c r="BV1005">
        <f t="shared" si="1339"/>
        <v>0</v>
      </c>
      <c r="BW1005">
        <f t="shared" si="1340"/>
        <v>0</v>
      </c>
      <c r="BX1005">
        <f t="shared" si="1341"/>
        <v>0</v>
      </c>
      <c r="BY1005">
        <f t="shared" si="1318"/>
        <v>1</v>
      </c>
    </row>
    <row r="1006" spans="1:77" x14ac:dyDescent="0.25">
      <c r="A1006" t="str">
        <f t="shared" si="1342"/>
        <v>35020</v>
      </c>
      <c r="D1006">
        <v>3</v>
      </c>
      <c r="E1006">
        <v>50</v>
      </c>
      <c r="F1006">
        <v>40.5</v>
      </c>
      <c r="G1006">
        <v>20</v>
      </c>
      <c r="H1006">
        <v>21.5</v>
      </c>
      <c r="I1006">
        <v>0</v>
      </c>
      <c r="J1006">
        <v>26</v>
      </c>
      <c r="K1006">
        <v>30</v>
      </c>
      <c r="L1006">
        <v>44.8</v>
      </c>
      <c r="M1006" s="115">
        <f t="shared" si="1326"/>
        <v>2328</v>
      </c>
      <c r="N1006" s="7">
        <v>3079.6829926739365</v>
      </c>
      <c r="O1006" s="7">
        <v>3327.0647594078355</v>
      </c>
      <c r="P1006" s="7">
        <v>4143.24</v>
      </c>
      <c r="Q1006" s="121" t="s">
        <v>392</v>
      </c>
      <c r="R1006">
        <v>1</v>
      </c>
      <c r="S1006">
        <v>1</v>
      </c>
      <c r="T1006">
        <v>1</v>
      </c>
      <c r="U1006" t="e">
        <f t="shared" si="1327"/>
        <v>#VALUE!</v>
      </c>
      <c r="V1006">
        <f t="shared" si="1328"/>
        <v>1695</v>
      </c>
      <c r="W1006">
        <f t="shared" si="1329"/>
        <v>1831</v>
      </c>
      <c r="X1006">
        <f t="shared" si="1330"/>
        <v>2280</v>
      </c>
      <c r="Y1006" t="e">
        <f t="shared" si="1304"/>
        <v>#VALUE!</v>
      </c>
      <c r="Z1006">
        <f t="shared" si="1305"/>
        <v>292</v>
      </c>
      <c r="AA1006">
        <f t="shared" si="1306"/>
        <v>315</v>
      </c>
      <c r="AB1006" s="8">
        <f t="shared" si="1307"/>
        <v>392</v>
      </c>
      <c r="AC1006" s="213" t="e">
        <f t="shared" si="1343"/>
        <v>#VALUE!</v>
      </c>
      <c r="AD1006" s="213">
        <f t="shared" si="1344"/>
        <v>0.33034800378027102</v>
      </c>
      <c r="AE1006" s="213">
        <f t="shared" si="1345"/>
        <v>0.38405853596297518</v>
      </c>
      <c r="AF1006" s="213">
        <f t="shared" si="1346"/>
        <v>0.59313898202435134</v>
      </c>
      <c r="AG1006" s="167">
        <f t="shared" si="1331"/>
        <v>1.2760000000000001E-4</v>
      </c>
      <c r="AH1006" s="167">
        <f t="shared" si="1332"/>
        <v>1.7219</v>
      </c>
      <c r="AI1006" s="167">
        <f t="shared" si="1333"/>
        <v>2</v>
      </c>
      <c r="AJ1006" s="167">
        <f t="shared" si="1334"/>
        <v>3.76611E-4</v>
      </c>
      <c r="AK1006" s="115">
        <f t="shared" ref="AK1006:AM1006" si="1371">AK908</f>
        <v>380.60090160569081</v>
      </c>
      <c r="AL1006" s="7">
        <f t="shared" si="1371"/>
        <v>411.17343900116532</v>
      </c>
      <c r="AM1006" s="7">
        <f t="shared" si="1371"/>
        <v>512.04</v>
      </c>
      <c r="AN1006">
        <v>1</v>
      </c>
      <c r="AO1006">
        <v>1</v>
      </c>
      <c r="AP1006">
        <v>1</v>
      </c>
      <c r="AQ1006">
        <f t="shared" si="1336"/>
        <v>429</v>
      </c>
      <c r="AR1006">
        <f t="shared" si="1336"/>
        <v>463</v>
      </c>
      <c r="AS1006">
        <f t="shared" si="1293"/>
        <v>577</v>
      </c>
      <c r="AT1006">
        <f t="shared" si="1309"/>
        <v>184</v>
      </c>
      <c r="AU1006">
        <f t="shared" si="1310"/>
        <v>199</v>
      </c>
      <c r="AV1006" s="8">
        <f t="shared" si="1311"/>
        <v>248</v>
      </c>
      <c r="AW1006" s="213">
        <f t="shared" si="1348"/>
        <v>0.13202412573774117</v>
      </c>
      <c r="AX1006" s="213">
        <f t="shared" si="1349"/>
        <v>0.1542489497804331</v>
      </c>
      <c r="AY1006" s="213">
        <f t="shared" si="1350"/>
        <v>0.23881673280914789</v>
      </c>
      <c r="AZ1006" s="119">
        <f t="shared" si="1364"/>
        <v>0.7</v>
      </c>
      <c r="BA1006" s="1">
        <v>8.6999999999999993</v>
      </c>
      <c r="BB1006">
        <v>9.8000000000000007</v>
      </c>
      <c r="BC1006">
        <v>14.3</v>
      </c>
      <c r="BE1006" s="7">
        <v>2910</v>
      </c>
      <c r="BG1006" s="123">
        <f t="shared" si="1337"/>
        <v>0.8</v>
      </c>
      <c r="BJ1006">
        <v>0</v>
      </c>
      <c r="BK1006">
        <v>10.6</v>
      </c>
      <c r="BL1006">
        <v>12.5</v>
      </c>
      <c r="BM1006">
        <v>21.85</v>
      </c>
      <c r="BO1006">
        <f t="shared" si="1354"/>
        <v>1</v>
      </c>
      <c r="BP1006">
        <f t="shared" si="1354"/>
        <v>1</v>
      </c>
      <c r="BQ1006">
        <f t="shared" si="1354"/>
        <v>1</v>
      </c>
      <c r="BR1006">
        <f t="shared" si="1338"/>
        <v>429</v>
      </c>
      <c r="BS1006">
        <f t="shared" si="1351"/>
        <v>463</v>
      </c>
      <c r="BT1006">
        <f t="shared" si="1352"/>
        <v>577</v>
      </c>
      <c r="BV1006">
        <f t="shared" si="1339"/>
        <v>0</v>
      </c>
      <c r="BW1006">
        <f t="shared" si="1340"/>
        <v>0</v>
      </c>
      <c r="BX1006">
        <f t="shared" si="1341"/>
        <v>0</v>
      </c>
      <c r="BY1006">
        <f t="shared" si="1318"/>
        <v>1</v>
      </c>
    </row>
    <row r="1007" spans="1:77" x14ac:dyDescent="0.25">
      <c r="A1007" t="str">
        <f t="shared" si="1342"/>
        <v>35021</v>
      </c>
      <c r="D1007">
        <v>3</v>
      </c>
      <c r="E1007">
        <v>50</v>
      </c>
      <c r="F1007">
        <v>40.5</v>
      </c>
      <c r="G1007">
        <v>21</v>
      </c>
      <c r="H1007">
        <v>21.5</v>
      </c>
      <c r="I1007">
        <v>0</v>
      </c>
      <c r="J1007">
        <v>26</v>
      </c>
      <c r="K1007">
        <v>30</v>
      </c>
      <c r="L1007">
        <v>44.8</v>
      </c>
      <c r="M1007" s="115">
        <f t="shared" si="1326"/>
        <v>2478.4</v>
      </c>
      <c r="N1007" s="7">
        <v>4175.015825613802</v>
      </c>
      <c r="O1007" s="7">
        <v>4470.8526528786542</v>
      </c>
      <c r="P1007" s="7">
        <v>6219.96</v>
      </c>
      <c r="Q1007" s="121" t="s">
        <v>392</v>
      </c>
      <c r="R1007">
        <v>1</v>
      </c>
      <c r="S1007">
        <v>1</v>
      </c>
      <c r="T1007">
        <v>1</v>
      </c>
      <c r="U1007" t="e">
        <f t="shared" si="1327"/>
        <v>#VALUE!</v>
      </c>
      <c r="V1007">
        <f t="shared" si="1328"/>
        <v>2298</v>
      </c>
      <c r="W1007">
        <f t="shared" si="1329"/>
        <v>2460</v>
      </c>
      <c r="X1007">
        <f t="shared" si="1330"/>
        <v>3423</v>
      </c>
      <c r="Y1007" t="e">
        <f t="shared" si="1304"/>
        <v>#VALUE!</v>
      </c>
      <c r="Z1007">
        <f t="shared" si="1305"/>
        <v>395</v>
      </c>
      <c r="AA1007">
        <f t="shared" si="1306"/>
        <v>423</v>
      </c>
      <c r="AB1007" s="8">
        <f t="shared" si="1307"/>
        <v>589</v>
      </c>
      <c r="AC1007" s="213" t="e">
        <f t="shared" si="1343"/>
        <v>#VALUE!</v>
      </c>
      <c r="AD1007" s="213">
        <f t="shared" si="1344"/>
        <v>0.83891907752497197</v>
      </c>
      <c r="AE1007" s="213">
        <f t="shared" si="1345"/>
        <v>0.96093006746000131</v>
      </c>
      <c r="AF1007" s="213">
        <f t="shared" si="1346"/>
        <v>1.8530148181931771</v>
      </c>
      <c r="AG1007" s="167">
        <f t="shared" si="1331"/>
        <v>1.2760000000000001E-4</v>
      </c>
      <c r="AH1007" s="167">
        <f t="shared" si="1332"/>
        <v>1.7219</v>
      </c>
      <c r="AI1007" s="167">
        <f t="shared" si="1333"/>
        <v>4</v>
      </c>
      <c r="AJ1007" s="167">
        <f t="shared" si="1334"/>
        <v>5.1420100000000005E-4</v>
      </c>
      <c r="AK1007" s="115">
        <f t="shared" ref="AK1007:AM1007" si="1372">AK909</f>
        <v>541.56076058716258</v>
      </c>
      <c r="AL1007" s="7">
        <f t="shared" si="1372"/>
        <v>579.9351342123673</v>
      </c>
      <c r="AM1007" s="7">
        <f t="shared" si="1372"/>
        <v>806.82</v>
      </c>
      <c r="AN1007">
        <v>1</v>
      </c>
      <c r="AO1007">
        <v>1</v>
      </c>
      <c r="AP1007">
        <v>1</v>
      </c>
      <c r="AQ1007">
        <f t="shared" si="1336"/>
        <v>610</v>
      </c>
      <c r="AR1007">
        <f t="shared" si="1336"/>
        <v>653</v>
      </c>
      <c r="AS1007">
        <f t="shared" si="1293"/>
        <v>909</v>
      </c>
      <c r="AT1007">
        <f t="shared" si="1309"/>
        <v>262</v>
      </c>
      <c r="AU1007">
        <f t="shared" si="1310"/>
        <v>281</v>
      </c>
      <c r="AV1007" s="8">
        <f t="shared" si="1311"/>
        <v>391</v>
      </c>
      <c r="AW1007" s="213">
        <f t="shared" si="1348"/>
        <v>0.37189000326866878</v>
      </c>
      <c r="AX1007" s="213">
        <f t="shared" si="1349"/>
        <v>0.42720777408669608</v>
      </c>
      <c r="AY1007" s="213">
        <f t="shared" si="1350"/>
        <v>0.82216066392271181</v>
      </c>
      <c r="AZ1007" s="119">
        <f t="shared" si="1364"/>
        <v>1.3</v>
      </c>
      <c r="BA1007" s="1">
        <v>8.6999999999999993</v>
      </c>
      <c r="BB1007">
        <v>9.8000000000000007</v>
      </c>
      <c r="BC1007">
        <v>14.3</v>
      </c>
      <c r="BE1007" s="7">
        <v>3098</v>
      </c>
      <c r="BG1007" s="123">
        <f t="shared" si="1337"/>
        <v>0.8</v>
      </c>
      <c r="BJ1007">
        <v>0</v>
      </c>
      <c r="BK1007">
        <v>10.6</v>
      </c>
      <c r="BL1007">
        <v>12.5</v>
      </c>
      <c r="BM1007">
        <v>21.85</v>
      </c>
      <c r="BO1007">
        <f t="shared" si="1354"/>
        <v>1</v>
      </c>
      <c r="BP1007">
        <f t="shared" si="1354"/>
        <v>1</v>
      </c>
      <c r="BQ1007">
        <f t="shared" si="1354"/>
        <v>1</v>
      </c>
      <c r="BR1007">
        <f t="shared" si="1338"/>
        <v>610</v>
      </c>
      <c r="BS1007">
        <f t="shared" si="1351"/>
        <v>653</v>
      </c>
      <c r="BT1007">
        <f t="shared" si="1352"/>
        <v>909</v>
      </c>
      <c r="BV1007">
        <f t="shared" si="1339"/>
        <v>0</v>
      </c>
      <c r="BW1007">
        <f t="shared" si="1340"/>
        <v>0</v>
      </c>
      <c r="BX1007">
        <f t="shared" si="1341"/>
        <v>0</v>
      </c>
      <c r="BY1007">
        <f t="shared" si="1318"/>
        <v>1</v>
      </c>
    </row>
    <row r="1008" spans="1:77" x14ac:dyDescent="0.25">
      <c r="A1008" t="str">
        <f t="shared" si="1342"/>
        <v>35010</v>
      </c>
      <c r="D1008">
        <v>3</v>
      </c>
      <c r="E1008">
        <v>50</v>
      </c>
      <c r="F1008">
        <v>40.5</v>
      </c>
      <c r="G1008">
        <v>10</v>
      </c>
      <c r="H1008">
        <v>11.5</v>
      </c>
      <c r="I1008">
        <v>0</v>
      </c>
      <c r="J1008">
        <v>26</v>
      </c>
      <c r="K1008">
        <v>30</v>
      </c>
      <c r="L1008">
        <v>44.8</v>
      </c>
      <c r="M1008" s="115">
        <f t="shared" si="1326"/>
        <v>1355.4</v>
      </c>
      <c r="N1008" s="7">
        <v>2267.7915432376717</v>
      </c>
      <c r="O1008" s="7">
        <v>2456.1428225151312</v>
      </c>
      <c r="P1008" s="7">
        <v>3097.58</v>
      </c>
      <c r="Q1008" s="121" t="s">
        <v>392</v>
      </c>
      <c r="R1008">
        <v>1</v>
      </c>
      <c r="S1008">
        <v>1</v>
      </c>
      <c r="T1008">
        <v>1</v>
      </c>
      <c r="U1008" t="e">
        <f t="shared" si="1327"/>
        <v>#VALUE!</v>
      </c>
      <c r="V1008">
        <f t="shared" si="1328"/>
        <v>1248</v>
      </c>
      <c r="W1008">
        <f t="shared" si="1329"/>
        <v>1352</v>
      </c>
      <c r="X1008">
        <f t="shared" si="1330"/>
        <v>1705</v>
      </c>
      <c r="Y1008" t="e">
        <f t="shared" si="1304"/>
        <v>#VALUE!</v>
      </c>
      <c r="Z1008">
        <f t="shared" si="1305"/>
        <v>215</v>
      </c>
      <c r="AA1008">
        <f t="shared" si="1306"/>
        <v>233</v>
      </c>
      <c r="AB1008" s="8">
        <f t="shared" si="1307"/>
        <v>293</v>
      </c>
      <c r="AC1008" s="213" t="e">
        <f t="shared" si="1343"/>
        <v>#VALUE!</v>
      </c>
      <c r="AD1008" s="213">
        <f t="shared" si="1344"/>
        <v>0.1971876397647413</v>
      </c>
      <c r="AE1008" s="213">
        <f t="shared" si="1345"/>
        <v>0.23082409221351549</v>
      </c>
      <c r="AF1008" s="213">
        <f t="shared" si="1346"/>
        <v>0.36170855696982701</v>
      </c>
      <c r="AG1008" s="167">
        <f t="shared" si="1331"/>
        <v>3.969E-4</v>
      </c>
      <c r="AH1008" s="167">
        <f t="shared" si="1332"/>
        <v>1.7345999999999999</v>
      </c>
      <c r="AI1008" s="167">
        <f t="shared" si="1333"/>
        <v>2</v>
      </c>
      <c r="AJ1008" s="167">
        <f t="shared" si="1334"/>
        <v>3.6734700000000002E-4</v>
      </c>
      <c r="AK1008" s="115">
        <f t="shared" ref="AK1008:AM1008" si="1373">AK910</f>
        <v>314.40040300104783</v>
      </c>
      <c r="AL1008" s="7">
        <f t="shared" si="1373"/>
        <v>340.51290804463417</v>
      </c>
      <c r="AM1008" s="7">
        <f t="shared" si="1373"/>
        <v>429.44</v>
      </c>
      <c r="AN1008">
        <v>1</v>
      </c>
      <c r="AO1008">
        <v>1</v>
      </c>
      <c r="AP1008">
        <v>1</v>
      </c>
      <c r="AQ1008">
        <f t="shared" si="1336"/>
        <v>354</v>
      </c>
      <c r="AR1008">
        <f t="shared" si="1336"/>
        <v>383</v>
      </c>
      <c r="AS1008">
        <f t="shared" si="1293"/>
        <v>484</v>
      </c>
      <c r="AT1008">
        <f t="shared" si="1309"/>
        <v>152</v>
      </c>
      <c r="AU1008">
        <f t="shared" si="1310"/>
        <v>165</v>
      </c>
      <c r="AV1008" s="8">
        <f t="shared" si="1311"/>
        <v>208</v>
      </c>
      <c r="AW1008" s="213">
        <f t="shared" si="1348"/>
        <v>0.10004045114032561</v>
      </c>
      <c r="AX1008" s="213">
        <f t="shared" si="1349"/>
        <v>0.11745621946064604</v>
      </c>
      <c r="AY1008" s="213">
        <f t="shared" si="1350"/>
        <v>0.18481070827298918</v>
      </c>
      <c r="AZ1008" s="119">
        <f t="shared" si="1364"/>
        <v>0.3</v>
      </c>
      <c r="BA1008" s="1">
        <v>10.1</v>
      </c>
      <c r="BB1008">
        <v>11.2</v>
      </c>
      <c r="BC1008">
        <v>17.5</v>
      </c>
      <c r="BE1008" s="7">
        <v>1506</v>
      </c>
      <c r="BG1008" s="123">
        <f t="shared" si="1337"/>
        <v>0.9</v>
      </c>
      <c r="BJ1008">
        <v>0</v>
      </c>
      <c r="BK1008">
        <v>11.5</v>
      </c>
      <c r="BL1008">
        <v>13.3</v>
      </c>
      <c r="BM1008">
        <v>21.85</v>
      </c>
      <c r="BO1008">
        <f t="shared" si="1354"/>
        <v>1</v>
      </c>
      <c r="BP1008">
        <f t="shared" si="1354"/>
        <v>1</v>
      </c>
      <c r="BQ1008">
        <f t="shared" si="1354"/>
        <v>1</v>
      </c>
      <c r="BR1008">
        <f t="shared" si="1338"/>
        <v>354</v>
      </c>
      <c r="BS1008">
        <f t="shared" si="1351"/>
        <v>383</v>
      </c>
      <c r="BT1008">
        <f t="shared" si="1352"/>
        <v>484</v>
      </c>
      <c r="BV1008">
        <f t="shared" si="1339"/>
        <v>0</v>
      </c>
      <c r="BW1008">
        <f t="shared" si="1340"/>
        <v>0</v>
      </c>
      <c r="BX1008">
        <f t="shared" si="1341"/>
        <v>0</v>
      </c>
      <c r="BY1008">
        <f t="shared" si="1318"/>
        <v>1</v>
      </c>
    </row>
    <row r="1009" spans="1:77" x14ac:dyDescent="0.25">
      <c r="A1009" t="str">
        <f t="shared" si="1342"/>
        <v>35011</v>
      </c>
      <c r="D1009">
        <v>3</v>
      </c>
      <c r="E1009">
        <v>50</v>
      </c>
      <c r="F1009">
        <v>40.5</v>
      </c>
      <c r="G1009">
        <v>11</v>
      </c>
      <c r="H1009">
        <v>11.5</v>
      </c>
      <c r="I1009">
        <v>0</v>
      </c>
      <c r="J1009">
        <v>26</v>
      </c>
      <c r="K1009">
        <v>30</v>
      </c>
      <c r="L1009">
        <v>44.8</v>
      </c>
      <c r="M1009" s="115">
        <f t="shared" si="1326"/>
        <v>1319.2</v>
      </c>
      <c r="N1009" s="7">
        <v>3077.015307780141</v>
      </c>
      <c r="O1009" s="7">
        <v>3332.5766142436496</v>
      </c>
      <c r="P1009" s="7">
        <v>4202.8999999999996</v>
      </c>
      <c r="Q1009" s="121" t="s">
        <v>392</v>
      </c>
      <c r="R1009">
        <v>1</v>
      </c>
      <c r="S1009">
        <v>1</v>
      </c>
      <c r="T1009">
        <v>1</v>
      </c>
      <c r="U1009" t="e">
        <f t="shared" si="1327"/>
        <v>#VALUE!</v>
      </c>
      <c r="V1009">
        <f t="shared" si="1328"/>
        <v>1693</v>
      </c>
      <c r="W1009">
        <f t="shared" si="1329"/>
        <v>1834</v>
      </c>
      <c r="X1009">
        <f t="shared" si="1330"/>
        <v>2313</v>
      </c>
      <c r="Y1009" t="e">
        <f t="shared" si="1304"/>
        <v>#VALUE!</v>
      </c>
      <c r="Z1009">
        <f t="shared" si="1305"/>
        <v>291</v>
      </c>
      <c r="AA1009">
        <f t="shared" si="1306"/>
        <v>315</v>
      </c>
      <c r="AB1009" s="8">
        <f t="shared" si="1307"/>
        <v>398</v>
      </c>
      <c r="AC1009" s="213" t="e">
        <f t="shared" si="1343"/>
        <v>#VALUE!</v>
      </c>
      <c r="AD1009" s="213">
        <f t="shared" si="1344"/>
        <v>0.58064707307058816</v>
      </c>
      <c r="AE1009" s="213">
        <f t="shared" si="1345"/>
        <v>0.67783566302033271</v>
      </c>
      <c r="AF1009" s="213">
        <f t="shared" si="1346"/>
        <v>1.0706337411510787</v>
      </c>
      <c r="AG1009" s="167">
        <f t="shared" si="1331"/>
        <v>3.969E-4</v>
      </c>
      <c r="AH1009" s="167">
        <f t="shared" si="1332"/>
        <v>1.7345999999999999</v>
      </c>
      <c r="AI1009" s="167">
        <f t="shared" si="1333"/>
        <v>4</v>
      </c>
      <c r="AJ1009" s="167">
        <f t="shared" si="1334"/>
        <v>5.7428799999999995E-4</v>
      </c>
      <c r="AK1009" s="115">
        <f t="shared" ref="AK1009:AM1009" si="1374">AK911</f>
        <v>515</v>
      </c>
      <c r="AL1009" s="7">
        <f t="shared" si="1374"/>
        <v>558</v>
      </c>
      <c r="AM1009" s="7">
        <f t="shared" si="1374"/>
        <v>704</v>
      </c>
      <c r="AN1009">
        <v>1</v>
      </c>
      <c r="AO1009">
        <v>1</v>
      </c>
      <c r="AP1009">
        <v>1</v>
      </c>
      <c r="AQ1009">
        <f t="shared" si="1336"/>
        <v>580</v>
      </c>
      <c r="AR1009">
        <f t="shared" si="1336"/>
        <v>628</v>
      </c>
      <c r="AS1009">
        <f t="shared" si="1293"/>
        <v>793</v>
      </c>
      <c r="AT1009">
        <f t="shared" si="1309"/>
        <v>249</v>
      </c>
      <c r="AU1009">
        <f t="shared" si="1310"/>
        <v>270</v>
      </c>
      <c r="AV1009" s="8">
        <f t="shared" si="1311"/>
        <v>341</v>
      </c>
      <c r="AW1009" s="213">
        <f t="shared" si="1348"/>
        <v>0.42835107049060483</v>
      </c>
      <c r="AX1009" s="213">
        <f t="shared" si="1349"/>
        <v>0.50166485197172994</v>
      </c>
      <c r="AY1009" s="213">
        <f t="shared" si="1350"/>
        <v>0.79143596625669854</v>
      </c>
      <c r="AZ1009" s="119">
        <f t="shared" si="1364"/>
        <v>0.7</v>
      </c>
      <c r="BA1009" s="1">
        <v>10.1</v>
      </c>
      <c r="BB1009">
        <v>11.2</v>
      </c>
      <c r="BC1009">
        <v>17.5</v>
      </c>
      <c r="BE1009" s="7">
        <v>1940</v>
      </c>
      <c r="BG1009" s="123">
        <f t="shared" si="1337"/>
        <v>0.68</v>
      </c>
      <c r="BJ1009">
        <v>0</v>
      </c>
      <c r="BK1009">
        <v>11.5</v>
      </c>
      <c r="BL1009">
        <v>13.3</v>
      </c>
      <c r="BM1009">
        <v>21.85</v>
      </c>
      <c r="BO1009">
        <f t="shared" si="1354"/>
        <v>1</v>
      </c>
      <c r="BP1009">
        <f t="shared" si="1354"/>
        <v>1</v>
      </c>
      <c r="BQ1009">
        <f t="shared" si="1354"/>
        <v>1</v>
      </c>
      <c r="BR1009">
        <f t="shared" si="1338"/>
        <v>580</v>
      </c>
      <c r="BS1009">
        <f t="shared" si="1351"/>
        <v>628</v>
      </c>
      <c r="BT1009">
        <f t="shared" si="1352"/>
        <v>793</v>
      </c>
      <c r="BV1009">
        <f t="shared" si="1339"/>
        <v>0</v>
      </c>
      <c r="BW1009">
        <f t="shared" si="1340"/>
        <v>0</v>
      </c>
      <c r="BX1009">
        <f t="shared" si="1341"/>
        <v>0</v>
      </c>
      <c r="BY1009">
        <f t="shared" si="1318"/>
        <v>1</v>
      </c>
    </row>
    <row r="1010" spans="1:77" x14ac:dyDescent="0.25">
      <c r="A1010" t="str">
        <f t="shared" si="1342"/>
        <v>35015</v>
      </c>
      <c r="D1010">
        <v>3</v>
      </c>
      <c r="E1010">
        <v>50</v>
      </c>
      <c r="F1010">
        <v>40.5</v>
      </c>
      <c r="G1010">
        <v>15</v>
      </c>
      <c r="H1010">
        <v>16.5</v>
      </c>
      <c r="I1010">
        <v>0</v>
      </c>
      <c r="J1010">
        <v>26</v>
      </c>
      <c r="K1010">
        <v>30</v>
      </c>
      <c r="L1010">
        <v>45.4</v>
      </c>
      <c r="M1010" s="115">
        <f t="shared" si="1326"/>
        <v>1942.4</v>
      </c>
      <c r="N1010" s="7">
        <v>2628.9846104428207</v>
      </c>
      <c r="O1010" s="7">
        <v>2815.4584574952669</v>
      </c>
      <c r="P1010" s="7">
        <v>3950.36</v>
      </c>
      <c r="Q1010" s="121" t="s">
        <v>392</v>
      </c>
      <c r="R1010">
        <v>1</v>
      </c>
      <c r="S1010">
        <v>1</v>
      </c>
      <c r="T1010">
        <v>1</v>
      </c>
      <c r="U1010" t="e">
        <f t="shared" si="1327"/>
        <v>#VALUE!</v>
      </c>
      <c r="V1010">
        <f t="shared" si="1328"/>
        <v>1447</v>
      </c>
      <c r="W1010">
        <f t="shared" si="1329"/>
        <v>1549</v>
      </c>
      <c r="X1010">
        <f t="shared" si="1330"/>
        <v>2174</v>
      </c>
      <c r="Y1010" t="e">
        <f t="shared" si="1304"/>
        <v>#VALUE!</v>
      </c>
      <c r="Z1010">
        <f t="shared" si="1305"/>
        <v>249</v>
      </c>
      <c r="AA1010">
        <f t="shared" si="1306"/>
        <v>266</v>
      </c>
      <c r="AB1010" s="8">
        <f t="shared" si="1307"/>
        <v>374</v>
      </c>
      <c r="AC1010" s="213" t="e">
        <f t="shared" si="1343"/>
        <v>#VALUE!</v>
      </c>
      <c r="AD1010" s="213">
        <f t="shared" si="1344"/>
        <v>0.30026546709115881</v>
      </c>
      <c r="AE1010" s="213">
        <f t="shared" si="1345"/>
        <v>0.34226004331684162</v>
      </c>
      <c r="AF1010" s="213">
        <f t="shared" si="1346"/>
        <v>0.67269834761105474</v>
      </c>
      <c r="AG1010" s="167">
        <f t="shared" si="1331"/>
        <v>2.0829999999999999E-4</v>
      </c>
      <c r="AH1010" s="167">
        <f t="shared" si="1332"/>
        <v>1.724</v>
      </c>
      <c r="AI1010" s="167">
        <f t="shared" si="1333"/>
        <v>2</v>
      </c>
      <c r="AJ1010" s="167">
        <f t="shared" si="1334"/>
        <v>4.6182900000000003E-4</v>
      </c>
      <c r="AK1010" s="115">
        <f t="shared" ref="AK1010:AM1010" si="1375">AK912</f>
        <v>358.86695423586366</v>
      </c>
      <c r="AL1010" s="7">
        <f t="shared" si="1375"/>
        <v>384.32138301819265</v>
      </c>
      <c r="AM1010" s="7">
        <f t="shared" si="1375"/>
        <v>539.24</v>
      </c>
      <c r="AN1010">
        <v>1</v>
      </c>
      <c r="AO1010">
        <v>1</v>
      </c>
      <c r="AP1010">
        <v>1</v>
      </c>
      <c r="AQ1010">
        <f t="shared" si="1336"/>
        <v>404</v>
      </c>
      <c r="AR1010">
        <f t="shared" si="1336"/>
        <v>433</v>
      </c>
      <c r="AS1010">
        <f t="shared" si="1293"/>
        <v>607</v>
      </c>
      <c r="AT1010">
        <f t="shared" si="1309"/>
        <v>174</v>
      </c>
      <c r="AU1010">
        <f t="shared" si="1310"/>
        <v>186</v>
      </c>
      <c r="AV1010" s="8">
        <f t="shared" si="1311"/>
        <v>261</v>
      </c>
      <c r="AW1010" s="213">
        <f t="shared" si="1348"/>
        <v>0.14762191236135028</v>
      </c>
      <c r="AX1010" s="213">
        <f t="shared" si="1349"/>
        <v>0.1684648716851416</v>
      </c>
      <c r="AY1010" s="213">
        <f t="shared" si="1350"/>
        <v>0.32962539589834622</v>
      </c>
      <c r="AZ1010" s="119">
        <f t="shared" si="1364"/>
        <v>0.5</v>
      </c>
      <c r="BA1010" s="1">
        <v>9.6</v>
      </c>
      <c r="BB1010">
        <v>10.5</v>
      </c>
      <c r="BC1010">
        <v>16.100000000000001</v>
      </c>
      <c r="BE1010" s="7">
        <v>2428</v>
      </c>
      <c r="BG1010" s="123">
        <f t="shared" si="1337"/>
        <v>0.8</v>
      </c>
      <c r="BJ1010">
        <v>0</v>
      </c>
      <c r="BK1010">
        <v>10.4</v>
      </c>
      <c r="BL1010">
        <v>12.2</v>
      </c>
      <c r="BM1010">
        <v>21.85</v>
      </c>
      <c r="BO1010">
        <f t="shared" si="1354"/>
        <v>1</v>
      </c>
      <c r="BP1010">
        <f t="shared" si="1354"/>
        <v>1</v>
      </c>
      <c r="BQ1010">
        <f t="shared" si="1354"/>
        <v>1</v>
      </c>
      <c r="BR1010">
        <f t="shared" si="1338"/>
        <v>404</v>
      </c>
      <c r="BS1010">
        <f t="shared" si="1351"/>
        <v>433</v>
      </c>
      <c r="BT1010">
        <f t="shared" si="1352"/>
        <v>607</v>
      </c>
      <c r="BV1010">
        <f t="shared" si="1339"/>
        <v>0</v>
      </c>
      <c r="BW1010">
        <f t="shared" si="1340"/>
        <v>0</v>
      </c>
      <c r="BX1010">
        <f t="shared" si="1341"/>
        <v>0</v>
      </c>
      <c r="BY1010">
        <f t="shared" si="1318"/>
        <v>1</v>
      </c>
    </row>
    <row r="1011" spans="1:77" x14ac:dyDescent="0.25">
      <c r="A1011" t="str">
        <f t="shared" si="1342"/>
        <v>35016</v>
      </c>
      <c r="D1011">
        <v>3</v>
      </c>
      <c r="E1011">
        <v>50</v>
      </c>
      <c r="F1011">
        <v>40.5</v>
      </c>
      <c r="G1011">
        <v>16</v>
      </c>
      <c r="H1011">
        <v>16.5</v>
      </c>
      <c r="I1011">
        <v>0</v>
      </c>
      <c r="J1011">
        <v>26</v>
      </c>
      <c r="K1011">
        <v>30</v>
      </c>
      <c r="L1011">
        <v>45.4</v>
      </c>
      <c r="M1011" s="115">
        <f t="shared" si="1326"/>
        <v>1806.7600000000002</v>
      </c>
      <c r="N1011" s="7">
        <v>3844.4231409656436</v>
      </c>
      <c r="O1011" s="7">
        <v>4117.1080284867467</v>
      </c>
      <c r="P1011" s="7">
        <v>5776.7</v>
      </c>
      <c r="Q1011" s="121" t="s">
        <v>392</v>
      </c>
      <c r="R1011">
        <v>1</v>
      </c>
      <c r="S1011">
        <v>1</v>
      </c>
      <c r="T1011">
        <v>1</v>
      </c>
      <c r="U1011" t="e">
        <f t="shared" si="1327"/>
        <v>#VALUE!</v>
      </c>
      <c r="V1011">
        <f t="shared" si="1328"/>
        <v>2116</v>
      </c>
      <c r="W1011">
        <f t="shared" si="1329"/>
        <v>2266</v>
      </c>
      <c r="X1011">
        <f t="shared" si="1330"/>
        <v>3179</v>
      </c>
      <c r="Y1011" t="e">
        <f t="shared" si="1304"/>
        <v>#VALUE!</v>
      </c>
      <c r="Z1011">
        <f t="shared" si="1305"/>
        <v>364</v>
      </c>
      <c r="AA1011">
        <f t="shared" si="1306"/>
        <v>390</v>
      </c>
      <c r="AB1011" s="8">
        <f t="shared" si="1307"/>
        <v>547</v>
      </c>
      <c r="AC1011" s="213" t="e">
        <f t="shared" si="1343"/>
        <v>#VALUE!</v>
      </c>
      <c r="AD1011" s="213">
        <f t="shared" si="1344"/>
        <v>1.8841332029707789</v>
      </c>
      <c r="AE1011" s="213">
        <f t="shared" si="1345"/>
        <v>2.1612701584047112</v>
      </c>
      <c r="AF1011" s="213">
        <f t="shared" si="1346"/>
        <v>4.2366801288465794</v>
      </c>
      <c r="AG1011" s="167">
        <f t="shared" si="1331"/>
        <v>2.0829999999999999E-4</v>
      </c>
      <c r="AH1011" s="167">
        <f t="shared" si="1332"/>
        <v>1.724</v>
      </c>
      <c r="AI1011" s="167">
        <f t="shared" si="1333"/>
        <v>4</v>
      </c>
      <c r="AJ1011" s="167">
        <f t="shared" si="1334"/>
        <v>1.392796E-3</v>
      </c>
      <c r="AK1011" s="115">
        <f t="shared" ref="AK1011:AM1011" si="1376">AK913</f>
        <v>589</v>
      </c>
      <c r="AL1011" s="7">
        <f t="shared" si="1376"/>
        <v>630</v>
      </c>
      <c r="AM1011" s="7">
        <f t="shared" si="1376"/>
        <v>885</v>
      </c>
      <c r="AN1011">
        <v>1</v>
      </c>
      <c r="AO1011">
        <v>1</v>
      </c>
      <c r="AP1011">
        <v>1</v>
      </c>
      <c r="AQ1011">
        <f t="shared" si="1336"/>
        <v>663</v>
      </c>
      <c r="AR1011">
        <f t="shared" si="1336"/>
        <v>709</v>
      </c>
      <c r="AS1011">
        <f t="shared" si="1293"/>
        <v>997</v>
      </c>
      <c r="AT1011">
        <f t="shared" si="1309"/>
        <v>285</v>
      </c>
      <c r="AU1011">
        <f t="shared" si="1310"/>
        <v>305</v>
      </c>
      <c r="AV1011" s="8">
        <f t="shared" si="1311"/>
        <v>429</v>
      </c>
      <c r="AW1011" s="213">
        <f t="shared" si="1348"/>
        <v>1.1582835676971091</v>
      </c>
      <c r="AX1011" s="213">
        <f t="shared" si="1349"/>
        <v>1.3255000666138443</v>
      </c>
      <c r="AY1011" s="213">
        <f t="shared" si="1350"/>
        <v>2.6124604684441883</v>
      </c>
      <c r="AZ1011" s="119">
        <f t="shared" si="1364"/>
        <v>1</v>
      </c>
      <c r="BA1011" s="1">
        <v>9.6</v>
      </c>
      <c r="BB1011">
        <v>10.5</v>
      </c>
      <c r="BC1011">
        <v>16.100000000000001</v>
      </c>
      <c r="BE1011" s="7">
        <v>2657</v>
      </c>
      <c r="BG1011" s="123">
        <f t="shared" si="1337"/>
        <v>0.68</v>
      </c>
      <c r="BJ1011">
        <v>0</v>
      </c>
      <c r="BK1011">
        <v>10.4</v>
      </c>
      <c r="BL1011">
        <v>12.2</v>
      </c>
      <c r="BM1011">
        <v>21.85</v>
      </c>
      <c r="BO1011">
        <f t="shared" si="1354"/>
        <v>1</v>
      </c>
      <c r="BP1011">
        <f t="shared" si="1354"/>
        <v>1</v>
      </c>
      <c r="BQ1011">
        <f t="shared" si="1354"/>
        <v>1</v>
      </c>
      <c r="BR1011">
        <f t="shared" si="1338"/>
        <v>663</v>
      </c>
      <c r="BS1011">
        <f t="shared" si="1351"/>
        <v>709</v>
      </c>
      <c r="BT1011">
        <f t="shared" si="1352"/>
        <v>997</v>
      </c>
      <c r="BV1011">
        <f t="shared" si="1339"/>
        <v>0</v>
      </c>
      <c r="BW1011">
        <f t="shared" si="1340"/>
        <v>0</v>
      </c>
      <c r="BX1011">
        <f t="shared" si="1341"/>
        <v>0</v>
      </c>
      <c r="BY1011">
        <f t="shared" si="1318"/>
        <v>1</v>
      </c>
    </row>
    <row r="1012" spans="1:77" x14ac:dyDescent="0.25">
      <c r="A1012" t="str">
        <f t="shared" si="1342"/>
        <v>35020</v>
      </c>
      <c r="D1012">
        <v>3</v>
      </c>
      <c r="E1012">
        <v>50</v>
      </c>
      <c r="F1012">
        <v>40.5</v>
      </c>
      <c r="G1012">
        <v>20</v>
      </c>
      <c r="H1012">
        <v>21.5</v>
      </c>
      <c r="I1012">
        <v>0</v>
      </c>
      <c r="J1012">
        <v>26</v>
      </c>
      <c r="K1012">
        <v>30</v>
      </c>
      <c r="L1012">
        <v>45.4</v>
      </c>
      <c r="M1012" s="115">
        <f t="shared" si="1326"/>
        <v>2716</v>
      </c>
      <c r="N1012" s="7">
        <v>3628.1091959950468</v>
      </c>
      <c r="O1012" s="7">
        <v>3929.4415695377957</v>
      </c>
      <c r="P1012" s="7">
        <v>4955.6400000000003</v>
      </c>
      <c r="Q1012" s="121" t="s">
        <v>392</v>
      </c>
      <c r="R1012">
        <v>1</v>
      </c>
      <c r="S1012">
        <v>1</v>
      </c>
      <c r="T1012">
        <v>1</v>
      </c>
      <c r="U1012" t="e">
        <f t="shared" si="1327"/>
        <v>#VALUE!</v>
      </c>
      <c r="V1012">
        <f t="shared" si="1328"/>
        <v>1997</v>
      </c>
      <c r="W1012">
        <f t="shared" si="1329"/>
        <v>2163</v>
      </c>
      <c r="X1012">
        <f t="shared" si="1330"/>
        <v>2727</v>
      </c>
      <c r="Y1012" t="e">
        <f t="shared" si="1304"/>
        <v>#VALUE!</v>
      </c>
      <c r="Z1012">
        <f t="shared" si="1305"/>
        <v>343</v>
      </c>
      <c r="AA1012">
        <f t="shared" si="1306"/>
        <v>372</v>
      </c>
      <c r="AB1012" s="8">
        <f t="shared" si="1307"/>
        <v>469</v>
      </c>
      <c r="AC1012" s="213" t="e">
        <f t="shared" si="1343"/>
        <v>#VALUE!</v>
      </c>
      <c r="AD1012" s="213">
        <f t="shared" si="1344"/>
        <v>0.4548750855693664</v>
      </c>
      <c r="AE1012" s="213">
        <f t="shared" si="1345"/>
        <v>0.53450205086206759</v>
      </c>
      <c r="AF1012" s="213">
        <f t="shared" si="1346"/>
        <v>0.84723312496806091</v>
      </c>
      <c r="AG1012" s="167">
        <f t="shared" si="1331"/>
        <v>1.2760000000000001E-4</v>
      </c>
      <c r="AH1012" s="167">
        <f t="shared" si="1332"/>
        <v>1.7219</v>
      </c>
      <c r="AI1012" s="167">
        <f t="shared" si="1333"/>
        <v>2</v>
      </c>
      <c r="AJ1012" s="167">
        <f t="shared" si="1334"/>
        <v>3.76611E-4</v>
      </c>
      <c r="AK1012" s="115">
        <f t="shared" ref="AK1012:AM1012" si="1377">AK914</f>
        <v>448.37784746172167</v>
      </c>
      <c r="AL1012" s="7">
        <f t="shared" si="1377"/>
        <v>485.61784045001809</v>
      </c>
      <c r="AM1012" s="7">
        <f t="shared" si="1377"/>
        <v>612.44000000000005</v>
      </c>
      <c r="AN1012">
        <v>1</v>
      </c>
      <c r="AO1012">
        <v>1</v>
      </c>
      <c r="AP1012">
        <v>1</v>
      </c>
      <c r="AQ1012">
        <f t="shared" si="1336"/>
        <v>505</v>
      </c>
      <c r="AR1012">
        <f t="shared" si="1336"/>
        <v>547</v>
      </c>
      <c r="AS1012">
        <f t="shared" si="1293"/>
        <v>690</v>
      </c>
      <c r="AT1012">
        <f t="shared" si="1309"/>
        <v>217</v>
      </c>
      <c r="AU1012">
        <f t="shared" si="1310"/>
        <v>235</v>
      </c>
      <c r="AV1012" s="8">
        <f t="shared" si="1311"/>
        <v>297</v>
      </c>
      <c r="AW1012" s="213">
        <f t="shared" si="1348"/>
        <v>0.18318639684288138</v>
      </c>
      <c r="AX1012" s="213">
        <f t="shared" si="1349"/>
        <v>0.21459580960785987</v>
      </c>
      <c r="AY1012" s="213">
        <f t="shared" si="1350"/>
        <v>0.34168185308747612</v>
      </c>
      <c r="AZ1012" s="119">
        <f t="shared" si="1364"/>
        <v>0.7</v>
      </c>
      <c r="BA1012" s="1">
        <v>9.6</v>
      </c>
      <c r="BB1012">
        <v>10.5</v>
      </c>
      <c r="BC1012">
        <v>16.100000000000001</v>
      </c>
      <c r="BE1012" s="7">
        <v>3395</v>
      </c>
      <c r="BG1012" s="123">
        <f t="shared" si="1337"/>
        <v>0.8</v>
      </c>
      <c r="BJ1012">
        <v>0</v>
      </c>
      <c r="BK1012">
        <v>10.4</v>
      </c>
      <c r="BL1012">
        <v>12.2</v>
      </c>
      <c r="BM1012">
        <v>21.85</v>
      </c>
      <c r="BO1012">
        <f t="shared" si="1354"/>
        <v>1</v>
      </c>
      <c r="BP1012">
        <f t="shared" si="1354"/>
        <v>1</v>
      </c>
      <c r="BQ1012">
        <f t="shared" si="1354"/>
        <v>1</v>
      </c>
      <c r="BR1012">
        <f t="shared" si="1338"/>
        <v>505</v>
      </c>
      <c r="BS1012">
        <f t="shared" si="1351"/>
        <v>547</v>
      </c>
      <c r="BT1012">
        <f t="shared" si="1352"/>
        <v>690</v>
      </c>
      <c r="BV1012">
        <f t="shared" si="1339"/>
        <v>0</v>
      </c>
      <c r="BW1012">
        <f t="shared" si="1340"/>
        <v>0</v>
      </c>
      <c r="BX1012">
        <f t="shared" si="1341"/>
        <v>0</v>
      </c>
      <c r="BY1012">
        <f t="shared" si="1318"/>
        <v>1</v>
      </c>
    </row>
    <row r="1013" spans="1:77" x14ac:dyDescent="0.25">
      <c r="A1013" t="str">
        <f t="shared" si="1342"/>
        <v>35021</v>
      </c>
      <c r="D1013">
        <v>3</v>
      </c>
      <c r="E1013">
        <v>50</v>
      </c>
      <c r="F1013">
        <v>40.5</v>
      </c>
      <c r="G1013">
        <v>21</v>
      </c>
      <c r="H1013">
        <v>21.5</v>
      </c>
      <c r="I1013">
        <v>0</v>
      </c>
      <c r="J1013">
        <v>26</v>
      </c>
      <c r="K1013">
        <v>30</v>
      </c>
      <c r="L1013">
        <v>45.4</v>
      </c>
      <c r="M1013" s="115">
        <f t="shared" si="1326"/>
        <v>2892</v>
      </c>
      <c r="N1013" s="7">
        <v>4951.0649025572329</v>
      </c>
      <c r="O1013" s="7">
        <v>5302.2438770247491</v>
      </c>
      <c r="P1013" s="7">
        <v>7439.56</v>
      </c>
      <c r="Q1013" s="121" t="s">
        <v>392</v>
      </c>
      <c r="R1013">
        <v>1</v>
      </c>
      <c r="S1013">
        <v>1</v>
      </c>
      <c r="T1013">
        <v>1</v>
      </c>
      <c r="U1013" t="e">
        <f t="shared" si="1327"/>
        <v>#VALUE!</v>
      </c>
      <c r="V1013">
        <f t="shared" si="1328"/>
        <v>2725</v>
      </c>
      <c r="W1013">
        <f t="shared" si="1329"/>
        <v>2918</v>
      </c>
      <c r="X1013">
        <f t="shared" si="1330"/>
        <v>4094</v>
      </c>
      <c r="Y1013" t="e">
        <f t="shared" si="1304"/>
        <v>#VALUE!</v>
      </c>
      <c r="Z1013">
        <f t="shared" si="1305"/>
        <v>469</v>
      </c>
      <c r="AA1013">
        <f t="shared" si="1306"/>
        <v>502</v>
      </c>
      <c r="AB1013" s="8">
        <f t="shared" si="1307"/>
        <v>704</v>
      </c>
      <c r="AC1013" s="213" t="e">
        <f t="shared" si="1343"/>
        <v>#VALUE!</v>
      </c>
      <c r="AD1013" s="213">
        <f t="shared" si="1344"/>
        <v>1.1792283277623221</v>
      </c>
      <c r="AE1013" s="213">
        <f t="shared" si="1345"/>
        <v>1.3494937693320814</v>
      </c>
      <c r="AF1013" s="213">
        <f t="shared" si="1346"/>
        <v>2.6399955541471729</v>
      </c>
      <c r="AG1013" s="167">
        <f t="shared" si="1331"/>
        <v>1.2760000000000001E-4</v>
      </c>
      <c r="AH1013" s="167">
        <f t="shared" si="1332"/>
        <v>1.7219</v>
      </c>
      <c r="AI1013" s="167">
        <f t="shared" si="1333"/>
        <v>4</v>
      </c>
      <c r="AJ1013" s="167">
        <f t="shared" si="1334"/>
        <v>5.1420100000000005E-4</v>
      </c>
      <c r="AK1013" s="115">
        <f t="shared" ref="AK1013:AM1013" si="1378">AK915</f>
        <v>642.22570316870622</v>
      </c>
      <c r="AL1013" s="7">
        <f t="shared" si="1378"/>
        <v>687.77876463210498</v>
      </c>
      <c r="AM1013" s="7">
        <f t="shared" si="1378"/>
        <v>965.02</v>
      </c>
      <c r="AN1013">
        <v>1</v>
      </c>
      <c r="AO1013">
        <v>1</v>
      </c>
      <c r="AP1013">
        <v>1</v>
      </c>
      <c r="AQ1013">
        <f t="shared" si="1336"/>
        <v>723</v>
      </c>
      <c r="AR1013">
        <f t="shared" si="1336"/>
        <v>775</v>
      </c>
      <c r="AS1013">
        <f t="shared" si="1293"/>
        <v>1087</v>
      </c>
      <c r="AT1013">
        <f t="shared" si="1309"/>
        <v>311</v>
      </c>
      <c r="AU1013">
        <f t="shared" si="1310"/>
        <v>333</v>
      </c>
      <c r="AV1013" s="8">
        <f t="shared" si="1311"/>
        <v>467</v>
      </c>
      <c r="AW1013" s="213">
        <f t="shared" si="1348"/>
        <v>0.52229719288293552</v>
      </c>
      <c r="AX1013" s="213">
        <f t="shared" si="1349"/>
        <v>0.59805149859874707</v>
      </c>
      <c r="AY1013" s="213">
        <f t="shared" si="1350"/>
        <v>1.1692758731530035</v>
      </c>
      <c r="AZ1013" s="119">
        <f t="shared" si="1364"/>
        <v>1.3</v>
      </c>
      <c r="BA1013" s="1">
        <v>9.6</v>
      </c>
      <c r="BB1013">
        <v>10.5</v>
      </c>
      <c r="BC1013">
        <v>16.100000000000001</v>
      </c>
      <c r="BE1013" s="7">
        <v>3615</v>
      </c>
      <c r="BG1013" s="123">
        <f t="shared" si="1337"/>
        <v>0.8</v>
      </c>
      <c r="BJ1013">
        <v>0</v>
      </c>
      <c r="BK1013">
        <v>10.4</v>
      </c>
      <c r="BL1013">
        <v>12.2</v>
      </c>
      <c r="BM1013">
        <v>21.85</v>
      </c>
      <c r="BO1013">
        <f t="shared" si="1354"/>
        <v>1</v>
      </c>
      <c r="BP1013">
        <f t="shared" si="1354"/>
        <v>1</v>
      </c>
      <c r="BQ1013">
        <f t="shared" si="1354"/>
        <v>1</v>
      </c>
      <c r="BR1013">
        <f t="shared" si="1338"/>
        <v>723</v>
      </c>
      <c r="BS1013">
        <f t="shared" si="1351"/>
        <v>775</v>
      </c>
      <c r="BT1013">
        <f t="shared" si="1352"/>
        <v>1087</v>
      </c>
      <c r="BV1013">
        <f t="shared" si="1339"/>
        <v>0</v>
      </c>
      <c r="BW1013">
        <f t="shared" si="1340"/>
        <v>0</v>
      </c>
      <c r="BX1013">
        <f t="shared" si="1341"/>
        <v>0</v>
      </c>
      <c r="BY1013">
        <f t="shared" si="1318"/>
        <v>1</v>
      </c>
    </row>
    <row r="1014" spans="1:77" x14ac:dyDescent="0.25">
      <c r="A1014" t="str">
        <f t="shared" si="1342"/>
        <v>35010</v>
      </c>
      <c r="D1014">
        <v>3</v>
      </c>
      <c r="E1014">
        <v>50</v>
      </c>
      <c r="F1014">
        <v>40.5</v>
      </c>
      <c r="G1014">
        <v>10</v>
      </c>
      <c r="H1014">
        <v>11.5</v>
      </c>
      <c r="I1014">
        <v>0</v>
      </c>
      <c r="J1014">
        <v>26</v>
      </c>
      <c r="K1014">
        <v>30</v>
      </c>
      <c r="L1014">
        <v>45.5</v>
      </c>
      <c r="M1014" s="115">
        <f t="shared" si="1326"/>
        <v>1549.8</v>
      </c>
      <c r="N1014" s="7">
        <v>2603.9362232520607</v>
      </c>
      <c r="O1014" s="7">
        <v>2826.6988006529018</v>
      </c>
      <c r="P1014" s="7">
        <v>3605.38</v>
      </c>
      <c r="Q1014" s="121" t="s">
        <v>392</v>
      </c>
      <c r="R1014">
        <v>1</v>
      </c>
      <c r="S1014">
        <v>1</v>
      </c>
      <c r="T1014">
        <v>1</v>
      </c>
      <c r="U1014" t="e">
        <f t="shared" si="1327"/>
        <v>#VALUE!</v>
      </c>
      <c r="V1014">
        <f t="shared" si="1328"/>
        <v>1433</v>
      </c>
      <c r="W1014">
        <f t="shared" si="1329"/>
        <v>1556</v>
      </c>
      <c r="X1014">
        <f t="shared" si="1330"/>
        <v>1984</v>
      </c>
      <c r="Y1014" t="e">
        <f t="shared" si="1304"/>
        <v>#VALUE!</v>
      </c>
      <c r="Z1014">
        <f t="shared" si="1305"/>
        <v>246</v>
      </c>
      <c r="AA1014">
        <f t="shared" si="1306"/>
        <v>268</v>
      </c>
      <c r="AB1014" s="8">
        <f t="shared" si="1307"/>
        <v>341</v>
      </c>
      <c r="AC1014" s="213" t="e">
        <f t="shared" si="1343"/>
        <v>#VALUE!</v>
      </c>
      <c r="AD1014" s="213">
        <f t="shared" si="1344"/>
        <v>0.25673557271377639</v>
      </c>
      <c r="AE1014" s="213">
        <f t="shared" si="1345"/>
        <v>0.3036719722340302</v>
      </c>
      <c r="AF1014" s="213">
        <f t="shared" si="1346"/>
        <v>0.48711361654974933</v>
      </c>
      <c r="AG1014" s="167">
        <f t="shared" si="1331"/>
        <v>3.969E-4</v>
      </c>
      <c r="AH1014" s="167">
        <f t="shared" si="1332"/>
        <v>1.7345999999999999</v>
      </c>
      <c r="AI1014" s="167">
        <f t="shared" si="1333"/>
        <v>2</v>
      </c>
      <c r="AJ1014" s="167">
        <f t="shared" si="1334"/>
        <v>3.6734700000000002E-4</v>
      </c>
      <c r="AK1014" s="115">
        <f t="shared" ref="AK1014:AM1014" si="1379">AK916</f>
        <v>361.00257998610687</v>
      </c>
      <c r="AL1014" s="7">
        <f t="shared" si="1379"/>
        <v>391.88577307200529</v>
      </c>
      <c r="AM1014" s="7">
        <f t="shared" si="1379"/>
        <v>499.84</v>
      </c>
      <c r="AN1014">
        <v>1</v>
      </c>
      <c r="AO1014">
        <v>1</v>
      </c>
      <c r="AP1014">
        <v>1</v>
      </c>
      <c r="AQ1014">
        <f t="shared" si="1336"/>
        <v>407</v>
      </c>
      <c r="AR1014">
        <f t="shared" si="1336"/>
        <v>441</v>
      </c>
      <c r="AS1014">
        <f t="shared" si="1293"/>
        <v>563</v>
      </c>
      <c r="AT1014">
        <f t="shared" si="1309"/>
        <v>175</v>
      </c>
      <c r="AU1014">
        <f t="shared" si="1310"/>
        <v>190</v>
      </c>
      <c r="AV1014" s="8">
        <f t="shared" si="1311"/>
        <v>242</v>
      </c>
      <c r="AW1014" s="213">
        <f t="shared" si="1348"/>
        <v>0.13178581630013939</v>
      </c>
      <c r="AX1014" s="213">
        <f t="shared" si="1349"/>
        <v>0.15479782387516877</v>
      </c>
      <c r="AY1014" s="213">
        <f t="shared" si="1350"/>
        <v>0.24861838253057297</v>
      </c>
      <c r="AZ1014" s="119">
        <f t="shared" si="1364"/>
        <v>0.3</v>
      </c>
      <c r="BA1014" s="1">
        <v>11</v>
      </c>
      <c r="BB1014">
        <v>12.4</v>
      </c>
      <c r="BC1014">
        <v>19.2</v>
      </c>
      <c r="BE1014" s="7">
        <v>1722</v>
      </c>
      <c r="BG1014" s="123">
        <f t="shared" si="1337"/>
        <v>0.9</v>
      </c>
      <c r="BJ1014">
        <v>0</v>
      </c>
      <c r="BK1014">
        <v>11.2</v>
      </c>
      <c r="BL1014">
        <v>13</v>
      </c>
      <c r="BM1014">
        <v>21.85</v>
      </c>
      <c r="BO1014">
        <f t="shared" si="1354"/>
        <v>1</v>
      </c>
      <c r="BP1014">
        <f t="shared" si="1354"/>
        <v>1</v>
      </c>
      <c r="BQ1014">
        <f t="shared" si="1354"/>
        <v>1</v>
      </c>
      <c r="BR1014">
        <f t="shared" si="1338"/>
        <v>407</v>
      </c>
      <c r="BS1014">
        <f t="shared" si="1351"/>
        <v>441</v>
      </c>
      <c r="BT1014">
        <f t="shared" si="1352"/>
        <v>563</v>
      </c>
      <c r="BV1014">
        <f t="shared" si="1339"/>
        <v>0</v>
      </c>
      <c r="BW1014">
        <f t="shared" si="1340"/>
        <v>0</v>
      </c>
      <c r="BX1014">
        <f t="shared" si="1341"/>
        <v>0</v>
      </c>
      <c r="BY1014">
        <f t="shared" si="1318"/>
        <v>1</v>
      </c>
    </row>
    <row r="1015" spans="1:77" x14ac:dyDescent="0.25">
      <c r="A1015" t="str">
        <f t="shared" si="1342"/>
        <v>35011</v>
      </c>
      <c r="D1015">
        <v>3</v>
      </c>
      <c r="E1015">
        <v>50</v>
      </c>
      <c r="F1015">
        <v>40.5</v>
      </c>
      <c r="G1015">
        <v>11</v>
      </c>
      <c r="H1015">
        <v>11.5</v>
      </c>
      <c r="I1015">
        <v>0</v>
      </c>
      <c r="J1015">
        <v>26</v>
      </c>
      <c r="K1015">
        <v>30</v>
      </c>
      <c r="L1015">
        <v>45.5</v>
      </c>
      <c r="M1015" s="115">
        <f t="shared" si="1326"/>
        <v>1508.24</v>
      </c>
      <c r="N1015" s="7">
        <v>3533.107636511756</v>
      </c>
      <c r="O1015" s="7">
        <v>3835.359341571188</v>
      </c>
      <c r="P1015" s="7">
        <v>4891.8999999999996</v>
      </c>
      <c r="Q1015" s="121" t="s">
        <v>392</v>
      </c>
      <c r="R1015">
        <v>1</v>
      </c>
      <c r="S1015">
        <v>1</v>
      </c>
      <c r="T1015">
        <v>1</v>
      </c>
      <c r="U1015" t="e">
        <f t="shared" si="1327"/>
        <v>#VALUE!</v>
      </c>
      <c r="V1015">
        <f t="shared" si="1328"/>
        <v>1944</v>
      </c>
      <c r="W1015">
        <f t="shared" si="1329"/>
        <v>2111</v>
      </c>
      <c r="X1015">
        <f t="shared" si="1330"/>
        <v>2692</v>
      </c>
      <c r="Y1015" t="e">
        <f t="shared" si="1304"/>
        <v>#VALUE!</v>
      </c>
      <c r="Z1015">
        <f t="shared" si="1305"/>
        <v>334</v>
      </c>
      <c r="AA1015">
        <f t="shared" si="1306"/>
        <v>363</v>
      </c>
      <c r="AB1015" s="8">
        <f t="shared" si="1307"/>
        <v>463</v>
      </c>
      <c r="AC1015" s="213" t="e">
        <f t="shared" si="1343"/>
        <v>#VALUE!</v>
      </c>
      <c r="AD1015" s="213">
        <f t="shared" si="1344"/>
        <v>0.760002026874535</v>
      </c>
      <c r="AE1015" s="213">
        <f t="shared" si="1345"/>
        <v>0.89429612658820368</v>
      </c>
      <c r="AF1015" s="213">
        <f t="shared" si="1346"/>
        <v>1.4393544768153193</v>
      </c>
      <c r="AG1015" s="167">
        <f t="shared" si="1331"/>
        <v>3.969E-4</v>
      </c>
      <c r="AH1015" s="167">
        <f t="shared" si="1332"/>
        <v>1.7345999999999999</v>
      </c>
      <c r="AI1015" s="167">
        <f t="shared" si="1333"/>
        <v>4</v>
      </c>
      <c r="AJ1015" s="167">
        <f t="shared" si="1334"/>
        <v>5.7428799999999995E-4</v>
      </c>
      <c r="AK1015" s="115">
        <f t="shared" ref="AK1015:AM1015" si="1380">AK917</f>
        <v>592</v>
      </c>
      <c r="AL1015" s="7">
        <f t="shared" si="1380"/>
        <v>642</v>
      </c>
      <c r="AM1015" s="7">
        <f t="shared" si="1380"/>
        <v>819</v>
      </c>
      <c r="AN1015">
        <v>1</v>
      </c>
      <c r="AO1015">
        <v>1</v>
      </c>
      <c r="AP1015">
        <v>1</v>
      </c>
      <c r="AQ1015">
        <f t="shared" si="1336"/>
        <v>667</v>
      </c>
      <c r="AR1015">
        <f t="shared" si="1336"/>
        <v>723</v>
      </c>
      <c r="AS1015">
        <f t="shared" si="1293"/>
        <v>922</v>
      </c>
      <c r="AT1015">
        <f t="shared" si="1309"/>
        <v>287</v>
      </c>
      <c r="AU1015">
        <f t="shared" si="1310"/>
        <v>311</v>
      </c>
      <c r="AV1015" s="8">
        <f t="shared" si="1311"/>
        <v>396</v>
      </c>
      <c r="AW1015" s="213">
        <f t="shared" si="1348"/>
        <v>0.5651664815753582</v>
      </c>
      <c r="AX1015" s="213">
        <f t="shared" si="1349"/>
        <v>0.66112549788726427</v>
      </c>
      <c r="AY1015" s="213">
        <f t="shared" si="1350"/>
        <v>1.0601379017040249</v>
      </c>
      <c r="AZ1015" s="119">
        <f t="shared" si="1364"/>
        <v>0.7</v>
      </c>
      <c r="BA1015" s="1">
        <v>11</v>
      </c>
      <c r="BB1015">
        <v>12.4</v>
      </c>
      <c r="BC1015">
        <v>19.2</v>
      </c>
      <c r="BE1015" s="7">
        <v>2218</v>
      </c>
      <c r="BG1015" s="123">
        <f t="shared" si="1337"/>
        <v>0.68</v>
      </c>
      <c r="BJ1015">
        <v>0</v>
      </c>
      <c r="BK1015">
        <v>11.2</v>
      </c>
      <c r="BL1015">
        <v>13</v>
      </c>
      <c r="BM1015">
        <v>21.85</v>
      </c>
      <c r="BO1015">
        <f t="shared" si="1354"/>
        <v>1</v>
      </c>
      <c r="BP1015">
        <f t="shared" si="1354"/>
        <v>1</v>
      </c>
      <c r="BQ1015">
        <f t="shared" si="1354"/>
        <v>1</v>
      </c>
      <c r="BR1015">
        <f t="shared" si="1338"/>
        <v>667</v>
      </c>
      <c r="BS1015">
        <f t="shared" si="1351"/>
        <v>723</v>
      </c>
      <c r="BT1015">
        <f t="shared" si="1352"/>
        <v>922</v>
      </c>
      <c r="BV1015">
        <f t="shared" si="1339"/>
        <v>0</v>
      </c>
      <c r="BW1015">
        <f t="shared" si="1340"/>
        <v>0</v>
      </c>
      <c r="BX1015">
        <f t="shared" si="1341"/>
        <v>0</v>
      </c>
      <c r="BY1015">
        <f t="shared" si="1318"/>
        <v>1</v>
      </c>
    </row>
    <row r="1016" spans="1:77" x14ac:dyDescent="0.25">
      <c r="A1016" t="str">
        <f t="shared" si="1342"/>
        <v>35015</v>
      </c>
      <c r="D1016">
        <v>3</v>
      </c>
      <c r="E1016">
        <v>50</v>
      </c>
      <c r="F1016">
        <v>40.5</v>
      </c>
      <c r="G1016">
        <v>15</v>
      </c>
      <c r="H1016">
        <v>16.5</v>
      </c>
      <c r="I1016">
        <v>0</v>
      </c>
      <c r="J1016">
        <v>26</v>
      </c>
      <c r="K1016">
        <v>30</v>
      </c>
      <c r="L1016">
        <v>46.4</v>
      </c>
      <c r="M1016" s="115">
        <f t="shared" si="1326"/>
        <v>2219.2000000000003</v>
      </c>
      <c r="N1016" s="7">
        <v>3021.1783832091446</v>
      </c>
      <c r="O1016" s="7">
        <v>3225.6120441880121</v>
      </c>
      <c r="P1016" s="7">
        <v>4597.96</v>
      </c>
      <c r="Q1016" s="121" t="s">
        <v>392</v>
      </c>
      <c r="R1016">
        <v>1</v>
      </c>
      <c r="S1016">
        <v>1</v>
      </c>
      <c r="T1016">
        <v>1</v>
      </c>
      <c r="U1016" t="e">
        <f t="shared" si="1327"/>
        <v>#VALUE!</v>
      </c>
      <c r="V1016">
        <f t="shared" si="1328"/>
        <v>1663</v>
      </c>
      <c r="W1016">
        <f t="shared" si="1329"/>
        <v>1775</v>
      </c>
      <c r="X1016">
        <f t="shared" si="1330"/>
        <v>2530</v>
      </c>
      <c r="Y1016" t="e">
        <f t="shared" si="1304"/>
        <v>#VALUE!</v>
      </c>
      <c r="Z1016">
        <f t="shared" si="1305"/>
        <v>286</v>
      </c>
      <c r="AA1016">
        <f t="shared" si="1306"/>
        <v>305</v>
      </c>
      <c r="AB1016" s="8">
        <f t="shared" si="1307"/>
        <v>435</v>
      </c>
      <c r="AC1016" s="213" t="e">
        <f t="shared" si="1343"/>
        <v>#VALUE!</v>
      </c>
      <c r="AD1016" s="213">
        <f t="shared" si="1344"/>
        <v>0.3951582317306408</v>
      </c>
      <c r="AE1016" s="213">
        <f t="shared" si="1345"/>
        <v>0.44890637730192223</v>
      </c>
      <c r="AF1016" s="213">
        <f t="shared" si="1346"/>
        <v>0.90784022629442929</v>
      </c>
      <c r="AG1016" s="167">
        <f t="shared" si="1331"/>
        <v>2.0829999999999999E-4</v>
      </c>
      <c r="AH1016" s="167">
        <f t="shared" si="1332"/>
        <v>1.724</v>
      </c>
      <c r="AI1016" s="167">
        <f t="shared" si="1333"/>
        <v>2</v>
      </c>
      <c r="AJ1016" s="167">
        <f t="shared" si="1334"/>
        <v>4.6182900000000003E-4</v>
      </c>
      <c r="AK1016" s="115">
        <f t="shared" ref="AK1016:AM1016" si="1381">AK918</f>
        <v>412.40297880742492</v>
      </c>
      <c r="AL1016" s="7">
        <f t="shared" si="1381"/>
        <v>440.30899429620177</v>
      </c>
      <c r="AM1016" s="7">
        <f t="shared" si="1381"/>
        <v>627.64</v>
      </c>
      <c r="AN1016">
        <v>1</v>
      </c>
      <c r="AO1016">
        <v>1</v>
      </c>
      <c r="AP1016">
        <v>1</v>
      </c>
      <c r="AQ1016">
        <f t="shared" si="1336"/>
        <v>464</v>
      </c>
      <c r="AR1016">
        <f t="shared" si="1336"/>
        <v>496</v>
      </c>
      <c r="AS1016">
        <f t="shared" si="1293"/>
        <v>707</v>
      </c>
      <c r="AT1016">
        <f t="shared" si="1309"/>
        <v>200</v>
      </c>
      <c r="AU1016">
        <f t="shared" si="1310"/>
        <v>213</v>
      </c>
      <c r="AV1016" s="8">
        <f t="shared" si="1311"/>
        <v>304</v>
      </c>
      <c r="AW1016" s="213">
        <f t="shared" si="1348"/>
        <v>0.19450707519354907</v>
      </c>
      <c r="AX1016" s="213">
        <f t="shared" si="1349"/>
        <v>0.22035153191716619</v>
      </c>
      <c r="AY1016" s="213">
        <f t="shared" si="1350"/>
        <v>0.44599267314074653</v>
      </c>
      <c r="AZ1016" s="119">
        <f t="shared" si="1364"/>
        <v>0.5</v>
      </c>
      <c r="BA1016" s="1">
        <v>11.5</v>
      </c>
      <c r="BB1016">
        <v>12.8</v>
      </c>
      <c r="BC1016">
        <v>19.600000000000001</v>
      </c>
      <c r="BE1016" s="7">
        <v>2774</v>
      </c>
      <c r="BG1016" s="123">
        <f t="shared" si="1337"/>
        <v>0.8</v>
      </c>
      <c r="BJ1016">
        <v>0</v>
      </c>
      <c r="BK1016">
        <v>10</v>
      </c>
      <c r="BL1016">
        <v>11.8</v>
      </c>
      <c r="BM1016">
        <v>21.85</v>
      </c>
      <c r="BO1016">
        <f t="shared" si="1354"/>
        <v>1</v>
      </c>
      <c r="BP1016">
        <f t="shared" si="1354"/>
        <v>1</v>
      </c>
      <c r="BQ1016">
        <f t="shared" si="1354"/>
        <v>1</v>
      </c>
      <c r="BR1016">
        <f t="shared" si="1338"/>
        <v>464</v>
      </c>
      <c r="BS1016">
        <f t="shared" si="1351"/>
        <v>496</v>
      </c>
      <c r="BT1016">
        <f t="shared" si="1352"/>
        <v>707</v>
      </c>
      <c r="BV1016">
        <f t="shared" si="1339"/>
        <v>0</v>
      </c>
      <c r="BW1016">
        <f t="shared" si="1340"/>
        <v>0</v>
      </c>
      <c r="BX1016">
        <f t="shared" si="1341"/>
        <v>0</v>
      </c>
      <c r="BY1016">
        <f t="shared" si="1318"/>
        <v>1</v>
      </c>
    </row>
    <row r="1017" spans="1:77" x14ac:dyDescent="0.25">
      <c r="A1017" t="str">
        <f t="shared" si="1342"/>
        <v>35016</v>
      </c>
      <c r="D1017">
        <v>3</v>
      </c>
      <c r="E1017">
        <v>50</v>
      </c>
      <c r="F1017">
        <v>40.5</v>
      </c>
      <c r="G1017">
        <v>16</v>
      </c>
      <c r="H1017">
        <v>16.5</v>
      </c>
      <c r="I1017">
        <v>0</v>
      </c>
      <c r="J1017">
        <v>26</v>
      </c>
      <c r="K1017">
        <v>30</v>
      </c>
      <c r="L1017">
        <v>46.4</v>
      </c>
      <c r="M1017" s="115">
        <f t="shared" si="1326"/>
        <v>2065.1600000000003</v>
      </c>
      <c r="N1017" s="7">
        <v>4417.9368883555589</v>
      </c>
      <c r="O1017" s="7">
        <v>4716.8848144627045</v>
      </c>
      <c r="P1017" s="7">
        <v>6723.7</v>
      </c>
      <c r="Q1017" s="121" t="s">
        <v>392</v>
      </c>
      <c r="R1017">
        <v>1</v>
      </c>
      <c r="S1017">
        <v>1</v>
      </c>
      <c r="T1017">
        <v>1</v>
      </c>
      <c r="U1017" t="e">
        <f t="shared" si="1327"/>
        <v>#VALUE!</v>
      </c>
      <c r="V1017">
        <f t="shared" si="1328"/>
        <v>2431</v>
      </c>
      <c r="W1017">
        <f t="shared" si="1329"/>
        <v>2596</v>
      </c>
      <c r="X1017">
        <f t="shared" si="1330"/>
        <v>3700</v>
      </c>
      <c r="Y1017" t="e">
        <f t="shared" si="1304"/>
        <v>#VALUE!</v>
      </c>
      <c r="Z1017">
        <f t="shared" si="1305"/>
        <v>418</v>
      </c>
      <c r="AA1017">
        <f t="shared" si="1306"/>
        <v>447</v>
      </c>
      <c r="AB1017" s="8">
        <f t="shared" si="1307"/>
        <v>636</v>
      </c>
      <c r="AC1017" s="213" t="e">
        <f t="shared" si="1343"/>
        <v>#VALUE!</v>
      </c>
      <c r="AD1017" s="213">
        <f t="shared" si="1344"/>
        <v>2.4808916139265644</v>
      </c>
      <c r="AE1017" s="213">
        <f t="shared" si="1345"/>
        <v>2.8350574242627395</v>
      </c>
      <c r="AF1017" s="213">
        <f t="shared" si="1346"/>
        <v>5.7190916530697056</v>
      </c>
      <c r="AG1017" s="167">
        <f t="shared" si="1331"/>
        <v>2.0829999999999999E-4</v>
      </c>
      <c r="AH1017" s="167">
        <f t="shared" si="1332"/>
        <v>1.724</v>
      </c>
      <c r="AI1017" s="167">
        <f t="shared" si="1333"/>
        <v>4</v>
      </c>
      <c r="AJ1017" s="167">
        <f t="shared" si="1334"/>
        <v>1.392796E-3</v>
      </c>
      <c r="AK1017" s="115">
        <f t="shared" ref="AK1017:AM1017" si="1382">AK919</f>
        <v>676</v>
      </c>
      <c r="AL1017" s="7">
        <f t="shared" si="1382"/>
        <v>722</v>
      </c>
      <c r="AM1017" s="7">
        <f t="shared" si="1382"/>
        <v>1030</v>
      </c>
      <c r="AN1017">
        <v>1</v>
      </c>
      <c r="AO1017">
        <v>1</v>
      </c>
      <c r="AP1017">
        <v>1</v>
      </c>
      <c r="AQ1017">
        <f t="shared" si="1336"/>
        <v>761</v>
      </c>
      <c r="AR1017">
        <f t="shared" si="1336"/>
        <v>813</v>
      </c>
      <c r="AS1017">
        <f t="shared" si="1293"/>
        <v>1160</v>
      </c>
      <c r="AT1017">
        <f t="shared" si="1309"/>
        <v>327</v>
      </c>
      <c r="AU1017">
        <f t="shared" si="1310"/>
        <v>350</v>
      </c>
      <c r="AV1017" s="8">
        <f t="shared" si="1311"/>
        <v>499</v>
      </c>
      <c r="AW1017" s="213">
        <f t="shared" si="1348"/>
        <v>1.5223957831049331</v>
      </c>
      <c r="AX1017" s="213">
        <f t="shared" si="1349"/>
        <v>1.7427482168106456</v>
      </c>
      <c r="AY1017" s="213">
        <f t="shared" si="1350"/>
        <v>3.5290163267473011</v>
      </c>
      <c r="AZ1017" s="119">
        <f t="shared" si="1364"/>
        <v>1</v>
      </c>
      <c r="BA1017" s="1">
        <v>11.5</v>
      </c>
      <c r="BB1017">
        <v>12.8</v>
      </c>
      <c r="BC1017">
        <v>19.600000000000001</v>
      </c>
      <c r="BE1017" s="7">
        <v>3037</v>
      </c>
      <c r="BG1017" s="123">
        <f t="shared" si="1337"/>
        <v>0.68</v>
      </c>
      <c r="BJ1017">
        <v>0</v>
      </c>
      <c r="BK1017">
        <v>10</v>
      </c>
      <c r="BL1017">
        <v>11.8</v>
      </c>
      <c r="BM1017">
        <v>21.85</v>
      </c>
      <c r="BO1017">
        <f t="shared" si="1354"/>
        <v>1</v>
      </c>
      <c r="BP1017">
        <f t="shared" si="1354"/>
        <v>1</v>
      </c>
      <c r="BQ1017">
        <f t="shared" si="1354"/>
        <v>1</v>
      </c>
      <c r="BR1017">
        <f t="shared" si="1338"/>
        <v>761</v>
      </c>
      <c r="BS1017">
        <f t="shared" si="1351"/>
        <v>813</v>
      </c>
      <c r="BT1017">
        <f t="shared" si="1352"/>
        <v>1160</v>
      </c>
      <c r="BV1017">
        <f t="shared" si="1339"/>
        <v>0</v>
      </c>
      <c r="BW1017">
        <f t="shared" si="1340"/>
        <v>0</v>
      </c>
      <c r="BX1017">
        <f t="shared" si="1341"/>
        <v>0</v>
      </c>
      <c r="BY1017">
        <f t="shared" si="1318"/>
        <v>1</v>
      </c>
    </row>
    <row r="1018" spans="1:77" x14ac:dyDescent="0.25">
      <c r="A1018" t="str">
        <f t="shared" si="1342"/>
        <v>35020</v>
      </c>
      <c r="D1018">
        <v>3</v>
      </c>
      <c r="E1018">
        <v>50</v>
      </c>
      <c r="F1018">
        <v>40.5</v>
      </c>
      <c r="G1018">
        <v>20</v>
      </c>
      <c r="H1018">
        <v>21.5</v>
      </c>
      <c r="I1018">
        <v>0</v>
      </c>
      <c r="J1018">
        <v>26</v>
      </c>
      <c r="K1018">
        <v>30</v>
      </c>
      <c r="L1018">
        <v>46.4</v>
      </c>
      <c r="M1018" s="115">
        <f t="shared" si="1326"/>
        <v>3104</v>
      </c>
      <c r="N1018" s="7">
        <v>4165.887726998767</v>
      </c>
      <c r="O1018" s="7">
        <v>4522.2727563025155</v>
      </c>
      <c r="P1018" s="7">
        <v>5768.04</v>
      </c>
      <c r="Q1018" s="121" t="s">
        <v>392</v>
      </c>
      <c r="R1018">
        <v>1</v>
      </c>
      <c r="S1018">
        <v>1</v>
      </c>
      <c r="T1018">
        <v>1</v>
      </c>
      <c r="U1018" t="e">
        <f t="shared" si="1327"/>
        <v>#VALUE!</v>
      </c>
      <c r="V1018">
        <f t="shared" si="1328"/>
        <v>2293</v>
      </c>
      <c r="W1018">
        <f t="shared" si="1329"/>
        <v>2489</v>
      </c>
      <c r="X1018">
        <f t="shared" si="1330"/>
        <v>3174</v>
      </c>
      <c r="Y1018" t="e">
        <f t="shared" si="1304"/>
        <v>#VALUE!</v>
      </c>
      <c r="Z1018">
        <f t="shared" si="1305"/>
        <v>394</v>
      </c>
      <c r="AA1018">
        <f t="shared" si="1306"/>
        <v>428</v>
      </c>
      <c r="AB1018" s="8">
        <f t="shared" si="1307"/>
        <v>546</v>
      </c>
      <c r="AC1018" s="213" t="e">
        <f t="shared" si="1343"/>
        <v>#VALUE!</v>
      </c>
      <c r="AD1018" s="213">
        <f t="shared" si="1344"/>
        <v>0.59916971653243023</v>
      </c>
      <c r="AE1018" s="213">
        <f t="shared" si="1345"/>
        <v>0.70633730997358934</v>
      </c>
      <c r="AF1018" s="213">
        <f t="shared" si="1346"/>
        <v>1.1462798161372405</v>
      </c>
      <c r="AG1018" s="167">
        <f t="shared" si="1331"/>
        <v>1.2760000000000001E-4</v>
      </c>
      <c r="AH1018" s="167">
        <f t="shared" si="1332"/>
        <v>1.7219</v>
      </c>
      <c r="AI1018" s="167">
        <f t="shared" si="1333"/>
        <v>2</v>
      </c>
      <c r="AJ1018" s="167">
        <f t="shared" si="1334"/>
        <v>3.76611E-4</v>
      </c>
      <c r="AK1018" s="115">
        <f t="shared" ref="AK1018:AM1018" si="1383">AK920</f>
        <v>514.83890668473202</v>
      </c>
      <c r="AL1018" s="7">
        <f t="shared" si="1383"/>
        <v>558.88255136973487</v>
      </c>
      <c r="AM1018" s="7">
        <f t="shared" si="1383"/>
        <v>712.84</v>
      </c>
      <c r="AN1018">
        <v>1</v>
      </c>
      <c r="AO1018">
        <v>1</v>
      </c>
      <c r="AP1018">
        <v>1</v>
      </c>
      <c r="AQ1018">
        <f t="shared" si="1336"/>
        <v>580</v>
      </c>
      <c r="AR1018">
        <f t="shared" si="1336"/>
        <v>629</v>
      </c>
      <c r="AS1018">
        <f t="shared" si="1293"/>
        <v>803</v>
      </c>
      <c r="AT1018">
        <f t="shared" si="1309"/>
        <v>249</v>
      </c>
      <c r="AU1018">
        <f t="shared" si="1310"/>
        <v>270</v>
      </c>
      <c r="AV1018" s="8">
        <f t="shared" si="1311"/>
        <v>345</v>
      </c>
      <c r="AW1018" s="213">
        <f t="shared" si="1348"/>
        <v>0.24073323143117262</v>
      </c>
      <c r="AX1018" s="213">
        <f t="shared" si="1349"/>
        <v>0.28273956186675986</v>
      </c>
      <c r="AY1018" s="213">
        <f t="shared" si="1350"/>
        <v>0.4601614529075676</v>
      </c>
      <c r="AZ1018" s="119">
        <f t="shared" si="1364"/>
        <v>0.7</v>
      </c>
      <c r="BA1018" s="1">
        <v>11.5</v>
      </c>
      <c r="BB1018">
        <v>12.8</v>
      </c>
      <c r="BC1018">
        <v>19.600000000000001</v>
      </c>
      <c r="BE1018" s="7">
        <v>3880</v>
      </c>
      <c r="BG1018" s="123">
        <f t="shared" si="1337"/>
        <v>0.8</v>
      </c>
      <c r="BJ1018">
        <v>0</v>
      </c>
      <c r="BK1018">
        <v>10</v>
      </c>
      <c r="BL1018">
        <v>11.8</v>
      </c>
      <c r="BM1018">
        <v>21.85</v>
      </c>
      <c r="BO1018">
        <f t="shared" si="1354"/>
        <v>1</v>
      </c>
      <c r="BP1018">
        <f t="shared" si="1354"/>
        <v>1</v>
      </c>
      <c r="BQ1018">
        <f t="shared" si="1354"/>
        <v>1</v>
      </c>
      <c r="BR1018">
        <f t="shared" si="1338"/>
        <v>580</v>
      </c>
      <c r="BS1018">
        <f t="shared" si="1351"/>
        <v>629</v>
      </c>
      <c r="BT1018">
        <f t="shared" si="1352"/>
        <v>803</v>
      </c>
      <c r="BV1018">
        <f t="shared" si="1339"/>
        <v>0</v>
      </c>
      <c r="BW1018">
        <f t="shared" si="1340"/>
        <v>0</v>
      </c>
      <c r="BX1018">
        <f t="shared" si="1341"/>
        <v>0</v>
      </c>
      <c r="BY1018">
        <f t="shared" si="1318"/>
        <v>1</v>
      </c>
    </row>
    <row r="1019" spans="1:77" x14ac:dyDescent="0.25">
      <c r="A1019" t="str">
        <f t="shared" si="1342"/>
        <v>35021</v>
      </c>
      <c r="D1019">
        <v>3</v>
      </c>
      <c r="E1019">
        <v>50</v>
      </c>
      <c r="F1019">
        <v>40.5</v>
      </c>
      <c r="G1019">
        <v>21</v>
      </c>
      <c r="H1019">
        <v>21.5</v>
      </c>
      <c r="I1019">
        <v>0</v>
      </c>
      <c r="J1019">
        <v>26</v>
      </c>
      <c r="K1019">
        <v>30</v>
      </c>
      <c r="L1019">
        <v>46.4</v>
      </c>
      <c r="M1019" s="115">
        <f t="shared" si="1326"/>
        <v>3304.8</v>
      </c>
      <c r="N1019" s="7">
        <v>5689.6682460807178</v>
      </c>
      <c r="O1019" s="7">
        <v>6074.6702425752001</v>
      </c>
      <c r="P1019" s="7">
        <v>8659.16</v>
      </c>
      <c r="Q1019" s="121" t="s">
        <v>392</v>
      </c>
      <c r="R1019">
        <v>1</v>
      </c>
      <c r="S1019">
        <v>1</v>
      </c>
      <c r="T1019">
        <v>1</v>
      </c>
      <c r="U1019" t="e">
        <f t="shared" si="1327"/>
        <v>#VALUE!</v>
      </c>
      <c r="V1019">
        <f t="shared" si="1328"/>
        <v>3131</v>
      </c>
      <c r="W1019">
        <f t="shared" si="1329"/>
        <v>3343</v>
      </c>
      <c r="X1019">
        <f t="shared" si="1330"/>
        <v>4765</v>
      </c>
      <c r="Y1019" t="e">
        <f t="shared" si="1304"/>
        <v>#VALUE!</v>
      </c>
      <c r="Z1019">
        <f t="shared" si="1305"/>
        <v>539</v>
      </c>
      <c r="AA1019">
        <f t="shared" si="1306"/>
        <v>575</v>
      </c>
      <c r="AB1019" s="8">
        <f t="shared" si="1307"/>
        <v>820</v>
      </c>
      <c r="AC1019" s="213" t="e">
        <f t="shared" si="1343"/>
        <v>#VALUE!</v>
      </c>
      <c r="AD1019" s="213">
        <f t="shared" si="1344"/>
        <v>1.5539570761452448</v>
      </c>
      <c r="AE1019" s="213">
        <f t="shared" si="1345"/>
        <v>1.7666432807263224</v>
      </c>
      <c r="AF1019" s="213">
        <f t="shared" si="1346"/>
        <v>3.5736409276886412</v>
      </c>
      <c r="AG1019" s="167">
        <f t="shared" si="1331"/>
        <v>1.2760000000000001E-4</v>
      </c>
      <c r="AH1019" s="167">
        <f t="shared" si="1332"/>
        <v>1.7219</v>
      </c>
      <c r="AI1019" s="167">
        <f t="shared" si="1333"/>
        <v>4</v>
      </c>
      <c r="AJ1019" s="167">
        <f t="shared" si="1334"/>
        <v>5.1420100000000005E-4</v>
      </c>
      <c r="AK1019" s="115">
        <f t="shared" ref="AK1019:AM1019" si="1384">AK921</f>
        <v>738.0333851508442</v>
      </c>
      <c r="AL1019" s="7">
        <f t="shared" si="1384"/>
        <v>787.97378843505794</v>
      </c>
      <c r="AM1019" s="7">
        <f t="shared" si="1384"/>
        <v>1123.22</v>
      </c>
      <c r="AN1019">
        <v>1</v>
      </c>
      <c r="AO1019">
        <v>1</v>
      </c>
      <c r="AP1019">
        <v>1</v>
      </c>
      <c r="AQ1019">
        <f t="shared" si="1336"/>
        <v>831</v>
      </c>
      <c r="AR1019">
        <f t="shared" si="1336"/>
        <v>887</v>
      </c>
      <c r="AS1019">
        <f t="shared" si="1293"/>
        <v>1265</v>
      </c>
      <c r="AT1019">
        <f t="shared" si="1309"/>
        <v>357</v>
      </c>
      <c r="AU1019">
        <f t="shared" si="1310"/>
        <v>381</v>
      </c>
      <c r="AV1019" s="8">
        <f t="shared" si="1311"/>
        <v>544</v>
      </c>
      <c r="AW1019" s="213">
        <f t="shared" si="1348"/>
        <v>0.68649865314875924</v>
      </c>
      <c r="AX1019" s="213">
        <f t="shared" si="1349"/>
        <v>0.78099961961130182</v>
      </c>
      <c r="AY1019" s="213">
        <f t="shared" si="1350"/>
        <v>1.5826861269188717</v>
      </c>
      <c r="AZ1019" s="119">
        <f t="shared" si="1364"/>
        <v>1.3</v>
      </c>
      <c r="BA1019" s="1">
        <v>11.5</v>
      </c>
      <c r="BB1019">
        <v>12.8</v>
      </c>
      <c r="BC1019">
        <v>19.600000000000001</v>
      </c>
      <c r="BE1019" s="7">
        <v>4131</v>
      </c>
      <c r="BG1019" s="123">
        <f t="shared" si="1337"/>
        <v>0.8</v>
      </c>
      <c r="BJ1019">
        <v>0</v>
      </c>
      <c r="BK1019">
        <v>10</v>
      </c>
      <c r="BL1019">
        <v>11.8</v>
      </c>
      <c r="BM1019">
        <v>21.85</v>
      </c>
      <c r="BO1019">
        <f t="shared" si="1354"/>
        <v>1</v>
      </c>
      <c r="BP1019">
        <f t="shared" si="1354"/>
        <v>1</v>
      </c>
      <c r="BQ1019">
        <f t="shared" si="1354"/>
        <v>1</v>
      </c>
      <c r="BR1019">
        <f t="shared" si="1338"/>
        <v>831</v>
      </c>
      <c r="BS1019">
        <f t="shared" si="1351"/>
        <v>887</v>
      </c>
      <c r="BT1019">
        <f t="shared" si="1352"/>
        <v>1265</v>
      </c>
      <c r="BV1019">
        <f t="shared" si="1339"/>
        <v>0</v>
      </c>
      <c r="BW1019">
        <f t="shared" si="1340"/>
        <v>0</v>
      </c>
      <c r="BX1019">
        <f t="shared" si="1341"/>
        <v>0</v>
      </c>
      <c r="BY1019">
        <f t="shared" si="1318"/>
        <v>1</v>
      </c>
    </row>
    <row r="1020" spans="1:77" x14ac:dyDescent="0.25">
      <c r="A1020" t="str">
        <f t="shared" si="1342"/>
        <v>35010</v>
      </c>
      <c r="D1020">
        <v>3</v>
      </c>
      <c r="E1020">
        <v>50</v>
      </c>
      <c r="F1020">
        <v>40.5</v>
      </c>
      <c r="G1020">
        <v>10</v>
      </c>
      <c r="H1020">
        <v>11.5</v>
      </c>
      <c r="I1020">
        <v>0</v>
      </c>
      <c r="J1020">
        <v>26</v>
      </c>
      <c r="K1020">
        <v>30</v>
      </c>
      <c r="L1020">
        <v>46</v>
      </c>
      <c r="M1020" s="115">
        <f t="shared" si="1326"/>
        <v>1743.3</v>
      </c>
      <c r="N1020" s="7">
        <v>2970.6878039917879</v>
      </c>
      <c r="O1020" s="7">
        <v>3224.8253922941558</v>
      </c>
      <c r="P1020" s="7">
        <v>4113.18</v>
      </c>
      <c r="Q1020" s="121" t="s">
        <v>392</v>
      </c>
      <c r="R1020">
        <v>1</v>
      </c>
      <c r="S1020">
        <v>1</v>
      </c>
      <c r="T1020">
        <v>1</v>
      </c>
      <c r="U1020" t="e">
        <f t="shared" si="1327"/>
        <v>#VALUE!</v>
      </c>
      <c r="V1020">
        <f t="shared" si="1328"/>
        <v>1635</v>
      </c>
      <c r="W1020">
        <f t="shared" si="1329"/>
        <v>1775</v>
      </c>
      <c r="X1020">
        <f t="shared" si="1330"/>
        <v>2264</v>
      </c>
      <c r="Y1020" t="e">
        <f t="shared" si="1304"/>
        <v>#VALUE!</v>
      </c>
      <c r="Z1020">
        <f t="shared" si="1305"/>
        <v>281</v>
      </c>
      <c r="AA1020">
        <f t="shared" si="1306"/>
        <v>305</v>
      </c>
      <c r="AB1020" s="8">
        <f t="shared" si="1307"/>
        <v>389</v>
      </c>
      <c r="AC1020" s="213" t="e">
        <f t="shared" si="1343"/>
        <v>#VALUE!</v>
      </c>
      <c r="AD1020" s="213">
        <f t="shared" si="1344"/>
        <v>0.33322773580351817</v>
      </c>
      <c r="AE1020" s="213">
        <f t="shared" si="1345"/>
        <v>0.39133872005663617</v>
      </c>
      <c r="AF1020" s="213">
        <f t="shared" si="1346"/>
        <v>0.63083796789335922</v>
      </c>
      <c r="AG1020" s="167">
        <f t="shared" si="1331"/>
        <v>3.969E-4</v>
      </c>
      <c r="AH1020" s="167">
        <f t="shared" si="1332"/>
        <v>1.7345999999999999</v>
      </c>
      <c r="AI1020" s="167">
        <f t="shared" si="1333"/>
        <v>2</v>
      </c>
      <c r="AJ1020" s="167">
        <f t="shared" si="1334"/>
        <v>3.6734700000000002E-4</v>
      </c>
      <c r="AK1020" s="115">
        <f t="shared" ref="AK1020:AM1020" si="1385">AK922</f>
        <v>411.84801378696699</v>
      </c>
      <c r="AL1020" s="7">
        <f t="shared" si="1385"/>
        <v>447.08095237792156</v>
      </c>
      <c r="AM1020" s="7">
        <f t="shared" si="1385"/>
        <v>570.24</v>
      </c>
      <c r="AN1020">
        <v>1</v>
      </c>
      <c r="AO1020">
        <v>1</v>
      </c>
      <c r="AP1020">
        <v>1</v>
      </c>
      <c r="AQ1020">
        <f t="shared" si="1336"/>
        <v>464</v>
      </c>
      <c r="AR1020">
        <f t="shared" si="1336"/>
        <v>503</v>
      </c>
      <c r="AS1020">
        <f t="shared" si="1293"/>
        <v>642</v>
      </c>
      <c r="AT1020">
        <f t="shared" si="1309"/>
        <v>200</v>
      </c>
      <c r="AU1020">
        <f t="shared" si="1310"/>
        <v>216</v>
      </c>
      <c r="AV1020" s="8">
        <f t="shared" si="1311"/>
        <v>276</v>
      </c>
      <c r="AW1020" s="213">
        <f t="shared" si="1348"/>
        <v>0.17114902157440642</v>
      </c>
      <c r="AX1020" s="213">
        <f t="shared" si="1349"/>
        <v>0.19898797496730053</v>
      </c>
      <c r="AY1020" s="213">
        <f t="shared" si="1350"/>
        <v>0.32170023886042692</v>
      </c>
      <c r="AZ1020" s="119">
        <f t="shared" si="1364"/>
        <v>0.3</v>
      </c>
      <c r="BA1020" s="1">
        <v>12.2</v>
      </c>
      <c r="BB1020">
        <v>13.7</v>
      </c>
      <c r="BC1020">
        <v>22</v>
      </c>
      <c r="BE1020" s="7">
        <v>1937</v>
      </c>
      <c r="BG1020" s="123">
        <f t="shared" si="1337"/>
        <v>0.9</v>
      </c>
      <c r="BJ1020">
        <v>0</v>
      </c>
      <c r="BK1020">
        <v>10.9</v>
      </c>
      <c r="BL1020">
        <v>12.7</v>
      </c>
      <c r="BM1020">
        <v>21.85</v>
      </c>
      <c r="BO1020">
        <f t="shared" si="1354"/>
        <v>1</v>
      </c>
      <c r="BP1020">
        <f t="shared" si="1354"/>
        <v>1</v>
      </c>
      <c r="BQ1020">
        <f t="shared" si="1354"/>
        <v>1</v>
      </c>
      <c r="BR1020">
        <f t="shared" si="1338"/>
        <v>464</v>
      </c>
      <c r="BS1020">
        <f t="shared" si="1351"/>
        <v>503</v>
      </c>
      <c r="BT1020">
        <f t="shared" si="1352"/>
        <v>642</v>
      </c>
      <c r="BV1020">
        <f t="shared" si="1339"/>
        <v>0</v>
      </c>
      <c r="BW1020">
        <f t="shared" si="1340"/>
        <v>0</v>
      </c>
      <c r="BX1020">
        <f t="shared" si="1341"/>
        <v>0</v>
      </c>
      <c r="BY1020">
        <f t="shared" si="1318"/>
        <v>1</v>
      </c>
    </row>
    <row r="1021" spans="1:77" x14ac:dyDescent="0.25">
      <c r="A1021" t="str">
        <f t="shared" si="1342"/>
        <v>35011</v>
      </c>
      <c r="D1021">
        <v>3</v>
      </c>
      <c r="E1021">
        <v>50</v>
      </c>
      <c r="F1021">
        <v>40.5</v>
      </c>
      <c r="G1021">
        <v>11</v>
      </c>
      <c r="H1021">
        <v>11.5</v>
      </c>
      <c r="I1021">
        <v>0</v>
      </c>
      <c r="J1021">
        <v>26</v>
      </c>
      <c r="K1021">
        <v>30</v>
      </c>
      <c r="L1021">
        <v>46</v>
      </c>
      <c r="M1021" s="115">
        <f t="shared" si="1326"/>
        <v>1696.6000000000001</v>
      </c>
      <c r="N1021" s="7">
        <v>4030.7284303866513</v>
      </c>
      <c r="O1021" s="7">
        <v>4375.55079813051</v>
      </c>
      <c r="P1021" s="7">
        <v>5580.9</v>
      </c>
      <c r="Q1021" s="121" t="s">
        <v>392</v>
      </c>
      <c r="R1021">
        <v>1</v>
      </c>
      <c r="S1021">
        <v>1</v>
      </c>
      <c r="T1021">
        <v>1</v>
      </c>
      <c r="U1021" t="e">
        <f t="shared" si="1327"/>
        <v>#VALUE!</v>
      </c>
      <c r="V1021">
        <f t="shared" si="1328"/>
        <v>2218</v>
      </c>
      <c r="W1021">
        <f t="shared" si="1329"/>
        <v>2408</v>
      </c>
      <c r="X1021">
        <f t="shared" si="1330"/>
        <v>3071</v>
      </c>
      <c r="Y1021" t="e">
        <f t="shared" si="1304"/>
        <v>#VALUE!</v>
      </c>
      <c r="Z1021">
        <f t="shared" si="1305"/>
        <v>382</v>
      </c>
      <c r="AA1021">
        <f t="shared" si="1306"/>
        <v>414</v>
      </c>
      <c r="AB1021" s="8">
        <f t="shared" si="1307"/>
        <v>528</v>
      </c>
      <c r="AC1021" s="213" t="e">
        <f t="shared" si="1343"/>
        <v>#VALUE!</v>
      </c>
      <c r="AD1021" s="213">
        <f t="shared" si="1344"/>
        <v>0.98808974674500472</v>
      </c>
      <c r="AE1021" s="213">
        <f t="shared" si="1345"/>
        <v>1.1564281910301673</v>
      </c>
      <c r="AF1021" s="213">
        <f t="shared" si="1346"/>
        <v>1.8614838035196497</v>
      </c>
      <c r="AG1021" s="167">
        <f t="shared" si="1331"/>
        <v>3.969E-4</v>
      </c>
      <c r="AH1021" s="167">
        <f t="shared" si="1332"/>
        <v>1.7345999999999999</v>
      </c>
      <c r="AI1021" s="167">
        <f t="shared" si="1333"/>
        <v>4</v>
      </c>
      <c r="AJ1021" s="167">
        <f t="shared" si="1334"/>
        <v>5.7428799999999995E-4</v>
      </c>
      <c r="AK1021" s="115">
        <f t="shared" ref="AK1021:AM1021" si="1386">AK923</f>
        <v>675.10313623602258</v>
      </c>
      <c r="AL1021" s="7">
        <f t="shared" si="1386"/>
        <v>732.85712932403612</v>
      </c>
      <c r="AM1021" s="7">
        <f t="shared" si="1386"/>
        <v>934.74</v>
      </c>
      <c r="AN1021">
        <v>1</v>
      </c>
      <c r="AO1021">
        <v>1</v>
      </c>
      <c r="AP1021">
        <v>1</v>
      </c>
      <c r="AQ1021">
        <f t="shared" si="1336"/>
        <v>760</v>
      </c>
      <c r="AR1021">
        <f t="shared" si="1336"/>
        <v>825</v>
      </c>
      <c r="AS1021">
        <f t="shared" si="1293"/>
        <v>1053</v>
      </c>
      <c r="AT1021">
        <f t="shared" si="1309"/>
        <v>327</v>
      </c>
      <c r="AU1021">
        <f t="shared" si="1310"/>
        <v>355</v>
      </c>
      <c r="AV1021" s="8">
        <f t="shared" si="1311"/>
        <v>453</v>
      </c>
      <c r="AW1021" s="213">
        <f t="shared" si="1348"/>
        <v>0.72919360554721357</v>
      </c>
      <c r="AX1021" s="213">
        <f t="shared" si="1349"/>
        <v>0.85617878513149337</v>
      </c>
      <c r="AY1021" s="213">
        <f t="shared" si="1350"/>
        <v>1.3791464023722557</v>
      </c>
      <c r="AZ1021" s="119">
        <f t="shared" si="1364"/>
        <v>0.7</v>
      </c>
      <c r="BA1021" s="1">
        <v>12.2</v>
      </c>
      <c r="BB1021">
        <v>13.7</v>
      </c>
      <c r="BC1021">
        <v>22</v>
      </c>
      <c r="BE1021" s="7">
        <v>2495</v>
      </c>
      <c r="BG1021" s="123">
        <f t="shared" si="1337"/>
        <v>0.68</v>
      </c>
      <c r="BJ1021">
        <v>0</v>
      </c>
      <c r="BK1021">
        <v>10.9</v>
      </c>
      <c r="BL1021">
        <v>12.7</v>
      </c>
      <c r="BM1021">
        <v>21.85</v>
      </c>
      <c r="BO1021">
        <f t="shared" si="1354"/>
        <v>1</v>
      </c>
      <c r="BP1021">
        <f t="shared" si="1354"/>
        <v>1</v>
      </c>
      <c r="BQ1021">
        <f t="shared" si="1354"/>
        <v>1</v>
      </c>
      <c r="BR1021">
        <f t="shared" si="1338"/>
        <v>760</v>
      </c>
      <c r="BS1021">
        <f t="shared" si="1351"/>
        <v>825</v>
      </c>
      <c r="BT1021">
        <f t="shared" si="1352"/>
        <v>1053</v>
      </c>
      <c r="BV1021">
        <f t="shared" si="1339"/>
        <v>0</v>
      </c>
      <c r="BW1021">
        <f t="shared" si="1340"/>
        <v>0</v>
      </c>
      <c r="BX1021">
        <f t="shared" si="1341"/>
        <v>0</v>
      </c>
      <c r="BY1021">
        <f t="shared" si="1318"/>
        <v>1</v>
      </c>
    </row>
    <row r="1022" spans="1:77" x14ac:dyDescent="0.25">
      <c r="A1022" t="str">
        <f t="shared" si="1342"/>
        <v>35015</v>
      </c>
      <c r="D1022">
        <v>3</v>
      </c>
      <c r="E1022">
        <v>50</v>
      </c>
      <c r="F1022">
        <v>40.5</v>
      </c>
      <c r="G1022">
        <v>15</v>
      </c>
      <c r="H1022">
        <v>16.5</v>
      </c>
      <c r="I1022">
        <v>0</v>
      </c>
      <c r="J1022">
        <v>26</v>
      </c>
      <c r="K1022">
        <v>30</v>
      </c>
      <c r="L1022">
        <v>46.4</v>
      </c>
      <c r="M1022" s="115">
        <f t="shared" si="1326"/>
        <v>2496.8000000000002</v>
      </c>
      <c r="N1022" s="7">
        <v>3233.3460619053994</v>
      </c>
      <c r="O1022" s="7">
        <v>3452.1364439366635</v>
      </c>
      <c r="P1022" s="7">
        <v>4920.8599999999997</v>
      </c>
      <c r="Q1022" s="121" t="s">
        <v>392</v>
      </c>
      <c r="R1022">
        <v>1</v>
      </c>
      <c r="S1022">
        <v>1</v>
      </c>
      <c r="T1022">
        <v>1</v>
      </c>
      <c r="U1022" t="e">
        <f t="shared" si="1327"/>
        <v>#VALUE!</v>
      </c>
      <c r="V1022">
        <f t="shared" si="1328"/>
        <v>1779</v>
      </c>
      <c r="W1022">
        <f t="shared" si="1329"/>
        <v>1900</v>
      </c>
      <c r="X1022">
        <f t="shared" si="1330"/>
        <v>2708</v>
      </c>
      <c r="Y1022" t="e">
        <f t="shared" si="1304"/>
        <v>#VALUE!</v>
      </c>
      <c r="Z1022">
        <f t="shared" si="1305"/>
        <v>306</v>
      </c>
      <c r="AA1022">
        <f t="shared" si="1306"/>
        <v>327</v>
      </c>
      <c r="AB1022" s="8">
        <f t="shared" si="1307"/>
        <v>466</v>
      </c>
      <c r="AC1022" s="213" t="e">
        <f t="shared" si="1343"/>
        <v>#VALUE!</v>
      </c>
      <c r="AD1022" s="213">
        <f t="shared" si="1344"/>
        <v>0.45182950742600431</v>
      </c>
      <c r="AE1022" s="213">
        <f t="shared" si="1345"/>
        <v>0.51539205126266663</v>
      </c>
      <c r="AF1022" s="213">
        <f t="shared" si="1346"/>
        <v>1.0407334748696271</v>
      </c>
      <c r="AG1022" s="167">
        <f t="shared" si="1331"/>
        <v>2.0829999999999999E-4</v>
      </c>
      <c r="AH1022" s="167">
        <f t="shared" si="1332"/>
        <v>1.724</v>
      </c>
      <c r="AI1022" s="167">
        <f t="shared" si="1333"/>
        <v>2</v>
      </c>
      <c r="AJ1022" s="167">
        <f t="shared" si="1334"/>
        <v>4.6182900000000003E-4</v>
      </c>
      <c r="AK1022" s="115">
        <f t="shared" ref="AK1022:AM1022" si="1387">AK924</f>
        <v>420.6820520547858</v>
      </c>
      <c r="AL1022" s="7">
        <f t="shared" si="1387"/>
        <v>449.14828645115074</v>
      </c>
      <c r="AM1022" s="7">
        <f t="shared" si="1387"/>
        <v>640.24</v>
      </c>
      <c r="AN1022">
        <v>1</v>
      </c>
      <c r="AO1022">
        <v>1</v>
      </c>
      <c r="AP1022">
        <v>1</v>
      </c>
      <c r="AQ1022">
        <f t="shared" si="1336"/>
        <v>474</v>
      </c>
      <c r="AR1022">
        <f t="shared" si="1336"/>
        <v>506</v>
      </c>
      <c r="AS1022">
        <f t="shared" si="1293"/>
        <v>721</v>
      </c>
      <c r="AT1022">
        <f t="shared" si="1309"/>
        <v>204</v>
      </c>
      <c r="AU1022">
        <f t="shared" si="1310"/>
        <v>218</v>
      </c>
      <c r="AV1022" s="8">
        <f t="shared" si="1311"/>
        <v>310</v>
      </c>
      <c r="AW1022" s="213">
        <f t="shared" si="1348"/>
        <v>0.2022887744615971</v>
      </c>
      <c r="AX1022" s="213">
        <f t="shared" si="1349"/>
        <v>0.23071769536319933</v>
      </c>
      <c r="AY1022" s="213">
        <f t="shared" si="1350"/>
        <v>0.46361628081567424</v>
      </c>
      <c r="AZ1022" s="119">
        <f t="shared" si="1364"/>
        <v>0.5</v>
      </c>
      <c r="BA1022" s="1">
        <v>11.5</v>
      </c>
      <c r="BB1022">
        <v>12.8</v>
      </c>
      <c r="BC1022">
        <v>19.600000000000001</v>
      </c>
      <c r="BE1022" s="7">
        <v>3121</v>
      </c>
      <c r="BG1022" s="123">
        <f t="shared" si="1337"/>
        <v>0.8</v>
      </c>
      <c r="BJ1022">
        <v>0</v>
      </c>
      <c r="BK1022">
        <v>10</v>
      </c>
      <c r="BL1022">
        <v>11.8</v>
      </c>
      <c r="BM1022">
        <v>21.85</v>
      </c>
      <c r="BO1022">
        <f t="shared" si="1354"/>
        <v>1</v>
      </c>
      <c r="BP1022">
        <f t="shared" si="1354"/>
        <v>1</v>
      </c>
      <c r="BQ1022">
        <f t="shared" si="1354"/>
        <v>1</v>
      </c>
      <c r="BR1022">
        <f t="shared" si="1338"/>
        <v>474</v>
      </c>
      <c r="BS1022">
        <f t="shared" si="1351"/>
        <v>506</v>
      </c>
      <c r="BT1022">
        <f t="shared" si="1352"/>
        <v>721</v>
      </c>
      <c r="BV1022">
        <f t="shared" si="1339"/>
        <v>0</v>
      </c>
      <c r="BW1022">
        <f t="shared" si="1340"/>
        <v>0</v>
      </c>
      <c r="BX1022">
        <f t="shared" si="1341"/>
        <v>0</v>
      </c>
      <c r="BY1022">
        <f t="shared" si="1318"/>
        <v>1</v>
      </c>
    </row>
    <row r="1023" spans="1:77" x14ac:dyDescent="0.25">
      <c r="A1023" t="str">
        <f t="shared" si="1342"/>
        <v>35016</v>
      </c>
      <c r="D1023">
        <v>3</v>
      </c>
      <c r="E1023">
        <v>50</v>
      </c>
      <c r="F1023">
        <v>40.5</v>
      </c>
      <c r="G1023">
        <v>16</v>
      </c>
      <c r="H1023">
        <v>16.5</v>
      </c>
      <c r="I1023">
        <v>0</v>
      </c>
      <c r="J1023">
        <v>26</v>
      </c>
      <c r="K1023">
        <v>30</v>
      </c>
      <c r="L1023">
        <v>46.4</v>
      </c>
      <c r="M1023" s="115">
        <f t="shared" si="1326"/>
        <v>2322.88</v>
      </c>
      <c r="N1023" s="7">
        <v>4843.4549704976926</v>
      </c>
      <c r="O1023" s="7">
        <v>5171.1963699821436</v>
      </c>
      <c r="P1023" s="7">
        <v>7371.3</v>
      </c>
      <c r="Q1023" s="121" t="s">
        <v>392</v>
      </c>
      <c r="R1023">
        <v>1</v>
      </c>
      <c r="S1023">
        <v>1</v>
      </c>
      <c r="T1023">
        <v>1</v>
      </c>
      <c r="U1023" t="e">
        <f t="shared" si="1327"/>
        <v>#VALUE!</v>
      </c>
      <c r="V1023">
        <f t="shared" si="1328"/>
        <v>2666</v>
      </c>
      <c r="W1023">
        <f t="shared" si="1329"/>
        <v>2846</v>
      </c>
      <c r="X1023">
        <f t="shared" si="1330"/>
        <v>4057</v>
      </c>
      <c r="Y1023" t="e">
        <f t="shared" si="1304"/>
        <v>#VALUE!</v>
      </c>
      <c r="Z1023">
        <f t="shared" si="1305"/>
        <v>459</v>
      </c>
      <c r="AA1023">
        <f t="shared" si="1306"/>
        <v>490</v>
      </c>
      <c r="AB1023" s="8">
        <f t="shared" si="1307"/>
        <v>698</v>
      </c>
      <c r="AC1023" s="213" t="e">
        <f t="shared" si="1343"/>
        <v>#VALUE!</v>
      </c>
      <c r="AD1023" s="213">
        <f t="shared" si="1344"/>
        <v>2.9884905294408206</v>
      </c>
      <c r="AE1023" s="213">
        <f t="shared" si="1345"/>
        <v>3.4034978765659334</v>
      </c>
      <c r="AF1023" s="213">
        <f t="shared" si="1346"/>
        <v>6.8824405053917381</v>
      </c>
      <c r="AG1023" s="167">
        <f t="shared" si="1331"/>
        <v>2.0829999999999999E-4</v>
      </c>
      <c r="AH1023" s="167">
        <f t="shared" si="1332"/>
        <v>1.724</v>
      </c>
      <c r="AI1023" s="167">
        <f t="shared" si="1333"/>
        <v>4</v>
      </c>
      <c r="AJ1023" s="167">
        <f t="shared" si="1334"/>
        <v>1.392796E-3</v>
      </c>
      <c r="AK1023" s="115">
        <f t="shared" ref="AK1023:AM1023" si="1388">AK925</f>
        <v>686.3088894339993</v>
      </c>
      <c r="AL1023" s="7">
        <f t="shared" si="1388"/>
        <v>732.7492584003295</v>
      </c>
      <c r="AM1023" s="7">
        <f t="shared" si="1388"/>
        <v>1044.5</v>
      </c>
      <c r="AN1023">
        <v>1</v>
      </c>
      <c r="AO1023">
        <v>1</v>
      </c>
      <c r="AP1023">
        <v>1</v>
      </c>
      <c r="AQ1023">
        <f t="shared" si="1336"/>
        <v>773</v>
      </c>
      <c r="AR1023">
        <f t="shared" si="1336"/>
        <v>825</v>
      </c>
      <c r="AS1023">
        <f t="shared" si="1293"/>
        <v>1176</v>
      </c>
      <c r="AT1023">
        <f t="shared" si="1309"/>
        <v>332</v>
      </c>
      <c r="AU1023">
        <f t="shared" si="1310"/>
        <v>355</v>
      </c>
      <c r="AV1023" s="8">
        <f t="shared" si="1311"/>
        <v>506</v>
      </c>
      <c r="AW1023" s="213">
        <f t="shared" si="1348"/>
        <v>1.5690372650962776</v>
      </c>
      <c r="AX1023" s="213">
        <f t="shared" si="1349"/>
        <v>1.7926125038438248</v>
      </c>
      <c r="AY1023" s="213">
        <f t="shared" si="1350"/>
        <v>3.6282071121175972</v>
      </c>
      <c r="AZ1023" s="119">
        <f t="shared" si="1364"/>
        <v>1</v>
      </c>
      <c r="BA1023" s="1">
        <v>11.5</v>
      </c>
      <c r="BB1023">
        <v>12.8</v>
      </c>
      <c r="BC1023">
        <v>19.600000000000001</v>
      </c>
      <c r="BE1023" s="7">
        <v>3416</v>
      </c>
      <c r="BG1023" s="123">
        <f t="shared" si="1337"/>
        <v>0.68</v>
      </c>
      <c r="BJ1023">
        <v>0</v>
      </c>
      <c r="BK1023">
        <v>10</v>
      </c>
      <c r="BL1023">
        <v>11.8</v>
      </c>
      <c r="BM1023">
        <v>21.85</v>
      </c>
      <c r="BO1023">
        <f t="shared" si="1354"/>
        <v>1</v>
      </c>
      <c r="BP1023">
        <f t="shared" si="1354"/>
        <v>1</v>
      </c>
      <c r="BQ1023">
        <f t="shared" si="1354"/>
        <v>1</v>
      </c>
      <c r="BR1023">
        <f t="shared" si="1338"/>
        <v>773</v>
      </c>
      <c r="BS1023">
        <f t="shared" si="1351"/>
        <v>825</v>
      </c>
      <c r="BT1023">
        <f t="shared" si="1352"/>
        <v>1176</v>
      </c>
      <c r="BV1023">
        <f t="shared" si="1339"/>
        <v>0</v>
      </c>
      <c r="BW1023">
        <f t="shared" si="1340"/>
        <v>0</v>
      </c>
      <c r="BX1023">
        <f t="shared" si="1341"/>
        <v>0</v>
      </c>
      <c r="BY1023">
        <f t="shared" si="1318"/>
        <v>1</v>
      </c>
    </row>
    <row r="1024" spans="1:77" x14ac:dyDescent="0.25">
      <c r="A1024" t="str">
        <f t="shared" si="1342"/>
        <v>35020</v>
      </c>
      <c r="D1024">
        <v>3</v>
      </c>
      <c r="E1024">
        <v>50</v>
      </c>
      <c r="F1024">
        <v>40.5</v>
      </c>
      <c r="G1024">
        <v>20</v>
      </c>
      <c r="H1024">
        <v>21.5</v>
      </c>
      <c r="I1024">
        <v>0</v>
      </c>
      <c r="J1024">
        <v>26</v>
      </c>
      <c r="K1024">
        <v>30</v>
      </c>
      <c r="L1024">
        <v>46.4</v>
      </c>
      <c r="M1024" s="115">
        <f t="shared" si="1326"/>
        <v>3492</v>
      </c>
      <c r="N1024" s="7">
        <v>4497.8275192555193</v>
      </c>
      <c r="O1024" s="7">
        <v>4882.6094666576164</v>
      </c>
      <c r="P1024" s="7">
        <v>6227.64</v>
      </c>
      <c r="Q1024" s="121" t="s">
        <v>392</v>
      </c>
      <c r="R1024">
        <v>1</v>
      </c>
      <c r="S1024">
        <v>1</v>
      </c>
      <c r="T1024">
        <v>1</v>
      </c>
      <c r="U1024" t="e">
        <f t="shared" si="1327"/>
        <v>#VALUE!</v>
      </c>
      <c r="V1024">
        <f t="shared" si="1328"/>
        <v>2475</v>
      </c>
      <c r="W1024">
        <f t="shared" si="1329"/>
        <v>2687</v>
      </c>
      <c r="X1024">
        <f t="shared" si="1330"/>
        <v>3427</v>
      </c>
      <c r="Y1024" t="e">
        <f t="shared" si="1304"/>
        <v>#VALUE!</v>
      </c>
      <c r="Z1024">
        <f t="shared" si="1305"/>
        <v>426</v>
      </c>
      <c r="AA1024">
        <f t="shared" si="1306"/>
        <v>462</v>
      </c>
      <c r="AB1024" s="8">
        <f t="shared" si="1307"/>
        <v>589</v>
      </c>
      <c r="AC1024" s="213" t="e">
        <f t="shared" si="1343"/>
        <v>#VALUE!</v>
      </c>
      <c r="AD1024" s="213">
        <f t="shared" si="1344"/>
        <v>0.6997905036048051</v>
      </c>
      <c r="AE1024" s="213">
        <f t="shared" si="1345"/>
        <v>0.82227529311213776</v>
      </c>
      <c r="AF1024" s="213">
        <f t="shared" si="1346"/>
        <v>1.3328222903674887</v>
      </c>
      <c r="AG1024" s="167">
        <f t="shared" si="1331"/>
        <v>1.2760000000000001E-4</v>
      </c>
      <c r="AH1024" s="167">
        <f t="shared" si="1332"/>
        <v>1.7219</v>
      </c>
      <c r="AI1024" s="167">
        <f t="shared" si="1333"/>
        <v>2</v>
      </c>
      <c r="AJ1024" s="167">
        <f t="shared" si="1334"/>
        <v>3.76611E-4</v>
      </c>
      <c r="AK1024" s="115">
        <f t="shared" ref="AK1024:AM1024" si="1389">AK926</f>
        <v>526.1057925837863</v>
      </c>
      <c r="AL1024" s="7">
        <f t="shared" si="1389"/>
        <v>571.11330132956857</v>
      </c>
      <c r="AM1024" s="7">
        <f t="shared" si="1389"/>
        <v>728.44</v>
      </c>
      <c r="AN1024">
        <v>1</v>
      </c>
      <c r="AO1024">
        <v>1</v>
      </c>
      <c r="AP1024">
        <v>1</v>
      </c>
      <c r="AQ1024">
        <f t="shared" si="1336"/>
        <v>592</v>
      </c>
      <c r="AR1024">
        <f t="shared" si="1336"/>
        <v>643</v>
      </c>
      <c r="AS1024">
        <f t="shared" ref="AS1024:AS1087" si="1390">ROUND(AM1024*POWER(CF_cool,AP1024),0)</f>
        <v>820</v>
      </c>
      <c r="AT1024">
        <f t="shared" si="1309"/>
        <v>255</v>
      </c>
      <c r="AU1024">
        <f t="shared" si="1310"/>
        <v>276</v>
      </c>
      <c r="AV1024" s="8">
        <f t="shared" si="1311"/>
        <v>353</v>
      </c>
      <c r="AW1024" s="213">
        <f t="shared" si="1348"/>
        <v>0.25239223746186851</v>
      </c>
      <c r="AX1024" s="213">
        <f t="shared" si="1349"/>
        <v>0.29535827405561094</v>
      </c>
      <c r="AY1024" s="213">
        <f t="shared" si="1350"/>
        <v>0.48161088768475835</v>
      </c>
      <c r="AZ1024" s="119">
        <f t="shared" si="1364"/>
        <v>0.7</v>
      </c>
      <c r="BA1024" s="1">
        <v>11.5</v>
      </c>
      <c r="BB1024">
        <v>12.8</v>
      </c>
      <c r="BC1024">
        <v>19.600000000000001</v>
      </c>
      <c r="BE1024" s="7">
        <v>4365</v>
      </c>
      <c r="BG1024" s="123">
        <f t="shared" si="1337"/>
        <v>0.8</v>
      </c>
      <c r="BJ1024">
        <v>0</v>
      </c>
      <c r="BK1024">
        <v>10</v>
      </c>
      <c r="BL1024">
        <v>11.8</v>
      </c>
      <c r="BM1024">
        <v>21.85</v>
      </c>
      <c r="BO1024">
        <f t="shared" si="1354"/>
        <v>1</v>
      </c>
      <c r="BP1024">
        <f t="shared" si="1354"/>
        <v>1</v>
      </c>
      <c r="BQ1024">
        <f t="shared" si="1354"/>
        <v>1</v>
      </c>
      <c r="BR1024">
        <f t="shared" si="1338"/>
        <v>592</v>
      </c>
      <c r="BS1024">
        <f t="shared" si="1351"/>
        <v>643</v>
      </c>
      <c r="BT1024">
        <f t="shared" si="1352"/>
        <v>820</v>
      </c>
      <c r="BV1024">
        <f t="shared" si="1339"/>
        <v>0</v>
      </c>
      <c r="BW1024">
        <f t="shared" si="1340"/>
        <v>0</v>
      </c>
      <c r="BX1024">
        <f t="shared" si="1341"/>
        <v>0</v>
      </c>
      <c r="BY1024">
        <f t="shared" si="1318"/>
        <v>1</v>
      </c>
    </row>
    <row r="1025" spans="1:77" x14ac:dyDescent="0.25">
      <c r="A1025" t="str">
        <f t="shared" si="1342"/>
        <v>35021</v>
      </c>
      <c r="D1025">
        <v>3</v>
      </c>
      <c r="E1025">
        <v>50</v>
      </c>
      <c r="F1025">
        <v>40.5</v>
      </c>
      <c r="G1025">
        <v>21</v>
      </c>
      <c r="H1025">
        <v>21.5</v>
      </c>
      <c r="I1025">
        <v>0</v>
      </c>
      <c r="J1025">
        <v>26</v>
      </c>
      <c r="K1025">
        <v>30</v>
      </c>
      <c r="L1025">
        <v>46.4</v>
      </c>
      <c r="M1025" s="115">
        <f t="shared" si="1326"/>
        <v>3718.4</v>
      </c>
      <c r="N1025" s="7">
        <v>6016.7573462820046</v>
      </c>
      <c r="O1025" s="7">
        <v>6423.892435808023</v>
      </c>
      <c r="P1025" s="7">
        <v>9156.9599999999991</v>
      </c>
      <c r="Q1025" s="121" t="s">
        <v>392</v>
      </c>
      <c r="R1025">
        <v>1</v>
      </c>
      <c r="S1025">
        <v>1</v>
      </c>
      <c r="T1025">
        <v>1</v>
      </c>
      <c r="U1025" t="e">
        <f t="shared" si="1327"/>
        <v>#VALUE!</v>
      </c>
      <c r="V1025">
        <f t="shared" si="1328"/>
        <v>3311</v>
      </c>
      <c r="W1025">
        <f t="shared" si="1329"/>
        <v>3535</v>
      </c>
      <c r="X1025">
        <f t="shared" si="1330"/>
        <v>5039</v>
      </c>
      <c r="Y1025" t="e">
        <f t="shared" si="1304"/>
        <v>#VALUE!</v>
      </c>
      <c r="Z1025">
        <f t="shared" si="1305"/>
        <v>569</v>
      </c>
      <c r="AA1025">
        <f t="shared" si="1306"/>
        <v>608</v>
      </c>
      <c r="AB1025" s="8">
        <f t="shared" si="1307"/>
        <v>867</v>
      </c>
      <c r="AC1025" s="213" t="e">
        <f t="shared" si="1343"/>
        <v>#VALUE!</v>
      </c>
      <c r="AD1025" s="213">
        <f t="shared" si="1344"/>
        <v>1.7302542650142207</v>
      </c>
      <c r="AE1025" s="213">
        <f t="shared" si="1345"/>
        <v>1.9735105474200048</v>
      </c>
      <c r="AF1025" s="213">
        <f t="shared" si="1346"/>
        <v>3.9918564072230018</v>
      </c>
      <c r="AG1025" s="167">
        <f t="shared" si="1331"/>
        <v>1.2760000000000001E-4</v>
      </c>
      <c r="AH1025" s="167">
        <f t="shared" si="1332"/>
        <v>1.7219</v>
      </c>
      <c r="AI1025" s="167">
        <f t="shared" si="1333"/>
        <v>4</v>
      </c>
      <c r="AJ1025" s="167">
        <f t="shared" si="1334"/>
        <v>5.1420100000000005E-4</v>
      </c>
      <c r="AK1025" s="115">
        <f t="shared" ref="AK1025:AM1025" si="1391">AK927</f>
        <v>750.12346036921247</v>
      </c>
      <c r="AL1025" s="7">
        <f t="shared" si="1391"/>
        <v>800.88196110577712</v>
      </c>
      <c r="AM1025" s="7">
        <f t="shared" si="1391"/>
        <v>1141.6200000000001</v>
      </c>
      <c r="AN1025">
        <v>1</v>
      </c>
      <c r="AO1025">
        <v>1</v>
      </c>
      <c r="AP1025">
        <v>1</v>
      </c>
      <c r="AQ1025">
        <f t="shared" si="1336"/>
        <v>845</v>
      </c>
      <c r="AR1025">
        <f t="shared" si="1336"/>
        <v>902</v>
      </c>
      <c r="AS1025">
        <f t="shared" si="1390"/>
        <v>1286</v>
      </c>
      <c r="AT1025">
        <f t="shared" si="1309"/>
        <v>363</v>
      </c>
      <c r="AU1025">
        <f t="shared" si="1310"/>
        <v>388</v>
      </c>
      <c r="AV1025" s="8">
        <f t="shared" si="1311"/>
        <v>553</v>
      </c>
      <c r="AW1025" s="213">
        <f t="shared" si="1348"/>
        <v>0.70955653064225821</v>
      </c>
      <c r="AX1025" s="213">
        <f t="shared" si="1349"/>
        <v>0.80970209478585797</v>
      </c>
      <c r="AY1025" s="213">
        <f t="shared" si="1350"/>
        <v>1.6350575277172912</v>
      </c>
      <c r="AZ1025" s="119">
        <f t="shared" si="1364"/>
        <v>1.3</v>
      </c>
      <c r="BA1025" s="1">
        <v>11.5</v>
      </c>
      <c r="BB1025">
        <v>12.8</v>
      </c>
      <c r="BC1025">
        <v>19.600000000000001</v>
      </c>
      <c r="BE1025" s="7">
        <v>4648</v>
      </c>
      <c r="BG1025" s="123">
        <f t="shared" si="1337"/>
        <v>0.8</v>
      </c>
      <c r="BJ1025">
        <v>0</v>
      </c>
      <c r="BK1025">
        <v>10</v>
      </c>
      <c r="BL1025">
        <v>11.8</v>
      </c>
      <c r="BM1025">
        <v>21.85</v>
      </c>
      <c r="BO1025">
        <f t="shared" si="1354"/>
        <v>1</v>
      </c>
      <c r="BP1025">
        <f t="shared" si="1354"/>
        <v>1</v>
      </c>
      <c r="BQ1025">
        <f t="shared" si="1354"/>
        <v>1</v>
      </c>
      <c r="BR1025">
        <f t="shared" si="1338"/>
        <v>845</v>
      </c>
      <c r="BS1025">
        <f t="shared" si="1351"/>
        <v>902</v>
      </c>
      <c r="BT1025">
        <f t="shared" si="1352"/>
        <v>1286</v>
      </c>
      <c r="BV1025">
        <f t="shared" si="1339"/>
        <v>0</v>
      </c>
      <c r="BW1025">
        <f t="shared" si="1340"/>
        <v>0</v>
      </c>
      <c r="BX1025">
        <f t="shared" si="1341"/>
        <v>0</v>
      </c>
      <c r="BY1025">
        <f t="shared" si="1318"/>
        <v>1</v>
      </c>
    </row>
    <row r="1026" spans="1:77" x14ac:dyDescent="0.25">
      <c r="A1026" t="str">
        <f t="shared" si="1342"/>
        <v>35010</v>
      </c>
      <c r="D1026">
        <v>3</v>
      </c>
      <c r="E1026">
        <v>50</v>
      </c>
      <c r="F1026">
        <v>40.5</v>
      </c>
      <c r="G1026">
        <v>10</v>
      </c>
      <c r="H1026">
        <v>11.5</v>
      </c>
      <c r="I1026">
        <v>0</v>
      </c>
      <c r="J1026">
        <v>26</v>
      </c>
      <c r="K1026">
        <v>30</v>
      </c>
      <c r="L1026">
        <v>46.5</v>
      </c>
      <c r="M1026" s="115">
        <f t="shared" si="1326"/>
        <v>1936.8</v>
      </c>
      <c r="N1026" s="7">
        <v>3259.5785648750903</v>
      </c>
      <c r="O1026" s="7">
        <v>3552.8677924068675</v>
      </c>
      <c r="P1026" s="7">
        <v>4620.9799999999996</v>
      </c>
      <c r="Q1026" s="121" t="s">
        <v>392</v>
      </c>
      <c r="R1026">
        <v>1</v>
      </c>
      <c r="S1026">
        <v>1</v>
      </c>
      <c r="T1026">
        <v>1</v>
      </c>
      <c r="U1026" t="e">
        <f t="shared" si="1327"/>
        <v>#VALUE!</v>
      </c>
      <c r="V1026">
        <f t="shared" si="1328"/>
        <v>1794</v>
      </c>
      <c r="W1026">
        <f t="shared" si="1329"/>
        <v>1955</v>
      </c>
      <c r="X1026">
        <f t="shared" si="1330"/>
        <v>2543</v>
      </c>
      <c r="Y1026" t="e">
        <f t="shared" si="1304"/>
        <v>#VALUE!</v>
      </c>
      <c r="Z1026">
        <f t="shared" si="1305"/>
        <v>309</v>
      </c>
      <c r="AA1026">
        <f t="shared" si="1306"/>
        <v>336</v>
      </c>
      <c r="AB1026" s="8">
        <f t="shared" si="1307"/>
        <v>437</v>
      </c>
      <c r="AC1026" s="213" t="e">
        <f t="shared" si="1343"/>
        <v>#VALUE!</v>
      </c>
      <c r="AD1026" s="213">
        <f t="shared" si="1344"/>
        <v>0.40147064249410369</v>
      </c>
      <c r="AE1026" s="213">
        <f t="shared" si="1345"/>
        <v>0.47319473030229497</v>
      </c>
      <c r="AF1026" s="213">
        <f t="shared" si="1346"/>
        <v>0.79282195485183327</v>
      </c>
      <c r="AG1026" s="167">
        <f t="shared" si="1331"/>
        <v>3.969E-4</v>
      </c>
      <c r="AH1026" s="167">
        <f t="shared" si="1332"/>
        <v>1.7345999999999999</v>
      </c>
      <c r="AI1026" s="167">
        <f t="shared" si="1333"/>
        <v>2</v>
      </c>
      <c r="AJ1026" s="167">
        <f t="shared" si="1334"/>
        <v>3.6734700000000002E-4</v>
      </c>
      <c r="AK1026" s="115">
        <f t="shared" ref="AK1026:AM1026" si="1392">AK928</f>
        <v>451.89903695786995</v>
      </c>
      <c r="AL1026" s="7">
        <f t="shared" si="1392"/>
        <v>492.55985148767917</v>
      </c>
      <c r="AM1026" s="7">
        <f t="shared" si="1392"/>
        <v>640.64</v>
      </c>
      <c r="AN1026">
        <v>1</v>
      </c>
      <c r="AO1026">
        <v>1</v>
      </c>
      <c r="AP1026">
        <v>1</v>
      </c>
      <c r="AQ1026">
        <f t="shared" si="1336"/>
        <v>509</v>
      </c>
      <c r="AR1026">
        <f t="shared" si="1336"/>
        <v>555</v>
      </c>
      <c r="AS1026">
        <f t="shared" si="1390"/>
        <v>721</v>
      </c>
      <c r="AT1026">
        <f t="shared" si="1309"/>
        <v>219</v>
      </c>
      <c r="AU1026">
        <f t="shared" si="1310"/>
        <v>239</v>
      </c>
      <c r="AV1026" s="8">
        <f t="shared" si="1311"/>
        <v>310</v>
      </c>
      <c r="AW1026" s="213">
        <f t="shared" si="1348"/>
        <v>0.20443726066252749</v>
      </c>
      <c r="AX1026" s="213">
        <f t="shared" si="1349"/>
        <v>0.24261471981112742</v>
      </c>
      <c r="AY1026" s="213">
        <f t="shared" si="1350"/>
        <v>0.40402355115064859</v>
      </c>
      <c r="AZ1026" s="119">
        <f t="shared" si="1364"/>
        <v>0.3</v>
      </c>
      <c r="BA1026" s="1">
        <v>13.4</v>
      </c>
      <c r="BB1026">
        <v>14.8</v>
      </c>
      <c r="BC1026">
        <v>24</v>
      </c>
      <c r="BE1026" s="7">
        <v>2152</v>
      </c>
      <c r="BG1026" s="123">
        <f t="shared" si="1337"/>
        <v>0.9</v>
      </c>
      <c r="BJ1026">
        <v>0</v>
      </c>
      <c r="BK1026">
        <v>10.7</v>
      </c>
      <c r="BL1026">
        <v>12.5</v>
      </c>
      <c r="BM1026">
        <v>21.85</v>
      </c>
      <c r="BO1026">
        <f t="shared" si="1354"/>
        <v>1</v>
      </c>
      <c r="BP1026">
        <f t="shared" si="1354"/>
        <v>1</v>
      </c>
      <c r="BQ1026">
        <f t="shared" si="1354"/>
        <v>1</v>
      </c>
      <c r="BR1026">
        <f t="shared" si="1338"/>
        <v>509</v>
      </c>
      <c r="BS1026">
        <f t="shared" si="1351"/>
        <v>555</v>
      </c>
      <c r="BT1026">
        <f t="shared" si="1352"/>
        <v>721</v>
      </c>
      <c r="BV1026">
        <f t="shared" si="1339"/>
        <v>0</v>
      </c>
      <c r="BW1026">
        <f t="shared" si="1340"/>
        <v>0</v>
      </c>
      <c r="BX1026">
        <f t="shared" si="1341"/>
        <v>0</v>
      </c>
      <c r="BY1026">
        <f t="shared" si="1318"/>
        <v>1</v>
      </c>
    </row>
    <row r="1027" spans="1:77" x14ac:dyDescent="0.25">
      <c r="A1027" t="str">
        <f t="shared" si="1342"/>
        <v>35011</v>
      </c>
      <c r="D1027">
        <v>3</v>
      </c>
      <c r="E1027">
        <v>50</v>
      </c>
      <c r="F1027">
        <v>40.5</v>
      </c>
      <c r="G1027">
        <v>11</v>
      </c>
      <c r="H1027">
        <v>11.5</v>
      </c>
      <c r="I1027">
        <v>0</v>
      </c>
      <c r="J1027">
        <v>26</v>
      </c>
      <c r="K1027">
        <v>30</v>
      </c>
      <c r="L1027">
        <v>46.5</v>
      </c>
      <c r="M1027" s="115">
        <f t="shared" si="1326"/>
        <v>1884.96</v>
      </c>
      <c r="N1027" s="7">
        <v>4422.7050634086982</v>
      </c>
      <c r="O1027" s="7">
        <v>4820.649682883678</v>
      </c>
      <c r="P1027" s="7">
        <v>6269.9</v>
      </c>
      <c r="Q1027" s="121" t="s">
        <v>392</v>
      </c>
      <c r="R1027">
        <v>1</v>
      </c>
      <c r="S1027">
        <v>1</v>
      </c>
      <c r="T1027">
        <v>1</v>
      </c>
      <c r="U1027" t="e">
        <f t="shared" si="1327"/>
        <v>#VALUE!</v>
      </c>
      <c r="V1027">
        <f t="shared" si="1328"/>
        <v>2434</v>
      </c>
      <c r="W1027">
        <f t="shared" si="1329"/>
        <v>2653</v>
      </c>
      <c r="X1027">
        <f t="shared" si="1330"/>
        <v>3451</v>
      </c>
      <c r="Y1027" t="e">
        <f t="shared" si="1304"/>
        <v>#VALUE!</v>
      </c>
      <c r="Z1027">
        <f t="shared" si="1305"/>
        <v>419</v>
      </c>
      <c r="AA1027">
        <f t="shared" si="1306"/>
        <v>456</v>
      </c>
      <c r="AB1027" s="8">
        <f t="shared" si="1307"/>
        <v>594</v>
      </c>
      <c r="AC1027" s="213" t="e">
        <f t="shared" si="1343"/>
        <v>#VALUE!</v>
      </c>
      <c r="AD1027" s="213">
        <f t="shared" si="1344"/>
        <v>1.1839049417549063</v>
      </c>
      <c r="AE1027" s="213">
        <f t="shared" si="1345"/>
        <v>1.3970760537189189</v>
      </c>
      <c r="AF1027" s="213">
        <f t="shared" si="1346"/>
        <v>2.3445480076123828</v>
      </c>
      <c r="AG1027" s="167">
        <f t="shared" si="1331"/>
        <v>3.969E-4</v>
      </c>
      <c r="AH1027" s="167">
        <f t="shared" si="1332"/>
        <v>1.7345999999999999</v>
      </c>
      <c r="AI1027" s="167">
        <f t="shared" si="1333"/>
        <v>4</v>
      </c>
      <c r="AJ1027" s="167">
        <f t="shared" si="1334"/>
        <v>5.7428799999999995E-4</v>
      </c>
      <c r="AK1027" s="115">
        <f t="shared" ref="AK1027:AM1027" si="1393">AK929</f>
        <v>741</v>
      </c>
      <c r="AL1027" s="7">
        <f t="shared" si="1393"/>
        <v>807</v>
      </c>
      <c r="AM1027" s="7">
        <f t="shared" si="1393"/>
        <v>1050</v>
      </c>
      <c r="AN1027">
        <v>1</v>
      </c>
      <c r="AO1027">
        <v>1</v>
      </c>
      <c r="AP1027">
        <v>1</v>
      </c>
      <c r="AQ1027">
        <f t="shared" si="1336"/>
        <v>835</v>
      </c>
      <c r="AR1027">
        <f t="shared" si="1336"/>
        <v>909</v>
      </c>
      <c r="AS1027">
        <f t="shared" si="1390"/>
        <v>1182</v>
      </c>
      <c r="AT1027">
        <f t="shared" si="1309"/>
        <v>359</v>
      </c>
      <c r="AU1027">
        <f t="shared" si="1310"/>
        <v>391</v>
      </c>
      <c r="AV1027" s="8">
        <f t="shared" si="1311"/>
        <v>508</v>
      </c>
      <c r="AW1027" s="213">
        <f t="shared" si="1348"/>
        <v>0.87513555972477619</v>
      </c>
      <c r="AX1027" s="213">
        <f t="shared" si="1349"/>
        <v>1.034120551797957</v>
      </c>
      <c r="AY1027" s="213">
        <f t="shared" si="1350"/>
        <v>1.725922110114833</v>
      </c>
      <c r="AZ1027" s="119">
        <f t="shared" si="1364"/>
        <v>0.7</v>
      </c>
      <c r="BA1027" s="1">
        <v>13.4</v>
      </c>
      <c r="BB1027">
        <v>14.8</v>
      </c>
      <c r="BC1027">
        <v>24</v>
      </c>
      <c r="BE1027" s="7">
        <v>2772</v>
      </c>
      <c r="BG1027" s="123">
        <f t="shared" si="1337"/>
        <v>0.68</v>
      </c>
      <c r="BJ1027">
        <v>0</v>
      </c>
      <c r="BK1027">
        <v>10.7</v>
      </c>
      <c r="BL1027">
        <v>12.5</v>
      </c>
      <c r="BM1027">
        <v>21.85</v>
      </c>
      <c r="BO1027">
        <f t="shared" si="1354"/>
        <v>1</v>
      </c>
      <c r="BP1027">
        <f t="shared" si="1354"/>
        <v>1</v>
      </c>
      <c r="BQ1027">
        <f t="shared" si="1354"/>
        <v>1</v>
      </c>
      <c r="BR1027">
        <f t="shared" si="1338"/>
        <v>835</v>
      </c>
      <c r="BS1027">
        <f t="shared" si="1351"/>
        <v>909</v>
      </c>
      <c r="BT1027">
        <f t="shared" si="1352"/>
        <v>1182</v>
      </c>
      <c r="BV1027">
        <f t="shared" si="1339"/>
        <v>0</v>
      </c>
      <c r="BW1027">
        <f t="shared" si="1340"/>
        <v>0</v>
      </c>
      <c r="BX1027">
        <f t="shared" si="1341"/>
        <v>0</v>
      </c>
      <c r="BY1027">
        <f t="shared" si="1318"/>
        <v>1</v>
      </c>
    </row>
    <row r="1028" spans="1:77" x14ac:dyDescent="0.25">
      <c r="A1028" t="str">
        <f t="shared" si="1342"/>
        <v>35015</v>
      </c>
      <c r="D1028">
        <v>3</v>
      </c>
      <c r="E1028">
        <v>50</v>
      </c>
      <c r="F1028">
        <v>40.5</v>
      </c>
      <c r="G1028">
        <v>15</v>
      </c>
      <c r="H1028">
        <v>16.5</v>
      </c>
      <c r="I1028">
        <v>0</v>
      </c>
      <c r="J1028">
        <v>26</v>
      </c>
      <c r="K1028">
        <v>30</v>
      </c>
      <c r="L1028">
        <v>47.1</v>
      </c>
      <c r="M1028" s="115">
        <f t="shared" si="1326"/>
        <v>2774.4</v>
      </c>
      <c r="N1028" s="7">
        <v>3875.4624109054007</v>
      </c>
      <c r="O1028" s="7">
        <v>4083.4735576056296</v>
      </c>
      <c r="P1028" s="7">
        <v>5893.16</v>
      </c>
      <c r="Q1028" s="121" t="s">
        <v>392</v>
      </c>
      <c r="R1028">
        <v>1</v>
      </c>
      <c r="S1028">
        <v>1</v>
      </c>
      <c r="T1028">
        <v>1</v>
      </c>
      <c r="U1028" t="e">
        <f t="shared" si="1327"/>
        <v>#VALUE!</v>
      </c>
      <c r="V1028">
        <f t="shared" si="1328"/>
        <v>2133</v>
      </c>
      <c r="W1028">
        <f t="shared" si="1329"/>
        <v>2247</v>
      </c>
      <c r="X1028">
        <f t="shared" si="1330"/>
        <v>3243</v>
      </c>
      <c r="Y1028" t="e">
        <f t="shared" si="1304"/>
        <v>#VALUE!</v>
      </c>
      <c r="Z1028">
        <f t="shared" si="1305"/>
        <v>367</v>
      </c>
      <c r="AA1028">
        <f t="shared" si="1306"/>
        <v>386</v>
      </c>
      <c r="AB1028" s="8">
        <f t="shared" si="1307"/>
        <v>558</v>
      </c>
      <c r="AC1028" s="213" t="e">
        <f t="shared" si="1343"/>
        <v>#VALUE!</v>
      </c>
      <c r="AD1028" s="213">
        <f t="shared" si="1344"/>
        <v>0.647952296041022</v>
      </c>
      <c r="AE1028" s="213">
        <f t="shared" si="1345"/>
        <v>0.71619232704967384</v>
      </c>
      <c r="AF1028" s="213">
        <f t="shared" si="1346"/>
        <v>1.488203606616421</v>
      </c>
      <c r="AG1028" s="167">
        <f t="shared" si="1331"/>
        <v>2.0829999999999999E-4</v>
      </c>
      <c r="AH1028" s="167">
        <f t="shared" si="1332"/>
        <v>1.724</v>
      </c>
      <c r="AI1028" s="167">
        <f t="shared" si="1333"/>
        <v>2</v>
      </c>
      <c r="AJ1028" s="167">
        <f t="shared" si="1334"/>
        <v>4.6182900000000003E-4</v>
      </c>
      <c r="AK1028" s="115">
        <f t="shared" ref="AK1028:AM1028" si="1394">AK930</f>
        <v>529.01617838795164</v>
      </c>
      <c r="AL1028" s="7">
        <f t="shared" si="1394"/>
        <v>557.41053504066974</v>
      </c>
      <c r="AM1028" s="7">
        <f t="shared" si="1394"/>
        <v>804.44</v>
      </c>
      <c r="AN1028">
        <v>1</v>
      </c>
      <c r="AO1028">
        <v>1</v>
      </c>
      <c r="AP1028">
        <v>1</v>
      </c>
      <c r="AQ1028">
        <f t="shared" si="1336"/>
        <v>596</v>
      </c>
      <c r="AR1028">
        <f t="shared" si="1336"/>
        <v>628</v>
      </c>
      <c r="AS1028">
        <f t="shared" si="1390"/>
        <v>906</v>
      </c>
      <c r="AT1028">
        <f t="shared" si="1309"/>
        <v>256</v>
      </c>
      <c r="AU1028">
        <f t="shared" si="1310"/>
        <v>270</v>
      </c>
      <c r="AV1028" s="8">
        <f t="shared" si="1311"/>
        <v>390</v>
      </c>
      <c r="AW1028" s="213">
        <f t="shared" si="1348"/>
        <v>0.31722680858424807</v>
      </c>
      <c r="AX1028" s="213">
        <f t="shared" si="1349"/>
        <v>0.35253769020896569</v>
      </c>
      <c r="AY1028" s="213">
        <f t="shared" si="1350"/>
        <v>0.73099121918235577</v>
      </c>
      <c r="AZ1028" s="119">
        <f t="shared" si="1364"/>
        <v>0.5</v>
      </c>
      <c r="BA1028" s="1">
        <v>13.2</v>
      </c>
      <c r="BB1028">
        <v>14.7</v>
      </c>
      <c r="BC1028">
        <v>23.5</v>
      </c>
      <c r="BE1028" s="7">
        <v>3468</v>
      </c>
      <c r="BG1028" s="123">
        <f t="shared" si="1337"/>
        <v>0.8</v>
      </c>
      <c r="BJ1028">
        <v>0</v>
      </c>
      <c r="BK1028">
        <v>10</v>
      </c>
      <c r="BL1028">
        <v>11.4</v>
      </c>
      <c r="BM1028">
        <v>21.85</v>
      </c>
      <c r="BO1028">
        <f t="shared" si="1354"/>
        <v>1</v>
      </c>
      <c r="BP1028">
        <f t="shared" si="1354"/>
        <v>1</v>
      </c>
      <c r="BQ1028">
        <f t="shared" si="1354"/>
        <v>1</v>
      </c>
      <c r="BR1028">
        <f t="shared" si="1338"/>
        <v>596</v>
      </c>
      <c r="BS1028">
        <f t="shared" si="1351"/>
        <v>628</v>
      </c>
      <c r="BT1028">
        <f t="shared" si="1352"/>
        <v>906</v>
      </c>
      <c r="BV1028">
        <f t="shared" si="1339"/>
        <v>0</v>
      </c>
      <c r="BW1028">
        <f t="shared" si="1340"/>
        <v>0</v>
      </c>
      <c r="BX1028">
        <f t="shared" si="1341"/>
        <v>0</v>
      </c>
      <c r="BY1028">
        <f t="shared" si="1318"/>
        <v>1</v>
      </c>
    </row>
    <row r="1029" spans="1:77" x14ac:dyDescent="0.25">
      <c r="A1029" t="str">
        <f t="shared" si="1342"/>
        <v>35016</v>
      </c>
      <c r="D1029">
        <v>3</v>
      </c>
      <c r="E1029">
        <v>50</v>
      </c>
      <c r="F1029">
        <v>40.5</v>
      </c>
      <c r="G1029">
        <v>16</v>
      </c>
      <c r="H1029">
        <v>16.5</v>
      </c>
      <c r="I1029">
        <v>0</v>
      </c>
      <c r="J1029">
        <v>26</v>
      </c>
      <c r="K1029">
        <v>30</v>
      </c>
      <c r="L1029">
        <v>47.1</v>
      </c>
      <c r="M1029" s="115">
        <f t="shared" si="1326"/>
        <v>2581.2800000000002</v>
      </c>
      <c r="N1029" s="7">
        <v>5667.1755761695722</v>
      </c>
      <c r="O1029" s="7">
        <v>5971.3549398587584</v>
      </c>
      <c r="P1029" s="7">
        <v>8617.7000000000007</v>
      </c>
      <c r="Q1029" s="121" t="s">
        <v>392</v>
      </c>
      <c r="R1029">
        <v>1</v>
      </c>
      <c r="S1029">
        <v>1</v>
      </c>
      <c r="T1029">
        <v>1</v>
      </c>
      <c r="U1029" t="e">
        <f t="shared" si="1327"/>
        <v>#VALUE!</v>
      </c>
      <c r="V1029">
        <f t="shared" si="1328"/>
        <v>3119</v>
      </c>
      <c r="W1029">
        <f t="shared" si="1329"/>
        <v>3286</v>
      </c>
      <c r="X1029">
        <f t="shared" si="1330"/>
        <v>4743</v>
      </c>
      <c r="Y1029" t="e">
        <f t="shared" si="1304"/>
        <v>#VALUE!</v>
      </c>
      <c r="Z1029">
        <f t="shared" si="1305"/>
        <v>536</v>
      </c>
      <c r="AA1029">
        <f t="shared" si="1306"/>
        <v>565</v>
      </c>
      <c r="AB1029" s="8">
        <f t="shared" si="1307"/>
        <v>816</v>
      </c>
      <c r="AC1029" s="213" t="e">
        <f t="shared" si="1343"/>
        <v>#VALUE!</v>
      </c>
      <c r="AD1029" s="213">
        <f t="shared" si="1344"/>
        <v>4.0688209501089174</v>
      </c>
      <c r="AE1029" s="213">
        <f t="shared" si="1345"/>
        <v>4.5186497904886807</v>
      </c>
      <c r="AF1029" s="213">
        <f t="shared" si="1346"/>
        <v>9.3927493995564433</v>
      </c>
      <c r="AG1029" s="167">
        <f t="shared" si="1331"/>
        <v>2.0829999999999999E-4</v>
      </c>
      <c r="AH1029" s="167">
        <f t="shared" si="1332"/>
        <v>1.724</v>
      </c>
      <c r="AI1029" s="167">
        <f t="shared" si="1333"/>
        <v>4</v>
      </c>
      <c r="AJ1029" s="167">
        <f t="shared" si="1334"/>
        <v>1.392796E-3</v>
      </c>
      <c r="AK1029" s="115">
        <f t="shared" ref="AK1029:AM1029" si="1395">AK931</f>
        <v>868</v>
      </c>
      <c r="AL1029" s="7">
        <f t="shared" si="1395"/>
        <v>914</v>
      </c>
      <c r="AM1029" s="7">
        <f t="shared" si="1395"/>
        <v>1320</v>
      </c>
      <c r="AN1029">
        <v>1</v>
      </c>
      <c r="AO1029">
        <v>1</v>
      </c>
      <c r="AP1029">
        <v>1</v>
      </c>
      <c r="AQ1029">
        <f t="shared" si="1336"/>
        <v>978</v>
      </c>
      <c r="AR1029">
        <f t="shared" si="1336"/>
        <v>1029</v>
      </c>
      <c r="AS1029">
        <f t="shared" si="1390"/>
        <v>1487</v>
      </c>
      <c r="AT1029">
        <f t="shared" si="1309"/>
        <v>421</v>
      </c>
      <c r="AU1029">
        <f t="shared" si="1310"/>
        <v>442</v>
      </c>
      <c r="AV1029" s="8">
        <f t="shared" si="1311"/>
        <v>639</v>
      </c>
      <c r="AW1029" s="213">
        <f t="shared" si="1348"/>
        <v>2.5164382375961818</v>
      </c>
      <c r="AX1029" s="213">
        <f t="shared" si="1349"/>
        <v>2.7723157378213386</v>
      </c>
      <c r="AY1029" s="213">
        <f t="shared" si="1350"/>
        <v>5.7729132139982005</v>
      </c>
      <c r="AZ1029" s="119">
        <f t="shared" si="1364"/>
        <v>1</v>
      </c>
      <c r="BA1029" s="1">
        <v>13.2</v>
      </c>
      <c r="BB1029">
        <v>14.7</v>
      </c>
      <c r="BC1029">
        <v>23.5</v>
      </c>
      <c r="BE1029" s="7">
        <v>3796</v>
      </c>
      <c r="BG1029" s="123">
        <f t="shared" si="1337"/>
        <v>0.68</v>
      </c>
      <c r="BJ1029">
        <v>0</v>
      </c>
      <c r="BK1029">
        <v>10</v>
      </c>
      <c r="BL1029">
        <v>11.4</v>
      </c>
      <c r="BM1029">
        <v>21.85</v>
      </c>
      <c r="BO1029">
        <f t="shared" si="1354"/>
        <v>1</v>
      </c>
      <c r="BP1029">
        <f t="shared" si="1354"/>
        <v>1</v>
      </c>
      <c r="BQ1029">
        <f t="shared" si="1354"/>
        <v>1</v>
      </c>
      <c r="BR1029">
        <f t="shared" si="1338"/>
        <v>978</v>
      </c>
      <c r="BS1029">
        <f t="shared" si="1351"/>
        <v>1029</v>
      </c>
      <c r="BT1029">
        <f t="shared" si="1352"/>
        <v>1487</v>
      </c>
      <c r="BV1029">
        <f t="shared" si="1339"/>
        <v>0</v>
      </c>
      <c r="BW1029">
        <f t="shared" si="1340"/>
        <v>0</v>
      </c>
      <c r="BX1029">
        <f t="shared" si="1341"/>
        <v>0</v>
      </c>
      <c r="BY1029">
        <f t="shared" si="1318"/>
        <v>1</v>
      </c>
    </row>
    <row r="1030" spans="1:77" x14ac:dyDescent="0.25">
      <c r="A1030" t="str">
        <f t="shared" si="1342"/>
        <v>35020</v>
      </c>
      <c r="D1030">
        <v>3</v>
      </c>
      <c r="E1030">
        <v>50</v>
      </c>
      <c r="F1030">
        <v>40.5</v>
      </c>
      <c r="G1030">
        <v>20</v>
      </c>
      <c r="H1030">
        <v>21.5</v>
      </c>
      <c r="I1030">
        <v>0</v>
      </c>
      <c r="J1030">
        <v>26</v>
      </c>
      <c r="K1030">
        <v>30</v>
      </c>
      <c r="L1030">
        <v>47.1</v>
      </c>
      <c r="M1030" s="115">
        <f t="shared" si="1326"/>
        <v>3880</v>
      </c>
      <c r="N1030" s="7">
        <v>5214.8121821672385</v>
      </c>
      <c r="O1030" s="7">
        <v>5684.028740747025</v>
      </c>
      <c r="P1030" s="7">
        <v>7392.84</v>
      </c>
      <c r="Q1030" s="121" t="s">
        <v>392</v>
      </c>
      <c r="R1030">
        <v>1</v>
      </c>
      <c r="S1030">
        <v>1</v>
      </c>
      <c r="T1030">
        <v>1</v>
      </c>
      <c r="U1030" t="e">
        <f t="shared" si="1327"/>
        <v>#VALUE!</v>
      </c>
      <c r="V1030">
        <f t="shared" si="1328"/>
        <v>2870</v>
      </c>
      <c r="W1030">
        <f t="shared" si="1329"/>
        <v>3128</v>
      </c>
      <c r="X1030">
        <f t="shared" si="1330"/>
        <v>4069</v>
      </c>
      <c r="Y1030" t="e">
        <f t="shared" si="1304"/>
        <v>#VALUE!</v>
      </c>
      <c r="Z1030">
        <f t="shared" si="1305"/>
        <v>494</v>
      </c>
      <c r="AA1030">
        <f t="shared" si="1306"/>
        <v>538</v>
      </c>
      <c r="AB1030" s="8">
        <f t="shared" si="1307"/>
        <v>700</v>
      </c>
      <c r="AC1030" s="213" t="e">
        <f t="shared" si="1343"/>
        <v>#VALUE!</v>
      </c>
      <c r="AD1030" s="213">
        <f t="shared" si="1344"/>
        <v>0.93940061871789404</v>
      </c>
      <c r="AE1030" s="213">
        <f t="shared" si="1345"/>
        <v>1.1131189797379286</v>
      </c>
      <c r="AF1030" s="213">
        <f t="shared" si="1346"/>
        <v>1.8790415520432036</v>
      </c>
      <c r="AG1030" s="167">
        <f t="shared" si="1331"/>
        <v>1.2760000000000001E-4</v>
      </c>
      <c r="AH1030" s="167">
        <f t="shared" si="1332"/>
        <v>1.7219</v>
      </c>
      <c r="AI1030" s="167">
        <f t="shared" si="1333"/>
        <v>2</v>
      </c>
      <c r="AJ1030" s="167">
        <f t="shared" si="1334"/>
        <v>3.76611E-4</v>
      </c>
      <c r="AK1030" s="115">
        <f t="shared" ref="AK1030:AM1030" si="1396">AK932</f>
        <v>644.46964929787134</v>
      </c>
      <c r="AL1030" s="7">
        <f t="shared" si="1396"/>
        <v>702.45751547390614</v>
      </c>
      <c r="AM1030" s="7">
        <f t="shared" si="1396"/>
        <v>913.64</v>
      </c>
      <c r="AN1030">
        <v>1</v>
      </c>
      <c r="AO1030">
        <v>1</v>
      </c>
      <c r="AP1030">
        <v>1</v>
      </c>
      <c r="AQ1030">
        <f t="shared" si="1336"/>
        <v>726</v>
      </c>
      <c r="AR1030">
        <f t="shared" si="1336"/>
        <v>791</v>
      </c>
      <c r="AS1030">
        <f t="shared" si="1390"/>
        <v>1029</v>
      </c>
      <c r="AT1030">
        <f t="shared" si="1309"/>
        <v>312</v>
      </c>
      <c r="AU1030">
        <f t="shared" si="1310"/>
        <v>340</v>
      </c>
      <c r="AV1030" s="8">
        <f t="shared" si="1311"/>
        <v>442</v>
      </c>
      <c r="AW1030" s="213">
        <f t="shared" si="1348"/>
        <v>0.37682460979463789</v>
      </c>
      <c r="AX1030" s="213">
        <f t="shared" si="1349"/>
        <v>0.44700253378290578</v>
      </c>
      <c r="AY1030" s="213">
        <f t="shared" si="1350"/>
        <v>0.75301461747826526</v>
      </c>
      <c r="AZ1030" s="119">
        <f t="shared" si="1364"/>
        <v>0.7</v>
      </c>
      <c r="BA1030" s="1">
        <v>13.2</v>
      </c>
      <c r="BB1030">
        <v>14.7</v>
      </c>
      <c r="BC1030">
        <v>23.5</v>
      </c>
      <c r="BE1030" s="7">
        <v>4850</v>
      </c>
      <c r="BG1030" s="123">
        <f t="shared" si="1337"/>
        <v>0.8</v>
      </c>
      <c r="BJ1030">
        <v>0</v>
      </c>
      <c r="BK1030">
        <v>10</v>
      </c>
      <c r="BL1030">
        <v>11.4</v>
      </c>
      <c r="BM1030">
        <v>21.85</v>
      </c>
      <c r="BO1030">
        <f t="shared" si="1354"/>
        <v>1</v>
      </c>
      <c r="BP1030">
        <f t="shared" si="1354"/>
        <v>1</v>
      </c>
      <c r="BQ1030">
        <f t="shared" si="1354"/>
        <v>1</v>
      </c>
      <c r="BR1030">
        <f t="shared" si="1338"/>
        <v>726</v>
      </c>
      <c r="BS1030">
        <f t="shared" si="1351"/>
        <v>791</v>
      </c>
      <c r="BT1030">
        <f t="shared" si="1352"/>
        <v>1029</v>
      </c>
      <c r="BV1030">
        <f t="shared" si="1339"/>
        <v>0</v>
      </c>
      <c r="BW1030">
        <f t="shared" si="1340"/>
        <v>0</v>
      </c>
      <c r="BX1030">
        <f t="shared" si="1341"/>
        <v>0</v>
      </c>
      <c r="BY1030">
        <f t="shared" si="1318"/>
        <v>1</v>
      </c>
    </row>
    <row r="1031" spans="1:77" x14ac:dyDescent="0.25">
      <c r="A1031" t="str">
        <f t="shared" si="1342"/>
        <v>35021</v>
      </c>
      <c r="D1031">
        <v>3</v>
      </c>
      <c r="E1031">
        <v>50</v>
      </c>
      <c r="F1031">
        <v>40.5</v>
      </c>
      <c r="G1031">
        <v>21</v>
      </c>
      <c r="H1031">
        <v>21.5</v>
      </c>
      <c r="I1031">
        <v>0</v>
      </c>
      <c r="J1031">
        <v>26</v>
      </c>
      <c r="K1031">
        <v>30</v>
      </c>
      <c r="L1031">
        <v>47.1</v>
      </c>
      <c r="M1031" s="115">
        <f t="shared" si="1326"/>
        <v>4131.2</v>
      </c>
      <c r="N1031" s="7">
        <v>7298.5082710627348</v>
      </c>
      <c r="O1031" s="7">
        <v>7690.2476078687869</v>
      </c>
      <c r="P1031" s="7">
        <v>11098.36</v>
      </c>
      <c r="Q1031" s="121" t="s">
        <v>392</v>
      </c>
      <c r="R1031">
        <v>1</v>
      </c>
      <c r="S1031">
        <v>1</v>
      </c>
      <c r="T1031">
        <v>1</v>
      </c>
      <c r="U1031" t="e">
        <f t="shared" si="1327"/>
        <v>#VALUE!</v>
      </c>
      <c r="V1031">
        <f t="shared" si="1328"/>
        <v>4017</v>
      </c>
      <c r="W1031">
        <f t="shared" si="1329"/>
        <v>4232</v>
      </c>
      <c r="X1031">
        <f t="shared" si="1330"/>
        <v>6108</v>
      </c>
      <c r="Y1031" t="e">
        <f t="shared" si="1304"/>
        <v>#VALUE!</v>
      </c>
      <c r="Z1031">
        <f t="shared" si="1305"/>
        <v>691</v>
      </c>
      <c r="AA1031">
        <f t="shared" si="1306"/>
        <v>728</v>
      </c>
      <c r="AB1031" s="8">
        <f t="shared" si="1307"/>
        <v>1051</v>
      </c>
      <c r="AC1031" s="213" t="e">
        <f t="shared" si="1343"/>
        <v>#VALUE!</v>
      </c>
      <c r="AD1031" s="213">
        <f t="shared" si="1344"/>
        <v>2.5441093931647418</v>
      </c>
      <c r="AE1031" s="213">
        <f t="shared" si="1345"/>
        <v>2.8216494042592233</v>
      </c>
      <c r="AF1031" s="213">
        <f t="shared" si="1346"/>
        <v>5.8503806499950723</v>
      </c>
      <c r="AG1031" s="167">
        <f t="shared" si="1331"/>
        <v>1.2760000000000001E-4</v>
      </c>
      <c r="AH1031" s="167">
        <f t="shared" si="1332"/>
        <v>1.7219</v>
      </c>
      <c r="AI1031" s="167">
        <f t="shared" si="1333"/>
        <v>4</v>
      </c>
      <c r="AJ1031" s="167">
        <f t="shared" si="1334"/>
        <v>5.1420100000000005E-4</v>
      </c>
      <c r="AK1031" s="115">
        <f t="shared" ref="AK1031:AM1031" si="1397">AK933</f>
        <v>946.7235228616961</v>
      </c>
      <c r="AL1031" s="7">
        <f t="shared" si="1397"/>
        <v>997.53785795739748</v>
      </c>
      <c r="AM1031" s="7">
        <f t="shared" si="1397"/>
        <v>1439.62</v>
      </c>
      <c r="AN1031">
        <v>1</v>
      </c>
      <c r="AO1031">
        <v>1</v>
      </c>
      <c r="AP1031">
        <v>1</v>
      </c>
      <c r="AQ1031">
        <f t="shared" si="1336"/>
        <v>1066</v>
      </c>
      <c r="AR1031">
        <f t="shared" si="1336"/>
        <v>1123</v>
      </c>
      <c r="AS1031">
        <f t="shared" si="1390"/>
        <v>1621</v>
      </c>
      <c r="AT1031">
        <f t="shared" si="1309"/>
        <v>458</v>
      </c>
      <c r="AU1031">
        <f t="shared" si="1310"/>
        <v>483</v>
      </c>
      <c r="AV1031" s="8">
        <f t="shared" si="1311"/>
        <v>697</v>
      </c>
      <c r="AW1031" s="213">
        <f t="shared" si="1348"/>
        <v>1.1250085637422129</v>
      </c>
      <c r="AX1031" s="213">
        <f t="shared" si="1349"/>
        <v>1.2500689951471875</v>
      </c>
      <c r="AY1031" s="213">
        <f t="shared" si="1350"/>
        <v>2.5881453738254745</v>
      </c>
      <c r="AZ1031" s="119">
        <f t="shared" si="1364"/>
        <v>1.3</v>
      </c>
      <c r="BA1031" s="1">
        <v>13.2</v>
      </c>
      <c r="BB1031">
        <v>14.7</v>
      </c>
      <c r="BC1031">
        <v>23.5</v>
      </c>
      <c r="BE1031" s="7">
        <v>5164</v>
      </c>
      <c r="BG1031" s="123">
        <f t="shared" si="1337"/>
        <v>0.8</v>
      </c>
      <c r="BJ1031">
        <v>0</v>
      </c>
      <c r="BK1031">
        <v>10</v>
      </c>
      <c r="BL1031">
        <v>11.4</v>
      </c>
      <c r="BM1031">
        <v>21.85</v>
      </c>
      <c r="BO1031">
        <f t="shared" si="1354"/>
        <v>1</v>
      </c>
      <c r="BP1031">
        <f t="shared" si="1354"/>
        <v>1</v>
      </c>
      <c r="BQ1031">
        <f t="shared" si="1354"/>
        <v>1</v>
      </c>
      <c r="BR1031">
        <f t="shared" si="1338"/>
        <v>1066</v>
      </c>
      <c r="BS1031">
        <f t="shared" si="1351"/>
        <v>1123</v>
      </c>
      <c r="BT1031">
        <f t="shared" si="1352"/>
        <v>1621</v>
      </c>
      <c r="BV1031">
        <f t="shared" si="1339"/>
        <v>0</v>
      </c>
      <c r="BW1031">
        <f t="shared" si="1340"/>
        <v>0</v>
      </c>
      <c r="BX1031">
        <f t="shared" si="1341"/>
        <v>0</v>
      </c>
      <c r="BY1031">
        <f t="shared" si="1318"/>
        <v>1</v>
      </c>
    </row>
    <row r="1032" spans="1:77" x14ac:dyDescent="0.25">
      <c r="A1032" t="str">
        <f t="shared" si="1342"/>
        <v>35010</v>
      </c>
      <c r="D1032">
        <v>3</v>
      </c>
      <c r="E1032">
        <v>50</v>
      </c>
      <c r="F1032">
        <v>40.5</v>
      </c>
      <c r="G1032">
        <v>10</v>
      </c>
      <c r="H1032">
        <v>11.5</v>
      </c>
      <c r="I1032">
        <v>0</v>
      </c>
      <c r="J1032">
        <v>26</v>
      </c>
      <c r="K1032">
        <v>30</v>
      </c>
      <c r="L1032">
        <v>46.9</v>
      </c>
      <c r="M1032" s="115">
        <f t="shared" si="1326"/>
        <v>2130.3000000000002</v>
      </c>
      <c r="N1032" s="7">
        <v>3560.7045070849035</v>
      </c>
      <c r="O1032" s="7">
        <v>3890.5075371280445</v>
      </c>
      <c r="P1032" s="7">
        <v>5128.78</v>
      </c>
      <c r="Q1032" s="121" t="s">
        <v>392</v>
      </c>
      <c r="R1032">
        <v>1</v>
      </c>
      <c r="S1032">
        <v>1</v>
      </c>
      <c r="T1032">
        <v>1</v>
      </c>
      <c r="U1032" t="e">
        <f t="shared" si="1327"/>
        <v>#VALUE!</v>
      </c>
      <c r="V1032">
        <f t="shared" si="1328"/>
        <v>1960</v>
      </c>
      <c r="W1032">
        <f t="shared" si="1329"/>
        <v>2141</v>
      </c>
      <c r="X1032">
        <f t="shared" si="1330"/>
        <v>2823</v>
      </c>
      <c r="Y1032" t="e">
        <f t="shared" si="1304"/>
        <v>#VALUE!</v>
      </c>
      <c r="Z1032">
        <f t="shared" si="1305"/>
        <v>337</v>
      </c>
      <c r="AA1032">
        <f t="shared" si="1306"/>
        <v>368</v>
      </c>
      <c r="AB1032" s="8">
        <f t="shared" si="1307"/>
        <v>486</v>
      </c>
      <c r="AC1032" s="213" t="e">
        <f t="shared" si="1343"/>
        <v>#VALUE!</v>
      </c>
      <c r="AD1032" s="213">
        <f t="shared" si="1344"/>
        <v>0.47596260269776075</v>
      </c>
      <c r="AE1032" s="213">
        <f t="shared" si="1345"/>
        <v>0.56570848457330913</v>
      </c>
      <c r="AF1032" s="213">
        <f t="shared" si="1346"/>
        <v>0.97696193790394503</v>
      </c>
      <c r="AG1032" s="167">
        <f t="shared" si="1331"/>
        <v>3.969E-4</v>
      </c>
      <c r="AH1032" s="167">
        <f t="shared" si="1332"/>
        <v>1.7345999999999999</v>
      </c>
      <c r="AI1032" s="167">
        <f t="shared" si="1333"/>
        <v>2</v>
      </c>
      <c r="AJ1032" s="167">
        <f t="shared" si="1334"/>
        <v>3.6734700000000002E-4</v>
      </c>
      <c r="AK1032" s="115">
        <f t="shared" ref="AK1032:AM1032" si="1398">AK934</f>
        <v>493.64631212835212</v>
      </c>
      <c r="AL1032" s="7">
        <f t="shared" si="1398"/>
        <v>539.36930014536108</v>
      </c>
      <c r="AM1032" s="7">
        <f t="shared" si="1398"/>
        <v>711.04</v>
      </c>
      <c r="AN1032">
        <v>1</v>
      </c>
      <c r="AO1032">
        <v>1</v>
      </c>
      <c r="AP1032">
        <v>1</v>
      </c>
      <c r="AQ1032">
        <f t="shared" si="1336"/>
        <v>556</v>
      </c>
      <c r="AR1032">
        <f t="shared" si="1336"/>
        <v>607</v>
      </c>
      <c r="AS1032">
        <f t="shared" si="1390"/>
        <v>801</v>
      </c>
      <c r="AT1032">
        <f t="shared" si="1309"/>
        <v>239</v>
      </c>
      <c r="AU1032">
        <f t="shared" si="1310"/>
        <v>261</v>
      </c>
      <c r="AV1032" s="8">
        <f t="shared" si="1311"/>
        <v>344</v>
      </c>
      <c r="AW1032" s="213">
        <f t="shared" si="1348"/>
        <v>0.24261471981112742</v>
      </c>
      <c r="AX1032" s="213">
        <f t="shared" si="1349"/>
        <v>0.28831723771343831</v>
      </c>
      <c r="AY1032" s="213">
        <f t="shared" si="1350"/>
        <v>0.49556036097173251</v>
      </c>
      <c r="AZ1032" s="119">
        <f t="shared" si="1364"/>
        <v>0.3</v>
      </c>
      <c r="BA1032" s="1">
        <v>13.4</v>
      </c>
      <c r="BB1032">
        <v>14.8</v>
      </c>
      <c r="BC1032">
        <v>24</v>
      </c>
      <c r="BE1032" s="7">
        <v>2367</v>
      </c>
      <c r="BG1032" s="123">
        <f t="shared" si="1337"/>
        <v>0.9</v>
      </c>
      <c r="BJ1032">
        <v>0</v>
      </c>
      <c r="BK1032">
        <v>10.5</v>
      </c>
      <c r="BL1032">
        <v>12.3</v>
      </c>
      <c r="BM1032">
        <v>21.85</v>
      </c>
      <c r="BO1032">
        <f t="shared" si="1354"/>
        <v>1</v>
      </c>
      <c r="BP1032">
        <f t="shared" si="1354"/>
        <v>1</v>
      </c>
      <c r="BQ1032">
        <f t="shared" si="1354"/>
        <v>1</v>
      </c>
      <c r="BR1032">
        <f t="shared" si="1338"/>
        <v>556</v>
      </c>
      <c r="BS1032">
        <f t="shared" si="1351"/>
        <v>607</v>
      </c>
      <c r="BT1032">
        <f t="shared" si="1352"/>
        <v>801</v>
      </c>
      <c r="BV1032">
        <f t="shared" si="1339"/>
        <v>0</v>
      </c>
      <c r="BW1032">
        <f t="shared" si="1340"/>
        <v>0</v>
      </c>
      <c r="BX1032">
        <f t="shared" si="1341"/>
        <v>0</v>
      </c>
      <c r="BY1032">
        <f t="shared" si="1318"/>
        <v>1</v>
      </c>
    </row>
    <row r="1033" spans="1:77" x14ac:dyDescent="0.25">
      <c r="A1033" t="str">
        <f t="shared" si="1342"/>
        <v>35011</v>
      </c>
      <c r="D1033">
        <v>3</v>
      </c>
      <c r="E1033">
        <v>50</v>
      </c>
      <c r="F1033">
        <v>40.5</v>
      </c>
      <c r="G1033">
        <v>11</v>
      </c>
      <c r="H1033">
        <v>11.5</v>
      </c>
      <c r="I1033">
        <v>0</v>
      </c>
      <c r="J1033">
        <v>26</v>
      </c>
      <c r="K1033">
        <v>30</v>
      </c>
      <c r="L1033">
        <v>46.9</v>
      </c>
      <c r="M1033" s="115">
        <f t="shared" si="1326"/>
        <v>2073.3200000000002</v>
      </c>
      <c r="N1033" s="7">
        <v>4831.2827990970827</v>
      </c>
      <c r="O1033" s="7">
        <v>5278.770565343093</v>
      </c>
      <c r="P1033" s="7">
        <v>6958.9</v>
      </c>
      <c r="Q1033" s="121" t="s">
        <v>392</v>
      </c>
      <c r="R1033">
        <v>1</v>
      </c>
      <c r="S1033">
        <v>1</v>
      </c>
      <c r="T1033">
        <v>1</v>
      </c>
      <c r="U1033" t="e">
        <f t="shared" si="1327"/>
        <v>#VALUE!</v>
      </c>
      <c r="V1033">
        <f t="shared" si="1328"/>
        <v>2659</v>
      </c>
      <c r="W1033">
        <f t="shared" si="1329"/>
        <v>2905</v>
      </c>
      <c r="X1033">
        <f t="shared" si="1330"/>
        <v>3830</v>
      </c>
      <c r="Y1033" t="e">
        <f t="shared" si="1304"/>
        <v>#VALUE!</v>
      </c>
      <c r="Z1033">
        <f t="shared" si="1305"/>
        <v>457</v>
      </c>
      <c r="AA1033">
        <f t="shared" si="1306"/>
        <v>500</v>
      </c>
      <c r="AB1033" s="8">
        <f t="shared" si="1307"/>
        <v>659</v>
      </c>
      <c r="AC1033" s="213" t="e">
        <f t="shared" si="1343"/>
        <v>#VALUE!</v>
      </c>
      <c r="AD1033" s="213">
        <f t="shared" si="1344"/>
        <v>1.4030778971040876</v>
      </c>
      <c r="AE1033" s="213">
        <f t="shared" si="1345"/>
        <v>1.6731090673137174</v>
      </c>
      <c r="AF1033" s="213">
        <f t="shared" si="1346"/>
        <v>2.8737348188810903</v>
      </c>
      <c r="AG1033" s="167">
        <f t="shared" si="1331"/>
        <v>3.969E-4</v>
      </c>
      <c r="AH1033" s="167">
        <f t="shared" si="1332"/>
        <v>1.7345999999999999</v>
      </c>
      <c r="AI1033" s="167">
        <f t="shared" si="1333"/>
        <v>4</v>
      </c>
      <c r="AJ1033" s="167">
        <f t="shared" si="1334"/>
        <v>5.7428799999999995E-4</v>
      </c>
      <c r="AK1033" s="115">
        <f t="shared" ref="AK1033:AM1033" si="1399">AK935</f>
        <v>809.18727868766814</v>
      </c>
      <c r="AL1033" s="7">
        <f t="shared" si="1399"/>
        <v>884.1366084769129</v>
      </c>
      <c r="AM1033" s="7">
        <f t="shared" si="1399"/>
        <v>1165.54</v>
      </c>
      <c r="AN1033">
        <v>1</v>
      </c>
      <c r="AO1033">
        <v>1</v>
      </c>
      <c r="AP1033">
        <v>1</v>
      </c>
      <c r="AQ1033">
        <f t="shared" si="1336"/>
        <v>911</v>
      </c>
      <c r="AR1033">
        <f t="shared" si="1336"/>
        <v>996</v>
      </c>
      <c r="AS1033">
        <f t="shared" si="1390"/>
        <v>1313</v>
      </c>
      <c r="AT1033">
        <f t="shared" si="1309"/>
        <v>392</v>
      </c>
      <c r="AU1033">
        <f t="shared" si="1310"/>
        <v>428</v>
      </c>
      <c r="AV1033" s="8">
        <f t="shared" si="1311"/>
        <v>565</v>
      </c>
      <c r="AW1033" s="213">
        <f t="shared" si="1348"/>
        <v>1.0392986180364576</v>
      </c>
      <c r="AX1033" s="213">
        <f t="shared" si="1349"/>
        <v>1.2341617005150827</v>
      </c>
      <c r="AY1033" s="213">
        <f t="shared" si="1350"/>
        <v>2.125548263228676</v>
      </c>
      <c r="AZ1033" s="119">
        <f t="shared" si="1364"/>
        <v>0.7</v>
      </c>
      <c r="BA1033" s="1">
        <v>13.4</v>
      </c>
      <c r="BB1033">
        <v>14.8</v>
      </c>
      <c r="BC1033">
        <v>24</v>
      </c>
      <c r="BE1033" s="7">
        <v>3049</v>
      </c>
      <c r="BG1033" s="123">
        <f t="shared" si="1337"/>
        <v>0.68</v>
      </c>
      <c r="BJ1033">
        <v>0</v>
      </c>
      <c r="BK1033">
        <v>10.5</v>
      </c>
      <c r="BL1033">
        <v>12.3</v>
      </c>
      <c r="BM1033">
        <v>21.85</v>
      </c>
      <c r="BO1033">
        <f t="shared" si="1354"/>
        <v>1</v>
      </c>
      <c r="BP1033">
        <f t="shared" si="1354"/>
        <v>1</v>
      </c>
      <c r="BQ1033">
        <f t="shared" si="1354"/>
        <v>1</v>
      </c>
      <c r="BR1033">
        <f t="shared" si="1338"/>
        <v>911</v>
      </c>
      <c r="BS1033">
        <f t="shared" si="1351"/>
        <v>996</v>
      </c>
      <c r="BT1033">
        <f t="shared" si="1352"/>
        <v>1313</v>
      </c>
      <c r="BV1033">
        <f t="shared" si="1339"/>
        <v>0</v>
      </c>
      <c r="BW1033">
        <f t="shared" si="1340"/>
        <v>0</v>
      </c>
      <c r="BX1033">
        <f t="shared" si="1341"/>
        <v>0</v>
      </c>
      <c r="BY1033">
        <f t="shared" si="1318"/>
        <v>1</v>
      </c>
    </row>
    <row r="1034" spans="1:77" x14ac:dyDescent="0.25">
      <c r="A1034" t="str">
        <f t="shared" si="1342"/>
        <v>35015</v>
      </c>
      <c r="D1034">
        <v>3</v>
      </c>
      <c r="E1034">
        <v>50</v>
      </c>
      <c r="F1034">
        <v>40.5</v>
      </c>
      <c r="G1034">
        <v>15</v>
      </c>
      <c r="H1034">
        <v>16.5</v>
      </c>
      <c r="I1034">
        <v>0</v>
      </c>
      <c r="J1034">
        <v>26</v>
      </c>
      <c r="K1034">
        <v>30</v>
      </c>
      <c r="L1034">
        <v>47.8</v>
      </c>
      <c r="M1034" s="115">
        <f t="shared" si="1326"/>
        <v>3052</v>
      </c>
      <c r="N1034" s="7">
        <v>4302.5567439745028</v>
      </c>
      <c r="O1034" s="7">
        <v>4481.7988603493422</v>
      </c>
      <c r="P1034" s="7">
        <v>6540.76</v>
      </c>
      <c r="Q1034" s="121" t="s">
        <v>392</v>
      </c>
      <c r="R1034">
        <v>1</v>
      </c>
      <c r="S1034">
        <v>1</v>
      </c>
      <c r="T1034">
        <v>1</v>
      </c>
      <c r="U1034" t="e">
        <f t="shared" si="1327"/>
        <v>#VALUE!</v>
      </c>
      <c r="V1034">
        <f t="shared" si="1328"/>
        <v>2368</v>
      </c>
      <c r="W1034">
        <f t="shared" si="1329"/>
        <v>2467</v>
      </c>
      <c r="X1034">
        <f t="shared" si="1330"/>
        <v>3600</v>
      </c>
      <c r="Y1034" t="e">
        <f t="shared" si="1304"/>
        <v>#VALUE!</v>
      </c>
      <c r="Z1034">
        <f t="shared" si="1305"/>
        <v>407</v>
      </c>
      <c r="AA1034">
        <f t="shared" si="1306"/>
        <v>424</v>
      </c>
      <c r="AB1034" s="8">
        <f t="shared" si="1307"/>
        <v>619</v>
      </c>
      <c r="AC1034" s="213" t="e">
        <f t="shared" si="1343"/>
        <v>#VALUE!</v>
      </c>
      <c r="AD1034" s="213">
        <f t="shared" si="1344"/>
        <v>0.79556447583070444</v>
      </c>
      <c r="AE1034" s="213">
        <f t="shared" si="1345"/>
        <v>0.86285356554685</v>
      </c>
      <c r="AF1034" s="213">
        <f t="shared" si="1346"/>
        <v>1.8286224443025452</v>
      </c>
      <c r="AG1034" s="167">
        <f t="shared" si="1331"/>
        <v>2.0829999999999999E-4</v>
      </c>
      <c r="AH1034" s="167">
        <f t="shared" si="1332"/>
        <v>1.724</v>
      </c>
      <c r="AI1034" s="167">
        <f t="shared" si="1333"/>
        <v>2</v>
      </c>
      <c r="AJ1034" s="167">
        <f t="shared" si="1334"/>
        <v>4.6182900000000003E-4</v>
      </c>
      <c r="AK1034" s="115">
        <f t="shared" ref="AK1034:AM1034" si="1400">AK936</f>
        <v>587.31626956044784</v>
      </c>
      <c r="AL1034" s="7">
        <f t="shared" si="1400"/>
        <v>611.78353807115786</v>
      </c>
      <c r="AM1034" s="7">
        <f t="shared" si="1400"/>
        <v>892.84</v>
      </c>
      <c r="AN1034">
        <v>1</v>
      </c>
      <c r="AO1034">
        <v>1</v>
      </c>
      <c r="AP1034">
        <v>1</v>
      </c>
      <c r="AQ1034">
        <f t="shared" si="1336"/>
        <v>661</v>
      </c>
      <c r="AR1034">
        <f t="shared" si="1336"/>
        <v>689</v>
      </c>
      <c r="AS1034">
        <f t="shared" si="1390"/>
        <v>1006</v>
      </c>
      <c r="AT1034">
        <f t="shared" si="1309"/>
        <v>284</v>
      </c>
      <c r="AU1034">
        <f t="shared" si="1310"/>
        <v>296</v>
      </c>
      <c r="AV1034" s="8">
        <f t="shared" si="1311"/>
        <v>433</v>
      </c>
      <c r="AW1034" s="213">
        <f t="shared" si="1348"/>
        <v>0.38969857530841151</v>
      </c>
      <c r="AX1034" s="213">
        <f t="shared" si="1349"/>
        <v>0.4230224155288051</v>
      </c>
      <c r="AY1034" s="213">
        <f t="shared" si="1350"/>
        <v>0.89957630558612678</v>
      </c>
      <c r="AZ1034" s="119">
        <f t="shared" si="1364"/>
        <v>0.5</v>
      </c>
      <c r="BA1034" s="1">
        <v>15.5</v>
      </c>
      <c r="BB1034">
        <v>16.8</v>
      </c>
      <c r="BC1034">
        <v>27.5</v>
      </c>
      <c r="BE1034" s="7">
        <v>3815</v>
      </c>
      <c r="BG1034" s="123">
        <f t="shared" si="1337"/>
        <v>0.8</v>
      </c>
      <c r="BJ1034">
        <v>0</v>
      </c>
      <c r="BK1034">
        <v>10</v>
      </c>
      <c r="BL1034">
        <v>11.1</v>
      </c>
      <c r="BM1034">
        <v>21.85</v>
      </c>
      <c r="BO1034">
        <f t="shared" si="1354"/>
        <v>1</v>
      </c>
      <c r="BP1034">
        <f t="shared" si="1354"/>
        <v>1</v>
      </c>
      <c r="BQ1034">
        <f t="shared" si="1354"/>
        <v>1</v>
      </c>
      <c r="BR1034">
        <f t="shared" si="1338"/>
        <v>661</v>
      </c>
      <c r="BS1034">
        <f t="shared" si="1351"/>
        <v>689</v>
      </c>
      <c r="BT1034">
        <f t="shared" si="1352"/>
        <v>1006</v>
      </c>
      <c r="BV1034">
        <f t="shared" si="1339"/>
        <v>0</v>
      </c>
      <c r="BW1034">
        <f t="shared" si="1340"/>
        <v>0</v>
      </c>
      <c r="BX1034">
        <f t="shared" si="1341"/>
        <v>0</v>
      </c>
      <c r="BY1034">
        <f t="shared" si="1318"/>
        <v>1</v>
      </c>
    </row>
    <row r="1035" spans="1:77" x14ac:dyDescent="0.25">
      <c r="A1035" t="str">
        <f t="shared" si="1342"/>
        <v>35016</v>
      </c>
      <c r="D1035">
        <v>3</v>
      </c>
      <c r="E1035">
        <v>50</v>
      </c>
      <c r="F1035">
        <v>40.5</v>
      </c>
      <c r="G1035">
        <v>16</v>
      </c>
      <c r="H1035">
        <v>16.5</v>
      </c>
      <c r="I1035">
        <v>0</v>
      </c>
      <c r="J1035">
        <v>26</v>
      </c>
      <c r="K1035">
        <v>30</v>
      </c>
      <c r="L1035">
        <v>47.8</v>
      </c>
      <c r="M1035" s="115">
        <f t="shared" si="1326"/>
        <v>2839.6800000000003</v>
      </c>
      <c r="N1035" s="7">
        <v>6291.7251954043459</v>
      </c>
      <c r="O1035" s="7">
        <v>6553.83496101116</v>
      </c>
      <c r="P1035" s="7">
        <v>9564.7000000000007</v>
      </c>
      <c r="Q1035" s="121" t="s">
        <v>392</v>
      </c>
      <c r="R1035">
        <v>1</v>
      </c>
      <c r="S1035">
        <v>1</v>
      </c>
      <c r="T1035">
        <v>1</v>
      </c>
      <c r="U1035" t="e">
        <f t="shared" si="1327"/>
        <v>#VALUE!</v>
      </c>
      <c r="V1035">
        <f t="shared" si="1328"/>
        <v>3463</v>
      </c>
      <c r="W1035">
        <f t="shared" si="1329"/>
        <v>3607</v>
      </c>
      <c r="X1035">
        <f t="shared" si="1330"/>
        <v>5264</v>
      </c>
      <c r="Y1035" t="e">
        <f t="shared" si="1304"/>
        <v>#VALUE!</v>
      </c>
      <c r="Z1035">
        <f t="shared" si="1305"/>
        <v>596</v>
      </c>
      <c r="AA1035">
        <f t="shared" si="1306"/>
        <v>620</v>
      </c>
      <c r="AB1035" s="8">
        <f t="shared" si="1307"/>
        <v>905</v>
      </c>
      <c r="AC1035" s="213" t="e">
        <f t="shared" si="1343"/>
        <v>#VALUE!</v>
      </c>
      <c r="AD1035" s="213">
        <f t="shared" si="1344"/>
        <v>5.0254760262848688</v>
      </c>
      <c r="AE1035" s="213">
        <f t="shared" si="1345"/>
        <v>5.4362857739033323</v>
      </c>
      <c r="AF1035" s="213">
        <f t="shared" si="1346"/>
        <v>11.542853750468534</v>
      </c>
      <c r="AG1035" s="167">
        <f t="shared" si="1331"/>
        <v>2.0829999999999999E-4</v>
      </c>
      <c r="AH1035" s="167">
        <f t="shared" si="1332"/>
        <v>1.724</v>
      </c>
      <c r="AI1035" s="167">
        <f t="shared" si="1333"/>
        <v>4</v>
      </c>
      <c r="AJ1035" s="167">
        <f t="shared" si="1334"/>
        <v>1.392796E-3</v>
      </c>
      <c r="AK1035" s="115">
        <f t="shared" ref="AK1035:AM1035" si="1401">AK937</f>
        <v>963.35813446001066</v>
      </c>
      <c r="AL1035" s="7">
        <f t="shared" si="1401"/>
        <v>1003.4910975149082</v>
      </c>
      <c r="AM1035" s="7">
        <f t="shared" si="1401"/>
        <v>1464.5</v>
      </c>
      <c r="AN1035">
        <v>1</v>
      </c>
      <c r="AO1035">
        <v>1</v>
      </c>
      <c r="AP1035">
        <v>1</v>
      </c>
      <c r="AQ1035">
        <f t="shared" si="1336"/>
        <v>1085</v>
      </c>
      <c r="AR1035">
        <f t="shared" si="1336"/>
        <v>1130</v>
      </c>
      <c r="AS1035">
        <f t="shared" si="1390"/>
        <v>1649</v>
      </c>
      <c r="AT1035">
        <f t="shared" si="1309"/>
        <v>467</v>
      </c>
      <c r="AU1035">
        <f t="shared" si="1310"/>
        <v>486</v>
      </c>
      <c r="AV1035" s="8">
        <f t="shared" si="1311"/>
        <v>709</v>
      </c>
      <c r="AW1035" s="213">
        <f t="shared" si="1348"/>
        <v>3.0930166866102091</v>
      </c>
      <c r="AX1035" s="213">
        <f t="shared" si="1349"/>
        <v>3.3484387195644429</v>
      </c>
      <c r="AY1035" s="213">
        <f t="shared" si="1350"/>
        <v>7.1000422798468001</v>
      </c>
      <c r="AZ1035" s="119">
        <f t="shared" si="1364"/>
        <v>1</v>
      </c>
      <c r="BA1035" s="1">
        <v>15.5</v>
      </c>
      <c r="BB1035">
        <v>16.8</v>
      </c>
      <c r="BC1035">
        <v>27.5</v>
      </c>
      <c r="BE1035" s="7">
        <v>4176</v>
      </c>
      <c r="BG1035" s="123">
        <f t="shared" si="1337"/>
        <v>0.68</v>
      </c>
      <c r="BJ1035">
        <v>0</v>
      </c>
      <c r="BK1035">
        <v>10</v>
      </c>
      <c r="BL1035">
        <v>11.1</v>
      </c>
      <c r="BM1035">
        <v>21.85</v>
      </c>
      <c r="BO1035">
        <f t="shared" si="1354"/>
        <v>1</v>
      </c>
      <c r="BP1035">
        <f t="shared" si="1354"/>
        <v>1</v>
      </c>
      <c r="BQ1035">
        <f t="shared" si="1354"/>
        <v>1</v>
      </c>
      <c r="BR1035">
        <f t="shared" si="1338"/>
        <v>1085</v>
      </c>
      <c r="BS1035">
        <f t="shared" si="1351"/>
        <v>1130</v>
      </c>
      <c r="BT1035">
        <f t="shared" si="1352"/>
        <v>1649</v>
      </c>
      <c r="BV1035">
        <f t="shared" si="1339"/>
        <v>0</v>
      </c>
      <c r="BW1035">
        <f t="shared" si="1340"/>
        <v>0</v>
      </c>
      <c r="BX1035">
        <f t="shared" si="1341"/>
        <v>0</v>
      </c>
      <c r="BY1035">
        <f t="shared" si="1318"/>
        <v>1</v>
      </c>
    </row>
    <row r="1036" spans="1:77" x14ac:dyDescent="0.25">
      <c r="A1036" t="str">
        <f t="shared" si="1342"/>
        <v>35020</v>
      </c>
      <c r="D1036">
        <v>3</v>
      </c>
      <c r="E1036">
        <v>50</v>
      </c>
      <c r="F1036">
        <v>40.5</v>
      </c>
      <c r="G1036">
        <v>20</v>
      </c>
      <c r="H1036">
        <v>21.5</v>
      </c>
      <c r="I1036">
        <v>0</v>
      </c>
      <c r="J1036">
        <v>26</v>
      </c>
      <c r="K1036">
        <v>30</v>
      </c>
      <c r="L1036">
        <v>47.8</v>
      </c>
      <c r="M1036" s="115">
        <f t="shared" si="1326"/>
        <v>4268</v>
      </c>
      <c r="N1036" s="7">
        <v>5696.5662496175182</v>
      </c>
      <c r="O1036" s="7">
        <v>6224.1991397456159</v>
      </c>
      <c r="P1036" s="7">
        <v>8205.24</v>
      </c>
      <c r="Q1036" s="121" t="s">
        <v>392</v>
      </c>
      <c r="R1036">
        <v>1</v>
      </c>
      <c r="S1036">
        <v>1</v>
      </c>
      <c r="T1036">
        <v>1</v>
      </c>
      <c r="U1036" t="e">
        <f t="shared" si="1327"/>
        <v>#VALUE!</v>
      </c>
      <c r="V1036">
        <f t="shared" si="1328"/>
        <v>3135</v>
      </c>
      <c r="W1036">
        <f t="shared" si="1329"/>
        <v>3425</v>
      </c>
      <c r="X1036">
        <f t="shared" si="1330"/>
        <v>4516</v>
      </c>
      <c r="Y1036" t="e">
        <f t="shared" si="1304"/>
        <v>#VALUE!</v>
      </c>
      <c r="Z1036">
        <f t="shared" si="1305"/>
        <v>539</v>
      </c>
      <c r="AA1036">
        <f t="shared" si="1306"/>
        <v>589</v>
      </c>
      <c r="AB1036" s="8">
        <f t="shared" si="1307"/>
        <v>777</v>
      </c>
      <c r="AC1036" s="213" t="e">
        <f t="shared" si="1343"/>
        <v>#VALUE!</v>
      </c>
      <c r="AD1036" s="213">
        <f t="shared" si="1344"/>
        <v>1.1172375757835222</v>
      </c>
      <c r="AE1036" s="213">
        <f t="shared" si="1345"/>
        <v>1.3328222903674887</v>
      </c>
      <c r="AF1036" s="213">
        <f t="shared" si="1346"/>
        <v>2.3126803858122349</v>
      </c>
      <c r="AG1036" s="167">
        <f t="shared" si="1331"/>
        <v>1.2760000000000001E-4</v>
      </c>
      <c r="AH1036" s="167">
        <f t="shared" si="1332"/>
        <v>1.7219</v>
      </c>
      <c r="AI1036" s="167">
        <f t="shared" si="1333"/>
        <v>2</v>
      </c>
      <c r="AJ1036" s="167">
        <f t="shared" si="1334"/>
        <v>3.76611E-4</v>
      </c>
      <c r="AK1036" s="115">
        <f t="shared" ref="AK1036:AM1036" si="1402">AK938</f>
        <v>704.00695650122941</v>
      </c>
      <c r="AL1036" s="7">
        <f t="shared" si="1402"/>
        <v>769.21417236639559</v>
      </c>
      <c r="AM1036" s="7">
        <f t="shared" si="1402"/>
        <v>1014.04</v>
      </c>
      <c r="AN1036">
        <v>1</v>
      </c>
      <c r="AO1036">
        <v>1</v>
      </c>
      <c r="AP1036">
        <v>1</v>
      </c>
      <c r="AQ1036">
        <f t="shared" si="1336"/>
        <v>793</v>
      </c>
      <c r="AR1036">
        <f t="shared" si="1336"/>
        <v>866</v>
      </c>
      <c r="AS1036">
        <f t="shared" si="1390"/>
        <v>1142</v>
      </c>
      <c r="AT1036">
        <f t="shared" si="1309"/>
        <v>341</v>
      </c>
      <c r="AU1036">
        <f t="shared" si="1310"/>
        <v>372</v>
      </c>
      <c r="AV1036" s="8">
        <f t="shared" si="1311"/>
        <v>491</v>
      </c>
      <c r="AW1036" s="213">
        <f t="shared" si="1348"/>
        <v>0.44961911757899953</v>
      </c>
      <c r="AX1036" s="213">
        <f t="shared" si="1349"/>
        <v>0.53450205086206759</v>
      </c>
      <c r="AY1036" s="213">
        <f t="shared" si="1350"/>
        <v>0.92809038496658691</v>
      </c>
      <c r="AZ1036" s="119">
        <f t="shared" si="1364"/>
        <v>0.7</v>
      </c>
      <c r="BA1036" s="1">
        <v>15.5</v>
      </c>
      <c r="BB1036">
        <v>16.8</v>
      </c>
      <c r="BC1036">
        <v>27.5</v>
      </c>
      <c r="BE1036" s="7">
        <v>5335</v>
      </c>
      <c r="BG1036" s="123">
        <f t="shared" si="1337"/>
        <v>0.8</v>
      </c>
      <c r="BJ1036">
        <v>0</v>
      </c>
      <c r="BK1036">
        <v>10</v>
      </c>
      <c r="BL1036">
        <v>11.1</v>
      </c>
      <c r="BM1036">
        <v>21.85</v>
      </c>
      <c r="BO1036">
        <f t="shared" si="1354"/>
        <v>1</v>
      </c>
      <c r="BP1036">
        <f t="shared" si="1354"/>
        <v>1</v>
      </c>
      <c r="BQ1036">
        <f t="shared" si="1354"/>
        <v>1</v>
      </c>
      <c r="BR1036">
        <f t="shared" si="1338"/>
        <v>793</v>
      </c>
      <c r="BS1036">
        <f t="shared" si="1351"/>
        <v>866</v>
      </c>
      <c r="BT1036">
        <f t="shared" si="1352"/>
        <v>1142</v>
      </c>
      <c r="BV1036">
        <f t="shared" si="1339"/>
        <v>0</v>
      </c>
      <c r="BW1036">
        <f t="shared" si="1340"/>
        <v>0</v>
      </c>
      <c r="BX1036">
        <f t="shared" si="1341"/>
        <v>0</v>
      </c>
      <c r="BY1036">
        <f t="shared" si="1318"/>
        <v>1</v>
      </c>
    </row>
    <row r="1037" spans="1:77" x14ac:dyDescent="0.25">
      <c r="A1037" t="str">
        <f t="shared" si="1342"/>
        <v>35021</v>
      </c>
      <c r="D1037">
        <v>3</v>
      </c>
      <c r="E1037">
        <v>50</v>
      </c>
      <c r="F1037">
        <v>40.5</v>
      </c>
      <c r="G1037">
        <v>21</v>
      </c>
      <c r="H1037">
        <v>21.5</v>
      </c>
      <c r="I1037">
        <v>0</v>
      </c>
      <c r="J1037">
        <v>26</v>
      </c>
      <c r="K1037">
        <v>30</v>
      </c>
      <c r="L1037">
        <v>47.8</v>
      </c>
      <c r="M1037" s="115">
        <f t="shared" si="1326"/>
        <v>4544</v>
      </c>
      <c r="N1037" s="7">
        <v>8102.8384881891643</v>
      </c>
      <c r="O1037" s="7">
        <v>8440.3982243391856</v>
      </c>
      <c r="P1037" s="7">
        <v>12317.96</v>
      </c>
      <c r="Q1037" s="121" t="s">
        <v>392</v>
      </c>
      <c r="R1037">
        <v>1</v>
      </c>
      <c r="S1037">
        <v>1</v>
      </c>
      <c r="T1037">
        <v>1</v>
      </c>
      <c r="U1037" t="e">
        <f t="shared" si="1327"/>
        <v>#VALUE!</v>
      </c>
      <c r="V1037">
        <f t="shared" si="1328"/>
        <v>4459</v>
      </c>
      <c r="W1037">
        <f t="shared" si="1329"/>
        <v>4645</v>
      </c>
      <c r="X1037">
        <f t="shared" si="1330"/>
        <v>6779</v>
      </c>
      <c r="Y1037" t="e">
        <f t="shared" si="1304"/>
        <v>#VALUE!</v>
      </c>
      <c r="Z1037">
        <f t="shared" si="1305"/>
        <v>767</v>
      </c>
      <c r="AA1037">
        <f t="shared" si="1306"/>
        <v>799</v>
      </c>
      <c r="AB1037" s="8">
        <f t="shared" si="1307"/>
        <v>1166</v>
      </c>
      <c r="AC1037" s="213" t="e">
        <f t="shared" si="1343"/>
        <v>#VALUE!</v>
      </c>
      <c r="AD1037" s="213">
        <f t="shared" si="1344"/>
        <v>3.1296523466670236</v>
      </c>
      <c r="AE1037" s="213">
        <f t="shared" si="1345"/>
        <v>3.3942185149990061</v>
      </c>
      <c r="AF1037" s="213">
        <f t="shared" si="1346"/>
        <v>7.1907643769357685</v>
      </c>
      <c r="AG1037" s="167">
        <f t="shared" si="1331"/>
        <v>1.2760000000000001E-4</v>
      </c>
      <c r="AH1037" s="167">
        <f t="shared" si="1332"/>
        <v>1.7219</v>
      </c>
      <c r="AI1037" s="167">
        <f t="shared" si="1333"/>
        <v>4</v>
      </c>
      <c r="AJ1037" s="167">
        <f t="shared" si="1334"/>
        <v>5.1420100000000005E-4</v>
      </c>
      <c r="AK1037" s="115">
        <f t="shared" ref="AK1037:AM1037" si="1403">AK939</f>
        <v>1051.0569439418873</v>
      </c>
      <c r="AL1037" s="7">
        <f t="shared" si="1403"/>
        <v>1094.8433905300585</v>
      </c>
      <c r="AM1037" s="7">
        <f t="shared" si="1403"/>
        <v>1597.82</v>
      </c>
      <c r="AN1037">
        <v>1</v>
      </c>
      <c r="AO1037">
        <v>1</v>
      </c>
      <c r="AP1037">
        <v>1</v>
      </c>
      <c r="AQ1037">
        <f t="shared" si="1336"/>
        <v>1184</v>
      </c>
      <c r="AR1037">
        <f t="shared" si="1336"/>
        <v>1233</v>
      </c>
      <c r="AS1037">
        <f t="shared" si="1390"/>
        <v>1799</v>
      </c>
      <c r="AT1037">
        <f t="shared" si="1309"/>
        <v>509</v>
      </c>
      <c r="AU1037">
        <f t="shared" si="1310"/>
        <v>530</v>
      </c>
      <c r="AV1037" s="8">
        <f t="shared" si="1311"/>
        <v>774</v>
      </c>
      <c r="AW1037" s="213">
        <f t="shared" si="1348"/>
        <v>1.3870768897421053</v>
      </c>
      <c r="AX1037" s="213">
        <f t="shared" si="1349"/>
        <v>1.5029039895342555</v>
      </c>
      <c r="AY1037" s="213">
        <f t="shared" si="1350"/>
        <v>3.1866139468296719</v>
      </c>
      <c r="AZ1037" s="119">
        <f t="shared" si="1364"/>
        <v>1.3</v>
      </c>
      <c r="BA1037" s="1">
        <v>15.5</v>
      </c>
      <c r="BB1037">
        <v>16.8</v>
      </c>
      <c r="BC1037">
        <v>27.5</v>
      </c>
      <c r="BE1037" s="7">
        <v>5680</v>
      </c>
      <c r="BG1037" s="123">
        <f t="shared" si="1337"/>
        <v>0.8</v>
      </c>
      <c r="BJ1037">
        <v>0</v>
      </c>
      <c r="BK1037">
        <v>10</v>
      </c>
      <c r="BL1037">
        <v>11.1</v>
      </c>
      <c r="BM1037">
        <v>21.85</v>
      </c>
      <c r="BO1037">
        <f t="shared" si="1354"/>
        <v>1</v>
      </c>
      <c r="BP1037">
        <f t="shared" si="1354"/>
        <v>1</v>
      </c>
      <c r="BQ1037">
        <f t="shared" si="1354"/>
        <v>1</v>
      </c>
      <c r="BR1037">
        <f t="shared" si="1338"/>
        <v>1184</v>
      </c>
      <c r="BS1037">
        <f t="shared" si="1351"/>
        <v>1233</v>
      </c>
      <c r="BT1037">
        <f t="shared" si="1352"/>
        <v>1799</v>
      </c>
      <c r="BV1037">
        <f t="shared" si="1339"/>
        <v>0</v>
      </c>
      <c r="BW1037">
        <f t="shared" si="1340"/>
        <v>0</v>
      </c>
      <c r="BX1037">
        <f t="shared" si="1341"/>
        <v>0</v>
      </c>
      <c r="BY1037">
        <f t="shared" si="1318"/>
        <v>1</v>
      </c>
    </row>
    <row r="1038" spans="1:77" x14ac:dyDescent="0.25">
      <c r="A1038" t="str">
        <f t="shared" si="1342"/>
        <v>35010</v>
      </c>
      <c r="D1038">
        <v>3</v>
      </c>
      <c r="E1038">
        <v>50</v>
      </c>
      <c r="F1038">
        <v>40.5</v>
      </c>
      <c r="G1038">
        <v>10</v>
      </c>
      <c r="H1038">
        <v>11.5</v>
      </c>
      <c r="I1038">
        <v>0</v>
      </c>
      <c r="J1038">
        <v>26</v>
      </c>
      <c r="K1038">
        <v>30</v>
      </c>
      <c r="L1038">
        <v>47.2</v>
      </c>
      <c r="M1038" s="115">
        <f t="shared" si="1326"/>
        <v>2323.8000000000002</v>
      </c>
      <c r="N1038" s="7">
        <v>3860.4188735925432</v>
      </c>
      <c r="O1038" s="7">
        <v>4228.9855673527691</v>
      </c>
      <c r="P1038" s="7">
        <v>5636.58</v>
      </c>
      <c r="Q1038" s="121" t="s">
        <v>392</v>
      </c>
      <c r="R1038">
        <v>1</v>
      </c>
      <c r="S1038">
        <v>1</v>
      </c>
      <c r="T1038">
        <v>1</v>
      </c>
      <c r="U1038" t="e">
        <f t="shared" si="1327"/>
        <v>#VALUE!</v>
      </c>
      <c r="V1038">
        <f t="shared" si="1328"/>
        <v>2125</v>
      </c>
      <c r="W1038">
        <f t="shared" si="1329"/>
        <v>2327</v>
      </c>
      <c r="X1038">
        <f t="shared" si="1330"/>
        <v>3102</v>
      </c>
      <c r="Y1038" t="e">
        <f t="shared" ref="Y1038:Y1101" si="1404">ROUND(U1038*3600/(4186*ABS($O$1-$O$2)),0)</f>
        <v>#VALUE!</v>
      </c>
      <c r="Z1038">
        <f t="shared" ref="Z1038:Z1101" si="1405">ROUND(V1038*3600/(4186*ABS($O$1-$O$2)),0)</f>
        <v>366</v>
      </c>
      <c r="AA1038">
        <f t="shared" ref="AA1038:AA1101" si="1406">ROUND(W1038*3600/(4186*ABS($O$1-$O$2)),0)</f>
        <v>400</v>
      </c>
      <c r="AB1038" s="8">
        <f t="shared" ref="AB1038:AB1101" si="1407">ROUND(X1038*3600/(4186*ABS($O$1-$O$2)),0)</f>
        <v>534</v>
      </c>
      <c r="AC1038" s="213" t="e">
        <f t="shared" si="1343"/>
        <v>#VALUE!</v>
      </c>
      <c r="AD1038" s="213">
        <f t="shared" si="1344"/>
        <v>0.55968812032569715</v>
      </c>
      <c r="AE1038" s="213">
        <f t="shared" si="1345"/>
        <v>0.66634848835408422</v>
      </c>
      <c r="AF1038" s="213">
        <f t="shared" si="1346"/>
        <v>1.175696995718561</v>
      </c>
      <c r="AG1038" s="167">
        <f t="shared" si="1331"/>
        <v>3.969E-4</v>
      </c>
      <c r="AH1038" s="167">
        <f t="shared" si="1332"/>
        <v>1.7345999999999999</v>
      </c>
      <c r="AI1038" s="167">
        <f t="shared" si="1333"/>
        <v>2</v>
      </c>
      <c r="AJ1038" s="167">
        <f t="shared" si="1334"/>
        <v>3.6734700000000002E-4</v>
      </c>
      <c r="AK1038" s="115">
        <f t="shared" ref="AK1038:AM1038" si="1408">AK940</f>
        <v>535.19789031294818</v>
      </c>
      <c r="AL1038" s="7">
        <f t="shared" si="1408"/>
        <v>586.29496640731588</v>
      </c>
      <c r="AM1038" s="7">
        <f t="shared" si="1408"/>
        <v>781.44</v>
      </c>
      <c r="AN1038">
        <v>1</v>
      </c>
      <c r="AO1038">
        <v>1</v>
      </c>
      <c r="AP1038">
        <v>1</v>
      </c>
      <c r="AQ1038">
        <f t="shared" si="1336"/>
        <v>603</v>
      </c>
      <c r="AR1038">
        <f t="shared" si="1336"/>
        <v>660</v>
      </c>
      <c r="AS1038">
        <f t="shared" si="1390"/>
        <v>880</v>
      </c>
      <c r="AT1038">
        <f t="shared" ref="AT1038:AT1101" si="1409">ROUND(AQ1038*3600/(4186*ABS($AM$1-$AM$2)),0)</f>
        <v>259</v>
      </c>
      <c r="AU1038">
        <f t="shared" ref="AU1038:AU1101" si="1410">ROUND(AR1038*3600/(4186*ABS($AM$1-$AM$2)),0)</f>
        <v>284</v>
      </c>
      <c r="AV1038" s="8">
        <f t="shared" ref="AV1038:AV1101" si="1411">ROUND(AS1038*3600/(4186*ABS($AM$1-$AM$2)),0)</f>
        <v>378</v>
      </c>
      <c r="AW1038" s="213">
        <f t="shared" si="1348"/>
        <v>0.28400221130560771</v>
      </c>
      <c r="AX1038" s="213">
        <f t="shared" si="1349"/>
        <v>0.34024012271910242</v>
      </c>
      <c r="AY1038" s="213">
        <f t="shared" si="1350"/>
        <v>0.59628635975703581</v>
      </c>
      <c r="AZ1038" s="119">
        <f t="shared" si="1364"/>
        <v>0.3</v>
      </c>
      <c r="BA1038" s="1">
        <v>14.8</v>
      </c>
      <c r="BB1038">
        <v>16.600000000000001</v>
      </c>
      <c r="BC1038">
        <v>28</v>
      </c>
      <c r="BE1038" s="7">
        <v>2582</v>
      </c>
      <c r="BG1038" s="123">
        <f t="shared" si="1337"/>
        <v>0.9</v>
      </c>
      <c r="BJ1038">
        <v>0</v>
      </c>
      <c r="BK1038">
        <v>10.4</v>
      </c>
      <c r="BL1038">
        <v>12.2</v>
      </c>
      <c r="BM1038">
        <v>21.85</v>
      </c>
      <c r="BO1038">
        <f t="shared" si="1354"/>
        <v>1</v>
      </c>
      <c r="BP1038">
        <f t="shared" si="1354"/>
        <v>1</v>
      </c>
      <c r="BQ1038">
        <f t="shared" si="1354"/>
        <v>1</v>
      </c>
      <c r="BR1038">
        <f t="shared" si="1338"/>
        <v>603</v>
      </c>
      <c r="BS1038">
        <f t="shared" si="1351"/>
        <v>660</v>
      </c>
      <c r="BT1038">
        <f t="shared" si="1352"/>
        <v>880</v>
      </c>
      <c r="BV1038">
        <f t="shared" si="1339"/>
        <v>0</v>
      </c>
      <c r="BW1038">
        <f t="shared" si="1340"/>
        <v>0</v>
      </c>
      <c r="BX1038">
        <f t="shared" si="1341"/>
        <v>0</v>
      </c>
      <c r="BY1038">
        <f t="shared" si="1318"/>
        <v>1</v>
      </c>
    </row>
    <row r="1039" spans="1:77" x14ac:dyDescent="0.25">
      <c r="A1039" t="str">
        <f t="shared" si="1342"/>
        <v>35011</v>
      </c>
      <c r="D1039">
        <v>3</v>
      </c>
      <c r="E1039">
        <v>50</v>
      </c>
      <c r="F1039">
        <v>40.5</v>
      </c>
      <c r="G1039">
        <v>11</v>
      </c>
      <c r="H1039">
        <v>11.5</v>
      </c>
      <c r="I1039">
        <v>0</v>
      </c>
      <c r="J1039">
        <v>26</v>
      </c>
      <c r="K1039">
        <v>30</v>
      </c>
      <c r="L1039">
        <v>47.2</v>
      </c>
      <c r="M1039" s="115">
        <f t="shared" si="1326"/>
        <v>2261.6800000000003</v>
      </c>
      <c r="N1039" s="7">
        <v>5237.9452617275747</v>
      </c>
      <c r="O1039" s="7">
        <v>5738.028861571599</v>
      </c>
      <c r="P1039" s="7">
        <v>7647.9</v>
      </c>
      <c r="Q1039" s="121" t="s">
        <v>392</v>
      </c>
      <c r="R1039">
        <v>1</v>
      </c>
      <c r="S1039">
        <v>1</v>
      </c>
      <c r="T1039">
        <v>1</v>
      </c>
      <c r="U1039" t="e">
        <f t="shared" si="1327"/>
        <v>#VALUE!</v>
      </c>
      <c r="V1039">
        <f t="shared" si="1328"/>
        <v>2883</v>
      </c>
      <c r="W1039">
        <f t="shared" si="1329"/>
        <v>3158</v>
      </c>
      <c r="X1039">
        <f t="shared" si="1330"/>
        <v>4209</v>
      </c>
      <c r="Y1039" t="e">
        <f t="shared" si="1404"/>
        <v>#VALUE!</v>
      </c>
      <c r="Z1039">
        <f t="shared" si="1405"/>
        <v>496</v>
      </c>
      <c r="AA1039">
        <f t="shared" si="1406"/>
        <v>543</v>
      </c>
      <c r="AB1039" s="8">
        <f t="shared" si="1407"/>
        <v>724</v>
      </c>
      <c r="AC1039" s="213" t="e">
        <f t="shared" si="1343"/>
        <v>#VALUE!</v>
      </c>
      <c r="AD1039" s="213">
        <f t="shared" si="1344"/>
        <v>1.6470052197013294</v>
      </c>
      <c r="AE1039" s="213">
        <f t="shared" si="1345"/>
        <v>1.9664610121374413</v>
      </c>
      <c r="AF1039" s="213">
        <f t="shared" si="1346"/>
        <v>3.4558053921060803</v>
      </c>
      <c r="AG1039" s="167">
        <f t="shared" si="1331"/>
        <v>3.969E-4</v>
      </c>
      <c r="AH1039" s="167">
        <f t="shared" si="1332"/>
        <v>1.7345999999999999</v>
      </c>
      <c r="AI1039" s="167">
        <f t="shared" si="1333"/>
        <v>4</v>
      </c>
      <c r="AJ1039" s="167">
        <f t="shared" si="1334"/>
        <v>5.7428799999999995E-4</v>
      </c>
      <c r="AK1039" s="115">
        <f t="shared" ref="AK1039:AM1039" si="1412">AK941</f>
        <v>877</v>
      </c>
      <c r="AL1039" s="7">
        <f t="shared" si="1412"/>
        <v>961</v>
      </c>
      <c r="AM1039" s="7">
        <f t="shared" si="1412"/>
        <v>1281</v>
      </c>
      <c r="AN1039">
        <v>1</v>
      </c>
      <c r="AO1039">
        <v>1</v>
      </c>
      <c r="AP1039">
        <v>1</v>
      </c>
      <c r="AQ1039">
        <f t="shared" si="1336"/>
        <v>988</v>
      </c>
      <c r="AR1039">
        <f t="shared" si="1336"/>
        <v>1082</v>
      </c>
      <c r="AS1039">
        <f t="shared" si="1390"/>
        <v>1443</v>
      </c>
      <c r="AT1039">
        <f t="shared" si="1409"/>
        <v>425</v>
      </c>
      <c r="AU1039">
        <f t="shared" si="1410"/>
        <v>465</v>
      </c>
      <c r="AV1039" s="8">
        <f t="shared" si="1411"/>
        <v>620</v>
      </c>
      <c r="AW1039" s="213">
        <f t="shared" si="1348"/>
        <v>1.2172953903062689</v>
      </c>
      <c r="AX1039" s="213">
        <f t="shared" si="1349"/>
        <v>1.4515478011118261</v>
      </c>
      <c r="AY1039" s="213">
        <f t="shared" si="1350"/>
        <v>2.5498675739423886</v>
      </c>
      <c r="AZ1039" s="119">
        <f t="shared" si="1364"/>
        <v>0.7</v>
      </c>
      <c r="BA1039" s="1">
        <v>14.8</v>
      </c>
      <c r="BB1039">
        <v>16.600000000000001</v>
      </c>
      <c r="BC1039">
        <v>28</v>
      </c>
      <c r="BE1039" s="7">
        <v>3326</v>
      </c>
      <c r="BG1039" s="123">
        <f t="shared" si="1337"/>
        <v>0.68</v>
      </c>
      <c r="BJ1039">
        <v>0</v>
      </c>
      <c r="BK1039">
        <v>10.4</v>
      </c>
      <c r="BL1039">
        <v>12.2</v>
      </c>
      <c r="BM1039">
        <v>21.85</v>
      </c>
      <c r="BO1039">
        <f t="shared" si="1354"/>
        <v>1</v>
      </c>
      <c r="BP1039">
        <f t="shared" si="1354"/>
        <v>1</v>
      </c>
      <c r="BQ1039">
        <f t="shared" si="1354"/>
        <v>1</v>
      </c>
      <c r="BR1039">
        <f t="shared" si="1338"/>
        <v>988</v>
      </c>
      <c r="BS1039">
        <f t="shared" si="1351"/>
        <v>1082</v>
      </c>
      <c r="BT1039">
        <f t="shared" si="1352"/>
        <v>1443</v>
      </c>
      <c r="BV1039">
        <f t="shared" si="1339"/>
        <v>0</v>
      </c>
      <c r="BW1039">
        <f t="shared" si="1340"/>
        <v>0</v>
      </c>
      <c r="BX1039">
        <f t="shared" si="1341"/>
        <v>0</v>
      </c>
      <c r="BY1039">
        <f t="shared" si="1318"/>
        <v>1</v>
      </c>
    </row>
    <row r="1040" spans="1:77" x14ac:dyDescent="0.25">
      <c r="A1040" t="str">
        <f t="shared" si="1342"/>
        <v>35015</v>
      </c>
      <c r="D1040">
        <v>3</v>
      </c>
      <c r="E1040">
        <v>50</v>
      </c>
      <c r="F1040">
        <v>40.5</v>
      </c>
      <c r="G1040">
        <v>15</v>
      </c>
      <c r="H1040">
        <v>16.5</v>
      </c>
      <c r="I1040">
        <v>0</v>
      </c>
      <c r="J1040">
        <v>26</v>
      </c>
      <c r="K1040">
        <v>30</v>
      </c>
      <c r="L1040">
        <v>48.1</v>
      </c>
      <c r="M1040" s="115">
        <f t="shared" si="1326"/>
        <v>3329.6000000000004</v>
      </c>
      <c r="N1040" s="7">
        <v>4729.715265656896</v>
      </c>
      <c r="O1040" s="7">
        <v>4901.7743245246338</v>
      </c>
      <c r="P1040" s="7">
        <v>7188.36</v>
      </c>
      <c r="Q1040" s="121" t="s">
        <v>392</v>
      </c>
      <c r="R1040">
        <v>1</v>
      </c>
      <c r="S1040">
        <v>1</v>
      </c>
      <c r="T1040">
        <v>1</v>
      </c>
      <c r="U1040" t="e">
        <f t="shared" si="1327"/>
        <v>#VALUE!</v>
      </c>
      <c r="V1040">
        <f t="shared" si="1328"/>
        <v>2603</v>
      </c>
      <c r="W1040">
        <f t="shared" si="1329"/>
        <v>2698</v>
      </c>
      <c r="X1040">
        <f t="shared" si="1330"/>
        <v>3956</v>
      </c>
      <c r="Y1040" t="e">
        <f t="shared" si="1404"/>
        <v>#VALUE!</v>
      </c>
      <c r="Z1040">
        <f t="shared" si="1405"/>
        <v>448</v>
      </c>
      <c r="AA1040">
        <f t="shared" si="1406"/>
        <v>464</v>
      </c>
      <c r="AB1040" s="8">
        <f t="shared" si="1407"/>
        <v>680</v>
      </c>
      <c r="AC1040" s="213" t="e">
        <f t="shared" si="1343"/>
        <v>#VALUE!</v>
      </c>
      <c r="AD1040" s="213">
        <f t="shared" si="1344"/>
        <v>0.96247126133555416</v>
      </c>
      <c r="AE1040" s="213">
        <f t="shared" si="1345"/>
        <v>1.0318874975356527</v>
      </c>
      <c r="AF1040" s="213">
        <f t="shared" si="1346"/>
        <v>2.2038685864090306</v>
      </c>
      <c r="AG1040" s="167">
        <f t="shared" si="1331"/>
        <v>2.0829999999999999E-4</v>
      </c>
      <c r="AH1040" s="167">
        <f t="shared" si="1332"/>
        <v>1.724</v>
      </c>
      <c r="AI1040" s="167">
        <f t="shared" si="1333"/>
        <v>2</v>
      </c>
      <c r="AJ1040" s="167">
        <f t="shared" si="1334"/>
        <v>4.6182900000000003E-4</v>
      </c>
      <c r="AK1040" s="115">
        <f t="shared" ref="AK1040:AM1040" si="1413">AK942</f>
        <v>645.62512273636446</v>
      </c>
      <c r="AL1040" s="7">
        <f t="shared" si="1413"/>
        <v>669.11187505864359</v>
      </c>
      <c r="AM1040" s="7">
        <f t="shared" si="1413"/>
        <v>981.24</v>
      </c>
      <c r="AN1040">
        <v>1</v>
      </c>
      <c r="AO1040">
        <v>1</v>
      </c>
      <c r="AP1040">
        <v>1</v>
      </c>
      <c r="AQ1040">
        <f t="shared" si="1336"/>
        <v>727</v>
      </c>
      <c r="AR1040">
        <f t="shared" si="1336"/>
        <v>754</v>
      </c>
      <c r="AS1040">
        <f t="shared" si="1390"/>
        <v>1105</v>
      </c>
      <c r="AT1040">
        <f t="shared" si="1409"/>
        <v>313</v>
      </c>
      <c r="AU1040">
        <f t="shared" si="1410"/>
        <v>324</v>
      </c>
      <c r="AV1040" s="8">
        <f t="shared" si="1411"/>
        <v>475</v>
      </c>
      <c r="AW1040" s="213">
        <f t="shared" si="1348"/>
        <v>0.47255531705345388</v>
      </c>
      <c r="AX1040" s="213">
        <f t="shared" si="1349"/>
        <v>0.5060573108360954</v>
      </c>
      <c r="AY1040" s="213">
        <f t="shared" si="1350"/>
        <v>1.0810048908552929</v>
      </c>
      <c r="AZ1040" s="119">
        <f t="shared" si="1364"/>
        <v>0.5</v>
      </c>
      <c r="BA1040" s="1">
        <v>16.399999999999999</v>
      </c>
      <c r="BB1040">
        <v>17.7</v>
      </c>
      <c r="BC1040">
        <v>29.7</v>
      </c>
      <c r="BE1040" s="7">
        <v>4162</v>
      </c>
      <c r="BG1040" s="123">
        <f t="shared" si="1337"/>
        <v>0.8</v>
      </c>
      <c r="BJ1040">
        <v>0</v>
      </c>
      <c r="BK1040">
        <v>10</v>
      </c>
      <c r="BL1040">
        <v>10.9</v>
      </c>
      <c r="BM1040">
        <v>21.85</v>
      </c>
      <c r="BO1040">
        <f t="shared" si="1354"/>
        <v>1</v>
      </c>
      <c r="BP1040">
        <f t="shared" si="1354"/>
        <v>1</v>
      </c>
      <c r="BQ1040">
        <f t="shared" si="1354"/>
        <v>1</v>
      </c>
      <c r="BR1040">
        <f t="shared" si="1338"/>
        <v>727</v>
      </c>
      <c r="BS1040">
        <f t="shared" si="1351"/>
        <v>754</v>
      </c>
      <c r="BT1040">
        <f t="shared" si="1352"/>
        <v>1105</v>
      </c>
      <c r="BV1040">
        <f t="shared" si="1339"/>
        <v>0</v>
      </c>
      <c r="BW1040">
        <f t="shared" si="1340"/>
        <v>0</v>
      </c>
      <c r="BX1040">
        <f t="shared" si="1341"/>
        <v>0</v>
      </c>
      <c r="BY1040">
        <f t="shared" si="1318"/>
        <v>1</v>
      </c>
    </row>
    <row r="1041" spans="1:77" x14ac:dyDescent="0.25">
      <c r="A1041" t="str">
        <f t="shared" si="1342"/>
        <v>35016</v>
      </c>
      <c r="D1041">
        <v>3</v>
      </c>
      <c r="E1041">
        <v>50</v>
      </c>
      <c r="F1041">
        <v>40.5</v>
      </c>
      <c r="G1041">
        <v>16</v>
      </c>
      <c r="H1041">
        <v>16.5</v>
      </c>
      <c r="I1041">
        <v>0</v>
      </c>
      <c r="J1041">
        <v>26</v>
      </c>
      <c r="K1041">
        <v>30</v>
      </c>
      <c r="L1041">
        <v>48.1</v>
      </c>
      <c r="M1041" s="115">
        <f t="shared" si="1326"/>
        <v>3097.4</v>
      </c>
      <c r="N1041" s="7">
        <v>6916.3686790875245</v>
      </c>
      <c r="O1041" s="7">
        <v>7167.9744986485921</v>
      </c>
      <c r="P1041" s="7">
        <v>10511.7</v>
      </c>
      <c r="Q1041" s="121" t="s">
        <v>392</v>
      </c>
      <c r="R1041">
        <v>1</v>
      </c>
      <c r="S1041">
        <v>1</v>
      </c>
      <c r="T1041">
        <v>1</v>
      </c>
      <c r="U1041" t="e">
        <f t="shared" si="1327"/>
        <v>#VALUE!</v>
      </c>
      <c r="V1041">
        <f t="shared" si="1328"/>
        <v>3806</v>
      </c>
      <c r="W1041">
        <f t="shared" si="1329"/>
        <v>3945</v>
      </c>
      <c r="X1041">
        <f t="shared" si="1330"/>
        <v>5785</v>
      </c>
      <c r="Y1041" t="e">
        <f t="shared" si="1404"/>
        <v>#VALUE!</v>
      </c>
      <c r="Z1041">
        <f t="shared" si="1405"/>
        <v>655</v>
      </c>
      <c r="AA1041">
        <f t="shared" si="1406"/>
        <v>679</v>
      </c>
      <c r="AB1041" s="8">
        <f t="shared" si="1407"/>
        <v>995</v>
      </c>
      <c r="AC1041" s="213" t="e">
        <f t="shared" si="1343"/>
        <v>#VALUE!</v>
      </c>
      <c r="AD1041" s="213">
        <f t="shared" si="1344"/>
        <v>6.0642035159960148</v>
      </c>
      <c r="AE1041" s="213">
        <f t="shared" si="1345"/>
        <v>6.5145329195676656</v>
      </c>
      <c r="AF1041" s="213">
        <f t="shared" si="1346"/>
        <v>13.941473330822763</v>
      </c>
      <c r="AG1041" s="167">
        <f t="shared" si="1331"/>
        <v>2.0829999999999999E-4</v>
      </c>
      <c r="AH1041" s="167">
        <f t="shared" si="1332"/>
        <v>1.724</v>
      </c>
      <c r="AI1041" s="167">
        <f t="shared" si="1333"/>
        <v>4</v>
      </c>
      <c r="AJ1041" s="167">
        <f t="shared" si="1334"/>
        <v>1.392796E-3</v>
      </c>
      <c r="AK1041" s="115">
        <f t="shared" ref="AK1041:AM1041" si="1414">AK943</f>
        <v>1059</v>
      </c>
      <c r="AL1041" s="7">
        <f t="shared" si="1414"/>
        <v>1098</v>
      </c>
      <c r="AM1041" s="7">
        <f t="shared" si="1414"/>
        <v>1610</v>
      </c>
      <c r="AN1041">
        <v>1</v>
      </c>
      <c r="AO1041">
        <v>1</v>
      </c>
      <c r="AP1041">
        <v>1</v>
      </c>
      <c r="AQ1041">
        <f t="shared" si="1336"/>
        <v>1193</v>
      </c>
      <c r="AR1041">
        <f t="shared" si="1336"/>
        <v>1237</v>
      </c>
      <c r="AS1041">
        <f t="shared" si="1390"/>
        <v>1813</v>
      </c>
      <c r="AT1041">
        <f t="shared" si="1409"/>
        <v>513</v>
      </c>
      <c r="AU1041">
        <f t="shared" si="1410"/>
        <v>532</v>
      </c>
      <c r="AV1041" s="8">
        <f t="shared" si="1411"/>
        <v>780</v>
      </c>
      <c r="AW1041" s="213">
        <f t="shared" si="1348"/>
        <v>3.7287674213963076</v>
      </c>
      <c r="AX1041" s="213">
        <f t="shared" si="1349"/>
        <v>4.0086194019114236</v>
      </c>
      <c r="AY1041" s="213">
        <f t="shared" si="1350"/>
        <v>8.5857423211206996</v>
      </c>
      <c r="AZ1041" s="119">
        <f t="shared" si="1364"/>
        <v>1</v>
      </c>
      <c r="BA1041" s="1">
        <v>16.399999999999999</v>
      </c>
      <c r="BB1041">
        <v>17.7</v>
      </c>
      <c r="BC1041">
        <v>29.7</v>
      </c>
      <c r="BE1041" s="7">
        <v>4555</v>
      </c>
      <c r="BG1041" s="123">
        <f t="shared" si="1337"/>
        <v>0.68</v>
      </c>
      <c r="BJ1041">
        <v>0</v>
      </c>
      <c r="BK1041">
        <v>10</v>
      </c>
      <c r="BL1041">
        <v>10.9</v>
      </c>
      <c r="BM1041">
        <v>21.85</v>
      </c>
      <c r="BO1041">
        <f t="shared" si="1354"/>
        <v>1</v>
      </c>
      <c r="BP1041">
        <f t="shared" si="1354"/>
        <v>1</v>
      </c>
      <c r="BQ1041">
        <f t="shared" si="1354"/>
        <v>1</v>
      </c>
      <c r="BR1041">
        <f t="shared" si="1338"/>
        <v>1193</v>
      </c>
      <c r="BS1041">
        <f t="shared" si="1351"/>
        <v>1237</v>
      </c>
      <c r="BT1041">
        <f t="shared" si="1352"/>
        <v>1813</v>
      </c>
      <c r="BV1041">
        <f t="shared" si="1339"/>
        <v>0</v>
      </c>
      <c r="BW1041">
        <f t="shared" si="1340"/>
        <v>0</v>
      </c>
      <c r="BX1041">
        <f t="shared" si="1341"/>
        <v>0</v>
      </c>
      <c r="BY1041">
        <f t="shared" si="1318"/>
        <v>1</v>
      </c>
    </row>
    <row r="1042" spans="1:77" x14ac:dyDescent="0.25">
      <c r="A1042" t="str">
        <f t="shared" si="1342"/>
        <v>35020</v>
      </c>
      <c r="D1042">
        <v>3</v>
      </c>
      <c r="E1042">
        <v>50</v>
      </c>
      <c r="F1042">
        <v>40.5</v>
      </c>
      <c r="G1042">
        <v>20</v>
      </c>
      <c r="H1042">
        <v>21.5</v>
      </c>
      <c r="I1042">
        <v>0</v>
      </c>
      <c r="J1042">
        <v>26</v>
      </c>
      <c r="K1042">
        <v>30</v>
      </c>
      <c r="L1042">
        <v>48.1</v>
      </c>
      <c r="M1042" s="115">
        <f t="shared" si="1326"/>
        <v>4656</v>
      </c>
      <c r="N1042" s="7">
        <v>6176.0620183272586</v>
      </c>
      <c r="O1042" s="7">
        <v>6765.7106634844222</v>
      </c>
      <c r="P1042" s="7">
        <v>9017.64</v>
      </c>
      <c r="Q1042" s="121" t="s">
        <v>392</v>
      </c>
      <c r="R1042">
        <v>1</v>
      </c>
      <c r="S1042">
        <v>1</v>
      </c>
      <c r="T1042">
        <v>1</v>
      </c>
      <c r="U1042" t="e">
        <f t="shared" si="1327"/>
        <v>#VALUE!</v>
      </c>
      <c r="V1042">
        <f t="shared" si="1328"/>
        <v>3399</v>
      </c>
      <c r="W1042">
        <f t="shared" si="1329"/>
        <v>3723</v>
      </c>
      <c r="X1042">
        <f t="shared" si="1330"/>
        <v>4963</v>
      </c>
      <c r="Y1042" t="e">
        <f t="shared" si="1404"/>
        <v>#VALUE!</v>
      </c>
      <c r="Z1042">
        <f t="shared" si="1405"/>
        <v>585</v>
      </c>
      <c r="AA1042">
        <f t="shared" si="1406"/>
        <v>640</v>
      </c>
      <c r="AB1042" s="8">
        <f t="shared" si="1407"/>
        <v>854</v>
      </c>
      <c r="AC1042" s="213" t="e">
        <f t="shared" si="1343"/>
        <v>#VALUE!</v>
      </c>
      <c r="AD1042" s="213">
        <f t="shared" si="1344"/>
        <v>1.3148789805579368</v>
      </c>
      <c r="AE1042" s="213">
        <f t="shared" si="1345"/>
        <v>1.5722136298044704</v>
      </c>
      <c r="AF1042" s="213">
        <f t="shared" si="1346"/>
        <v>2.7911157357122991</v>
      </c>
      <c r="AG1042" s="167">
        <f t="shared" si="1331"/>
        <v>1.2760000000000001E-4</v>
      </c>
      <c r="AH1042" s="167">
        <f t="shared" si="1332"/>
        <v>1.7219</v>
      </c>
      <c r="AI1042" s="167">
        <f t="shared" si="1333"/>
        <v>2</v>
      </c>
      <c r="AJ1042" s="167">
        <f t="shared" si="1334"/>
        <v>3.76611E-4</v>
      </c>
      <c r="AK1042" s="115">
        <f t="shared" ref="AK1042:AM1042" si="1415">AK944</f>
        <v>763.26517311676128</v>
      </c>
      <c r="AL1042" s="7">
        <f t="shared" si="1415"/>
        <v>836.13657141043336</v>
      </c>
      <c r="AM1042" s="7">
        <f t="shared" si="1415"/>
        <v>1114.44</v>
      </c>
      <c r="AN1042">
        <v>1</v>
      </c>
      <c r="AO1042">
        <v>1</v>
      </c>
      <c r="AP1042">
        <v>1</v>
      </c>
      <c r="AQ1042">
        <f t="shared" si="1336"/>
        <v>860</v>
      </c>
      <c r="AR1042">
        <f t="shared" si="1336"/>
        <v>942</v>
      </c>
      <c r="AS1042">
        <f t="shared" si="1390"/>
        <v>1255</v>
      </c>
      <c r="AT1042">
        <f t="shared" si="1409"/>
        <v>370</v>
      </c>
      <c r="AU1042">
        <f t="shared" si="1410"/>
        <v>405</v>
      </c>
      <c r="AV1042" s="8">
        <f t="shared" si="1411"/>
        <v>540</v>
      </c>
      <c r="AW1042" s="213">
        <f t="shared" si="1348"/>
        <v>0.52880542628494576</v>
      </c>
      <c r="AX1042" s="213">
        <f t="shared" si="1349"/>
        <v>0.63288152299390588</v>
      </c>
      <c r="AY1042" s="213">
        <f t="shared" si="1350"/>
        <v>1.1213637458852972</v>
      </c>
      <c r="AZ1042" s="119">
        <f t="shared" si="1364"/>
        <v>0.7</v>
      </c>
      <c r="BA1042" s="1">
        <v>16.399999999999999</v>
      </c>
      <c r="BB1042">
        <v>17.7</v>
      </c>
      <c r="BC1042">
        <v>29.7</v>
      </c>
      <c r="BE1042" s="7">
        <v>5820</v>
      </c>
      <c r="BG1042" s="123">
        <f t="shared" si="1337"/>
        <v>0.8</v>
      </c>
      <c r="BJ1042">
        <v>0</v>
      </c>
      <c r="BK1042">
        <v>10</v>
      </c>
      <c r="BL1042">
        <v>10.9</v>
      </c>
      <c r="BM1042">
        <v>21.85</v>
      </c>
      <c r="BO1042">
        <f t="shared" si="1354"/>
        <v>1</v>
      </c>
      <c r="BP1042">
        <f t="shared" si="1354"/>
        <v>1</v>
      </c>
      <c r="BQ1042">
        <f t="shared" si="1354"/>
        <v>1</v>
      </c>
      <c r="BR1042">
        <f t="shared" si="1338"/>
        <v>860</v>
      </c>
      <c r="BS1042">
        <f t="shared" si="1351"/>
        <v>942</v>
      </c>
      <c r="BT1042">
        <f t="shared" si="1352"/>
        <v>1255</v>
      </c>
      <c r="BV1042">
        <f t="shared" si="1339"/>
        <v>0</v>
      </c>
      <c r="BW1042">
        <f t="shared" si="1340"/>
        <v>0</v>
      </c>
      <c r="BX1042">
        <f t="shared" si="1341"/>
        <v>0</v>
      </c>
      <c r="BY1042">
        <f t="shared" si="1318"/>
        <v>1</v>
      </c>
    </row>
    <row r="1043" spans="1:77" x14ac:dyDescent="0.25">
      <c r="A1043" t="str">
        <f t="shared" si="1342"/>
        <v>35021</v>
      </c>
      <c r="D1043">
        <v>3</v>
      </c>
      <c r="E1043">
        <v>50</v>
      </c>
      <c r="F1043">
        <v>40.5</v>
      </c>
      <c r="G1043">
        <v>21</v>
      </c>
      <c r="H1043">
        <v>21.5</v>
      </c>
      <c r="I1043">
        <v>0</v>
      </c>
      <c r="J1043">
        <v>26</v>
      </c>
      <c r="K1043">
        <v>30</v>
      </c>
      <c r="L1043">
        <v>48.1</v>
      </c>
      <c r="M1043" s="115">
        <f t="shared" si="1326"/>
        <v>4957.6000000000004</v>
      </c>
      <c r="N1043" s="7">
        <v>8907.2895892451361</v>
      </c>
      <c r="O1043" s="7">
        <v>9231.3217513746804</v>
      </c>
      <c r="P1043" s="7">
        <v>13537.56</v>
      </c>
      <c r="Q1043" s="121" t="s">
        <v>392</v>
      </c>
      <c r="R1043">
        <v>1</v>
      </c>
      <c r="S1043">
        <v>1</v>
      </c>
      <c r="T1043">
        <v>1</v>
      </c>
      <c r="U1043" t="e">
        <f t="shared" si="1327"/>
        <v>#VALUE!</v>
      </c>
      <c r="V1043">
        <f t="shared" si="1328"/>
        <v>4902</v>
      </c>
      <c r="W1043">
        <f t="shared" si="1329"/>
        <v>5080</v>
      </c>
      <c r="X1043">
        <f t="shared" si="1330"/>
        <v>7450</v>
      </c>
      <c r="Y1043" t="e">
        <f t="shared" si="1404"/>
        <v>#VALUE!</v>
      </c>
      <c r="Z1043">
        <f t="shared" si="1405"/>
        <v>843</v>
      </c>
      <c r="AA1043">
        <f t="shared" si="1406"/>
        <v>874</v>
      </c>
      <c r="AB1043" s="8">
        <f t="shared" si="1407"/>
        <v>1281</v>
      </c>
      <c r="AC1043" s="213" t="e">
        <f t="shared" si="1343"/>
        <v>#VALUE!</v>
      </c>
      <c r="AD1043" s="213">
        <f t="shared" si="1344"/>
        <v>3.7754241302904257</v>
      </c>
      <c r="AE1043" s="213">
        <f t="shared" si="1345"/>
        <v>4.0561126514254919</v>
      </c>
      <c r="AF1043" s="213">
        <f t="shared" si="1346"/>
        <v>8.6685432188628617</v>
      </c>
      <c r="AG1043" s="167">
        <f t="shared" si="1331"/>
        <v>1.2760000000000001E-4</v>
      </c>
      <c r="AH1043" s="167">
        <f t="shared" si="1332"/>
        <v>1.7219</v>
      </c>
      <c r="AI1043" s="167">
        <f t="shared" si="1333"/>
        <v>4</v>
      </c>
      <c r="AJ1043" s="167">
        <f t="shared" si="1334"/>
        <v>5.1420100000000005E-4</v>
      </c>
      <c r="AK1043" s="115">
        <f t="shared" ref="AK1043:AM1043" si="1416">AK945</f>
        <v>1155.4060454399644</v>
      </c>
      <c r="AL1043" s="7">
        <f t="shared" si="1416"/>
        <v>1197.4377673560793</v>
      </c>
      <c r="AM1043" s="7">
        <f t="shared" si="1416"/>
        <v>1756.02</v>
      </c>
      <c r="AN1043">
        <v>1</v>
      </c>
      <c r="AO1043">
        <v>1</v>
      </c>
      <c r="AP1043">
        <v>1</v>
      </c>
      <c r="AQ1043">
        <f t="shared" si="1336"/>
        <v>1301</v>
      </c>
      <c r="AR1043">
        <f t="shared" si="1336"/>
        <v>1349</v>
      </c>
      <c r="AS1043">
        <f t="shared" si="1390"/>
        <v>1978</v>
      </c>
      <c r="AT1043">
        <f t="shared" si="1409"/>
        <v>559</v>
      </c>
      <c r="AU1043">
        <f t="shared" si="1410"/>
        <v>580</v>
      </c>
      <c r="AV1043" s="8">
        <f t="shared" si="1411"/>
        <v>851</v>
      </c>
      <c r="AW1043" s="213">
        <f t="shared" si="1348"/>
        <v>1.6704425291085792</v>
      </c>
      <c r="AX1043" s="213">
        <f t="shared" si="1349"/>
        <v>1.7972550143142052</v>
      </c>
      <c r="AY1043" s="213">
        <f t="shared" si="1350"/>
        <v>3.8469015286795298</v>
      </c>
      <c r="AZ1043" s="119">
        <f t="shared" si="1364"/>
        <v>1.3</v>
      </c>
      <c r="BA1043" s="1">
        <v>16.399999999999999</v>
      </c>
      <c r="BB1043">
        <v>17.7</v>
      </c>
      <c r="BC1043">
        <v>29.7</v>
      </c>
      <c r="BE1043" s="7">
        <v>6197</v>
      </c>
      <c r="BG1043" s="123">
        <f t="shared" si="1337"/>
        <v>0.8</v>
      </c>
      <c r="BJ1043">
        <v>0</v>
      </c>
      <c r="BK1043">
        <v>10</v>
      </c>
      <c r="BL1043">
        <v>10.9</v>
      </c>
      <c r="BM1043">
        <v>21.85</v>
      </c>
      <c r="BO1043">
        <f t="shared" si="1354"/>
        <v>1</v>
      </c>
      <c r="BP1043">
        <f t="shared" si="1354"/>
        <v>1</v>
      </c>
      <c r="BQ1043">
        <f t="shared" si="1354"/>
        <v>1</v>
      </c>
      <c r="BR1043">
        <f t="shared" si="1338"/>
        <v>1301</v>
      </c>
      <c r="BS1043">
        <f t="shared" si="1351"/>
        <v>1349</v>
      </c>
      <c r="BT1043">
        <f t="shared" si="1352"/>
        <v>1978</v>
      </c>
      <c r="BV1043">
        <f t="shared" si="1339"/>
        <v>0</v>
      </c>
      <c r="BW1043">
        <f t="shared" si="1340"/>
        <v>0</v>
      </c>
      <c r="BX1043">
        <f t="shared" si="1341"/>
        <v>0</v>
      </c>
      <c r="BY1043">
        <f t="shared" si="1318"/>
        <v>1</v>
      </c>
    </row>
    <row r="1044" spans="1:77" x14ac:dyDescent="0.25">
      <c r="A1044" t="str">
        <f t="shared" si="1342"/>
        <v>35010</v>
      </c>
      <c r="D1044">
        <v>3</v>
      </c>
      <c r="E1044">
        <v>50</v>
      </c>
      <c r="F1044">
        <v>40.5</v>
      </c>
      <c r="G1044">
        <v>10</v>
      </c>
      <c r="H1044">
        <v>11.5</v>
      </c>
      <c r="I1044">
        <v>0</v>
      </c>
      <c r="J1044">
        <v>26</v>
      </c>
      <c r="K1044">
        <v>30</v>
      </c>
      <c r="L1044">
        <v>47.8</v>
      </c>
      <c r="M1044" s="115">
        <f t="shared" si="1326"/>
        <v>2518.2000000000003</v>
      </c>
      <c r="N1044" s="7">
        <v>4178.1784000000007</v>
      </c>
      <c r="O1044" s="7">
        <v>4608.2849999999999</v>
      </c>
      <c r="P1044" s="7">
        <v>6144.38</v>
      </c>
      <c r="Q1044" s="121" t="s">
        <v>392</v>
      </c>
      <c r="R1044">
        <v>1</v>
      </c>
      <c r="S1044">
        <v>1</v>
      </c>
      <c r="T1044">
        <v>1</v>
      </c>
      <c r="U1044" t="e">
        <f t="shared" si="1327"/>
        <v>#VALUE!</v>
      </c>
      <c r="V1044">
        <f t="shared" si="1328"/>
        <v>2299</v>
      </c>
      <c r="W1044">
        <f t="shared" si="1329"/>
        <v>2536</v>
      </c>
      <c r="X1044">
        <f t="shared" si="1330"/>
        <v>3381</v>
      </c>
      <c r="Y1044" t="e">
        <f t="shared" si="1404"/>
        <v>#VALUE!</v>
      </c>
      <c r="Z1044">
        <f t="shared" si="1405"/>
        <v>395</v>
      </c>
      <c r="AA1044">
        <f t="shared" si="1406"/>
        <v>436</v>
      </c>
      <c r="AB1044" s="8">
        <f t="shared" si="1407"/>
        <v>582</v>
      </c>
      <c r="AC1044" s="213" t="e">
        <f t="shared" si="1343"/>
        <v>#VALUE!</v>
      </c>
      <c r="AD1044" s="213">
        <f t="shared" si="1344"/>
        <v>0.65008851109987886</v>
      </c>
      <c r="AE1044" s="213">
        <f t="shared" si="1345"/>
        <v>0.78926140195998973</v>
      </c>
      <c r="AF1044" s="213">
        <f t="shared" si="1346"/>
        <v>1.392556635737711</v>
      </c>
      <c r="AG1044" s="167">
        <f t="shared" si="1331"/>
        <v>3.969E-4</v>
      </c>
      <c r="AH1044" s="167">
        <f t="shared" si="1332"/>
        <v>1.7345999999999999</v>
      </c>
      <c r="AI1044" s="167">
        <f t="shared" si="1333"/>
        <v>2</v>
      </c>
      <c r="AJ1044" s="167">
        <f t="shared" si="1334"/>
        <v>3.6734700000000002E-4</v>
      </c>
      <c r="AK1044" s="115">
        <f t="shared" ref="AK1044:AM1044" si="1417">AK946</f>
        <v>579.25120000000004</v>
      </c>
      <c r="AL1044" s="7">
        <f t="shared" si="1417"/>
        <v>638.88</v>
      </c>
      <c r="AM1044" s="7">
        <f t="shared" si="1417"/>
        <v>851.84</v>
      </c>
      <c r="AN1044">
        <v>1</v>
      </c>
      <c r="AO1044">
        <v>1</v>
      </c>
      <c r="AP1044">
        <v>1</v>
      </c>
      <c r="AQ1044">
        <f t="shared" si="1336"/>
        <v>652</v>
      </c>
      <c r="AR1044">
        <f t="shared" si="1336"/>
        <v>719</v>
      </c>
      <c r="AS1044">
        <f t="shared" si="1390"/>
        <v>959</v>
      </c>
      <c r="AT1044">
        <f t="shared" si="1409"/>
        <v>280</v>
      </c>
      <c r="AU1044">
        <f t="shared" si="1410"/>
        <v>309</v>
      </c>
      <c r="AV1044" s="8">
        <f t="shared" si="1411"/>
        <v>412</v>
      </c>
      <c r="AW1044" s="213">
        <f t="shared" si="1348"/>
        <v>0.33090625295952986</v>
      </c>
      <c r="AX1044" s="213">
        <f t="shared" si="1349"/>
        <v>0.40147064249410369</v>
      </c>
      <c r="AY1044" s="213">
        <f t="shared" si="1350"/>
        <v>0.7061801140106192</v>
      </c>
      <c r="AZ1044" s="119">
        <f t="shared" si="1364"/>
        <v>0.3</v>
      </c>
      <c r="BA1044" s="1">
        <v>16.2</v>
      </c>
      <c r="BB1044">
        <v>18.600000000000001</v>
      </c>
      <c r="BC1044">
        <v>31.4</v>
      </c>
      <c r="BE1044" s="7">
        <v>2798</v>
      </c>
      <c r="BG1044" s="123">
        <f t="shared" si="1337"/>
        <v>0.9</v>
      </c>
      <c r="BJ1044">
        <v>0</v>
      </c>
      <c r="BK1044">
        <v>10.199999999999999</v>
      </c>
      <c r="BL1044">
        <v>11.9</v>
      </c>
      <c r="BM1044">
        <v>21.85</v>
      </c>
      <c r="BO1044">
        <f t="shared" si="1354"/>
        <v>1</v>
      </c>
      <c r="BP1044">
        <f t="shared" si="1354"/>
        <v>1</v>
      </c>
      <c r="BQ1044">
        <f t="shared" si="1354"/>
        <v>1</v>
      </c>
      <c r="BR1044">
        <f t="shared" si="1338"/>
        <v>652</v>
      </c>
      <c r="BS1044">
        <f t="shared" si="1351"/>
        <v>719</v>
      </c>
      <c r="BT1044">
        <f t="shared" si="1352"/>
        <v>959</v>
      </c>
      <c r="BV1044">
        <f t="shared" si="1339"/>
        <v>0</v>
      </c>
      <c r="BW1044">
        <f t="shared" si="1340"/>
        <v>0</v>
      </c>
      <c r="BX1044">
        <f t="shared" si="1341"/>
        <v>0</v>
      </c>
      <c r="BY1044">
        <f t="shared" ref="BY1044:BY1107" si="1418">IF(SUM(BV1044:BX1044)=0,1,0)</f>
        <v>1</v>
      </c>
    </row>
    <row r="1045" spans="1:77" x14ac:dyDescent="0.25">
      <c r="A1045" t="str">
        <f t="shared" si="1342"/>
        <v>35011</v>
      </c>
      <c r="D1045">
        <v>3</v>
      </c>
      <c r="E1045">
        <v>50</v>
      </c>
      <c r="F1045">
        <v>40.5</v>
      </c>
      <c r="G1045">
        <v>11</v>
      </c>
      <c r="H1045">
        <v>11.5</v>
      </c>
      <c r="I1045">
        <v>0</v>
      </c>
      <c r="J1045">
        <v>26</v>
      </c>
      <c r="K1045">
        <v>30</v>
      </c>
      <c r="L1045">
        <v>47.8</v>
      </c>
      <c r="M1045" s="115">
        <f t="shared" si="1326"/>
        <v>2450.7200000000003</v>
      </c>
      <c r="N1045" s="7">
        <v>5669.0920000000006</v>
      </c>
      <c r="O1045" s="7">
        <v>6252.6749999999993</v>
      </c>
      <c r="P1045" s="7">
        <v>8336.9</v>
      </c>
      <c r="Q1045" s="121" t="s">
        <v>392</v>
      </c>
      <c r="R1045">
        <v>1</v>
      </c>
      <c r="S1045">
        <v>1</v>
      </c>
      <c r="T1045">
        <v>1</v>
      </c>
      <c r="U1045" t="e">
        <f t="shared" si="1327"/>
        <v>#VALUE!</v>
      </c>
      <c r="V1045">
        <f t="shared" si="1328"/>
        <v>3120</v>
      </c>
      <c r="W1045">
        <f t="shared" si="1329"/>
        <v>3441</v>
      </c>
      <c r="X1045">
        <f t="shared" si="1330"/>
        <v>4588</v>
      </c>
      <c r="Y1045" t="e">
        <f t="shared" si="1404"/>
        <v>#VALUE!</v>
      </c>
      <c r="Z1045">
        <f t="shared" si="1405"/>
        <v>537</v>
      </c>
      <c r="AA1045">
        <f t="shared" si="1406"/>
        <v>592</v>
      </c>
      <c r="AB1045" s="8">
        <f t="shared" si="1407"/>
        <v>789</v>
      </c>
      <c r="AC1045" s="213" t="e">
        <f t="shared" si="1343"/>
        <v>#VALUE!</v>
      </c>
      <c r="AD1045" s="213">
        <f t="shared" si="1344"/>
        <v>1.9241302642905427</v>
      </c>
      <c r="AE1045" s="213">
        <f t="shared" si="1345"/>
        <v>2.3291055157701974</v>
      </c>
      <c r="AF1045" s="213">
        <f t="shared" si="1346"/>
        <v>4.0906281389321384</v>
      </c>
      <c r="AG1045" s="167">
        <f t="shared" si="1331"/>
        <v>3.969E-4</v>
      </c>
      <c r="AH1045" s="167">
        <f t="shared" si="1332"/>
        <v>1.7345999999999999</v>
      </c>
      <c r="AI1045" s="167">
        <f t="shared" si="1333"/>
        <v>4</v>
      </c>
      <c r="AJ1045" s="167">
        <f t="shared" si="1334"/>
        <v>5.7428799999999995E-4</v>
      </c>
      <c r="AK1045" s="115">
        <f t="shared" ref="AK1045:AM1045" si="1419">AK947</f>
        <v>949.51120000000003</v>
      </c>
      <c r="AL1045" s="7">
        <f t="shared" si="1419"/>
        <v>1047.2549999999999</v>
      </c>
      <c r="AM1045" s="7">
        <f t="shared" si="1419"/>
        <v>1396.34</v>
      </c>
      <c r="AN1045">
        <v>1</v>
      </c>
      <c r="AO1045">
        <v>1</v>
      </c>
      <c r="AP1045">
        <v>1</v>
      </c>
      <c r="AQ1045">
        <f t="shared" si="1336"/>
        <v>1069</v>
      </c>
      <c r="AR1045">
        <f t="shared" si="1336"/>
        <v>1179</v>
      </c>
      <c r="AS1045">
        <f t="shared" si="1390"/>
        <v>1573</v>
      </c>
      <c r="AT1045">
        <f t="shared" si="1409"/>
        <v>460</v>
      </c>
      <c r="AU1045">
        <f t="shared" si="1410"/>
        <v>507</v>
      </c>
      <c r="AV1045" s="8">
        <f t="shared" si="1411"/>
        <v>676</v>
      </c>
      <c r="AW1045" s="213">
        <f t="shared" si="1348"/>
        <v>1.42115929475893</v>
      </c>
      <c r="AX1045" s="213">
        <f t="shared" si="1349"/>
        <v>1.7192763490127385</v>
      </c>
      <c r="AY1045" s="213">
        <f t="shared" si="1350"/>
        <v>3.0208674027595199</v>
      </c>
      <c r="AZ1045" s="119">
        <f t="shared" si="1364"/>
        <v>0.7</v>
      </c>
      <c r="BA1045" s="1">
        <v>16.2</v>
      </c>
      <c r="BB1045">
        <v>18.600000000000001</v>
      </c>
      <c r="BC1045">
        <v>31.4</v>
      </c>
      <c r="BE1045" s="7">
        <v>3604</v>
      </c>
      <c r="BG1045" s="123">
        <f t="shared" si="1337"/>
        <v>0.68</v>
      </c>
      <c r="BJ1045">
        <v>0</v>
      </c>
      <c r="BK1045">
        <v>10.199999999999999</v>
      </c>
      <c r="BL1045">
        <v>11.9</v>
      </c>
      <c r="BM1045">
        <v>21.85</v>
      </c>
      <c r="BO1045">
        <f t="shared" si="1354"/>
        <v>1</v>
      </c>
      <c r="BP1045">
        <f t="shared" si="1354"/>
        <v>1</v>
      </c>
      <c r="BQ1045">
        <f t="shared" si="1354"/>
        <v>1</v>
      </c>
      <c r="BR1045">
        <f t="shared" si="1338"/>
        <v>1069</v>
      </c>
      <c r="BS1045">
        <f t="shared" si="1351"/>
        <v>1179</v>
      </c>
      <c r="BT1045">
        <f t="shared" si="1352"/>
        <v>1573</v>
      </c>
      <c r="BV1045">
        <f t="shared" si="1339"/>
        <v>0</v>
      </c>
      <c r="BW1045">
        <f t="shared" si="1340"/>
        <v>0</v>
      </c>
      <c r="BX1045">
        <f t="shared" si="1341"/>
        <v>0</v>
      </c>
      <c r="BY1045">
        <f t="shared" si="1418"/>
        <v>1</v>
      </c>
    </row>
    <row r="1046" spans="1:77" x14ac:dyDescent="0.25">
      <c r="A1046" t="str">
        <f t="shared" si="1342"/>
        <v>35015</v>
      </c>
      <c r="D1046">
        <v>3</v>
      </c>
      <c r="E1046">
        <v>50</v>
      </c>
      <c r="F1046">
        <v>40.5</v>
      </c>
      <c r="G1046">
        <v>15</v>
      </c>
      <c r="H1046">
        <v>16.5</v>
      </c>
      <c r="I1046">
        <v>0</v>
      </c>
      <c r="J1046">
        <v>26</v>
      </c>
      <c r="K1046">
        <v>30</v>
      </c>
      <c r="L1046">
        <v>48.1</v>
      </c>
      <c r="M1046" s="115">
        <f t="shared" si="1326"/>
        <v>3606.4</v>
      </c>
      <c r="N1046" s="7">
        <v>4942.1733310961072</v>
      </c>
      <c r="O1046" s="7">
        <v>5121.9619484404784</v>
      </c>
      <c r="P1046" s="7">
        <v>7511.2599999999993</v>
      </c>
      <c r="Q1046" s="121" t="s">
        <v>392</v>
      </c>
      <c r="R1046">
        <v>1</v>
      </c>
      <c r="S1046">
        <v>1</v>
      </c>
      <c r="T1046">
        <v>1</v>
      </c>
      <c r="U1046" t="e">
        <f t="shared" si="1327"/>
        <v>#VALUE!</v>
      </c>
      <c r="V1046">
        <f t="shared" si="1328"/>
        <v>2720</v>
      </c>
      <c r="W1046">
        <f t="shared" si="1329"/>
        <v>2819</v>
      </c>
      <c r="X1046">
        <f t="shared" si="1330"/>
        <v>4134</v>
      </c>
      <c r="Y1046" t="e">
        <f t="shared" si="1404"/>
        <v>#VALUE!</v>
      </c>
      <c r="Z1046">
        <f t="shared" si="1405"/>
        <v>468</v>
      </c>
      <c r="AA1046">
        <f t="shared" si="1406"/>
        <v>485</v>
      </c>
      <c r="AB1046" s="8">
        <f t="shared" si="1407"/>
        <v>711</v>
      </c>
      <c r="AC1046" s="213" t="e">
        <f t="shared" si="1343"/>
        <v>#VALUE!</v>
      </c>
      <c r="AD1046" s="213">
        <f t="shared" si="1344"/>
        <v>1.0496169908388007</v>
      </c>
      <c r="AE1046" s="213">
        <f t="shared" si="1345"/>
        <v>1.1266422789794759</v>
      </c>
      <c r="AF1046" s="213">
        <f t="shared" si="1346"/>
        <v>2.4079047760825287</v>
      </c>
      <c r="AG1046" s="167">
        <f t="shared" si="1331"/>
        <v>2.0829999999999999E-4</v>
      </c>
      <c r="AH1046" s="167">
        <f t="shared" si="1332"/>
        <v>1.724</v>
      </c>
      <c r="AI1046" s="167">
        <f t="shared" si="1333"/>
        <v>2</v>
      </c>
      <c r="AJ1046" s="167">
        <f t="shared" si="1334"/>
        <v>4.6182900000000003E-4</v>
      </c>
      <c r="AK1046" s="115">
        <f t="shared" ref="AK1046:AM1046" si="1420">AK948</f>
        <v>653.91552727192982</v>
      </c>
      <c r="AL1046" s="7">
        <f t="shared" si="1420"/>
        <v>677.70396216321694</v>
      </c>
      <c r="AM1046" s="7">
        <f t="shared" si="1420"/>
        <v>993.84</v>
      </c>
      <c r="AN1046">
        <v>1</v>
      </c>
      <c r="AO1046">
        <v>1</v>
      </c>
      <c r="AP1046">
        <v>1</v>
      </c>
      <c r="AQ1046">
        <f t="shared" si="1336"/>
        <v>736</v>
      </c>
      <c r="AR1046">
        <f t="shared" si="1336"/>
        <v>763</v>
      </c>
      <c r="AS1046">
        <f t="shared" si="1390"/>
        <v>1119</v>
      </c>
      <c r="AT1046">
        <f t="shared" si="1409"/>
        <v>316</v>
      </c>
      <c r="AU1046">
        <f t="shared" si="1410"/>
        <v>328</v>
      </c>
      <c r="AV1046" s="8">
        <f t="shared" si="1411"/>
        <v>481</v>
      </c>
      <c r="AW1046" s="213">
        <f t="shared" si="1348"/>
        <v>0.48157916299021247</v>
      </c>
      <c r="AX1046" s="213">
        <f t="shared" si="1349"/>
        <v>0.51852246949904768</v>
      </c>
      <c r="AY1046" s="213">
        <f t="shared" si="1350"/>
        <v>1.1082747410672107</v>
      </c>
      <c r="AZ1046" s="119">
        <f t="shared" si="1364"/>
        <v>0.5</v>
      </c>
      <c r="BA1046" s="1">
        <v>16.399999999999999</v>
      </c>
      <c r="BB1046">
        <v>17.7</v>
      </c>
      <c r="BC1046">
        <v>29.7</v>
      </c>
      <c r="BE1046" s="7">
        <v>4508</v>
      </c>
      <c r="BG1046" s="123">
        <f t="shared" si="1337"/>
        <v>0.8</v>
      </c>
      <c r="BJ1046">
        <v>0</v>
      </c>
      <c r="BK1046">
        <v>10</v>
      </c>
      <c r="BL1046">
        <v>10.9</v>
      </c>
      <c r="BM1046">
        <v>21.85</v>
      </c>
      <c r="BO1046">
        <f t="shared" si="1354"/>
        <v>1</v>
      </c>
      <c r="BP1046">
        <f t="shared" si="1354"/>
        <v>1</v>
      </c>
      <c r="BQ1046">
        <f t="shared" si="1354"/>
        <v>1</v>
      </c>
      <c r="BR1046">
        <f t="shared" si="1338"/>
        <v>736</v>
      </c>
      <c r="BS1046">
        <f t="shared" si="1351"/>
        <v>763</v>
      </c>
      <c r="BT1046">
        <f t="shared" si="1352"/>
        <v>1119</v>
      </c>
      <c r="BV1046">
        <f t="shared" si="1339"/>
        <v>0</v>
      </c>
      <c r="BW1046">
        <f t="shared" si="1340"/>
        <v>0</v>
      </c>
      <c r="BX1046">
        <f t="shared" si="1341"/>
        <v>0</v>
      </c>
      <c r="BY1046">
        <f t="shared" si="1418"/>
        <v>1</v>
      </c>
    </row>
    <row r="1047" spans="1:77" x14ac:dyDescent="0.25">
      <c r="A1047" t="str">
        <f t="shared" si="1342"/>
        <v>35016</v>
      </c>
      <c r="D1047">
        <v>3</v>
      </c>
      <c r="E1047">
        <v>50</v>
      </c>
      <c r="F1047">
        <v>40.5</v>
      </c>
      <c r="G1047">
        <v>16</v>
      </c>
      <c r="H1047">
        <v>16.5</v>
      </c>
      <c r="I1047">
        <v>0</v>
      </c>
      <c r="J1047">
        <v>26</v>
      </c>
      <c r="K1047">
        <v>30</v>
      </c>
      <c r="L1047">
        <v>48.1</v>
      </c>
      <c r="M1047" s="115">
        <f t="shared" si="1326"/>
        <v>3355.8</v>
      </c>
      <c r="N1047" s="7">
        <v>7342.4691534710291</v>
      </c>
      <c r="O1047" s="7">
        <v>7609.5768181679023</v>
      </c>
      <c r="P1047" s="7">
        <v>11159.300000000001</v>
      </c>
      <c r="Q1047" s="121" t="s">
        <v>392</v>
      </c>
      <c r="R1047">
        <v>1</v>
      </c>
      <c r="S1047">
        <v>1</v>
      </c>
      <c r="T1047">
        <v>1</v>
      </c>
      <c r="U1047" t="e">
        <f t="shared" si="1327"/>
        <v>#VALUE!</v>
      </c>
      <c r="V1047">
        <f t="shared" si="1328"/>
        <v>4041</v>
      </c>
      <c r="W1047">
        <f t="shared" si="1329"/>
        <v>4188</v>
      </c>
      <c r="X1047">
        <f t="shared" si="1330"/>
        <v>6141</v>
      </c>
      <c r="Y1047" t="e">
        <f t="shared" si="1404"/>
        <v>#VALUE!</v>
      </c>
      <c r="Z1047">
        <f t="shared" si="1405"/>
        <v>695</v>
      </c>
      <c r="AA1047">
        <f t="shared" si="1406"/>
        <v>720</v>
      </c>
      <c r="AB1047" s="8">
        <f t="shared" si="1407"/>
        <v>1056</v>
      </c>
      <c r="AC1047" s="213" t="e">
        <f t="shared" si="1343"/>
        <v>#VALUE!</v>
      </c>
      <c r="AD1047" s="213">
        <f t="shared" si="1344"/>
        <v>6.823680331687707</v>
      </c>
      <c r="AE1047" s="213">
        <f t="shared" si="1345"/>
        <v>7.3210189410147404</v>
      </c>
      <c r="AF1047" s="213">
        <f t="shared" si="1346"/>
        <v>15.695422601288003</v>
      </c>
      <c r="AG1047" s="167">
        <f t="shared" si="1331"/>
        <v>2.0829999999999999E-4</v>
      </c>
      <c r="AH1047" s="167">
        <f t="shared" si="1332"/>
        <v>1.724</v>
      </c>
      <c r="AI1047" s="167">
        <f t="shared" si="1333"/>
        <v>4</v>
      </c>
      <c r="AJ1047" s="167">
        <f t="shared" si="1334"/>
        <v>1.392796E-3</v>
      </c>
      <c r="AK1047" s="115">
        <f t="shared" ref="AK1047:AM1047" si="1421">AK949</f>
        <v>1068.8700133353962</v>
      </c>
      <c r="AL1047" s="7">
        <f t="shared" si="1421"/>
        <v>1107.7538502516963</v>
      </c>
      <c r="AM1047" s="7">
        <f t="shared" si="1421"/>
        <v>1624.5</v>
      </c>
      <c r="AN1047">
        <v>1</v>
      </c>
      <c r="AO1047">
        <v>1</v>
      </c>
      <c r="AP1047">
        <v>1</v>
      </c>
      <c r="AQ1047">
        <f t="shared" si="1336"/>
        <v>1204</v>
      </c>
      <c r="AR1047">
        <f t="shared" si="1336"/>
        <v>1248</v>
      </c>
      <c r="AS1047">
        <f t="shared" si="1390"/>
        <v>1829</v>
      </c>
      <c r="AT1047">
        <f t="shared" si="1409"/>
        <v>518</v>
      </c>
      <c r="AU1047">
        <f t="shared" si="1410"/>
        <v>537</v>
      </c>
      <c r="AV1047" s="8">
        <f t="shared" si="1411"/>
        <v>786</v>
      </c>
      <c r="AW1047" s="213">
        <f t="shared" si="1348"/>
        <v>3.8014346308343856</v>
      </c>
      <c r="AX1047" s="213">
        <f t="shared" si="1349"/>
        <v>4.0839411859901391</v>
      </c>
      <c r="AY1047" s="213">
        <f t="shared" si="1350"/>
        <v>8.7177348956000529</v>
      </c>
      <c r="AZ1047" s="119">
        <f t="shared" si="1364"/>
        <v>1</v>
      </c>
      <c r="BA1047" s="1">
        <v>16.399999999999999</v>
      </c>
      <c r="BB1047">
        <v>17.7</v>
      </c>
      <c r="BC1047">
        <v>29.7</v>
      </c>
      <c r="BE1047" s="7">
        <v>4935</v>
      </c>
      <c r="BG1047" s="123">
        <f t="shared" si="1337"/>
        <v>0.68</v>
      </c>
      <c r="BJ1047">
        <v>0</v>
      </c>
      <c r="BK1047">
        <v>10</v>
      </c>
      <c r="BL1047">
        <v>10.9</v>
      </c>
      <c r="BM1047">
        <v>21.85</v>
      </c>
      <c r="BO1047">
        <f t="shared" si="1354"/>
        <v>1</v>
      </c>
      <c r="BP1047">
        <f t="shared" si="1354"/>
        <v>1</v>
      </c>
      <c r="BQ1047">
        <f t="shared" si="1354"/>
        <v>1</v>
      </c>
      <c r="BR1047">
        <f t="shared" si="1338"/>
        <v>1204</v>
      </c>
      <c r="BS1047">
        <f t="shared" si="1351"/>
        <v>1248</v>
      </c>
      <c r="BT1047">
        <f t="shared" si="1352"/>
        <v>1829</v>
      </c>
      <c r="BV1047">
        <f t="shared" si="1339"/>
        <v>0</v>
      </c>
      <c r="BW1047">
        <f t="shared" si="1340"/>
        <v>0</v>
      </c>
      <c r="BX1047">
        <f t="shared" si="1341"/>
        <v>0</v>
      </c>
      <c r="BY1047">
        <f t="shared" si="1418"/>
        <v>1</v>
      </c>
    </row>
    <row r="1048" spans="1:77" x14ac:dyDescent="0.25">
      <c r="A1048" t="str">
        <f t="shared" si="1342"/>
        <v>35020</v>
      </c>
      <c r="D1048">
        <v>3</v>
      </c>
      <c r="E1048">
        <v>50</v>
      </c>
      <c r="F1048">
        <v>40.5</v>
      </c>
      <c r="G1048">
        <v>20</v>
      </c>
      <c r="H1048">
        <v>21.5</v>
      </c>
      <c r="I1048">
        <v>0</v>
      </c>
      <c r="J1048">
        <v>26</v>
      </c>
      <c r="K1048">
        <v>30</v>
      </c>
      <c r="L1048">
        <v>48.1</v>
      </c>
      <c r="M1048" s="115">
        <f t="shared" si="1326"/>
        <v>5044</v>
      </c>
      <c r="N1048" s="7">
        <v>6444.5232000000005</v>
      </c>
      <c r="O1048" s="7">
        <v>7107.93</v>
      </c>
      <c r="P1048" s="7">
        <v>9477.24</v>
      </c>
      <c r="Q1048" s="121" t="s">
        <v>392</v>
      </c>
      <c r="R1048">
        <v>1</v>
      </c>
      <c r="S1048">
        <v>1</v>
      </c>
      <c r="T1048">
        <v>1</v>
      </c>
      <c r="U1048" t="e">
        <f t="shared" si="1327"/>
        <v>#VALUE!</v>
      </c>
      <c r="V1048">
        <f t="shared" si="1328"/>
        <v>3547</v>
      </c>
      <c r="W1048">
        <f t="shared" si="1329"/>
        <v>3912</v>
      </c>
      <c r="X1048">
        <f t="shared" si="1330"/>
        <v>5216</v>
      </c>
      <c r="Y1048" t="e">
        <f t="shared" si="1404"/>
        <v>#VALUE!</v>
      </c>
      <c r="Z1048">
        <f t="shared" si="1405"/>
        <v>610</v>
      </c>
      <c r="AA1048">
        <f t="shared" si="1406"/>
        <v>673</v>
      </c>
      <c r="AB1048" s="8">
        <f t="shared" si="1407"/>
        <v>897</v>
      </c>
      <c r="AC1048" s="213" t="e">
        <f t="shared" si="1343"/>
        <v>#VALUE!</v>
      </c>
      <c r="AD1048" s="213">
        <f t="shared" si="1344"/>
        <v>1.4290114950127781</v>
      </c>
      <c r="AE1048" s="213">
        <f t="shared" si="1345"/>
        <v>1.7375998080752715</v>
      </c>
      <c r="AF1048" s="213">
        <f t="shared" si="1346"/>
        <v>3.0777770188731517</v>
      </c>
      <c r="AG1048" s="167">
        <f t="shared" si="1331"/>
        <v>1.2760000000000001E-4</v>
      </c>
      <c r="AH1048" s="167">
        <f t="shared" si="1332"/>
        <v>1.7219</v>
      </c>
      <c r="AI1048" s="167">
        <f t="shared" si="1333"/>
        <v>2</v>
      </c>
      <c r="AJ1048" s="167">
        <f t="shared" si="1334"/>
        <v>3.76611E-4</v>
      </c>
      <c r="AK1048" s="115">
        <f t="shared" ref="AK1048:AM1048" si="1422">AK950</f>
        <v>768.42720000000008</v>
      </c>
      <c r="AL1048" s="7">
        <f t="shared" si="1422"/>
        <v>847.53</v>
      </c>
      <c r="AM1048" s="7">
        <f t="shared" si="1422"/>
        <v>1130.04</v>
      </c>
      <c r="AN1048">
        <v>1</v>
      </c>
      <c r="AO1048">
        <v>1</v>
      </c>
      <c r="AP1048">
        <v>1</v>
      </c>
      <c r="AQ1048">
        <f t="shared" si="1336"/>
        <v>865</v>
      </c>
      <c r="AR1048">
        <f t="shared" si="1336"/>
        <v>954</v>
      </c>
      <c r="AS1048">
        <f t="shared" si="1390"/>
        <v>1273</v>
      </c>
      <c r="AT1048">
        <f t="shared" si="1409"/>
        <v>372</v>
      </c>
      <c r="AU1048">
        <f t="shared" si="1410"/>
        <v>410</v>
      </c>
      <c r="AV1048" s="8">
        <f t="shared" si="1411"/>
        <v>547</v>
      </c>
      <c r="AW1048" s="213">
        <f t="shared" si="1348"/>
        <v>0.53450205086206759</v>
      </c>
      <c r="AX1048" s="213">
        <f t="shared" si="1349"/>
        <v>0.64850868220280911</v>
      </c>
      <c r="AY1048" s="213">
        <f t="shared" si="1350"/>
        <v>1.1504590018679142</v>
      </c>
      <c r="AZ1048" s="119">
        <f t="shared" si="1364"/>
        <v>0.7</v>
      </c>
      <c r="BA1048" s="1">
        <v>16.399999999999999</v>
      </c>
      <c r="BB1048">
        <v>17.7</v>
      </c>
      <c r="BC1048">
        <v>29.7</v>
      </c>
      <c r="BE1048" s="7">
        <v>6305</v>
      </c>
      <c r="BG1048" s="123">
        <f t="shared" si="1337"/>
        <v>0.8</v>
      </c>
      <c r="BJ1048">
        <v>0</v>
      </c>
      <c r="BK1048">
        <v>10</v>
      </c>
      <c r="BL1048">
        <v>10.9</v>
      </c>
      <c r="BM1048">
        <v>21.85</v>
      </c>
      <c r="BO1048">
        <f t="shared" si="1354"/>
        <v>1</v>
      </c>
      <c r="BP1048">
        <f t="shared" si="1354"/>
        <v>1</v>
      </c>
      <c r="BQ1048">
        <f t="shared" si="1354"/>
        <v>1</v>
      </c>
      <c r="BR1048">
        <f t="shared" si="1338"/>
        <v>865</v>
      </c>
      <c r="BS1048">
        <f t="shared" si="1351"/>
        <v>954</v>
      </c>
      <c r="BT1048">
        <f t="shared" si="1352"/>
        <v>1273</v>
      </c>
      <c r="BV1048">
        <f t="shared" si="1339"/>
        <v>0</v>
      </c>
      <c r="BW1048">
        <f t="shared" si="1340"/>
        <v>0</v>
      </c>
      <c r="BX1048">
        <f t="shared" si="1341"/>
        <v>0</v>
      </c>
      <c r="BY1048">
        <f t="shared" si="1418"/>
        <v>1</v>
      </c>
    </row>
    <row r="1049" spans="1:77" x14ac:dyDescent="0.25">
      <c r="A1049" t="str">
        <f t="shared" si="1342"/>
        <v>35021</v>
      </c>
      <c r="D1049">
        <v>3</v>
      </c>
      <c r="E1049">
        <v>50</v>
      </c>
      <c r="F1049">
        <v>40.5</v>
      </c>
      <c r="G1049">
        <v>21</v>
      </c>
      <c r="H1049">
        <v>21.5</v>
      </c>
      <c r="I1049">
        <v>0</v>
      </c>
      <c r="J1049">
        <v>26</v>
      </c>
      <c r="K1049">
        <v>30</v>
      </c>
      <c r="L1049">
        <v>48.1</v>
      </c>
      <c r="M1049" s="115">
        <f t="shared" si="1326"/>
        <v>5370.4000000000005</v>
      </c>
      <c r="N1049" s="7">
        <v>9234.8263652613623</v>
      </c>
      <c r="O1049" s="7">
        <v>9570.7750567366256</v>
      </c>
      <c r="P1049" s="7">
        <v>14035.359999999999</v>
      </c>
      <c r="Q1049" s="121" t="s">
        <v>392</v>
      </c>
      <c r="R1049">
        <v>1</v>
      </c>
      <c r="S1049">
        <v>1</v>
      </c>
      <c r="T1049">
        <v>1</v>
      </c>
      <c r="U1049" t="e">
        <f t="shared" si="1327"/>
        <v>#VALUE!</v>
      </c>
      <c r="V1049">
        <f t="shared" si="1328"/>
        <v>5082</v>
      </c>
      <c r="W1049">
        <f t="shared" si="1329"/>
        <v>5267</v>
      </c>
      <c r="X1049">
        <f t="shared" si="1330"/>
        <v>7724</v>
      </c>
      <c r="Y1049" t="e">
        <f t="shared" si="1404"/>
        <v>#VALUE!</v>
      </c>
      <c r="Z1049">
        <f t="shared" si="1405"/>
        <v>874</v>
      </c>
      <c r="AA1049">
        <f t="shared" si="1406"/>
        <v>906</v>
      </c>
      <c r="AB1049" s="8">
        <f t="shared" si="1407"/>
        <v>1329</v>
      </c>
      <c r="AC1049" s="213" t="e">
        <f t="shared" si="1343"/>
        <v>#VALUE!</v>
      </c>
      <c r="AD1049" s="213">
        <f t="shared" si="1344"/>
        <v>4.0561126514254919</v>
      </c>
      <c r="AE1049" s="213">
        <f t="shared" si="1345"/>
        <v>4.3563538172301879</v>
      </c>
      <c r="AF1049" s="213">
        <f t="shared" si="1346"/>
        <v>9.3259714364779978</v>
      </c>
      <c r="AG1049" s="167">
        <f t="shared" si="1331"/>
        <v>1.2760000000000001E-4</v>
      </c>
      <c r="AH1049" s="167">
        <f t="shared" si="1332"/>
        <v>1.7219</v>
      </c>
      <c r="AI1049" s="167">
        <f t="shared" si="1333"/>
        <v>4</v>
      </c>
      <c r="AJ1049" s="167">
        <f t="shared" si="1334"/>
        <v>5.1420100000000005E-4</v>
      </c>
      <c r="AK1049" s="115">
        <f t="shared" ref="AK1049:AM1049" si="1423">AK951</f>
        <v>1167.5126679363457</v>
      </c>
      <c r="AL1049" s="7">
        <f t="shared" si="1423"/>
        <v>1209.9849719689844</v>
      </c>
      <c r="AM1049" s="7">
        <f t="shared" si="1423"/>
        <v>1774.42</v>
      </c>
      <c r="AN1049">
        <v>1</v>
      </c>
      <c r="AO1049">
        <v>1</v>
      </c>
      <c r="AP1049">
        <v>1</v>
      </c>
      <c r="AQ1049">
        <f t="shared" si="1336"/>
        <v>1315</v>
      </c>
      <c r="AR1049">
        <f t="shared" si="1336"/>
        <v>1363</v>
      </c>
      <c r="AS1049">
        <f t="shared" si="1390"/>
        <v>1998</v>
      </c>
      <c r="AT1049">
        <f t="shared" si="1409"/>
        <v>565</v>
      </c>
      <c r="AU1049">
        <f t="shared" si="1410"/>
        <v>586</v>
      </c>
      <c r="AV1049" s="8">
        <f t="shared" si="1411"/>
        <v>859</v>
      </c>
      <c r="AW1049" s="213">
        <f t="shared" si="1348"/>
        <v>1.70620406966261</v>
      </c>
      <c r="AX1049" s="213">
        <f t="shared" si="1349"/>
        <v>1.8343341252043579</v>
      </c>
      <c r="AY1049" s="213">
        <f t="shared" si="1350"/>
        <v>3.9190456397874232</v>
      </c>
      <c r="AZ1049" s="119">
        <f t="shared" si="1364"/>
        <v>1.3</v>
      </c>
      <c r="BA1049" s="1">
        <v>16.399999999999999</v>
      </c>
      <c r="BB1049">
        <v>17.7</v>
      </c>
      <c r="BC1049">
        <v>29.7</v>
      </c>
      <c r="BE1049" s="7">
        <v>6713</v>
      </c>
      <c r="BG1049" s="123">
        <f t="shared" si="1337"/>
        <v>0.8</v>
      </c>
      <c r="BJ1049">
        <v>0</v>
      </c>
      <c r="BK1049">
        <v>10</v>
      </c>
      <c r="BL1049">
        <v>10.9</v>
      </c>
      <c r="BM1049">
        <v>21.85</v>
      </c>
      <c r="BO1049">
        <f t="shared" si="1354"/>
        <v>1</v>
      </c>
      <c r="BP1049">
        <f t="shared" si="1354"/>
        <v>1</v>
      </c>
      <c r="BQ1049">
        <f t="shared" si="1354"/>
        <v>1</v>
      </c>
      <c r="BR1049">
        <f t="shared" si="1338"/>
        <v>1315</v>
      </c>
      <c r="BS1049">
        <f t="shared" si="1351"/>
        <v>1363</v>
      </c>
      <c r="BT1049">
        <f t="shared" si="1352"/>
        <v>1998</v>
      </c>
      <c r="BV1049">
        <f t="shared" si="1339"/>
        <v>0</v>
      </c>
      <c r="BW1049">
        <f t="shared" si="1340"/>
        <v>0</v>
      </c>
      <c r="BX1049">
        <f t="shared" si="1341"/>
        <v>0</v>
      </c>
      <c r="BY1049">
        <f t="shared" si="1418"/>
        <v>1</v>
      </c>
    </row>
    <row r="1050" spans="1:77" x14ac:dyDescent="0.25">
      <c r="A1050" t="str">
        <f t="shared" si="1342"/>
        <v>35010</v>
      </c>
      <c r="D1050">
        <v>3</v>
      </c>
      <c r="E1050">
        <v>50</v>
      </c>
      <c r="F1050">
        <v>40.5</v>
      </c>
      <c r="G1050">
        <v>10</v>
      </c>
      <c r="H1050">
        <v>11.5</v>
      </c>
      <c r="I1050">
        <v>0</v>
      </c>
      <c r="J1050">
        <v>26</v>
      </c>
      <c r="K1050">
        <v>30</v>
      </c>
      <c r="L1050">
        <v>47.8</v>
      </c>
      <c r="M1050" s="115">
        <f t="shared" si="1326"/>
        <v>2711.7000000000003</v>
      </c>
      <c r="N1050" s="7">
        <v>4331.3824000000004</v>
      </c>
      <c r="O1050" s="7">
        <v>4782.2249168521384</v>
      </c>
      <c r="P1050" s="7">
        <v>6369.68</v>
      </c>
      <c r="Q1050" s="121" t="s">
        <v>392</v>
      </c>
      <c r="R1050">
        <v>1</v>
      </c>
      <c r="S1050">
        <v>1</v>
      </c>
      <c r="T1050">
        <v>1</v>
      </c>
      <c r="U1050" t="e">
        <f t="shared" si="1327"/>
        <v>#VALUE!</v>
      </c>
      <c r="V1050">
        <f t="shared" si="1328"/>
        <v>2384</v>
      </c>
      <c r="W1050">
        <f t="shared" si="1329"/>
        <v>2632</v>
      </c>
      <c r="X1050">
        <f t="shared" si="1330"/>
        <v>3505</v>
      </c>
      <c r="Y1050" t="e">
        <f t="shared" si="1404"/>
        <v>#VALUE!</v>
      </c>
      <c r="Z1050">
        <f t="shared" si="1405"/>
        <v>410</v>
      </c>
      <c r="AA1050">
        <f t="shared" si="1406"/>
        <v>453</v>
      </c>
      <c r="AB1050" s="8">
        <f t="shared" si="1407"/>
        <v>603</v>
      </c>
      <c r="AC1050" s="213" t="e">
        <f t="shared" si="1343"/>
        <v>#VALUE!</v>
      </c>
      <c r="AD1050" s="213">
        <f t="shared" si="1344"/>
        <v>0.69946234895206738</v>
      </c>
      <c r="AE1050" s="213">
        <f t="shared" si="1345"/>
        <v>0.85086529997072791</v>
      </c>
      <c r="AF1050" s="213">
        <f t="shared" si="1346"/>
        <v>1.493123052619719</v>
      </c>
      <c r="AG1050" s="167">
        <f t="shared" si="1331"/>
        <v>3.969E-4</v>
      </c>
      <c r="AH1050" s="167">
        <f t="shared" si="1332"/>
        <v>1.7345999999999999</v>
      </c>
      <c r="AI1050" s="167">
        <f t="shared" si="1333"/>
        <v>2</v>
      </c>
      <c r="AJ1050" s="167">
        <f t="shared" si="1334"/>
        <v>3.6734700000000002E-4</v>
      </c>
      <c r="AK1050" s="115">
        <f t="shared" ref="AK1050:AM1050" si="1424">AK952</f>
        <v>587.68320000000006</v>
      </c>
      <c r="AL1050" s="7">
        <f t="shared" si="1424"/>
        <v>648.85364133524638</v>
      </c>
      <c r="AM1050" s="7">
        <f t="shared" si="1424"/>
        <v>864.24</v>
      </c>
      <c r="AN1050">
        <v>1</v>
      </c>
      <c r="AO1050">
        <v>1</v>
      </c>
      <c r="AP1050">
        <v>1</v>
      </c>
      <c r="AQ1050">
        <f t="shared" si="1336"/>
        <v>662</v>
      </c>
      <c r="AR1050">
        <f t="shared" si="1336"/>
        <v>731</v>
      </c>
      <c r="AS1050">
        <f t="shared" si="1390"/>
        <v>973</v>
      </c>
      <c r="AT1050">
        <f t="shared" si="1409"/>
        <v>285</v>
      </c>
      <c r="AU1050">
        <f t="shared" si="1410"/>
        <v>314</v>
      </c>
      <c r="AV1050" s="8">
        <f t="shared" si="1411"/>
        <v>418</v>
      </c>
      <c r="AW1050" s="213">
        <f t="shared" si="1348"/>
        <v>0.34259356201432023</v>
      </c>
      <c r="AX1050" s="213">
        <f t="shared" si="1349"/>
        <v>0.41431487815068285</v>
      </c>
      <c r="AY1050" s="213">
        <f t="shared" si="1350"/>
        <v>0.72652332842719902</v>
      </c>
      <c r="AZ1050" s="119">
        <f t="shared" si="1364"/>
        <v>0.3</v>
      </c>
      <c r="BA1050" s="1">
        <v>16.2</v>
      </c>
      <c r="BB1050">
        <v>18.600000000000001</v>
      </c>
      <c r="BC1050">
        <v>31.4</v>
      </c>
      <c r="BE1050" s="7">
        <v>3013</v>
      </c>
      <c r="BG1050" s="123">
        <f t="shared" si="1337"/>
        <v>0.9</v>
      </c>
      <c r="BJ1050">
        <v>0</v>
      </c>
      <c r="BK1050">
        <v>10.199999999999999</v>
      </c>
      <c r="BL1050">
        <v>11.9</v>
      </c>
      <c r="BM1050">
        <v>21.85</v>
      </c>
      <c r="BO1050">
        <f t="shared" si="1354"/>
        <v>1</v>
      </c>
      <c r="BP1050">
        <f t="shared" si="1354"/>
        <v>1</v>
      </c>
      <c r="BQ1050">
        <f t="shared" si="1354"/>
        <v>1</v>
      </c>
      <c r="BR1050">
        <f t="shared" si="1338"/>
        <v>662</v>
      </c>
      <c r="BS1050">
        <f t="shared" si="1351"/>
        <v>731</v>
      </c>
      <c r="BT1050">
        <f t="shared" si="1352"/>
        <v>973</v>
      </c>
      <c r="BV1050">
        <f t="shared" si="1339"/>
        <v>0</v>
      </c>
      <c r="BW1050">
        <f t="shared" si="1340"/>
        <v>0</v>
      </c>
      <c r="BX1050">
        <f t="shared" si="1341"/>
        <v>0</v>
      </c>
      <c r="BY1050">
        <f t="shared" si="1418"/>
        <v>1</v>
      </c>
    </row>
    <row r="1051" spans="1:77" x14ac:dyDescent="0.25">
      <c r="A1051" t="str">
        <f t="shared" si="1342"/>
        <v>35011</v>
      </c>
      <c r="D1051">
        <v>3</v>
      </c>
      <c r="E1051">
        <v>50</v>
      </c>
      <c r="F1051">
        <v>40.5</v>
      </c>
      <c r="G1051">
        <v>11</v>
      </c>
      <c r="H1051">
        <v>11.5</v>
      </c>
      <c r="I1051">
        <v>0</v>
      </c>
      <c r="J1051">
        <v>26</v>
      </c>
      <c r="K1051">
        <v>30</v>
      </c>
      <c r="L1051">
        <v>47.8</v>
      </c>
      <c r="M1051" s="115">
        <f t="shared" si="1326"/>
        <v>2639.0800000000004</v>
      </c>
      <c r="N1051" s="7">
        <v>5976.8600000000006</v>
      </c>
      <c r="O1051" s="7">
        <v>6598.9760720588583</v>
      </c>
      <c r="P1051" s="7">
        <v>8789.5</v>
      </c>
      <c r="Q1051" s="121" t="s">
        <v>392</v>
      </c>
      <c r="R1051">
        <v>1</v>
      </c>
      <c r="S1051">
        <v>1</v>
      </c>
      <c r="T1051">
        <v>1</v>
      </c>
      <c r="U1051" t="e">
        <f t="shared" si="1327"/>
        <v>#VALUE!</v>
      </c>
      <c r="V1051">
        <f t="shared" si="1328"/>
        <v>3289</v>
      </c>
      <c r="W1051">
        <f t="shared" si="1329"/>
        <v>3632</v>
      </c>
      <c r="X1051">
        <f t="shared" si="1330"/>
        <v>4837</v>
      </c>
      <c r="Y1051" t="e">
        <f t="shared" si="1404"/>
        <v>#VALUE!</v>
      </c>
      <c r="Z1051">
        <f t="shared" si="1405"/>
        <v>566</v>
      </c>
      <c r="AA1051">
        <f t="shared" si="1406"/>
        <v>625</v>
      </c>
      <c r="AB1051" s="8">
        <f t="shared" si="1407"/>
        <v>832</v>
      </c>
      <c r="AC1051" s="213" t="e">
        <f t="shared" si="1343"/>
        <v>#VALUE!</v>
      </c>
      <c r="AD1051" s="213">
        <f t="shared" si="1344"/>
        <v>2.132924096518642</v>
      </c>
      <c r="AE1051" s="213">
        <f t="shared" si="1345"/>
        <v>2.5903240326110466</v>
      </c>
      <c r="AF1051" s="213">
        <f t="shared" si="1346"/>
        <v>4.5395219074303137</v>
      </c>
      <c r="AG1051" s="167">
        <f t="shared" si="1331"/>
        <v>3.969E-4</v>
      </c>
      <c r="AH1051" s="167">
        <f t="shared" si="1332"/>
        <v>1.7345999999999999</v>
      </c>
      <c r="AI1051" s="167">
        <f t="shared" si="1333"/>
        <v>4</v>
      </c>
      <c r="AJ1051" s="167">
        <f t="shared" si="1334"/>
        <v>5.7428799999999995E-4</v>
      </c>
      <c r="AK1051" s="115">
        <f t="shared" ref="AK1051:AM1051" si="1425">AK953</f>
        <v>956</v>
      </c>
      <c r="AL1051" s="7">
        <f t="shared" si="1425"/>
        <v>1056</v>
      </c>
      <c r="AM1051" s="7">
        <f t="shared" si="1425"/>
        <v>1406</v>
      </c>
      <c r="AN1051">
        <v>1</v>
      </c>
      <c r="AO1051">
        <v>1</v>
      </c>
      <c r="AP1051">
        <v>1</v>
      </c>
      <c r="AQ1051">
        <f t="shared" si="1336"/>
        <v>1077</v>
      </c>
      <c r="AR1051">
        <f t="shared" si="1336"/>
        <v>1189</v>
      </c>
      <c r="AS1051">
        <f t="shared" si="1390"/>
        <v>1583</v>
      </c>
      <c r="AT1051">
        <f t="shared" si="1409"/>
        <v>463</v>
      </c>
      <c r="AU1051">
        <f t="shared" si="1410"/>
        <v>511</v>
      </c>
      <c r="AV1051" s="8">
        <f t="shared" si="1411"/>
        <v>681</v>
      </c>
      <c r="AW1051" s="213">
        <f t="shared" si="1348"/>
        <v>1.4393544768153193</v>
      </c>
      <c r="AX1051" s="213">
        <f t="shared" si="1349"/>
        <v>1.7459350305567238</v>
      </c>
      <c r="AY1051" s="213">
        <f t="shared" si="1350"/>
        <v>3.0648297429601326</v>
      </c>
      <c r="AZ1051" s="119">
        <f t="shared" si="1364"/>
        <v>0.7</v>
      </c>
      <c r="BA1051" s="1">
        <v>16.2</v>
      </c>
      <c r="BB1051">
        <v>18.600000000000001</v>
      </c>
      <c r="BC1051">
        <v>31.4</v>
      </c>
      <c r="BE1051" s="7">
        <v>3881</v>
      </c>
      <c r="BG1051" s="123">
        <f t="shared" si="1337"/>
        <v>0.68</v>
      </c>
      <c r="BJ1051">
        <v>0</v>
      </c>
      <c r="BK1051">
        <v>10.199999999999999</v>
      </c>
      <c r="BL1051">
        <v>11.9</v>
      </c>
      <c r="BM1051">
        <v>21.85</v>
      </c>
      <c r="BO1051">
        <f t="shared" si="1354"/>
        <v>1</v>
      </c>
      <c r="BP1051">
        <f t="shared" si="1354"/>
        <v>1</v>
      </c>
      <c r="BQ1051">
        <f t="shared" si="1354"/>
        <v>1</v>
      </c>
      <c r="BR1051">
        <f t="shared" si="1338"/>
        <v>1077</v>
      </c>
      <c r="BS1051">
        <f t="shared" si="1351"/>
        <v>1189</v>
      </c>
      <c r="BT1051">
        <f t="shared" si="1352"/>
        <v>1583</v>
      </c>
      <c r="BV1051">
        <f t="shared" si="1339"/>
        <v>0</v>
      </c>
      <c r="BW1051">
        <f t="shared" si="1340"/>
        <v>0</v>
      </c>
      <c r="BX1051">
        <f t="shared" si="1341"/>
        <v>0</v>
      </c>
      <c r="BY1051">
        <f t="shared" si="1418"/>
        <v>1</v>
      </c>
    </row>
    <row r="1052" spans="1:77" x14ac:dyDescent="0.25">
      <c r="A1052" t="str">
        <f t="shared" si="1342"/>
        <v>35015</v>
      </c>
      <c r="D1052">
        <v>3</v>
      </c>
      <c r="E1052">
        <v>50</v>
      </c>
      <c r="F1052">
        <v>40.5</v>
      </c>
      <c r="G1052">
        <v>15</v>
      </c>
      <c r="H1052">
        <v>16.5</v>
      </c>
      <c r="I1052">
        <v>0</v>
      </c>
      <c r="J1052">
        <v>26</v>
      </c>
      <c r="K1052">
        <v>30</v>
      </c>
      <c r="L1052">
        <v>48.9</v>
      </c>
      <c r="M1052" s="115">
        <f t="shared" ref="M1052:M1115" si="1426">IF($N1052-($BE1052*$BG1052)&gt;100,$BE1052*$BG1052,$N1052-95)</f>
        <v>3884</v>
      </c>
      <c r="N1052" s="7">
        <v>5583.9635634029</v>
      </c>
      <c r="O1052" s="7">
        <v>5708.9475468201636</v>
      </c>
      <c r="P1052" s="7">
        <v>8483.56</v>
      </c>
      <c r="Q1052" s="121" t="s">
        <v>392</v>
      </c>
      <c r="R1052">
        <v>1</v>
      </c>
      <c r="S1052">
        <v>1</v>
      </c>
      <c r="T1052">
        <v>1</v>
      </c>
      <c r="U1052" t="e">
        <f t="shared" ref="U1052:U1115" si="1427">ROUND(M1052*POWER(CF_heat,Q1052),0)</f>
        <v>#VALUE!</v>
      </c>
      <c r="V1052">
        <f t="shared" ref="V1052:V1115" si="1428">ROUND(N1052*POWER(CF_heat,R1052),0)</f>
        <v>3073</v>
      </c>
      <c r="W1052">
        <f t="shared" ref="W1052:W1115" si="1429">ROUND(O1052*POWER(CF_heat,S1052),0)</f>
        <v>3142</v>
      </c>
      <c r="X1052">
        <f t="shared" ref="X1052:X1115" si="1430">ROUND(P1052*POWER(CF_heat,T1052),0)</f>
        <v>4669</v>
      </c>
      <c r="Y1052" t="e">
        <f t="shared" si="1404"/>
        <v>#VALUE!</v>
      </c>
      <c r="Z1052">
        <f t="shared" si="1405"/>
        <v>529</v>
      </c>
      <c r="AA1052">
        <f t="shared" si="1406"/>
        <v>540</v>
      </c>
      <c r="AB1052" s="8">
        <f t="shared" si="1407"/>
        <v>803</v>
      </c>
      <c r="AC1052" s="213" t="e">
        <f t="shared" si="1343"/>
        <v>#VALUE!</v>
      </c>
      <c r="AD1052" s="213">
        <f t="shared" si="1344"/>
        <v>1.3385889769886199</v>
      </c>
      <c r="AE1052" s="213">
        <f t="shared" si="1345"/>
        <v>1.3944116228585968</v>
      </c>
      <c r="AF1052" s="213">
        <f t="shared" si="1346"/>
        <v>3.0663100539172023</v>
      </c>
      <c r="AG1052" s="167">
        <f t="shared" ref="AG1052:AG1115" si="1431">IF($G1052=$CO$103,CP$103,IF($G1052=$CO$104,CP$104,IF($G1052=$CO$105,CP$105,IF($G1052=$CO$107,CP$107,IF($G1052=$CO$108,CP$108,IF($G1052=$CO$109,CP$109,IF($G1052=$CO$111,CP$111,IF($G1052=$CO$112,CP$112,IF($G1052=$CO$113,CP$113,IF($G1052=$CO$115,CP$115,IF($G1052=$CO$116,CP$116,IF($G1052=$CO$117,CP$117,IF($G1052=$CO$119,CP$119,IF($G1052=$CO$120,CP$120,))))))))))))))</f>
        <v>2.0829999999999999E-4</v>
      </c>
      <c r="AH1052" s="167">
        <f t="shared" ref="AH1052:AH1115" si="1432">IF($G1052=$CO$103,CQ$103,IF($G1052=$CO$104,CQ$104,IF($G1052=$CO$105,CQ$105,IF($G1052=$CO$107,CQ$107,IF($G1052=$CO$108,CQ$108,IF($G1052=$CO$109,CQ$109,IF($G1052=$CO$111,CQ$111,IF($G1052=$CO$112,CQ$112,IF($G1052=$CO$113,CQ$113,IF($G1052=$CO$115,CQ$115,IF($G1052=$CO$116,CQ$116,IF($G1052=$CO$117,CQ$117,IF($G1052=$CO$119,CQ$119,IF($G1052=$CO$120,CQ$120,))))))))))))))</f>
        <v>1.724</v>
      </c>
      <c r="AI1052" s="167">
        <f t="shared" ref="AI1052:AI1115" si="1433">IF($G1052=$CO$103,CR$103,IF($G1052=$CO$104,CR$104,IF($G1052=$CO$105,CR$105,IF($G1052=$CO$107,CR$107,IF($G1052=$CO$108,CR$108,IF($G1052=$CO$109,CR$109,IF($G1052=$CO$111,CR$111,IF($G1052=$CO$112,CR$112,IF($G1052=$CO$113,CR$113,IF($G1052=$CO$115,CR$115,IF($G1052=$CO$116,CR$116,IF($G1052=$CO$117,CR$117,IF($G1052=$CO$119,CR$119,IF($G1052=$CO$120,CR$120,))))))))))))))</f>
        <v>2</v>
      </c>
      <c r="AJ1052" s="167">
        <f t="shared" ref="AJ1052:AJ1115" si="1434">IF($G1052=$CO$103,CS$103,IF($G1052=$CO$104,CS$104,IF($G1052=$CO$105,CS$105,IF($G1052=$CO$107,CS$107,IF($G1052=$CO$108,CS$108,IF($G1052=$CO$109,CS$109,IF($G1052=$CO$111,CS$111,IF($G1052=$CO$112,CS$112,IF($G1052=$CO$113,CS$113,IF($G1052=$CO$115,CS$115,IF($G1052=$CO$116,CS$116,IF($G1052=$CO$117,CS$117,IF($G1052=$CO$119,CS$119,IF($G1052=$CO$120,CS$120,))))))))))))))</f>
        <v>4.6182900000000003E-4</v>
      </c>
      <c r="AK1052" s="115">
        <f t="shared" ref="AK1052:AM1052" si="1435">AK954</f>
        <v>762.23344503523219</v>
      </c>
      <c r="AL1052" s="7">
        <f t="shared" si="1435"/>
        <v>779.29426056038062</v>
      </c>
      <c r="AM1052" s="7">
        <f t="shared" si="1435"/>
        <v>1158.04</v>
      </c>
      <c r="AN1052">
        <v>1</v>
      </c>
      <c r="AO1052">
        <v>1</v>
      </c>
      <c r="AP1052">
        <v>1</v>
      </c>
      <c r="AQ1052">
        <f t="shared" ref="AQ1052:AR1115" si="1436">ROUND(AK1052*POWER(CF_cool,AN1052),0)</f>
        <v>858</v>
      </c>
      <c r="AR1052">
        <f t="shared" si="1436"/>
        <v>878</v>
      </c>
      <c r="AS1052">
        <f t="shared" si="1390"/>
        <v>1304</v>
      </c>
      <c r="AT1052">
        <f t="shared" si="1409"/>
        <v>369</v>
      </c>
      <c r="AU1052">
        <f t="shared" si="1410"/>
        <v>378</v>
      </c>
      <c r="AV1052" s="8">
        <f t="shared" si="1411"/>
        <v>561</v>
      </c>
      <c r="AW1052" s="213">
        <f t="shared" si="1348"/>
        <v>0.6549755637986</v>
      </c>
      <c r="AX1052" s="213">
        <f t="shared" si="1349"/>
        <v>0.68704587500546821</v>
      </c>
      <c r="AY1052" s="213">
        <f t="shared" si="1350"/>
        <v>1.5041307370183896</v>
      </c>
      <c r="AZ1052" s="119">
        <f t="shared" si="1364"/>
        <v>0.5</v>
      </c>
      <c r="BA1052" s="1">
        <v>19.3</v>
      </c>
      <c r="BB1052">
        <v>20.399999999999999</v>
      </c>
      <c r="BC1052">
        <v>34.5</v>
      </c>
      <c r="BE1052" s="7">
        <v>4855</v>
      </c>
      <c r="BG1052" s="123">
        <f t="shared" ref="BG1052:BG1115" si="1437">IF(G1052=10,0.9,IF(G1052=11,0.68,IF(G1052=15,0.8,IF(G1052=16,0.68,IF(G1052=20,0.8,IF(G1052=21,0.8))))))</f>
        <v>0.8</v>
      </c>
      <c r="BJ1052">
        <v>0</v>
      </c>
      <c r="BK1052">
        <v>10</v>
      </c>
      <c r="BL1052">
        <v>10.6</v>
      </c>
      <c r="BM1052">
        <v>21.85</v>
      </c>
      <c r="BO1052">
        <f t="shared" si="1354"/>
        <v>1</v>
      </c>
      <c r="BP1052">
        <f t="shared" si="1354"/>
        <v>1</v>
      </c>
      <c r="BQ1052">
        <f t="shared" si="1354"/>
        <v>1</v>
      </c>
      <c r="BR1052">
        <f t="shared" ref="BR1052:BR1115" si="1438">AQ1052/BO1052</f>
        <v>858</v>
      </c>
      <c r="BS1052">
        <f t="shared" si="1351"/>
        <v>878</v>
      </c>
      <c r="BT1052">
        <f t="shared" si="1352"/>
        <v>1304</v>
      </c>
      <c r="BV1052">
        <f t="shared" ref="BV1052:BV1115" si="1439">BR1052-AQ1052</f>
        <v>0</v>
      </c>
      <c r="BW1052">
        <f t="shared" ref="BW1052:BW1115" si="1440">BS1052-AR1052</f>
        <v>0</v>
      </c>
      <c r="BX1052">
        <f t="shared" ref="BX1052:BX1115" si="1441">BT1052-AS1052</f>
        <v>0</v>
      </c>
      <c r="BY1052">
        <f t="shared" si="1418"/>
        <v>1</v>
      </c>
    </row>
    <row r="1053" spans="1:77" x14ac:dyDescent="0.25">
      <c r="A1053" t="str">
        <f t="shared" ref="A1053:A1116" si="1442">CONCATENATE(D1053,E1053,G1053)</f>
        <v>35016</v>
      </c>
      <c r="D1053">
        <v>3</v>
      </c>
      <c r="E1053">
        <v>50</v>
      </c>
      <c r="F1053">
        <v>40.5</v>
      </c>
      <c r="G1053">
        <v>16</v>
      </c>
      <c r="H1053">
        <v>16.5</v>
      </c>
      <c r="I1053">
        <v>0</v>
      </c>
      <c r="J1053">
        <v>26</v>
      </c>
      <c r="K1053">
        <v>30</v>
      </c>
      <c r="L1053">
        <v>48.9</v>
      </c>
      <c r="M1053" s="115">
        <f t="shared" si="1426"/>
        <v>3613.5200000000004</v>
      </c>
      <c r="N1053" s="7">
        <v>8165.5551181941737</v>
      </c>
      <c r="O1053" s="7">
        <v>8348.321999442087</v>
      </c>
      <c r="P1053" s="7">
        <v>12405.7</v>
      </c>
      <c r="Q1053" s="121" t="s">
        <v>392</v>
      </c>
      <c r="R1053">
        <v>1</v>
      </c>
      <c r="S1053">
        <v>1</v>
      </c>
      <c r="T1053">
        <v>1</v>
      </c>
      <c r="U1053" t="e">
        <f t="shared" si="1427"/>
        <v>#VALUE!</v>
      </c>
      <c r="V1053">
        <f t="shared" si="1428"/>
        <v>4494</v>
      </c>
      <c r="W1053">
        <f t="shared" si="1429"/>
        <v>4594</v>
      </c>
      <c r="X1053">
        <f t="shared" si="1430"/>
        <v>6827</v>
      </c>
      <c r="Y1053" t="e">
        <f t="shared" si="1404"/>
        <v>#VALUE!</v>
      </c>
      <c r="Z1053">
        <f t="shared" si="1405"/>
        <v>773</v>
      </c>
      <c r="AA1053">
        <f t="shared" si="1406"/>
        <v>790</v>
      </c>
      <c r="AB1053" s="8">
        <f t="shared" si="1407"/>
        <v>1174</v>
      </c>
      <c r="AC1053" s="213" t="e">
        <f t="shared" ref="AC1053:AC1116" si="1443">(($AG1053*(Y1053^$AH1053)*((($F1053-14.4)*$AI1053)/100))+($AJ1053*(Y1053^2)))*0.0098</f>
        <v>#VALUE!</v>
      </c>
      <c r="AD1053" s="213">
        <f t="shared" ref="AD1053:AD1116" si="1444">(($AG1053*(Z1053^$AH1053)*((($E1053-14.4)*$AI1053)/100))+($AJ1053*(Z1053^2)))*0.0098</f>
        <v>8.4330193549336983</v>
      </c>
      <c r="AE1053" s="213">
        <f t="shared" ref="AE1053:AE1116" si="1445">(($AG1053*(AA1053^$AH1053)*((($E1053-14.4)*$AI1053)/100))+($AJ1053*(AA1053^2)))*0.0098</f>
        <v>8.806287447766767</v>
      </c>
      <c r="AF1053" s="213">
        <f t="shared" ref="AF1053:AF1116" si="1446">(($AG1053*(AB1053^$AH1053)*((($E1053-14.4)*$AI1053)/100))+($AJ1053*(AB1053^2)))*0.0098</f>
        <v>19.382193212805685</v>
      </c>
      <c r="AG1053" s="167">
        <f t="shared" si="1431"/>
        <v>2.0829999999999999E-4</v>
      </c>
      <c r="AH1053" s="167">
        <f t="shared" si="1432"/>
        <v>1.724</v>
      </c>
      <c r="AI1053" s="167">
        <f t="shared" si="1433"/>
        <v>4</v>
      </c>
      <c r="AJ1053" s="167">
        <f t="shared" si="1434"/>
        <v>1.392796E-3</v>
      </c>
      <c r="AK1053" s="115">
        <f t="shared" ref="AK1053:AM1053" si="1447">AK955</f>
        <v>1250</v>
      </c>
      <c r="AL1053" s="7">
        <f t="shared" si="1447"/>
        <v>1278</v>
      </c>
      <c r="AM1053" s="7">
        <f t="shared" si="1447"/>
        <v>1900</v>
      </c>
      <c r="AN1053">
        <v>1</v>
      </c>
      <c r="AO1053">
        <v>1</v>
      </c>
      <c r="AP1053">
        <v>1</v>
      </c>
      <c r="AQ1053">
        <f t="shared" si="1436"/>
        <v>1408</v>
      </c>
      <c r="AR1053">
        <f t="shared" si="1436"/>
        <v>1439</v>
      </c>
      <c r="AS1053">
        <f t="shared" si="1390"/>
        <v>2140</v>
      </c>
      <c r="AT1053">
        <f t="shared" si="1409"/>
        <v>605</v>
      </c>
      <c r="AU1053">
        <f t="shared" si="1410"/>
        <v>619</v>
      </c>
      <c r="AV1053" s="8">
        <f t="shared" si="1411"/>
        <v>920</v>
      </c>
      <c r="AW1053" s="213">
        <f t="shared" ref="AW1053:AW1116" si="1448">(($AG1053*(AT1053^$AH1053)*((($E1053-14.4)*$AI1053)/100))+($AJ1053*(AT1053^2)))*0.0098</f>
        <v>5.1776452439322451</v>
      </c>
      <c r="AX1053" s="213">
        <f t="shared" ref="AX1053:AX1116" si="1449">(($AG1053*(AU1053^$AH1053)*((($E1053-14.4)*$AI1053)/100))+($AJ1053*(AU1053^2)))*0.0098</f>
        <v>5.4188476637414897</v>
      </c>
      <c r="AY1053" s="213">
        <f t="shared" ref="AY1053:AY1116" si="1450">(($AG1053*(AV1053^$AH1053)*((($E1053-14.4)*$AI1053)/100))+($AJ1053*(AV1053^2)))*0.0098</f>
        <v>11.92695959147011</v>
      </c>
      <c r="AZ1053" s="119">
        <f t="shared" si="1364"/>
        <v>1</v>
      </c>
      <c r="BA1053" s="1">
        <v>19.3</v>
      </c>
      <c r="BB1053">
        <v>20.399999999999999</v>
      </c>
      <c r="BC1053">
        <v>34.5</v>
      </c>
      <c r="BE1053" s="7">
        <v>5314</v>
      </c>
      <c r="BG1053" s="123">
        <f t="shared" si="1437"/>
        <v>0.68</v>
      </c>
      <c r="BJ1053">
        <v>0</v>
      </c>
      <c r="BK1053">
        <v>10</v>
      </c>
      <c r="BL1053">
        <v>10.6</v>
      </c>
      <c r="BM1053">
        <v>21.85</v>
      </c>
      <c r="BO1053">
        <f t="shared" si="1354"/>
        <v>1</v>
      </c>
      <c r="BP1053">
        <f t="shared" si="1354"/>
        <v>1</v>
      </c>
      <c r="BQ1053">
        <f t="shared" si="1354"/>
        <v>1</v>
      </c>
      <c r="BR1053">
        <f t="shared" si="1438"/>
        <v>1408</v>
      </c>
      <c r="BS1053">
        <f t="shared" ref="BS1053:BS1116" si="1451">AR1053/BP1053</f>
        <v>1439</v>
      </c>
      <c r="BT1053">
        <f t="shared" ref="BT1053:BT1116" si="1452">AS1053/BQ1053</f>
        <v>2140</v>
      </c>
      <c r="BV1053">
        <f t="shared" si="1439"/>
        <v>0</v>
      </c>
      <c r="BW1053">
        <f t="shared" si="1440"/>
        <v>0</v>
      </c>
      <c r="BX1053">
        <f t="shared" si="1441"/>
        <v>0</v>
      </c>
      <c r="BY1053">
        <f t="shared" si="1418"/>
        <v>1</v>
      </c>
    </row>
    <row r="1054" spans="1:77" x14ac:dyDescent="0.25">
      <c r="A1054" t="str">
        <f t="shared" si="1442"/>
        <v>35020</v>
      </c>
      <c r="D1054">
        <v>3</v>
      </c>
      <c r="E1054">
        <v>50</v>
      </c>
      <c r="F1054">
        <v>40.5</v>
      </c>
      <c r="G1054">
        <v>20</v>
      </c>
      <c r="H1054">
        <v>21.5</v>
      </c>
      <c r="I1054">
        <v>0</v>
      </c>
      <c r="J1054">
        <v>26</v>
      </c>
      <c r="K1054">
        <v>30</v>
      </c>
      <c r="L1054">
        <v>48.9</v>
      </c>
      <c r="M1054" s="115">
        <f t="shared" si="1426"/>
        <v>5432</v>
      </c>
      <c r="N1054" s="7">
        <v>7236.8592000000008</v>
      </c>
      <c r="O1054" s="7">
        <v>7990.1253664397382</v>
      </c>
      <c r="P1054" s="7">
        <v>10642.44</v>
      </c>
      <c r="Q1054" s="121" t="s">
        <v>392</v>
      </c>
      <c r="R1054">
        <v>1</v>
      </c>
      <c r="S1054">
        <v>1</v>
      </c>
      <c r="T1054">
        <v>1</v>
      </c>
      <c r="U1054" t="e">
        <f t="shared" si="1427"/>
        <v>#VALUE!</v>
      </c>
      <c r="V1054">
        <f t="shared" si="1428"/>
        <v>3983</v>
      </c>
      <c r="W1054">
        <f t="shared" si="1429"/>
        <v>4397</v>
      </c>
      <c r="X1054">
        <f t="shared" si="1430"/>
        <v>5857</v>
      </c>
      <c r="Y1054" t="e">
        <f t="shared" si="1404"/>
        <v>#VALUE!</v>
      </c>
      <c r="Z1054">
        <f t="shared" si="1405"/>
        <v>685</v>
      </c>
      <c r="AA1054">
        <f t="shared" si="1406"/>
        <v>756</v>
      </c>
      <c r="AB1054" s="8">
        <f t="shared" si="1407"/>
        <v>1007</v>
      </c>
      <c r="AC1054" s="213" t="e">
        <f t="shared" si="1443"/>
        <v>#VALUE!</v>
      </c>
      <c r="AD1054" s="213">
        <f t="shared" si="1444"/>
        <v>1.7997822638712575</v>
      </c>
      <c r="AE1054" s="213">
        <f t="shared" si="1445"/>
        <v>2.189971412136813</v>
      </c>
      <c r="AF1054" s="213">
        <f t="shared" si="1446"/>
        <v>3.8746090616615922</v>
      </c>
      <c r="AG1054" s="167">
        <f t="shared" si="1431"/>
        <v>1.2760000000000001E-4</v>
      </c>
      <c r="AH1054" s="167">
        <f t="shared" si="1432"/>
        <v>1.7219</v>
      </c>
      <c r="AI1054" s="167">
        <f t="shared" si="1433"/>
        <v>2</v>
      </c>
      <c r="AJ1054" s="167">
        <f t="shared" si="1434"/>
        <v>3.76611E-4</v>
      </c>
      <c r="AK1054" s="115">
        <f t="shared" ref="AK1054:AM1054" si="1453">AK956</f>
        <v>894.36320000000012</v>
      </c>
      <c r="AL1054" s="7">
        <f t="shared" si="1453"/>
        <v>987.455178225689</v>
      </c>
      <c r="AM1054" s="7">
        <f t="shared" si="1453"/>
        <v>1315.24</v>
      </c>
      <c r="AN1054">
        <v>1</v>
      </c>
      <c r="AO1054">
        <v>1</v>
      </c>
      <c r="AP1054">
        <v>1</v>
      </c>
      <c r="AQ1054">
        <f t="shared" si="1436"/>
        <v>1007</v>
      </c>
      <c r="AR1054">
        <f t="shared" si="1436"/>
        <v>1112</v>
      </c>
      <c r="AS1054">
        <f t="shared" si="1390"/>
        <v>1481</v>
      </c>
      <c r="AT1054">
        <f t="shared" si="1409"/>
        <v>433</v>
      </c>
      <c r="AU1054">
        <f t="shared" si="1410"/>
        <v>478</v>
      </c>
      <c r="AV1054" s="8">
        <f t="shared" si="1411"/>
        <v>637</v>
      </c>
      <c r="AW1054" s="213">
        <f t="shared" si="1448"/>
        <v>0.72283709264074802</v>
      </c>
      <c r="AX1054" s="213">
        <f t="shared" si="1449"/>
        <v>0.87986763906181664</v>
      </c>
      <c r="AY1054" s="213">
        <f t="shared" si="1450"/>
        <v>1.5575869945719987</v>
      </c>
      <c r="AZ1054" s="119">
        <f t="shared" si="1364"/>
        <v>0.7</v>
      </c>
      <c r="BA1054" s="1">
        <v>19.3</v>
      </c>
      <c r="BB1054">
        <v>20.399999999999999</v>
      </c>
      <c r="BC1054">
        <v>34.5</v>
      </c>
      <c r="BE1054" s="7">
        <v>6790</v>
      </c>
      <c r="BG1054" s="123">
        <f t="shared" si="1437"/>
        <v>0.8</v>
      </c>
      <c r="BJ1054">
        <v>0</v>
      </c>
      <c r="BK1054">
        <v>10</v>
      </c>
      <c r="BL1054">
        <v>10.6</v>
      </c>
      <c r="BM1054">
        <v>21.85</v>
      </c>
      <c r="BO1054">
        <f t="shared" ref="BO1054:BQ1117" si="1454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054">
        <f t="shared" si="1454"/>
        <v>1</v>
      </c>
      <c r="BQ1054">
        <f t="shared" si="1454"/>
        <v>1</v>
      </c>
      <c r="BR1054">
        <f t="shared" si="1438"/>
        <v>1007</v>
      </c>
      <c r="BS1054">
        <f t="shared" si="1451"/>
        <v>1112</v>
      </c>
      <c r="BT1054">
        <f t="shared" si="1452"/>
        <v>1481</v>
      </c>
      <c r="BV1054">
        <f t="shared" si="1439"/>
        <v>0</v>
      </c>
      <c r="BW1054">
        <f t="shared" si="1440"/>
        <v>0</v>
      </c>
      <c r="BX1054">
        <f t="shared" si="1441"/>
        <v>0</v>
      </c>
      <c r="BY1054">
        <f t="shared" si="1418"/>
        <v>1</v>
      </c>
    </row>
    <row r="1055" spans="1:77" x14ac:dyDescent="0.25">
      <c r="A1055" t="str">
        <f t="shared" si="1442"/>
        <v>35021</v>
      </c>
      <c r="D1055">
        <v>3</v>
      </c>
      <c r="E1055">
        <v>50</v>
      </c>
      <c r="F1055">
        <v>40.5</v>
      </c>
      <c r="G1055">
        <v>21</v>
      </c>
      <c r="H1055">
        <v>21.5</v>
      </c>
      <c r="I1055">
        <v>0</v>
      </c>
      <c r="J1055">
        <v>26</v>
      </c>
      <c r="K1055">
        <v>30</v>
      </c>
      <c r="L1055">
        <v>48.1</v>
      </c>
      <c r="M1055" s="115">
        <f t="shared" si="1426"/>
        <v>5784</v>
      </c>
      <c r="N1055" s="7">
        <v>10516.06232539558</v>
      </c>
      <c r="O1055" s="7">
        <v>10751.439821034392</v>
      </c>
      <c r="P1055" s="7">
        <v>15976.76</v>
      </c>
      <c r="Q1055" s="121" t="s">
        <v>392</v>
      </c>
      <c r="R1055">
        <v>1</v>
      </c>
      <c r="S1055">
        <v>1</v>
      </c>
      <c r="T1055">
        <v>1</v>
      </c>
      <c r="U1055" t="e">
        <f t="shared" si="1427"/>
        <v>#VALUE!</v>
      </c>
      <c r="V1055">
        <f t="shared" si="1428"/>
        <v>5787</v>
      </c>
      <c r="W1055">
        <f t="shared" si="1429"/>
        <v>5917</v>
      </c>
      <c r="X1055">
        <f t="shared" si="1430"/>
        <v>8793</v>
      </c>
      <c r="Y1055" t="e">
        <f t="shared" si="1404"/>
        <v>#VALUE!</v>
      </c>
      <c r="Z1055">
        <f t="shared" si="1405"/>
        <v>995</v>
      </c>
      <c r="AA1055">
        <f t="shared" si="1406"/>
        <v>1018</v>
      </c>
      <c r="AB1055" s="8">
        <f t="shared" si="1407"/>
        <v>1512</v>
      </c>
      <c r="AC1055" s="213" t="e">
        <f t="shared" si="1443"/>
        <v>#VALUE!</v>
      </c>
      <c r="AD1055" s="213">
        <f t="shared" si="1444"/>
        <v>5.247450366395265</v>
      </c>
      <c r="AE1055" s="213">
        <f t="shared" si="1445"/>
        <v>5.491135412407866</v>
      </c>
      <c r="AF1055" s="213">
        <f t="shared" si="1446"/>
        <v>12.051711142886694</v>
      </c>
      <c r="AG1055" s="167">
        <f t="shared" si="1431"/>
        <v>1.2760000000000001E-4</v>
      </c>
      <c r="AH1055" s="167">
        <f t="shared" si="1432"/>
        <v>1.7219</v>
      </c>
      <c r="AI1055" s="167">
        <f t="shared" si="1433"/>
        <v>4</v>
      </c>
      <c r="AJ1055" s="167">
        <f t="shared" si="1434"/>
        <v>5.1420100000000005E-4</v>
      </c>
      <c r="AK1055" s="115">
        <f t="shared" ref="AK1055:AM1055" si="1455">AK957</f>
        <v>1261.7808956926551</v>
      </c>
      <c r="AL1055" s="7">
        <f t="shared" si="1455"/>
        <v>1290.0229142432502</v>
      </c>
      <c r="AM1055" s="7">
        <f t="shared" si="1455"/>
        <v>1916.9885000000002</v>
      </c>
      <c r="AN1055">
        <v>1</v>
      </c>
      <c r="AO1055">
        <v>1</v>
      </c>
      <c r="AP1055">
        <v>1</v>
      </c>
      <c r="AQ1055">
        <f t="shared" si="1436"/>
        <v>1421</v>
      </c>
      <c r="AR1055">
        <f t="shared" si="1436"/>
        <v>1453</v>
      </c>
      <c r="AS1055">
        <f t="shared" si="1390"/>
        <v>2159</v>
      </c>
      <c r="AT1055">
        <f t="shared" si="1409"/>
        <v>611</v>
      </c>
      <c r="AU1055">
        <f t="shared" si="1410"/>
        <v>625</v>
      </c>
      <c r="AV1055" s="8">
        <f t="shared" si="1411"/>
        <v>928</v>
      </c>
      <c r="AW1055" s="213">
        <f t="shared" si="1448"/>
        <v>1.9928810895608433</v>
      </c>
      <c r="AX1055" s="213">
        <f t="shared" si="1449"/>
        <v>2.0845204425894801</v>
      </c>
      <c r="AY1055" s="213">
        <f t="shared" si="1450"/>
        <v>4.5689542766968234</v>
      </c>
      <c r="AZ1055" s="119">
        <f t="shared" si="1364"/>
        <v>1.3</v>
      </c>
      <c r="BA1055" s="1">
        <v>19.3</v>
      </c>
      <c r="BB1055">
        <v>20.399999999999999</v>
      </c>
      <c r="BC1055">
        <v>34.5</v>
      </c>
      <c r="BE1055" s="7">
        <v>7230</v>
      </c>
      <c r="BG1055" s="123">
        <f t="shared" si="1437"/>
        <v>0.8</v>
      </c>
      <c r="BJ1055">
        <v>0</v>
      </c>
      <c r="BK1055">
        <v>10</v>
      </c>
      <c r="BL1055">
        <v>10.6</v>
      </c>
      <c r="BM1055">
        <v>21.85</v>
      </c>
      <c r="BO1055">
        <f t="shared" si="1454"/>
        <v>1</v>
      </c>
      <c r="BP1055">
        <f t="shared" si="1454"/>
        <v>1</v>
      </c>
      <c r="BQ1055">
        <f t="shared" si="1454"/>
        <v>1</v>
      </c>
      <c r="BR1055">
        <f t="shared" si="1438"/>
        <v>1421</v>
      </c>
      <c r="BS1055">
        <f t="shared" si="1451"/>
        <v>1453</v>
      </c>
      <c r="BT1055">
        <f t="shared" si="1452"/>
        <v>2159</v>
      </c>
      <c r="BV1055">
        <f t="shared" si="1439"/>
        <v>0</v>
      </c>
      <c r="BW1055">
        <f t="shared" si="1440"/>
        <v>0</v>
      </c>
      <c r="BX1055">
        <f t="shared" si="1441"/>
        <v>0</v>
      </c>
      <c r="BY1055">
        <f t="shared" si="1418"/>
        <v>1</v>
      </c>
    </row>
    <row r="1056" spans="1:77" x14ac:dyDescent="0.25">
      <c r="A1056" t="str">
        <f t="shared" si="1442"/>
        <v>35010</v>
      </c>
      <c r="D1056">
        <v>3</v>
      </c>
      <c r="E1056">
        <v>50</v>
      </c>
      <c r="F1056">
        <v>40.5</v>
      </c>
      <c r="G1056">
        <v>10</v>
      </c>
      <c r="H1056">
        <v>11.5</v>
      </c>
      <c r="I1056">
        <v>0</v>
      </c>
      <c r="J1056">
        <v>26</v>
      </c>
      <c r="K1056">
        <v>30</v>
      </c>
      <c r="L1056">
        <v>47.8</v>
      </c>
      <c r="M1056" s="115">
        <f t="shared" si="1426"/>
        <v>2905.2000000000003</v>
      </c>
      <c r="N1056" s="7">
        <v>4485</v>
      </c>
      <c r="O1056" s="7">
        <v>4951</v>
      </c>
      <c r="P1056" s="7">
        <v>6595</v>
      </c>
      <c r="Q1056" s="121" t="s">
        <v>392</v>
      </c>
      <c r="R1056">
        <v>1</v>
      </c>
      <c r="S1056">
        <v>1</v>
      </c>
      <c r="T1056">
        <v>1</v>
      </c>
      <c r="U1056" t="e">
        <f t="shared" si="1427"/>
        <v>#VALUE!</v>
      </c>
      <c r="V1056">
        <f t="shared" si="1428"/>
        <v>2468</v>
      </c>
      <c r="W1056">
        <f t="shared" si="1429"/>
        <v>2725</v>
      </c>
      <c r="X1056">
        <f t="shared" si="1430"/>
        <v>3629</v>
      </c>
      <c r="Y1056" t="e">
        <f t="shared" si="1404"/>
        <v>#VALUE!</v>
      </c>
      <c r="Z1056">
        <f t="shared" si="1405"/>
        <v>425</v>
      </c>
      <c r="AA1056">
        <f t="shared" si="1406"/>
        <v>469</v>
      </c>
      <c r="AB1056" s="8">
        <f t="shared" si="1407"/>
        <v>624</v>
      </c>
      <c r="AC1056" s="213" t="e">
        <f t="shared" si="1443"/>
        <v>#VALUE!</v>
      </c>
      <c r="AD1056" s="213">
        <f t="shared" si="1444"/>
        <v>0.75061703052813455</v>
      </c>
      <c r="AE1056" s="213">
        <f t="shared" si="1445"/>
        <v>0.91093006854211689</v>
      </c>
      <c r="AF1056" s="213">
        <f t="shared" si="1446"/>
        <v>1.5971492435959576</v>
      </c>
      <c r="AG1056" s="167">
        <f t="shared" si="1431"/>
        <v>3.969E-4</v>
      </c>
      <c r="AH1056" s="167">
        <f t="shared" si="1432"/>
        <v>1.7345999999999999</v>
      </c>
      <c r="AI1056" s="167">
        <f t="shared" si="1433"/>
        <v>2</v>
      </c>
      <c r="AJ1056" s="167">
        <f t="shared" si="1434"/>
        <v>3.6734700000000002E-4</v>
      </c>
      <c r="AK1056" s="115">
        <f t="shared" ref="AK1056:AM1056" si="1456">AK958</f>
        <v>595</v>
      </c>
      <c r="AL1056" s="7">
        <f t="shared" si="1456"/>
        <v>658</v>
      </c>
      <c r="AM1056" s="7">
        <f t="shared" si="1456"/>
        <v>877</v>
      </c>
      <c r="AN1056">
        <v>1</v>
      </c>
      <c r="AO1056">
        <v>1</v>
      </c>
      <c r="AP1056">
        <v>1</v>
      </c>
      <c r="AQ1056">
        <f t="shared" si="1436"/>
        <v>670</v>
      </c>
      <c r="AR1056">
        <f t="shared" si="1436"/>
        <v>741</v>
      </c>
      <c r="AS1056">
        <f t="shared" si="1390"/>
        <v>988</v>
      </c>
      <c r="AT1056">
        <f t="shared" si="1409"/>
        <v>288</v>
      </c>
      <c r="AU1056">
        <f t="shared" si="1410"/>
        <v>319</v>
      </c>
      <c r="AV1056" s="8">
        <f t="shared" si="1411"/>
        <v>425</v>
      </c>
      <c r="AW1056" s="213">
        <f t="shared" si="1448"/>
        <v>0.34970180058324296</v>
      </c>
      <c r="AX1056" s="213">
        <f t="shared" si="1449"/>
        <v>0.42735829590394547</v>
      </c>
      <c r="AY1056" s="213">
        <f t="shared" si="1450"/>
        <v>0.75061703052813455</v>
      </c>
      <c r="AZ1056" s="119">
        <f t="shared" si="1364"/>
        <v>0.3</v>
      </c>
      <c r="BA1056">
        <v>16.2</v>
      </c>
      <c r="BB1056">
        <v>18.600000000000001</v>
      </c>
      <c r="BC1056">
        <v>31.4</v>
      </c>
      <c r="BE1056" s="7">
        <v>3228</v>
      </c>
      <c r="BG1056" s="123">
        <f t="shared" si="1437"/>
        <v>0.9</v>
      </c>
      <c r="BJ1056">
        <v>0</v>
      </c>
      <c r="BK1056">
        <v>10.199999999999999</v>
      </c>
      <c r="BL1056">
        <v>11.9</v>
      </c>
      <c r="BM1056">
        <v>21.85</v>
      </c>
      <c r="BO1056">
        <f t="shared" si="1454"/>
        <v>1</v>
      </c>
      <c r="BP1056">
        <f t="shared" si="1454"/>
        <v>1</v>
      </c>
      <c r="BQ1056">
        <f t="shared" si="1454"/>
        <v>1</v>
      </c>
      <c r="BR1056">
        <f t="shared" si="1438"/>
        <v>670</v>
      </c>
      <c r="BS1056">
        <f t="shared" si="1451"/>
        <v>741</v>
      </c>
      <c r="BT1056">
        <f t="shared" si="1452"/>
        <v>988</v>
      </c>
      <c r="BV1056">
        <f t="shared" si="1439"/>
        <v>0</v>
      </c>
      <c r="BW1056">
        <f t="shared" si="1440"/>
        <v>0</v>
      </c>
      <c r="BX1056">
        <f t="shared" si="1441"/>
        <v>0</v>
      </c>
      <c r="BY1056">
        <f t="shared" si="1418"/>
        <v>1</v>
      </c>
    </row>
    <row r="1057" spans="1:77" x14ac:dyDescent="0.25">
      <c r="A1057" t="str">
        <f t="shared" si="1442"/>
        <v>35011</v>
      </c>
      <c r="D1057">
        <v>3</v>
      </c>
      <c r="E1057">
        <v>50</v>
      </c>
      <c r="F1057">
        <v>40.5</v>
      </c>
      <c r="G1057">
        <v>11</v>
      </c>
      <c r="H1057">
        <v>11.5</v>
      </c>
      <c r="I1057">
        <v>0</v>
      </c>
      <c r="J1057">
        <v>26</v>
      </c>
      <c r="K1057">
        <v>30</v>
      </c>
      <c r="L1057">
        <v>47.8</v>
      </c>
      <c r="M1057" s="115">
        <f t="shared" si="1426"/>
        <v>2827.44</v>
      </c>
      <c r="N1057" s="7">
        <v>6285</v>
      </c>
      <c r="O1057" s="7">
        <v>6939</v>
      </c>
      <c r="P1057" s="7">
        <v>9242</v>
      </c>
      <c r="Q1057" s="121" t="s">
        <v>392</v>
      </c>
      <c r="R1057">
        <v>1</v>
      </c>
      <c r="S1057">
        <v>1</v>
      </c>
      <c r="T1057">
        <v>1</v>
      </c>
      <c r="U1057" t="e">
        <f t="shared" si="1427"/>
        <v>#VALUE!</v>
      </c>
      <c r="V1057">
        <f t="shared" si="1428"/>
        <v>3459</v>
      </c>
      <c r="W1057">
        <f t="shared" si="1429"/>
        <v>3819</v>
      </c>
      <c r="X1057">
        <f t="shared" si="1430"/>
        <v>5086</v>
      </c>
      <c r="Y1057" t="e">
        <f t="shared" si="1404"/>
        <v>#VALUE!</v>
      </c>
      <c r="Z1057">
        <f t="shared" si="1405"/>
        <v>595</v>
      </c>
      <c r="AA1057">
        <f t="shared" si="1406"/>
        <v>657</v>
      </c>
      <c r="AB1057" s="8">
        <f t="shared" si="1407"/>
        <v>875</v>
      </c>
      <c r="AC1057" s="213" t="e">
        <f t="shared" si="1443"/>
        <v>#VALUE!</v>
      </c>
      <c r="AD1057" s="213">
        <f t="shared" si="1444"/>
        <v>2.3522880814408169</v>
      </c>
      <c r="AE1057" s="213">
        <f t="shared" si="1445"/>
        <v>2.8566628692321769</v>
      </c>
      <c r="AF1057" s="213">
        <f t="shared" si="1446"/>
        <v>5.0114190710737461</v>
      </c>
      <c r="AG1057" s="167">
        <f t="shared" si="1431"/>
        <v>3.969E-4</v>
      </c>
      <c r="AH1057" s="167">
        <f t="shared" si="1432"/>
        <v>1.7345999999999999</v>
      </c>
      <c r="AI1057" s="167">
        <f t="shared" si="1433"/>
        <v>4</v>
      </c>
      <c r="AJ1057" s="167">
        <f t="shared" si="1434"/>
        <v>5.7428799999999995E-4</v>
      </c>
      <c r="AK1057" s="115">
        <f t="shared" ref="AK1057:AM1057" si="1457">AK959</f>
        <v>963</v>
      </c>
      <c r="AL1057" s="7">
        <f t="shared" si="1457"/>
        <v>1063</v>
      </c>
      <c r="AM1057" s="7">
        <f t="shared" si="1457"/>
        <v>1416</v>
      </c>
      <c r="AN1057">
        <v>1</v>
      </c>
      <c r="AO1057">
        <v>1</v>
      </c>
      <c r="AP1057">
        <v>1</v>
      </c>
      <c r="AQ1057">
        <f t="shared" si="1436"/>
        <v>1085</v>
      </c>
      <c r="AR1057">
        <f t="shared" si="1436"/>
        <v>1197</v>
      </c>
      <c r="AS1057">
        <f t="shared" si="1390"/>
        <v>1595</v>
      </c>
      <c r="AT1057">
        <f t="shared" si="1409"/>
        <v>467</v>
      </c>
      <c r="AU1057">
        <f t="shared" si="1410"/>
        <v>515</v>
      </c>
      <c r="AV1057" s="8">
        <f t="shared" si="1411"/>
        <v>686</v>
      </c>
      <c r="AW1057" s="213">
        <f t="shared" si="1448"/>
        <v>1.4637916803579651</v>
      </c>
      <c r="AX1057" s="213">
        <f t="shared" si="1449"/>
        <v>1.7727953849326221</v>
      </c>
      <c r="AY1057" s="213">
        <f t="shared" si="1450"/>
        <v>3.1091047228295445</v>
      </c>
      <c r="AZ1057" s="119">
        <f t="shared" si="1364"/>
        <v>0.7</v>
      </c>
      <c r="BA1057">
        <v>16.2</v>
      </c>
      <c r="BB1057">
        <v>18.600000000000001</v>
      </c>
      <c r="BC1057">
        <v>31.4</v>
      </c>
      <c r="BE1057" s="7">
        <v>4158</v>
      </c>
      <c r="BG1057" s="123">
        <f t="shared" si="1437"/>
        <v>0.68</v>
      </c>
      <c r="BJ1057">
        <v>0</v>
      </c>
      <c r="BK1057">
        <v>10.199999999999999</v>
      </c>
      <c r="BL1057">
        <v>11.9</v>
      </c>
      <c r="BM1057">
        <v>21.85</v>
      </c>
      <c r="BO1057">
        <f t="shared" si="1454"/>
        <v>1</v>
      </c>
      <c r="BP1057">
        <f t="shared" si="1454"/>
        <v>1</v>
      </c>
      <c r="BQ1057">
        <f t="shared" si="1454"/>
        <v>1</v>
      </c>
      <c r="BR1057">
        <f t="shared" si="1438"/>
        <v>1085</v>
      </c>
      <c r="BS1057">
        <f t="shared" si="1451"/>
        <v>1197</v>
      </c>
      <c r="BT1057">
        <f t="shared" si="1452"/>
        <v>1595</v>
      </c>
      <c r="BV1057">
        <f t="shared" si="1439"/>
        <v>0</v>
      </c>
      <c r="BW1057">
        <f t="shared" si="1440"/>
        <v>0</v>
      </c>
      <c r="BX1057">
        <f t="shared" si="1441"/>
        <v>0</v>
      </c>
      <c r="BY1057">
        <f t="shared" si="1418"/>
        <v>1</v>
      </c>
    </row>
    <row r="1058" spans="1:77" x14ac:dyDescent="0.25">
      <c r="A1058" t="str">
        <f t="shared" si="1442"/>
        <v>35015</v>
      </c>
      <c r="D1058">
        <v>3</v>
      </c>
      <c r="E1058">
        <v>50</v>
      </c>
      <c r="F1058">
        <v>40.5</v>
      </c>
      <c r="G1058">
        <v>15</v>
      </c>
      <c r="H1058">
        <v>16.5</v>
      </c>
      <c r="I1058">
        <v>0</v>
      </c>
      <c r="J1058">
        <v>26</v>
      </c>
      <c r="K1058">
        <v>30</v>
      </c>
      <c r="L1058">
        <v>48.9</v>
      </c>
      <c r="M1058" s="115">
        <f t="shared" si="1426"/>
        <v>4161.6000000000004</v>
      </c>
      <c r="N1058" s="7">
        <v>5796</v>
      </c>
      <c r="O1058" s="7">
        <v>5926</v>
      </c>
      <c r="P1058" s="7">
        <v>8806</v>
      </c>
      <c r="Q1058" s="121" t="s">
        <v>392</v>
      </c>
      <c r="R1058">
        <v>1</v>
      </c>
      <c r="S1058">
        <v>1</v>
      </c>
      <c r="T1058">
        <v>1</v>
      </c>
      <c r="U1058" t="e">
        <f t="shared" si="1427"/>
        <v>#VALUE!</v>
      </c>
      <c r="V1058">
        <f t="shared" si="1428"/>
        <v>3190</v>
      </c>
      <c r="W1058">
        <f t="shared" si="1429"/>
        <v>3261</v>
      </c>
      <c r="X1058">
        <f t="shared" si="1430"/>
        <v>4846</v>
      </c>
      <c r="Y1058" t="e">
        <f t="shared" si="1404"/>
        <v>#VALUE!</v>
      </c>
      <c r="Z1058">
        <f t="shared" si="1405"/>
        <v>549</v>
      </c>
      <c r="AA1058">
        <f t="shared" si="1406"/>
        <v>561</v>
      </c>
      <c r="AB1058" s="8">
        <f t="shared" si="1407"/>
        <v>834</v>
      </c>
      <c r="AC1058" s="213" t="e">
        <f t="shared" si="1443"/>
        <v>#VALUE!</v>
      </c>
      <c r="AD1058" s="213">
        <f t="shared" si="1444"/>
        <v>1.4409281321549072</v>
      </c>
      <c r="AE1058" s="213">
        <f t="shared" si="1445"/>
        <v>1.5041307370183896</v>
      </c>
      <c r="AF1058" s="213">
        <f t="shared" si="1446"/>
        <v>3.3059713606151733</v>
      </c>
      <c r="AG1058" s="167">
        <f t="shared" si="1431"/>
        <v>2.0829999999999999E-4</v>
      </c>
      <c r="AH1058" s="167">
        <f t="shared" si="1432"/>
        <v>1.724</v>
      </c>
      <c r="AI1058" s="167">
        <f t="shared" si="1433"/>
        <v>2</v>
      </c>
      <c r="AJ1058" s="167">
        <f t="shared" si="1434"/>
        <v>4.6182900000000003E-4</v>
      </c>
      <c r="AK1058" s="115">
        <f t="shared" ref="AK1058:AM1058" si="1458">AK960</f>
        <v>771</v>
      </c>
      <c r="AL1058" s="7">
        <f t="shared" si="1458"/>
        <v>788</v>
      </c>
      <c r="AM1058" s="7">
        <f t="shared" si="1458"/>
        <v>1171</v>
      </c>
      <c r="AN1058">
        <v>1</v>
      </c>
      <c r="AO1058">
        <v>1</v>
      </c>
      <c r="AP1058">
        <v>1</v>
      </c>
      <c r="AQ1058">
        <f t="shared" si="1436"/>
        <v>868</v>
      </c>
      <c r="AR1058">
        <f t="shared" si="1436"/>
        <v>887</v>
      </c>
      <c r="AS1058">
        <f t="shared" si="1390"/>
        <v>1319</v>
      </c>
      <c r="AT1058">
        <f t="shared" si="1409"/>
        <v>373</v>
      </c>
      <c r="AU1058">
        <f t="shared" si="1410"/>
        <v>381</v>
      </c>
      <c r="AV1058" s="8">
        <f t="shared" si="1411"/>
        <v>567</v>
      </c>
      <c r="AW1058" s="213">
        <f t="shared" si="1448"/>
        <v>0.66913497882776463</v>
      </c>
      <c r="AX1058" s="213">
        <f t="shared" si="1449"/>
        <v>0.69790526818004539</v>
      </c>
      <c r="AY1058" s="213">
        <f t="shared" si="1450"/>
        <v>1.5362379308629139</v>
      </c>
      <c r="AZ1058" s="119">
        <f t="shared" si="1364"/>
        <v>0.5</v>
      </c>
      <c r="BA1058">
        <v>19.3</v>
      </c>
      <c r="BB1058">
        <v>20.399999999999999</v>
      </c>
      <c r="BC1058">
        <v>34.5</v>
      </c>
      <c r="BE1058" s="7">
        <v>5202</v>
      </c>
      <c r="BG1058" s="123">
        <f t="shared" si="1437"/>
        <v>0.8</v>
      </c>
      <c r="BJ1058">
        <v>0</v>
      </c>
      <c r="BK1058">
        <v>10</v>
      </c>
      <c r="BL1058">
        <v>10.6</v>
      </c>
      <c r="BM1058">
        <v>21.85</v>
      </c>
      <c r="BO1058">
        <f t="shared" si="1454"/>
        <v>1</v>
      </c>
      <c r="BP1058">
        <f t="shared" si="1454"/>
        <v>1</v>
      </c>
      <c r="BQ1058">
        <f t="shared" si="1454"/>
        <v>1</v>
      </c>
      <c r="BR1058">
        <f t="shared" si="1438"/>
        <v>868</v>
      </c>
      <c r="BS1058">
        <f t="shared" si="1451"/>
        <v>887</v>
      </c>
      <c r="BT1058">
        <f t="shared" si="1452"/>
        <v>1319</v>
      </c>
      <c r="BV1058">
        <f t="shared" si="1439"/>
        <v>0</v>
      </c>
      <c r="BW1058">
        <f t="shared" si="1440"/>
        <v>0</v>
      </c>
      <c r="BX1058">
        <f t="shared" si="1441"/>
        <v>0</v>
      </c>
      <c r="BY1058">
        <f t="shared" si="1418"/>
        <v>1</v>
      </c>
    </row>
    <row r="1059" spans="1:77" x14ac:dyDescent="0.25">
      <c r="A1059" t="str">
        <f t="shared" si="1442"/>
        <v>35016</v>
      </c>
      <c r="D1059">
        <v>3</v>
      </c>
      <c r="E1059">
        <v>50</v>
      </c>
      <c r="F1059">
        <v>40.5</v>
      </c>
      <c r="G1059">
        <v>16</v>
      </c>
      <c r="H1059">
        <v>16.5</v>
      </c>
      <c r="I1059">
        <v>0</v>
      </c>
      <c r="J1059">
        <v>26</v>
      </c>
      <c r="K1059">
        <v>30</v>
      </c>
      <c r="L1059">
        <v>48.9</v>
      </c>
      <c r="M1059" s="115">
        <f t="shared" si="1426"/>
        <v>3871.92</v>
      </c>
      <c r="N1059" s="7">
        <v>8592</v>
      </c>
      <c r="O1059" s="7">
        <v>8784</v>
      </c>
      <c r="P1059" s="7">
        <v>13053</v>
      </c>
      <c r="Q1059" s="121" t="s">
        <v>392</v>
      </c>
      <c r="R1059">
        <v>1</v>
      </c>
      <c r="S1059">
        <v>1</v>
      </c>
      <c r="T1059">
        <v>1</v>
      </c>
      <c r="U1059" t="e">
        <f t="shared" si="1427"/>
        <v>#VALUE!</v>
      </c>
      <c r="V1059">
        <f t="shared" si="1428"/>
        <v>4729</v>
      </c>
      <c r="W1059">
        <f t="shared" si="1429"/>
        <v>4834</v>
      </c>
      <c r="X1059">
        <f t="shared" si="1430"/>
        <v>7184</v>
      </c>
      <c r="Y1059" t="e">
        <f t="shared" si="1404"/>
        <v>#VALUE!</v>
      </c>
      <c r="Z1059">
        <f t="shared" si="1405"/>
        <v>813</v>
      </c>
      <c r="AA1059">
        <f t="shared" si="1406"/>
        <v>831</v>
      </c>
      <c r="AB1059" s="8">
        <f t="shared" si="1407"/>
        <v>1236</v>
      </c>
      <c r="AC1059" s="213" t="e">
        <f t="shared" si="1443"/>
        <v>#VALUE!</v>
      </c>
      <c r="AD1059" s="213">
        <f t="shared" si="1444"/>
        <v>9.3241191651082982</v>
      </c>
      <c r="AE1059" s="213">
        <f t="shared" si="1445"/>
        <v>9.7396627919060688</v>
      </c>
      <c r="AF1059" s="213">
        <f t="shared" si="1446"/>
        <v>21.474528690992592</v>
      </c>
      <c r="AG1059" s="167">
        <f t="shared" si="1431"/>
        <v>2.0829999999999999E-4</v>
      </c>
      <c r="AH1059" s="167">
        <f t="shared" si="1432"/>
        <v>1.724</v>
      </c>
      <c r="AI1059" s="167">
        <f t="shared" si="1433"/>
        <v>4</v>
      </c>
      <c r="AJ1059" s="167">
        <f t="shared" si="1434"/>
        <v>1.392796E-3</v>
      </c>
      <c r="AK1059" s="115">
        <f t="shared" ref="AK1059:AM1059" si="1459">AK961</f>
        <v>1260</v>
      </c>
      <c r="AL1059" s="7">
        <f t="shared" si="1459"/>
        <v>1288</v>
      </c>
      <c r="AM1059" s="7">
        <f t="shared" si="1459"/>
        <v>1915</v>
      </c>
      <c r="AN1059">
        <v>1</v>
      </c>
      <c r="AO1059">
        <v>1</v>
      </c>
      <c r="AP1059">
        <v>1</v>
      </c>
      <c r="AQ1059">
        <f t="shared" si="1436"/>
        <v>1419</v>
      </c>
      <c r="AR1059">
        <f t="shared" si="1436"/>
        <v>1451</v>
      </c>
      <c r="AS1059">
        <f t="shared" si="1390"/>
        <v>2157</v>
      </c>
      <c r="AT1059">
        <f t="shared" si="1409"/>
        <v>610</v>
      </c>
      <c r="AU1059">
        <f t="shared" si="1410"/>
        <v>624</v>
      </c>
      <c r="AV1059" s="8">
        <f t="shared" si="1411"/>
        <v>928</v>
      </c>
      <c r="AW1059" s="213">
        <f t="shared" si="1448"/>
        <v>5.2631608468057065</v>
      </c>
      <c r="AX1059" s="213">
        <f t="shared" si="1449"/>
        <v>5.5063173516179393</v>
      </c>
      <c r="AY1059" s="213">
        <f t="shared" si="1450"/>
        <v>12.134378321130898</v>
      </c>
      <c r="AZ1059" s="119">
        <f t="shared" si="1364"/>
        <v>1</v>
      </c>
      <c r="BA1059">
        <v>19.3</v>
      </c>
      <c r="BB1059">
        <v>20.399999999999999</v>
      </c>
      <c r="BC1059">
        <v>34.5</v>
      </c>
      <c r="BE1059" s="7">
        <v>5694</v>
      </c>
      <c r="BG1059" s="123">
        <f t="shared" si="1437"/>
        <v>0.68</v>
      </c>
      <c r="BJ1059">
        <v>0</v>
      </c>
      <c r="BK1059">
        <v>10</v>
      </c>
      <c r="BL1059">
        <v>10.6</v>
      </c>
      <c r="BM1059">
        <v>21.85</v>
      </c>
      <c r="BO1059">
        <f t="shared" si="1454"/>
        <v>1</v>
      </c>
      <c r="BP1059">
        <f t="shared" si="1454"/>
        <v>1</v>
      </c>
      <c r="BQ1059">
        <f t="shared" si="1454"/>
        <v>1</v>
      </c>
      <c r="BR1059">
        <f t="shared" si="1438"/>
        <v>1419</v>
      </c>
      <c r="BS1059">
        <f t="shared" si="1451"/>
        <v>1451</v>
      </c>
      <c r="BT1059">
        <f t="shared" si="1452"/>
        <v>2157</v>
      </c>
      <c r="BV1059">
        <f t="shared" si="1439"/>
        <v>0</v>
      </c>
      <c r="BW1059">
        <f t="shared" si="1440"/>
        <v>0</v>
      </c>
      <c r="BX1059">
        <f t="shared" si="1441"/>
        <v>0</v>
      </c>
      <c r="BY1059">
        <f t="shared" si="1418"/>
        <v>1</v>
      </c>
    </row>
    <row r="1060" spans="1:77" x14ac:dyDescent="0.25">
      <c r="A1060" t="str">
        <f t="shared" si="1442"/>
        <v>35020</v>
      </c>
      <c r="D1060">
        <v>3</v>
      </c>
      <c r="E1060">
        <v>50</v>
      </c>
      <c r="F1060">
        <v>40.5</v>
      </c>
      <c r="G1060">
        <v>20</v>
      </c>
      <c r="H1060">
        <v>21.5</v>
      </c>
      <c r="I1060">
        <v>0</v>
      </c>
      <c r="J1060">
        <v>26</v>
      </c>
      <c r="K1060">
        <v>30</v>
      </c>
      <c r="L1060">
        <v>48.9</v>
      </c>
      <c r="M1060" s="115">
        <f t="shared" si="1426"/>
        <v>5820</v>
      </c>
      <c r="N1060" s="7">
        <v>7549</v>
      </c>
      <c r="O1060" s="7">
        <v>8335</v>
      </c>
      <c r="P1060" s="7">
        <v>11102</v>
      </c>
      <c r="Q1060" s="121" t="s">
        <v>392</v>
      </c>
      <c r="R1060">
        <v>1</v>
      </c>
      <c r="S1060">
        <v>1</v>
      </c>
      <c r="T1060">
        <v>1</v>
      </c>
      <c r="U1060" t="e">
        <f t="shared" si="1427"/>
        <v>#VALUE!</v>
      </c>
      <c r="V1060">
        <f t="shared" si="1428"/>
        <v>4155</v>
      </c>
      <c r="W1060">
        <f t="shared" si="1429"/>
        <v>4587</v>
      </c>
      <c r="X1060">
        <f t="shared" si="1430"/>
        <v>6110</v>
      </c>
      <c r="Y1060" t="e">
        <f t="shared" si="1404"/>
        <v>#VALUE!</v>
      </c>
      <c r="Z1060">
        <f t="shared" si="1405"/>
        <v>715</v>
      </c>
      <c r="AA1060">
        <f t="shared" si="1406"/>
        <v>789</v>
      </c>
      <c r="AB1060" s="8">
        <f t="shared" si="1407"/>
        <v>1051</v>
      </c>
      <c r="AC1060" s="213" t="e">
        <f t="shared" si="1443"/>
        <v>#VALUE!</v>
      </c>
      <c r="AD1060" s="213">
        <f t="shared" si="1444"/>
        <v>1.9600019672049378</v>
      </c>
      <c r="AE1060" s="213">
        <f t="shared" si="1445"/>
        <v>2.3842958143862178</v>
      </c>
      <c r="AF1060" s="213">
        <f t="shared" si="1446"/>
        <v>4.2189022195404355</v>
      </c>
      <c r="AG1060" s="167">
        <f t="shared" si="1431"/>
        <v>1.2760000000000001E-4</v>
      </c>
      <c r="AH1060" s="167">
        <f t="shared" si="1432"/>
        <v>1.7219</v>
      </c>
      <c r="AI1060" s="167">
        <f t="shared" si="1433"/>
        <v>2</v>
      </c>
      <c r="AJ1060" s="167">
        <f t="shared" si="1434"/>
        <v>3.76611E-4</v>
      </c>
      <c r="AK1060" s="115">
        <f t="shared" ref="AK1060:AM1061" si="1460">AK962</f>
        <v>905</v>
      </c>
      <c r="AL1060" s="7">
        <f t="shared" si="1460"/>
        <v>999</v>
      </c>
      <c r="AM1060" s="7">
        <f t="shared" si="1460"/>
        <v>1331</v>
      </c>
      <c r="AN1060">
        <v>1</v>
      </c>
      <c r="AO1060">
        <v>1</v>
      </c>
      <c r="AP1060">
        <v>1</v>
      </c>
      <c r="AQ1060">
        <f t="shared" si="1436"/>
        <v>1019</v>
      </c>
      <c r="AR1060">
        <f t="shared" si="1436"/>
        <v>1125</v>
      </c>
      <c r="AS1060">
        <f t="shared" si="1390"/>
        <v>1499</v>
      </c>
      <c r="AT1060">
        <f t="shared" si="1409"/>
        <v>438</v>
      </c>
      <c r="AU1060">
        <f t="shared" si="1410"/>
        <v>484</v>
      </c>
      <c r="AV1060" s="8">
        <f t="shared" si="1411"/>
        <v>645</v>
      </c>
      <c r="AW1060" s="213">
        <f t="shared" si="1448"/>
        <v>0.73952652887958037</v>
      </c>
      <c r="AX1060" s="213">
        <f t="shared" si="1449"/>
        <v>0.90196511379641531</v>
      </c>
      <c r="AY1060" s="213">
        <f t="shared" si="1450"/>
        <v>1.5967426557048698</v>
      </c>
      <c r="AZ1060" s="119">
        <f t="shared" si="1364"/>
        <v>0.7</v>
      </c>
      <c r="BA1060">
        <v>19.3</v>
      </c>
      <c r="BB1060">
        <v>20.399999999999999</v>
      </c>
      <c r="BC1060">
        <v>34.5</v>
      </c>
      <c r="BE1060" s="7">
        <v>7275</v>
      </c>
      <c r="BG1060" s="123">
        <f t="shared" si="1437"/>
        <v>0.8</v>
      </c>
      <c r="BJ1060">
        <v>0</v>
      </c>
      <c r="BK1060">
        <v>10</v>
      </c>
      <c r="BL1060">
        <v>10.6</v>
      </c>
      <c r="BM1060">
        <v>21.85</v>
      </c>
      <c r="BO1060">
        <f t="shared" si="1454"/>
        <v>1</v>
      </c>
      <c r="BP1060">
        <f t="shared" si="1454"/>
        <v>1</v>
      </c>
      <c r="BQ1060">
        <f t="shared" si="1454"/>
        <v>1</v>
      </c>
      <c r="BR1060">
        <f t="shared" si="1438"/>
        <v>1019</v>
      </c>
      <c r="BS1060">
        <f t="shared" si="1451"/>
        <v>1125</v>
      </c>
      <c r="BT1060">
        <f t="shared" si="1452"/>
        <v>1499</v>
      </c>
      <c r="BV1060">
        <f t="shared" si="1439"/>
        <v>0</v>
      </c>
      <c r="BW1060">
        <f t="shared" si="1440"/>
        <v>0</v>
      </c>
      <c r="BX1060">
        <f t="shared" si="1441"/>
        <v>0</v>
      </c>
      <c r="BY1060">
        <f t="shared" si="1418"/>
        <v>1</v>
      </c>
    </row>
    <row r="1061" spans="1:77" x14ac:dyDescent="0.25">
      <c r="A1061" t="str">
        <f t="shared" si="1442"/>
        <v>35021</v>
      </c>
      <c r="D1061">
        <v>3</v>
      </c>
      <c r="E1061">
        <v>50</v>
      </c>
      <c r="F1061">
        <v>40.5</v>
      </c>
      <c r="G1061">
        <v>21</v>
      </c>
      <c r="H1061">
        <v>21.5</v>
      </c>
      <c r="I1061">
        <v>0</v>
      </c>
      <c r="J1061">
        <v>26</v>
      </c>
      <c r="K1061">
        <v>30</v>
      </c>
      <c r="L1061">
        <v>48.1</v>
      </c>
      <c r="M1061" s="115">
        <f t="shared" si="1426"/>
        <v>6196.8</v>
      </c>
      <c r="N1061" s="7">
        <v>10844</v>
      </c>
      <c r="O1061" s="7">
        <v>11086</v>
      </c>
      <c r="P1061" s="7">
        <v>16475</v>
      </c>
      <c r="Q1061" s="121" t="s">
        <v>392</v>
      </c>
      <c r="R1061">
        <v>1</v>
      </c>
      <c r="S1061">
        <v>1</v>
      </c>
      <c r="T1061">
        <v>1</v>
      </c>
      <c r="U1061" t="e">
        <f t="shared" si="1427"/>
        <v>#VALUE!</v>
      </c>
      <c r="V1061">
        <f t="shared" si="1428"/>
        <v>5968</v>
      </c>
      <c r="W1061">
        <f t="shared" si="1429"/>
        <v>6101</v>
      </c>
      <c r="X1061">
        <f t="shared" si="1430"/>
        <v>9067</v>
      </c>
      <c r="Y1061" t="e">
        <f t="shared" si="1404"/>
        <v>#VALUE!</v>
      </c>
      <c r="Z1061">
        <f t="shared" si="1405"/>
        <v>1027</v>
      </c>
      <c r="AA1061">
        <f t="shared" si="1406"/>
        <v>1049</v>
      </c>
      <c r="AB1061" s="8">
        <f t="shared" si="1407"/>
        <v>1560</v>
      </c>
      <c r="AC1061" s="213" t="e">
        <f t="shared" si="1443"/>
        <v>#VALUE!</v>
      </c>
      <c r="AD1061" s="213">
        <f t="shared" si="1444"/>
        <v>5.5879882204108675</v>
      </c>
      <c r="AE1061" s="213">
        <f t="shared" si="1445"/>
        <v>5.8282858407295297</v>
      </c>
      <c r="AF1061" s="213">
        <f t="shared" si="1446"/>
        <v>12.824149426263613</v>
      </c>
      <c r="AG1061" s="167">
        <f t="shared" si="1431"/>
        <v>1.2760000000000001E-4</v>
      </c>
      <c r="AH1061" s="167">
        <f t="shared" si="1432"/>
        <v>1.7219</v>
      </c>
      <c r="AI1061" s="167">
        <f t="shared" si="1433"/>
        <v>4</v>
      </c>
      <c r="AJ1061" s="167">
        <f t="shared" si="1434"/>
        <v>5.1420100000000005E-4</v>
      </c>
      <c r="AK1061" s="115">
        <f t="shared" si="1460"/>
        <v>1468</v>
      </c>
      <c r="AL1061" s="7">
        <f t="shared" si="1460"/>
        <v>1501</v>
      </c>
      <c r="AM1061" s="7">
        <f t="shared" si="1460"/>
        <v>2231</v>
      </c>
      <c r="AN1061">
        <v>1</v>
      </c>
      <c r="AO1061">
        <v>1</v>
      </c>
      <c r="AP1061">
        <v>1</v>
      </c>
      <c r="AQ1061">
        <f t="shared" si="1436"/>
        <v>1653</v>
      </c>
      <c r="AR1061">
        <f t="shared" si="1436"/>
        <v>1690</v>
      </c>
      <c r="AS1061">
        <f t="shared" si="1390"/>
        <v>2513</v>
      </c>
      <c r="AT1061">
        <f t="shared" si="1409"/>
        <v>711</v>
      </c>
      <c r="AU1061">
        <f t="shared" si="1410"/>
        <v>727</v>
      </c>
      <c r="AV1061" s="8">
        <f t="shared" si="1411"/>
        <v>1081</v>
      </c>
      <c r="AW1061" s="213">
        <f t="shared" si="1448"/>
        <v>2.6923570860509978</v>
      </c>
      <c r="AX1061" s="213">
        <f t="shared" si="1449"/>
        <v>2.8139605078022902</v>
      </c>
      <c r="AY1061" s="213">
        <f t="shared" si="1450"/>
        <v>6.1867934799600777</v>
      </c>
      <c r="AZ1061" s="119">
        <f t="shared" si="1364"/>
        <v>1.3</v>
      </c>
      <c r="BA1061">
        <v>19.3</v>
      </c>
      <c r="BB1061">
        <v>20.399999999999999</v>
      </c>
      <c r="BC1061">
        <v>34.5</v>
      </c>
      <c r="BE1061" s="7">
        <v>7746</v>
      </c>
      <c r="BG1061" s="123">
        <f t="shared" si="1437"/>
        <v>0.8</v>
      </c>
      <c r="BJ1061">
        <v>0</v>
      </c>
      <c r="BK1061">
        <v>10</v>
      </c>
      <c r="BL1061">
        <v>10.6</v>
      </c>
      <c r="BM1061">
        <v>21.85</v>
      </c>
      <c r="BO1061">
        <f t="shared" si="1454"/>
        <v>1</v>
      </c>
      <c r="BP1061">
        <f t="shared" si="1454"/>
        <v>1</v>
      </c>
      <c r="BQ1061">
        <f t="shared" si="1454"/>
        <v>1</v>
      </c>
      <c r="BR1061">
        <f t="shared" si="1438"/>
        <v>1653</v>
      </c>
      <c r="BS1061">
        <f t="shared" si="1451"/>
        <v>1690</v>
      </c>
      <c r="BT1061">
        <f t="shared" si="1452"/>
        <v>2513</v>
      </c>
      <c r="BV1061">
        <f t="shared" si="1439"/>
        <v>0</v>
      </c>
      <c r="BW1061">
        <f t="shared" si="1440"/>
        <v>0</v>
      </c>
      <c r="BX1061">
        <f t="shared" si="1441"/>
        <v>0</v>
      </c>
      <c r="BY1061">
        <f t="shared" si="1418"/>
        <v>1</v>
      </c>
    </row>
    <row r="1062" spans="1:77" x14ac:dyDescent="0.25">
      <c r="A1062" t="str">
        <f t="shared" si="1442"/>
        <v>36010</v>
      </c>
      <c r="D1062">
        <v>3</v>
      </c>
      <c r="E1062">
        <v>60</v>
      </c>
      <c r="F1062">
        <v>40.5</v>
      </c>
      <c r="G1062">
        <v>10</v>
      </c>
      <c r="H1062">
        <v>11.5</v>
      </c>
      <c r="I1062">
        <v>0</v>
      </c>
      <c r="J1062">
        <v>26</v>
      </c>
      <c r="K1062">
        <v>30</v>
      </c>
      <c r="L1062">
        <v>38.799999999999997</v>
      </c>
      <c r="M1062" s="115">
        <f t="shared" si="1426"/>
        <v>526.5</v>
      </c>
      <c r="N1062" s="7">
        <v>649</v>
      </c>
      <c r="O1062" s="7">
        <v>695</v>
      </c>
      <c r="P1062" s="7">
        <v>812</v>
      </c>
      <c r="Q1062" s="121" t="s">
        <v>392</v>
      </c>
      <c r="R1062">
        <v>1</v>
      </c>
      <c r="S1062">
        <v>1</v>
      </c>
      <c r="T1062">
        <v>1</v>
      </c>
      <c r="U1062" t="e">
        <f t="shared" si="1427"/>
        <v>#VALUE!</v>
      </c>
      <c r="V1062">
        <f t="shared" si="1428"/>
        <v>357</v>
      </c>
      <c r="W1062">
        <f t="shared" si="1429"/>
        <v>382</v>
      </c>
      <c r="X1062">
        <f t="shared" si="1430"/>
        <v>447</v>
      </c>
      <c r="Y1062" t="e">
        <f t="shared" si="1404"/>
        <v>#VALUE!</v>
      </c>
      <c r="Z1062">
        <f t="shared" si="1405"/>
        <v>61</v>
      </c>
      <c r="AA1062">
        <f t="shared" si="1406"/>
        <v>66</v>
      </c>
      <c r="AB1062" s="8">
        <f t="shared" si="1407"/>
        <v>77</v>
      </c>
      <c r="AC1062" s="213" t="e">
        <f t="shared" si="1443"/>
        <v>#VALUE!</v>
      </c>
      <c r="AD1062" s="213">
        <f t="shared" si="1444"/>
        <v>1.782898414147421E-2</v>
      </c>
      <c r="AE1062" s="213">
        <f t="shared" si="1445"/>
        <v>2.0764167403649999E-2</v>
      </c>
      <c r="AF1062" s="213">
        <f t="shared" si="1446"/>
        <v>2.7985026550444856E-2</v>
      </c>
      <c r="AG1062" s="167">
        <f t="shared" si="1431"/>
        <v>3.969E-4</v>
      </c>
      <c r="AH1062" s="167">
        <f t="shared" si="1432"/>
        <v>1.7345999999999999</v>
      </c>
      <c r="AI1062" s="167">
        <f t="shared" si="1433"/>
        <v>2</v>
      </c>
      <c r="AJ1062" s="167">
        <f t="shared" si="1434"/>
        <v>3.6734700000000002E-4</v>
      </c>
      <c r="AK1062" s="115">
        <f>AK866*IF($G1062=10,1,IF($G1062=15,1,IF($G1062=20,1,(1-(($E1062-50)*0.005)))))</f>
        <v>90.020119234756137</v>
      </c>
      <c r="AL1062" s="7">
        <f t="shared" ref="AL1062:AM1063" si="1461">AL866*IF($G1062=10,1,IF($G1062=15,1,IF($G1062=20,1,(1-(($E1062-50)*0.005)))))</f>
        <v>96.328259324977694</v>
      </c>
      <c r="AM1062" s="7">
        <f t="shared" si="1461"/>
        <v>112.64</v>
      </c>
      <c r="AN1062">
        <v>1</v>
      </c>
      <c r="AO1062">
        <v>1</v>
      </c>
      <c r="AP1062">
        <v>1</v>
      </c>
      <c r="AQ1062">
        <f t="shared" si="1436"/>
        <v>101</v>
      </c>
      <c r="AR1062">
        <f t="shared" si="1436"/>
        <v>108</v>
      </c>
      <c r="AS1062">
        <f t="shared" si="1390"/>
        <v>127</v>
      </c>
      <c r="AT1062">
        <f t="shared" si="1409"/>
        <v>43</v>
      </c>
      <c r="AU1062">
        <f t="shared" si="1410"/>
        <v>46</v>
      </c>
      <c r="AV1062" s="8">
        <f t="shared" si="1411"/>
        <v>55</v>
      </c>
      <c r="AW1062" s="213">
        <f t="shared" si="1448"/>
        <v>9.0736223174504912E-3</v>
      </c>
      <c r="AX1062" s="213">
        <f t="shared" si="1449"/>
        <v>1.0334802157060601E-2</v>
      </c>
      <c r="AY1062" s="213">
        <f t="shared" si="1450"/>
        <v>1.4594549028498171E-2</v>
      </c>
      <c r="AZ1062" s="119">
        <f t="shared" si="1364"/>
        <v>0.4</v>
      </c>
      <c r="BA1062" s="121">
        <v>3.6</v>
      </c>
      <c r="BB1062" s="121">
        <v>4.0999999999999996</v>
      </c>
      <c r="BC1062" s="121">
        <v>5.0999999999999996</v>
      </c>
      <c r="BE1062">
        <v>585</v>
      </c>
      <c r="BG1062" s="123">
        <f t="shared" si="1437"/>
        <v>0.9</v>
      </c>
      <c r="BJ1062">
        <v>0</v>
      </c>
      <c r="BK1062">
        <v>14.2</v>
      </c>
      <c r="BL1062">
        <v>16.2</v>
      </c>
      <c r="BM1062">
        <v>21.85</v>
      </c>
      <c r="BO1062">
        <f t="shared" si="1454"/>
        <v>1</v>
      </c>
      <c r="BP1062">
        <f t="shared" si="1454"/>
        <v>1</v>
      </c>
      <c r="BQ1062">
        <f t="shared" si="1454"/>
        <v>1</v>
      </c>
      <c r="BR1062">
        <f t="shared" si="1438"/>
        <v>101</v>
      </c>
      <c r="BS1062">
        <f t="shared" si="1451"/>
        <v>108</v>
      </c>
      <c r="BT1062">
        <f t="shared" si="1452"/>
        <v>127</v>
      </c>
      <c r="BV1062">
        <f t="shared" si="1439"/>
        <v>0</v>
      </c>
      <c r="BW1062">
        <f t="shared" si="1440"/>
        <v>0</v>
      </c>
      <c r="BX1062">
        <f t="shared" si="1441"/>
        <v>0</v>
      </c>
      <c r="BY1062">
        <f t="shared" si="1418"/>
        <v>1</v>
      </c>
    </row>
    <row r="1063" spans="1:77" x14ac:dyDescent="0.25">
      <c r="A1063" t="str">
        <f t="shared" si="1442"/>
        <v>36011</v>
      </c>
      <c r="D1063">
        <v>3</v>
      </c>
      <c r="E1063">
        <v>60</v>
      </c>
      <c r="F1063">
        <v>40.5</v>
      </c>
      <c r="G1063">
        <v>11</v>
      </c>
      <c r="H1063">
        <v>11.5</v>
      </c>
      <c r="I1063">
        <v>0</v>
      </c>
      <c r="J1063">
        <v>26</v>
      </c>
      <c r="K1063">
        <v>30</v>
      </c>
      <c r="L1063">
        <v>38.799999999999997</v>
      </c>
      <c r="M1063" s="115">
        <f t="shared" si="1426"/>
        <v>507.96000000000004</v>
      </c>
      <c r="N1063" s="7">
        <v>881.02076921515595</v>
      </c>
      <c r="O1063" s="7">
        <v>942.75810617769378</v>
      </c>
      <c r="P1063" s="7">
        <v>1102.4000000000001</v>
      </c>
      <c r="Q1063" s="121" t="s">
        <v>392</v>
      </c>
      <c r="R1063">
        <v>1</v>
      </c>
      <c r="S1063">
        <v>1</v>
      </c>
      <c r="T1063">
        <v>1</v>
      </c>
      <c r="U1063" t="e">
        <f t="shared" si="1427"/>
        <v>#VALUE!</v>
      </c>
      <c r="V1063">
        <f t="shared" si="1428"/>
        <v>485</v>
      </c>
      <c r="W1063">
        <f t="shared" si="1429"/>
        <v>519</v>
      </c>
      <c r="X1063">
        <f t="shared" si="1430"/>
        <v>607</v>
      </c>
      <c r="Y1063" t="e">
        <f t="shared" si="1404"/>
        <v>#VALUE!</v>
      </c>
      <c r="Z1063">
        <f t="shared" si="1405"/>
        <v>83</v>
      </c>
      <c r="AA1063">
        <f t="shared" si="1406"/>
        <v>89</v>
      </c>
      <c r="AB1063" s="8">
        <f t="shared" si="1407"/>
        <v>104</v>
      </c>
      <c r="AC1063" s="213" t="e">
        <f t="shared" si="1443"/>
        <v>#VALUE!</v>
      </c>
      <c r="AD1063" s="213">
        <f t="shared" si="1444"/>
        <v>5.3898866409191976E-2</v>
      </c>
      <c r="AE1063" s="213">
        <f t="shared" si="1445"/>
        <v>6.1653904992997027E-2</v>
      </c>
      <c r="AF1063" s="213">
        <f t="shared" si="1446"/>
        <v>8.3243311217863464E-2</v>
      </c>
      <c r="AG1063" s="167">
        <f t="shared" si="1431"/>
        <v>3.969E-4</v>
      </c>
      <c r="AH1063" s="167">
        <f t="shared" si="1432"/>
        <v>1.7345999999999999</v>
      </c>
      <c r="AI1063" s="167">
        <f t="shared" si="1433"/>
        <v>4</v>
      </c>
      <c r="AJ1063" s="167">
        <f t="shared" si="1434"/>
        <v>5.7428799999999995E-4</v>
      </c>
      <c r="AK1063" s="115">
        <f>AK867*IF($G1063=10,1,IF($G1063=15,1,IF($G1063=20,1,(1-(($E1063-50)*0.005)))))</f>
        <v>140.18331920037377</v>
      </c>
      <c r="AL1063" s="7">
        <f t="shared" si="1461"/>
        <v>150.00663451416625</v>
      </c>
      <c r="AM1063" s="7">
        <f t="shared" si="1461"/>
        <v>175.40799999999999</v>
      </c>
      <c r="AN1063">
        <v>1</v>
      </c>
      <c r="AO1063">
        <v>1</v>
      </c>
      <c r="AP1063">
        <v>1</v>
      </c>
      <c r="AQ1063">
        <f t="shared" si="1436"/>
        <v>158</v>
      </c>
      <c r="AR1063">
        <f t="shared" si="1436"/>
        <v>169</v>
      </c>
      <c r="AS1063">
        <f t="shared" si="1390"/>
        <v>198</v>
      </c>
      <c r="AT1063">
        <f t="shared" si="1409"/>
        <v>68</v>
      </c>
      <c r="AU1063">
        <f t="shared" si="1410"/>
        <v>73</v>
      </c>
      <c r="AV1063" s="8">
        <f t="shared" si="1411"/>
        <v>85</v>
      </c>
      <c r="AW1063" s="213">
        <f t="shared" si="1448"/>
        <v>3.6729352641212645E-2</v>
      </c>
      <c r="AX1063" s="213">
        <f t="shared" si="1449"/>
        <v>4.2099157883038939E-2</v>
      </c>
      <c r="AY1063" s="213">
        <f t="shared" si="1450"/>
        <v>5.6427755949294077E-2</v>
      </c>
      <c r="AZ1063" s="119">
        <f t="shared" ref="AZ1063:AZ1126" si="1462">ROUND(IF(G1063=10,$CO$92*E1063,IF(G1063=11,$CO$93*E1063,IF(G1063=15,$CO$94*E1063,IF(G1063=16,$CO$95*E1063,IF(G1063=20,$CO$96*E1063,IF(G1063=21,$CO$97*E1063,)))))),1)</f>
        <v>0.8</v>
      </c>
      <c r="BA1063" s="1">
        <v>3.6</v>
      </c>
      <c r="BB1063">
        <v>4.0999999999999996</v>
      </c>
      <c r="BC1063">
        <v>5.0999999999999996</v>
      </c>
      <c r="BE1063">
        <v>747</v>
      </c>
      <c r="BG1063" s="123">
        <f t="shared" si="1437"/>
        <v>0.68</v>
      </c>
      <c r="BJ1063">
        <v>0</v>
      </c>
      <c r="BK1063">
        <v>14.2</v>
      </c>
      <c r="BL1063">
        <v>16.2</v>
      </c>
      <c r="BM1063">
        <v>21.85</v>
      </c>
      <c r="BO1063">
        <f t="shared" si="1454"/>
        <v>1</v>
      </c>
      <c r="BP1063">
        <f t="shared" si="1454"/>
        <v>1</v>
      </c>
      <c r="BQ1063">
        <f t="shared" si="1454"/>
        <v>1</v>
      </c>
      <c r="BR1063">
        <f t="shared" si="1438"/>
        <v>158</v>
      </c>
      <c r="BS1063">
        <f t="shared" si="1451"/>
        <v>169</v>
      </c>
      <c r="BT1063">
        <f t="shared" si="1452"/>
        <v>198</v>
      </c>
      <c r="BV1063">
        <f t="shared" si="1439"/>
        <v>0</v>
      </c>
      <c r="BW1063">
        <f t="shared" si="1440"/>
        <v>0</v>
      </c>
      <c r="BX1063">
        <f t="shared" si="1441"/>
        <v>0</v>
      </c>
      <c r="BY1063">
        <f t="shared" si="1418"/>
        <v>1</v>
      </c>
    </row>
    <row r="1064" spans="1:77" x14ac:dyDescent="0.25">
      <c r="A1064" t="str">
        <f t="shared" si="1442"/>
        <v>36010</v>
      </c>
      <c r="D1064">
        <v>3</v>
      </c>
      <c r="E1064">
        <v>60</v>
      </c>
      <c r="F1064">
        <v>40.5</v>
      </c>
      <c r="G1064">
        <v>10</v>
      </c>
      <c r="H1064">
        <v>11.5</v>
      </c>
      <c r="I1064">
        <v>0</v>
      </c>
      <c r="J1064">
        <v>26</v>
      </c>
      <c r="K1064">
        <v>30</v>
      </c>
      <c r="L1064">
        <v>40</v>
      </c>
      <c r="M1064" s="115">
        <f t="shared" si="1426"/>
        <v>631.80000000000007</v>
      </c>
      <c r="N1064" s="7">
        <v>841.69225687813923</v>
      </c>
      <c r="O1064" s="7">
        <v>901.35950941531064</v>
      </c>
      <c r="P1064" s="7">
        <v>1066.3800000000001</v>
      </c>
      <c r="Q1064" s="121" t="s">
        <v>392</v>
      </c>
      <c r="R1064">
        <v>1</v>
      </c>
      <c r="S1064">
        <v>1</v>
      </c>
      <c r="T1064">
        <v>1</v>
      </c>
      <c r="U1064" t="e">
        <f t="shared" si="1427"/>
        <v>#VALUE!</v>
      </c>
      <c r="V1064">
        <f t="shared" si="1428"/>
        <v>463</v>
      </c>
      <c r="W1064">
        <f t="shared" si="1429"/>
        <v>496</v>
      </c>
      <c r="X1064">
        <f t="shared" si="1430"/>
        <v>587</v>
      </c>
      <c r="Y1064" t="e">
        <f t="shared" si="1404"/>
        <v>#VALUE!</v>
      </c>
      <c r="Z1064">
        <f t="shared" si="1405"/>
        <v>80</v>
      </c>
      <c r="AA1064">
        <f t="shared" si="1406"/>
        <v>85</v>
      </c>
      <c r="AB1064" s="8">
        <f t="shared" si="1407"/>
        <v>101</v>
      </c>
      <c r="AC1064" s="213" t="e">
        <f t="shared" si="1443"/>
        <v>#VALUE!</v>
      </c>
      <c r="AD1064" s="213">
        <f t="shared" si="1444"/>
        <v>3.0135812634409415E-2</v>
      </c>
      <c r="AE1064" s="213">
        <f t="shared" si="1445"/>
        <v>3.3892651389647047E-2</v>
      </c>
      <c r="AF1064" s="213">
        <f t="shared" si="1446"/>
        <v>4.7355187501234658E-2</v>
      </c>
      <c r="AG1064" s="167">
        <f t="shared" si="1431"/>
        <v>3.969E-4</v>
      </c>
      <c r="AH1064" s="167">
        <f t="shared" si="1432"/>
        <v>1.7345999999999999</v>
      </c>
      <c r="AI1064" s="167">
        <f t="shared" si="1433"/>
        <v>2</v>
      </c>
      <c r="AJ1064" s="167">
        <f t="shared" si="1434"/>
        <v>3.6734700000000002E-4</v>
      </c>
      <c r="AK1064" s="115">
        <f t="shared" ref="AK1064:AM1064" si="1463">AK868*IF($G1064=10,1,IF($G1064=15,1,IF($G1064=20,1,(1-(($E1064-50)*0.005)))))</f>
        <v>116.68990721587436</v>
      </c>
      <c r="AL1064" s="7">
        <f t="shared" si="1463"/>
        <v>124.96201154556491</v>
      </c>
      <c r="AM1064" s="7">
        <f t="shared" si="1463"/>
        <v>147.84</v>
      </c>
      <c r="AN1064">
        <v>1</v>
      </c>
      <c r="AO1064">
        <v>1</v>
      </c>
      <c r="AP1064">
        <v>1</v>
      </c>
      <c r="AQ1064">
        <f t="shared" si="1436"/>
        <v>131</v>
      </c>
      <c r="AR1064">
        <f t="shared" si="1436"/>
        <v>141</v>
      </c>
      <c r="AS1064">
        <f t="shared" si="1390"/>
        <v>166</v>
      </c>
      <c r="AT1064">
        <f t="shared" si="1409"/>
        <v>56</v>
      </c>
      <c r="AU1064">
        <f t="shared" si="1410"/>
        <v>61</v>
      </c>
      <c r="AV1064" s="8">
        <f t="shared" si="1411"/>
        <v>71</v>
      </c>
      <c r="AW1064" s="213">
        <f t="shared" si="1448"/>
        <v>1.5111762774081328E-2</v>
      </c>
      <c r="AX1064" s="213">
        <f t="shared" si="1449"/>
        <v>1.782898414147421E-2</v>
      </c>
      <c r="AY1064" s="213">
        <f t="shared" si="1450"/>
        <v>2.3916526055314951E-2</v>
      </c>
      <c r="AZ1064" s="119">
        <f t="shared" si="1462"/>
        <v>0.4</v>
      </c>
      <c r="BA1064" s="1">
        <v>4.8</v>
      </c>
      <c r="BB1064">
        <v>5.4</v>
      </c>
      <c r="BC1064">
        <v>6.8</v>
      </c>
      <c r="BE1064">
        <v>702</v>
      </c>
      <c r="BG1064" s="123">
        <f t="shared" si="1437"/>
        <v>0.9</v>
      </c>
      <c r="BJ1064">
        <v>0</v>
      </c>
      <c r="BK1064">
        <v>13.6</v>
      </c>
      <c r="BL1064">
        <v>15.6</v>
      </c>
      <c r="BM1064">
        <v>21.85</v>
      </c>
      <c r="BO1064">
        <f t="shared" si="1454"/>
        <v>1</v>
      </c>
      <c r="BP1064">
        <f t="shared" si="1454"/>
        <v>1</v>
      </c>
      <c r="BQ1064">
        <f t="shared" si="1454"/>
        <v>1</v>
      </c>
      <c r="BR1064">
        <f t="shared" si="1438"/>
        <v>131</v>
      </c>
      <c r="BS1064">
        <f t="shared" si="1451"/>
        <v>141</v>
      </c>
      <c r="BT1064">
        <f t="shared" si="1452"/>
        <v>166</v>
      </c>
      <c r="BV1064">
        <f t="shared" si="1439"/>
        <v>0</v>
      </c>
      <c r="BW1064">
        <f t="shared" si="1440"/>
        <v>0</v>
      </c>
      <c r="BX1064">
        <f t="shared" si="1441"/>
        <v>0</v>
      </c>
      <c r="BY1064">
        <f t="shared" si="1418"/>
        <v>1</v>
      </c>
    </row>
    <row r="1065" spans="1:77" x14ac:dyDescent="0.25">
      <c r="A1065" t="str">
        <f t="shared" si="1442"/>
        <v>36011</v>
      </c>
      <c r="D1065">
        <v>3</v>
      </c>
      <c r="E1065">
        <v>60</v>
      </c>
      <c r="F1065">
        <v>40.5</v>
      </c>
      <c r="G1065">
        <v>11</v>
      </c>
      <c r="H1065">
        <v>11.5</v>
      </c>
      <c r="I1065">
        <v>0</v>
      </c>
      <c r="J1065">
        <v>26</v>
      </c>
      <c r="K1065">
        <v>30</v>
      </c>
      <c r="L1065">
        <v>40</v>
      </c>
      <c r="M1065" s="115">
        <f t="shared" si="1426"/>
        <v>609.28000000000009</v>
      </c>
      <c r="N1065" s="7">
        <v>1142.0361657917249</v>
      </c>
      <c r="O1065" s="7">
        <v>1222.9946868592929</v>
      </c>
      <c r="P1065" s="7">
        <v>1446.9</v>
      </c>
      <c r="Q1065" s="121" t="s">
        <v>392</v>
      </c>
      <c r="R1065">
        <v>1</v>
      </c>
      <c r="S1065">
        <v>1</v>
      </c>
      <c r="T1065">
        <v>1</v>
      </c>
      <c r="U1065" t="e">
        <f t="shared" si="1427"/>
        <v>#VALUE!</v>
      </c>
      <c r="V1065">
        <f t="shared" si="1428"/>
        <v>629</v>
      </c>
      <c r="W1065">
        <f t="shared" si="1429"/>
        <v>673</v>
      </c>
      <c r="X1065">
        <f t="shared" si="1430"/>
        <v>796</v>
      </c>
      <c r="Y1065" t="e">
        <f t="shared" si="1404"/>
        <v>#VALUE!</v>
      </c>
      <c r="Z1065">
        <f t="shared" si="1405"/>
        <v>108</v>
      </c>
      <c r="AA1065">
        <f t="shared" si="1406"/>
        <v>116</v>
      </c>
      <c r="AB1065" s="8">
        <f t="shared" si="1407"/>
        <v>137</v>
      </c>
      <c r="AC1065" s="213" t="e">
        <f t="shared" si="1443"/>
        <v>#VALUE!</v>
      </c>
      <c r="AD1065" s="213">
        <f t="shared" si="1444"/>
        <v>8.952935184398704E-2</v>
      </c>
      <c r="AE1065" s="213">
        <f t="shared" si="1445"/>
        <v>0.10276656974389328</v>
      </c>
      <c r="AF1065" s="213">
        <f t="shared" si="1446"/>
        <v>0.14171409505593069</v>
      </c>
      <c r="AG1065" s="167">
        <f t="shared" si="1431"/>
        <v>3.969E-4</v>
      </c>
      <c r="AH1065" s="167">
        <f t="shared" si="1432"/>
        <v>1.7345999999999999</v>
      </c>
      <c r="AI1065" s="167">
        <f t="shared" si="1433"/>
        <v>4</v>
      </c>
      <c r="AJ1065" s="167">
        <f t="shared" si="1434"/>
        <v>5.7428799999999995E-4</v>
      </c>
      <c r="AK1065" s="115">
        <f t="shared" ref="AK1065:AM1065" si="1464">AK869*IF($G1065=10,1,IF($G1065=15,1,IF($G1065=20,1,(1-(($E1065-50)*0.005)))))</f>
        <v>181.45</v>
      </c>
      <c r="AL1065" s="7">
        <f t="shared" si="1464"/>
        <v>194.75</v>
      </c>
      <c r="AM1065" s="7">
        <f t="shared" si="1464"/>
        <v>229.89999999999998</v>
      </c>
      <c r="AN1065">
        <v>1</v>
      </c>
      <c r="AO1065">
        <v>1</v>
      </c>
      <c r="AP1065">
        <v>1</v>
      </c>
      <c r="AQ1065">
        <f t="shared" si="1436"/>
        <v>204</v>
      </c>
      <c r="AR1065">
        <f t="shared" si="1436"/>
        <v>219</v>
      </c>
      <c r="AS1065">
        <f t="shared" si="1390"/>
        <v>259</v>
      </c>
      <c r="AT1065">
        <f t="shared" si="1409"/>
        <v>88</v>
      </c>
      <c r="AU1065">
        <f t="shared" si="1410"/>
        <v>94</v>
      </c>
      <c r="AV1065" s="8">
        <f t="shared" si="1411"/>
        <v>111</v>
      </c>
      <c r="AW1065" s="213">
        <f t="shared" si="1448"/>
        <v>6.0326342797888885E-2</v>
      </c>
      <c r="AX1065" s="213">
        <f t="shared" si="1449"/>
        <v>6.8501596586049207E-2</v>
      </c>
      <c r="AY1065" s="213">
        <f t="shared" si="1450"/>
        <v>9.4389490954927296E-2</v>
      </c>
      <c r="AZ1065" s="119">
        <f t="shared" si="1462"/>
        <v>0.8</v>
      </c>
      <c r="BA1065" s="1">
        <v>4.8</v>
      </c>
      <c r="BB1065">
        <v>5.4</v>
      </c>
      <c r="BC1065">
        <v>6.8</v>
      </c>
      <c r="BE1065">
        <v>896</v>
      </c>
      <c r="BG1065" s="123">
        <f t="shared" si="1437"/>
        <v>0.68</v>
      </c>
      <c r="BJ1065">
        <v>0</v>
      </c>
      <c r="BK1065">
        <v>13.6</v>
      </c>
      <c r="BL1065">
        <v>15.6</v>
      </c>
      <c r="BM1065">
        <v>21.85</v>
      </c>
      <c r="BO1065">
        <f t="shared" si="1454"/>
        <v>1</v>
      </c>
      <c r="BP1065">
        <f t="shared" si="1454"/>
        <v>1</v>
      </c>
      <c r="BQ1065">
        <f t="shared" si="1454"/>
        <v>1</v>
      </c>
      <c r="BR1065">
        <f t="shared" si="1438"/>
        <v>204</v>
      </c>
      <c r="BS1065">
        <f t="shared" si="1451"/>
        <v>219</v>
      </c>
      <c r="BT1065">
        <f t="shared" si="1452"/>
        <v>259</v>
      </c>
      <c r="BV1065">
        <f t="shared" si="1439"/>
        <v>0</v>
      </c>
      <c r="BW1065">
        <f t="shared" si="1440"/>
        <v>0</v>
      </c>
      <c r="BX1065">
        <f t="shared" si="1441"/>
        <v>0</v>
      </c>
      <c r="BY1065">
        <f t="shared" si="1418"/>
        <v>1</v>
      </c>
    </row>
    <row r="1066" spans="1:77" x14ac:dyDescent="0.25">
      <c r="A1066" t="str">
        <f t="shared" si="1442"/>
        <v>36015</v>
      </c>
      <c r="D1066">
        <v>3</v>
      </c>
      <c r="E1066">
        <v>60</v>
      </c>
      <c r="F1066">
        <v>40.5</v>
      </c>
      <c r="G1066">
        <v>15</v>
      </c>
      <c r="H1066">
        <v>16.5</v>
      </c>
      <c r="I1066">
        <v>0</v>
      </c>
      <c r="J1066">
        <v>26</v>
      </c>
      <c r="K1066">
        <v>30</v>
      </c>
      <c r="L1066">
        <v>41.1</v>
      </c>
      <c r="M1066" s="115">
        <f t="shared" si="1426"/>
        <v>862.19258357509659</v>
      </c>
      <c r="N1066" s="7">
        <v>957.19258357509659</v>
      </c>
      <c r="O1066" s="7">
        <v>1027.5250511543745</v>
      </c>
      <c r="P1066" s="7">
        <v>1359.96</v>
      </c>
      <c r="Q1066" s="121" t="s">
        <v>392</v>
      </c>
      <c r="R1066">
        <v>1</v>
      </c>
      <c r="S1066">
        <v>1</v>
      </c>
      <c r="T1066">
        <v>1</v>
      </c>
      <c r="U1066" t="e">
        <f t="shared" si="1427"/>
        <v>#VALUE!</v>
      </c>
      <c r="V1066">
        <f t="shared" si="1428"/>
        <v>527</v>
      </c>
      <c r="W1066">
        <f t="shared" si="1429"/>
        <v>565</v>
      </c>
      <c r="X1066">
        <f t="shared" si="1430"/>
        <v>748</v>
      </c>
      <c r="Y1066" t="e">
        <f t="shared" si="1404"/>
        <v>#VALUE!</v>
      </c>
      <c r="Z1066">
        <f t="shared" si="1405"/>
        <v>91</v>
      </c>
      <c r="AA1066">
        <f t="shared" si="1406"/>
        <v>97</v>
      </c>
      <c r="AB1066" s="8">
        <f t="shared" si="1407"/>
        <v>129</v>
      </c>
      <c r="AC1066" s="213" t="e">
        <f t="shared" si="1443"/>
        <v>#VALUE!</v>
      </c>
      <c r="AD1066" s="213">
        <f t="shared" si="1444"/>
        <v>4.191830503747683E-2</v>
      </c>
      <c r="AE1066" s="213">
        <f t="shared" si="1445"/>
        <v>4.7540116757737283E-2</v>
      </c>
      <c r="AF1066" s="213">
        <f t="shared" si="1446"/>
        <v>8.3417430881129309E-2</v>
      </c>
      <c r="AG1066" s="167">
        <f t="shared" si="1431"/>
        <v>2.0829999999999999E-4</v>
      </c>
      <c r="AH1066" s="167">
        <f t="shared" si="1432"/>
        <v>1.724</v>
      </c>
      <c r="AI1066" s="167">
        <f t="shared" si="1433"/>
        <v>2</v>
      </c>
      <c r="AJ1066" s="167">
        <f t="shared" si="1434"/>
        <v>4.6182900000000003E-4</v>
      </c>
      <c r="AK1066" s="115">
        <f t="shared" ref="AK1066:AM1066" si="1465">AK870*IF($G1066=10,1,IF($G1066=15,1,IF($G1066=20,1,(1-(($E1066-50)*0.005)))))</f>
        <v>423.65815696218516</v>
      </c>
      <c r="AL1066" s="7">
        <f t="shared" si="1465"/>
        <v>140.26129481477255</v>
      </c>
      <c r="AM1066" s="7">
        <f t="shared" si="1465"/>
        <v>185.64</v>
      </c>
      <c r="AN1066">
        <v>1</v>
      </c>
      <c r="AO1066">
        <v>1</v>
      </c>
      <c r="AP1066">
        <v>1</v>
      </c>
      <c r="AQ1066">
        <f t="shared" si="1436"/>
        <v>477</v>
      </c>
      <c r="AR1066">
        <f t="shared" si="1436"/>
        <v>158</v>
      </c>
      <c r="AS1066">
        <f t="shared" si="1390"/>
        <v>209</v>
      </c>
      <c r="AT1066">
        <f t="shared" si="1409"/>
        <v>205</v>
      </c>
      <c r="AU1066">
        <f t="shared" si="1410"/>
        <v>68</v>
      </c>
      <c r="AV1066" s="8">
        <f t="shared" si="1411"/>
        <v>90</v>
      </c>
      <c r="AW1066" s="213">
        <f t="shared" si="1448"/>
        <v>0.20820616499281444</v>
      </c>
      <c r="AX1066" s="213">
        <f t="shared" si="1449"/>
        <v>2.3614179917532466E-2</v>
      </c>
      <c r="AY1066" s="213">
        <f t="shared" si="1450"/>
        <v>4.1015348146407823E-2</v>
      </c>
      <c r="AZ1066" s="119">
        <f t="shared" si="1462"/>
        <v>0.6</v>
      </c>
      <c r="BA1066" s="1">
        <v>4.8</v>
      </c>
      <c r="BB1066">
        <v>5.5</v>
      </c>
      <c r="BC1066">
        <v>7.2</v>
      </c>
      <c r="BE1066">
        <v>1120</v>
      </c>
      <c r="BG1066" s="123">
        <f t="shared" si="1437"/>
        <v>0.8</v>
      </c>
      <c r="BJ1066">
        <v>0</v>
      </c>
      <c r="BK1066">
        <v>12.3</v>
      </c>
      <c r="BL1066">
        <v>14.4</v>
      </c>
      <c r="BM1066">
        <v>21.85</v>
      </c>
      <c r="BO1066">
        <f t="shared" si="1454"/>
        <v>1</v>
      </c>
      <c r="BP1066">
        <f t="shared" si="1454"/>
        <v>1</v>
      </c>
      <c r="BQ1066">
        <f t="shared" si="1454"/>
        <v>1</v>
      </c>
      <c r="BR1066">
        <f t="shared" si="1438"/>
        <v>477</v>
      </c>
      <c r="BS1066">
        <f t="shared" si="1451"/>
        <v>158</v>
      </c>
      <c r="BT1066">
        <f t="shared" si="1452"/>
        <v>209</v>
      </c>
      <c r="BV1066">
        <f t="shared" si="1439"/>
        <v>0</v>
      </c>
      <c r="BW1066">
        <f t="shared" si="1440"/>
        <v>0</v>
      </c>
      <c r="BX1066">
        <f t="shared" si="1441"/>
        <v>0</v>
      </c>
      <c r="BY1066">
        <f t="shared" si="1418"/>
        <v>1</v>
      </c>
    </row>
    <row r="1067" spans="1:77" x14ac:dyDescent="0.25">
      <c r="A1067" t="str">
        <f t="shared" si="1442"/>
        <v>36016</v>
      </c>
      <c r="D1067">
        <v>3</v>
      </c>
      <c r="E1067">
        <v>60</v>
      </c>
      <c r="F1067">
        <v>40.5</v>
      </c>
      <c r="G1067">
        <v>16</v>
      </c>
      <c r="H1067">
        <v>16.5</v>
      </c>
      <c r="I1067">
        <v>0</v>
      </c>
      <c r="J1067">
        <v>26</v>
      </c>
      <c r="K1067">
        <v>30</v>
      </c>
      <c r="L1067">
        <v>41.1</v>
      </c>
      <c r="M1067" s="115">
        <f t="shared" si="1426"/>
        <v>850.00000000000011</v>
      </c>
      <c r="N1067" s="7">
        <v>1399.7241764138612</v>
      </c>
      <c r="O1067" s="7">
        <v>1502.5729206967153</v>
      </c>
      <c r="P1067" s="7">
        <v>1988.7</v>
      </c>
      <c r="Q1067" s="121" t="s">
        <v>392</v>
      </c>
      <c r="R1067">
        <v>1</v>
      </c>
      <c r="S1067">
        <v>1</v>
      </c>
      <c r="T1067">
        <v>1</v>
      </c>
      <c r="U1067" t="e">
        <f t="shared" si="1427"/>
        <v>#VALUE!</v>
      </c>
      <c r="V1067">
        <f t="shared" si="1428"/>
        <v>770</v>
      </c>
      <c r="W1067">
        <f t="shared" si="1429"/>
        <v>827</v>
      </c>
      <c r="X1067">
        <f t="shared" si="1430"/>
        <v>1094</v>
      </c>
      <c r="Y1067" t="e">
        <f t="shared" si="1404"/>
        <v>#VALUE!</v>
      </c>
      <c r="Z1067">
        <f t="shared" si="1405"/>
        <v>132</v>
      </c>
      <c r="AA1067">
        <f t="shared" si="1406"/>
        <v>142</v>
      </c>
      <c r="AB1067" s="8">
        <f t="shared" si="1407"/>
        <v>188</v>
      </c>
      <c r="AC1067" s="213" t="e">
        <f t="shared" si="1443"/>
        <v>#VALUE!</v>
      </c>
      <c r="AD1067" s="213">
        <f t="shared" si="1444"/>
        <v>0.25468529879688451</v>
      </c>
      <c r="AE1067" s="213">
        <f t="shared" si="1445"/>
        <v>0.2943464031513609</v>
      </c>
      <c r="AF1067" s="213">
        <f t="shared" si="1446"/>
        <v>0.51344060211532982</v>
      </c>
      <c r="AG1067" s="167">
        <f t="shared" si="1431"/>
        <v>2.0829999999999999E-4</v>
      </c>
      <c r="AH1067" s="167">
        <f t="shared" si="1432"/>
        <v>1.724</v>
      </c>
      <c r="AI1067" s="167">
        <f t="shared" si="1433"/>
        <v>4</v>
      </c>
      <c r="AJ1067" s="167">
        <f t="shared" si="1434"/>
        <v>1.392796E-3</v>
      </c>
      <c r="AK1067" s="115">
        <f t="shared" ref="AK1067:AM1067" si="1466">AK871*IF($G1067=10,1,IF($G1067=15,1,IF($G1067=20,1,(1-(($E1067-50)*0.005)))))</f>
        <v>203.29999999999998</v>
      </c>
      <c r="AL1067" s="7">
        <f t="shared" si="1466"/>
        <v>218.5</v>
      </c>
      <c r="AM1067" s="7">
        <f t="shared" si="1466"/>
        <v>289.75</v>
      </c>
      <c r="AN1067">
        <v>1</v>
      </c>
      <c r="AO1067">
        <v>1</v>
      </c>
      <c r="AP1067">
        <v>1</v>
      </c>
      <c r="AQ1067">
        <f t="shared" si="1436"/>
        <v>229</v>
      </c>
      <c r="AR1067">
        <f t="shared" si="1436"/>
        <v>246</v>
      </c>
      <c r="AS1067">
        <f t="shared" si="1390"/>
        <v>326</v>
      </c>
      <c r="AT1067">
        <f t="shared" si="1409"/>
        <v>98</v>
      </c>
      <c r="AU1067">
        <f t="shared" si="1410"/>
        <v>106</v>
      </c>
      <c r="AV1067" s="8">
        <f t="shared" si="1411"/>
        <v>140</v>
      </c>
      <c r="AW1067" s="213">
        <f t="shared" si="1448"/>
        <v>0.14117705110266054</v>
      </c>
      <c r="AX1067" s="213">
        <f t="shared" si="1449"/>
        <v>0.16491428195917301</v>
      </c>
      <c r="AY1067" s="213">
        <f t="shared" si="1450"/>
        <v>0.28618624813603083</v>
      </c>
      <c r="AZ1067" s="119">
        <f t="shared" si="1462"/>
        <v>1.2</v>
      </c>
      <c r="BA1067" s="1">
        <v>4.8</v>
      </c>
      <c r="BB1067">
        <v>5.5</v>
      </c>
      <c r="BC1067">
        <v>7.2</v>
      </c>
      <c r="BE1067">
        <v>1250</v>
      </c>
      <c r="BG1067" s="123">
        <f t="shared" si="1437"/>
        <v>0.68</v>
      </c>
      <c r="BJ1067">
        <v>0</v>
      </c>
      <c r="BK1067">
        <v>12.3</v>
      </c>
      <c r="BL1067">
        <v>14.4</v>
      </c>
      <c r="BM1067">
        <v>21.85</v>
      </c>
      <c r="BO1067">
        <f t="shared" si="1454"/>
        <v>1</v>
      </c>
      <c r="BP1067">
        <f t="shared" si="1454"/>
        <v>1</v>
      </c>
      <c r="BQ1067">
        <f t="shared" si="1454"/>
        <v>1</v>
      </c>
      <c r="BR1067">
        <f t="shared" si="1438"/>
        <v>229</v>
      </c>
      <c r="BS1067">
        <f t="shared" si="1451"/>
        <v>246</v>
      </c>
      <c r="BT1067">
        <f t="shared" si="1452"/>
        <v>326</v>
      </c>
      <c r="BV1067">
        <f t="shared" si="1439"/>
        <v>0</v>
      </c>
      <c r="BW1067">
        <f t="shared" si="1440"/>
        <v>0</v>
      </c>
      <c r="BX1067">
        <f t="shared" si="1441"/>
        <v>0</v>
      </c>
      <c r="BY1067">
        <f t="shared" si="1418"/>
        <v>1</v>
      </c>
    </row>
    <row r="1068" spans="1:77" x14ac:dyDescent="0.25">
      <c r="A1068" t="str">
        <f t="shared" si="1442"/>
        <v>36020</v>
      </c>
      <c r="D1068">
        <v>3</v>
      </c>
      <c r="E1068">
        <v>60</v>
      </c>
      <c r="F1068">
        <v>40.5</v>
      </c>
      <c r="G1068">
        <v>20</v>
      </c>
      <c r="H1068">
        <v>21.5</v>
      </c>
      <c r="I1068">
        <v>0</v>
      </c>
      <c r="J1068">
        <v>26</v>
      </c>
      <c r="K1068">
        <v>30</v>
      </c>
      <c r="L1068">
        <v>41.1</v>
      </c>
      <c r="M1068" s="115">
        <f t="shared" si="1426"/>
        <v>1251.575008837732</v>
      </c>
      <c r="N1068" s="7">
        <v>1346.575008837732</v>
      </c>
      <c r="O1068" s="7">
        <v>1442.0332127786496</v>
      </c>
      <c r="P1068" s="7">
        <v>1706.04</v>
      </c>
      <c r="Q1068" s="121" t="s">
        <v>392</v>
      </c>
      <c r="R1068">
        <v>1</v>
      </c>
      <c r="S1068">
        <v>1</v>
      </c>
      <c r="T1068">
        <v>1</v>
      </c>
      <c r="U1068" t="e">
        <f t="shared" si="1427"/>
        <v>#VALUE!</v>
      </c>
      <c r="V1068">
        <f t="shared" si="1428"/>
        <v>741</v>
      </c>
      <c r="W1068">
        <f t="shared" si="1429"/>
        <v>794</v>
      </c>
      <c r="X1068">
        <f t="shared" si="1430"/>
        <v>939</v>
      </c>
      <c r="Y1068" t="e">
        <f t="shared" si="1404"/>
        <v>#VALUE!</v>
      </c>
      <c r="Z1068">
        <f t="shared" si="1405"/>
        <v>127</v>
      </c>
      <c r="AA1068">
        <f t="shared" si="1406"/>
        <v>137</v>
      </c>
      <c r="AB1068" s="8">
        <f t="shared" si="1407"/>
        <v>162</v>
      </c>
      <c r="AC1068" s="213" t="e">
        <f t="shared" si="1443"/>
        <v>#VALUE!</v>
      </c>
      <c r="AD1068" s="213">
        <f t="shared" si="1444"/>
        <v>6.4310734525396762E-2</v>
      </c>
      <c r="AE1068" s="213">
        <f t="shared" si="1445"/>
        <v>7.472106907168273E-2</v>
      </c>
      <c r="AF1068" s="213">
        <f t="shared" si="1446"/>
        <v>0.10413272729668099</v>
      </c>
      <c r="AG1068" s="167">
        <f t="shared" si="1431"/>
        <v>1.2760000000000001E-4</v>
      </c>
      <c r="AH1068" s="167">
        <f t="shared" si="1432"/>
        <v>1.7219</v>
      </c>
      <c r="AI1068" s="167">
        <f t="shared" si="1433"/>
        <v>2</v>
      </c>
      <c r="AJ1068" s="167">
        <f t="shared" si="1434"/>
        <v>3.76611E-4</v>
      </c>
      <c r="AK1068" s="115">
        <f t="shared" ref="AK1068:AM1068" si="1467">AK872*IF($G1068=10,1,IF($G1068=15,1,IF($G1068=20,1,(1-(($E1068-50)*0.005)))))</f>
        <v>166.41571994991173</v>
      </c>
      <c r="AL1068" s="7">
        <f t="shared" si="1467"/>
        <v>178.21286873827722</v>
      </c>
      <c r="AM1068" s="7">
        <f t="shared" si="1467"/>
        <v>210.84</v>
      </c>
      <c r="AN1068">
        <v>1</v>
      </c>
      <c r="AO1068">
        <v>1</v>
      </c>
      <c r="AP1068">
        <v>1</v>
      </c>
      <c r="AQ1068">
        <f t="shared" si="1436"/>
        <v>187</v>
      </c>
      <c r="AR1068">
        <f t="shared" si="1436"/>
        <v>201</v>
      </c>
      <c r="AS1068">
        <f t="shared" si="1390"/>
        <v>237</v>
      </c>
      <c r="AT1068">
        <f t="shared" si="1409"/>
        <v>80</v>
      </c>
      <c r="AU1068">
        <f t="shared" si="1410"/>
        <v>86</v>
      </c>
      <c r="AV1068" s="8">
        <f t="shared" si="1411"/>
        <v>102</v>
      </c>
      <c r="AW1068" s="213">
        <f t="shared" si="1448"/>
        <v>2.5778797443507143E-2</v>
      </c>
      <c r="AX1068" s="213">
        <f t="shared" si="1449"/>
        <v>2.9740972422416943E-2</v>
      </c>
      <c r="AY1068" s="213">
        <f t="shared" si="1450"/>
        <v>4.1677494289522082E-2</v>
      </c>
      <c r="AZ1068" s="119">
        <f t="shared" si="1462"/>
        <v>0.8</v>
      </c>
      <c r="BA1068" s="1">
        <v>4.8</v>
      </c>
      <c r="BB1068">
        <v>5.5</v>
      </c>
      <c r="BC1068">
        <v>7.2</v>
      </c>
      <c r="BE1068">
        <v>1565</v>
      </c>
      <c r="BG1068" s="123">
        <f t="shared" si="1437"/>
        <v>0.8</v>
      </c>
      <c r="BJ1068">
        <v>0</v>
      </c>
      <c r="BK1068">
        <v>12.3</v>
      </c>
      <c r="BL1068">
        <v>14.4</v>
      </c>
      <c r="BM1068">
        <v>21.85</v>
      </c>
      <c r="BO1068">
        <f t="shared" si="1454"/>
        <v>1</v>
      </c>
      <c r="BP1068">
        <f t="shared" si="1454"/>
        <v>1</v>
      </c>
      <c r="BQ1068">
        <f t="shared" si="1454"/>
        <v>1</v>
      </c>
      <c r="BR1068">
        <f t="shared" si="1438"/>
        <v>187</v>
      </c>
      <c r="BS1068">
        <f t="shared" si="1451"/>
        <v>201</v>
      </c>
      <c r="BT1068">
        <f t="shared" si="1452"/>
        <v>237</v>
      </c>
      <c r="BV1068">
        <f t="shared" si="1439"/>
        <v>0</v>
      </c>
      <c r="BW1068">
        <f t="shared" si="1440"/>
        <v>0</v>
      </c>
      <c r="BX1068">
        <f t="shared" si="1441"/>
        <v>0</v>
      </c>
      <c r="BY1068">
        <f t="shared" si="1418"/>
        <v>1</v>
      </c>
    </row>
    <row r="1069" spans="1:77" x14ac:dyDescent="0.25">
      <c r="A1069" t="str">
        <f t="shared" si="1442"/>
        <v>36021</v>
      </c>
      <c r="D1069">
        <v>3</v>
      </c>
      <c r="E1069">
        <v>60</v>
      </c>
      <c r="F1069">
        <v>40.5</v>
      </c>
      <c r="G1069">
        <v>21</v>
      </c>
      <c r="H1069">
        <v>21.5</v>
      </c>
      <c r="I1069">
        <v>0</v>
      </c>
      <c r="J1069">
        <v>26</v>
      </c>
      <c r="K1069">
        <v>30</v>
      </c>
      <c r="L1069">
        <v>41.1</v>
      </c>
      <c r="M1069" s="115">
        <f t="shared" si="1426"/>
        <v>1383.2</v>
      </c>
      <c r="N1069" s="7">
        <v>1802.6437228662567</v>
      </c>
      <c r="O1069" s="7">
        <v>1935.0981352499616</v>
      </c>
      <c r="P1069" s="7">
        <v>2561.16</v>
      </c>
      <c r="Q1069" s="121" t="s">
        <v>392</v>
      </c>
      <c r="R1069">
        <v>1</v>
      </c>
      <c r="S1069">
        <v>1</v>
      </c>
      <c r="T1069">
        <v>1</v>
      </c>
      <c r="U1069" t="e">
        <f t="shared" si="1427"/>
        <v>#VALUE!</v>
      </c>
      <c r="V1069">
        <f t="shared" si="1428"/>
        <v>992</v>
      </c>
      <c r="W1069">
        <f t="shared" si="1429"/>
        <v>1065</v>
      </c>
      <c r="X1069">
        <f t="shared" si="1430"/>
        <v>1410</v>
      </c>
      <c r="Y1069" t="e">
        <f t="shared" si="1404"/>
        <v>#VALUE!</v>
      </c>
      <c r="Z1069">
        <f t="shared" si="1405"/>
        <v>171</v>
      </c>
      <c r="AA1069">
        <f t="shared" si="1406"/>
        <v>183</v>
      </c>
      <c r="AB1069" s="8">
        <f t="shared" si="1407"/>
        <v>243</v>
      </c>
      <c r="AC1069" s="213" t="e">
        <f t="shared" si="1443"/>
        <v>#VALUE!</v>
      </c>
      <c r="AD1069" s="213">
        <f t="shared" si="1444"/>
        <v>0.16331274195899398</v>
      </c>
      <c r="AE1069" s="213">
        <f t="shared" si="1445"/>
        <v>0.18669649623168555</v>
      </c>
      <c r="AF1069" s="213">
        <f t="shared" si="1446"/>
        <v>0.32679118253547368</v>
      </c>
      <c r="AG1069" s="167">
        <f t="shared" si="1431"/>
        <v>1.2760000000000001E-4</v>
      </c>
      <c r="AH1069" s="167">
        <f t="shared" si="1432"/>
        <v>1.7219</v>
      </c>
      <c r="AI1069" s="167">
        <f t="shared" si="1433"/>
        <v>4</v>
      </c>
      <c r="AJ1069" s="167">
        <f t="shared" si="1434"/>
        <v>5.1420100000000005E-4</v>
      </c>
      <c r="AK1069" s="115">
        <f t="shared" ref="AK1069:AM1069" si="1468">AK873*IF($G1069=10,1,IF($G1069=15,1,IF($G1069=20,1,(1-(($E1069-50)*0.005)))))</f>
        <v>222.13785266445532</v>
      </c>
      <c r="AL1069" s="7">
        <f t="shared" si="1468"/>
        <v>238.46006784742275</v>
      </c>
      <c r="AM1069" s="7">
        <f t="shared" si="1468"/>
        <v>315.60900000000004</v>
      </c>
      <c r="AN1069">
        <v>1</v>
      </c>
      <c r="AO1069">
        <v>1</v>
      </c>
      <c r="AP1069">
        <v>1</v>
      </c>
      <c r="AQ1069">
        <f t="shared" si="1436"/>
        <v>250</v>
      </c>
      <c r="AR1069">
        <f t="shared" si="1436"/>
        <v>269</v>
      </c>
      <c r="AS1069">
        <f t="shared" si="1390"/>
        <v>355</v>
      </c>
      <c r="AT1069">
        <f t="shared" si="1409"/>
        <v>108</v>
      </c>
      <c r="AU1069">
        <f t="shared" si="1410"/>
        <v>116</v>
      </c>
      <c r="AV1069" s="8">
        <f t="shared" si="1411"/>
        <v>153</v>
      </c>
      <c r="AW1069" s="213">
        <f t="shared" si="1448"/>
        <v>6.601213332318584E-2</v>
      </c>
      <c r="AX1069" s="213">
        <f t="shared" si="1449"/>
        <v>7.5989677762721572E-2</v>
      </c>
      <c r="AY1069" s="213">
        <f t="shared" si="1450"/>
        <v>0.13114211851545915</v>
      </c>
      <c r="AZ1069" s="119">
        <f t="shared" si="1462"/>
        <v>1.6</v>
      </c>
      <c r="BA1069" s="1">
        <v>4.8</v>
      </c>
      <c r="BB1069">
        <v>5.5</v>
      </c>
      <c r="BC1069">
        <v>7.2</v>
      </c>
      <c r="BE1069">
        <v>1729</v>
      </c>
      <c r="BG1069" s="123">
        <f t="shared" si="1437"/>
        <v>0.8</v>
      </c>
      <c r="BJ1069">
        <v>0</v>
      </c>
      <c r="BK1069">
        <v>12.3</v>
      </c>
      <c r="BL1069">
        <v>14.4</v>
      </c>
      <c r="BM1069">
        <v>21.85</v>
      </c>
      <c r="BO1069">
        <f t="shared" si="1454"/>
        <v>1</v>
      </c>
      <c r="BP1069">
        <f t="shared" si="1454"/>
        <v>1</v>
      </c>
      <c r="BQ1069">
        <f t="shared" si="1454"/>
        <v>1</v>
      </c>
      <c r="BR1069">
        <f t="shared" si="1438"/>
        <v>250</v>
      </c>
      <c r="BS1069">
        <f t="shared" si="1451"/>
        <v>269</v>
      </c>
      <c r="BT1069">
        <f t="shared" si="1452"/>
        <v>355</v>
      </c>
      <c r="BV1069">
        <f t="shared" si="1439"/>
        <v>0</v>
      </c>
      <c r="BW1069">
        <f t="shared" si="1440"/>
        <v>0</v>
      </c>
      <c r="BX1069">
        <f t="shared" si="1441"/>
        <v>0</v>
      </c>
      <c r="BY1069">
        <f t="shared" si="1418"/>
        <v>1</v>
      </c>
    </row>
    <row r="1070" spans="1:77" x14ac:dyDescent="0.25">
      <c r="A1070" t="str">
        <f t="shared" si="1442"/>
        <v>36010</v>
      </c>
      <c r="D1070">
        <v>3</v>
      </c>
      <c r="E1070">
        <v>60</v>
      </c>
      <c r="F1070">
        <v>40.5</v>
      </c>
      <c r="G1070">
        <v>10</v>
      </c>
      <c r="H1070">
        <v>11.5</v>
      </c>
      <c r="I1070">
        <v>0</v>
      </c>
      <c r="J1070">
        <v>26</v>
      </c>
      <c r="K1070">
        <v>30</v>
      </c>
      <c r="L1070">
        <v>41</v>
      </c>
      <c r="M1070" s="115">
        <f t="shared" si="1426"/>
        <v>737.1</v>
      </c>
      <c r="N1070" s="7">
        <v>1029.7403904507714</v>
      </c>
      <c r="O1070" s="7">
        <v>1104.2859635902939</v>
      </c>
      <c r="P1070" s="7">
        <v>1320.28</v>
      </c>
      <c r="Q1070" s="121" t="s">
        <v>392</v>
      </c>
      <c r="R1070">
        <v>1</v>
      </c>
      <c r="S1070">
        <v>1</v>
      </c>
      <c r="T1070">
        <v>1</v>
      </c>
      <c r="U1070" t="e">
        <f t="shared" si="1427"/>
        <v>#VALUE!</v>
      </c>
      <c r="V1070">
        <f t="shared" si="1428"/>
        <v>567</v>
      </c>
      <c r="W1070">
        <f t="shared" si="1429"/>
        <v>608</v>
      </c>
      <c r="X1070">
        <f t="shared" si="1430"/>
        <v>727</v>
      </c>
      <c r="Y1070" t="e">
        <f t="shared" si="1404"/>
        <v>#VALUE!</v>
      </c>
      <c r="Z1070">
        <f t="shared" si="1405"/>
        <v>98</v>
      </c>
      <c r="AA1070">
        <f t="shared" si="1406"/>
        <v>105</v>
      </c>
      <c r="AB1070" s="8">
        <f t="shared" si="1407"/>
        <v>125</v>
      </c>
      <c r="AC1070" s="213" t="e">
        <f t="shared" si="1443"/>
        <v>#VALUE!</v>
      </c>
      <c r="AD1070" s="213">
        <f t="shared" si="1444"/>
        <v>4.4664210550333351E-2</v>
      </c>
      <c r="AE1070" s="213">
        <f t="shared" si="1445"/>
        <v>5.1062533471357453E-2</v>
      </c>
      <c r="AF1070" s="213">
        <f t="shared" si="1446"/>
        <v>7.1638716045547807E-2</v>
      </c>
      <c r="AG1070" s="167">
        <f t="shared" si="1431"/>
        <v>3.969E-4</v>
      </c>
      <c r="AH1070" s="167">
        <f t="shared" si="1432"/>
        <v>1.7345999999999999</v>
      </c>
      <c r="AI1070" s="167">
        <f t="shared" si="1433"/>
        <v>2</v>
      </c>
      <c r="AJ1070" s="167">
        <f t="shared" si="1434"/>
        <v>3.6734700000000002E-4</v>
      </c>
      <c r="AK1070" s="115">
        <f t="shared" ref="AK1070:AM1070" si="1469">AK874*IF($G1070=10,1,IF($G1070=15,1,IF($G1070=20,1,(1-(($E1070-50)*0.005)))))</f>
        <v>142.7603849699376</v>
      </c>
      <c r="AL1070" s="7">
        <f t="shared" si="1469"/>
        <v>153.09517888293954</v>
      </c>
      <c r="AM1070" s="7">
        <f t="shared" si="1469"/>
        <v>183.04</v>
      </c>
      <c r="AN1070">
        <v>1</v>
      </c>
      <c r="AO1070">
        <v>1</v>
      </c>
      <c r="AP1070">
        <v>1</v>
      </c>
      <c r="AQ1070">
        <f t="shared" si="1436"/>
        <v>161</v>
      </c>
      <c r="AR1070">
        <f t="shared" si="1436"/>
        <v>172</v>
      </c>
      <c r="AS1070">
        <f t="shared" si="1390"/>
        <v>206</v>
      </c>
      <c r="AT1070">
        <f t="shared" si="1409"/>
        <v>69</v>
      </c>
      <c r="AU1070">
        <f t="shared" si="1410"/>
        <v>74</v>
      </c>
      <c r="AV1070" s="8">
        <f t="shared" si="1411"/>
        <v>89</v>
      </c>
      <c r="AW1070" s="213">
        <f t="shared" si="1448"/>
        <v>2.2629568741551916E-2</v>
      </c>
      <c r="AX1070" s="213">
        <f t="shared" si="1449"/>
        <v>2.591188561030924E-2</v>
      </c>
      <c r="AY1070" s="213">
        <f t="shared" si="1450"/>
        <v>3.7052774533898519E-2</v>
      </c>
      <c r="AZ1070" s="119">
        <f t="shared" si="1462"/>
        <v>0.4</v>
      </c>
      <c r="BA1070" s="1">
        <v>5.5</v>
      </c>
      <c r="BB1070">
        <v>5.9</v>
      </c>
      <c r="BC1070">
        <v>7.9</v>
      </c>
      <c r="BE1070">
        <v>819</v>
      </c>
      <c r="BG1070" s="123">
        <f t="shared" si="1437"/>
        <v>0.9</v>
      </c>
      <c r="BJ1070">
        <v>0</v>
      </c>
      <c r="BK1070">
        <v>13.2</v>
      </c>
      <c r="BL1070">
        <v>15.1</v>
      </c>
      <c r="BM1070">
        <v>21.85</v>
      </c>
      <c r="BO1070">
        <f t="shared" si="1454"/>
        <v>1</v>
      </c>
      <c r="BP1070">
        <f t="shared" si="1454"/>
        <v>1</v>
      </c>
      <c r="BQ1070">
        <f t="shared" si="1454"/>
        <v>1</v>
      </c>
      <c r="BR1070">
        <f t="shared" si="1438"/>
        <v>161</v>
      </c>
      <c r="BS1070">
        <f t="shared" si="1451"/>
        <v>172</v>
      </c>
      <c r="BT1070">
        <f t="shared" si="1452"/>
        <v>206</v>
      </c>
      <c r="BV1070">
        <f t="shared" si="1439"/>
        <v>0</v>
      </c>
      <c r="BW1070">
        <f t="shared" si="1440"/>
        <v>0</v>
      </c>
      <c r="BX1070">
        <f t="shared" si="1441"/>
        <v>0</v>
      </c>
      <c r="BY1070">
        <f t="shared" si="1418"/>
        <v>1</v>
      </c>
    </row>
    <row r="1071" spans="1:77" x14ac:dyDescent="0.25">
      <c r="A1071" t="str">
        <f t="shared" si="1442"/>
        <v>36011</v>
      </c>
      <c r="D1071">
        <v>3</v>
      </c>
      <c r="E1071">
        <v>60</v>
      </c>
      <c r="F1071">
        <v>40.5</v>
      </c>
      <c r="G1071">
        <v>11</v>
      </c>
      <c r="H1071">
        <v>11.5</v>
      </c>
      <c r="I1071">
        <v>0</v>
      </c>
      <c r="J1071">
        <v>26</v>
      </c>
      <c r="K1071">
        <v>30</v>
      </c>
      <c r="L1071">
        <v>41</v>
      </c>
      <c r="M1071" s="115">
        <f t="shared" si="1426"/>
        <v>711.28000000000009</v>
      </c>
      <c r="N1071" s="7">
        <v>1397.1861540381678</v>
      </c>
      <c r="O1071" s="7">
        <v>1498.3320774196782</v>
      </c>
      <c r="P1071" s="7">
        <v>1791.4</v>
      </c>
      <c r="Q1071" s="121" t="s">
        <v>392</v>
      </c>
      <c r="R1071">
        <v>1</v>
      </c>
      <c r="S1071">
        <v>1</v>
      </c>
      <c r="T1071">
        <v>1</v>
      </c>
      <c r="U1071" t="e">
        <f t="shared" si="1427"/>
        <v>#VALUE!</v>
      </c>
      <c r="V1071">
        <f t="shared" si="1428"/>
        <v>769</v>
      </c>
      <c r="W1071">
        <f t="shared" si="1429"/>
        <v>825</v>
      </c>
      <c r="X1071">
        <f t="shared" si="1430"/>
        <v>986</v>
      </c>
      <c r="Y1071" t="e">
        <f t="shared" si="1404"/>
        <v>#VALUE!</v>
      </c>
      <c r="Z1071">
        <f t="shared" si="1405"/>
        <v>132</v>
      </c>
      <c r="AA1071">
        <f t="shared" si="1406"/>
        <v>142</v>
      </c>
      <c r="AB1071" s="8">
        <f t="shared" si="1407"/>
        <v>170</v>
      </c>
      <c r="AC1071" s="213" t="e">
        <f t="shared" si="1443"/>
        <v>#VALUE!</v>
      </c>
      <c r="AD1071" s="213">
        <f t="shared" si="1444"/>
        <v>0.13189091371336381</v>
      </c>
      <c r="AE1071" s="213">
        <f t="shared" si="1445"/>
        <v>0.15187992000839465</v>
      </c>
      <c r="AF1071" s="213">
        <f t="shared" si="1446"/>
        <v>0.21511473022944333</v>
      </c>
      <c r="AG1071" s="167">
        <f t="shared" si="1431"/>
        <v>3.969E-4</v>
      </c>
      <c r="AH1071" s="167">
        <f t="shared" si="1432"/>
        <v>1.7345999999999999</v>
      </c>
      <c r="AI1071" s="167">
        <f t="shared" si="1433"/>
        <v>4</v>
      </c>
      <c r="AJ1071" s="167">
        <f t="shared" si="1434"/>
        <v>5.7428799999999995E-4</v>
      </c>
      <c r="AK1071" s="115">
        <f t="shared" ref="AK1071:AM1071" si="1470">AK875*IF($G1071=10,1,IF($G1071=15,1,IF($G1071=20,1,(1-(($E1071-50)*0.005)))))</f>
        <v>222.31279835588435</v>
      </c>
      <c r="AL1071" s="7">
        <f t="shared" si="1470"/>
        <v>238.40659745648665</v>
      </c>
      <c r="AM1071" s="7">
        <f t="shared" si="1470"/>
        <v>285.03800000000001</v>
      </c>
      <c r="AN1071">
        <v>1</v>
      </c>
      <c r="AO1071">
        <v>1</v>
      </c>
      <c r="AP1071">
        <v>1</v>
      </c>
      <c r="AQ1071">
        <f t="shared" si="1436"/>
        <v>250</v>
      </c>
      <c r="AR1071">
        <f t="shared" si="1436"/>
        <v>268</v>
      </c>
      <c r="AS1071">
        <f t="shared" si="1390"/>
        <v>321</v>
      </c>
      <c r="AT1071">
        <f t="shared" si="1409"/>
        <v>108</v>
      </c>
      <c r="AU1071">
        <f t="shared" si="1410"/>
        <v>115</v>
      </c>
      <c r="AV1071" s="8">
        <f t="shared" si="1411"/>
        <v>138</v>
      </c>
      <c r="AW1071" s="213">
        <f t="shared" si="1448"/>
        <v>8.952935184398704E-2</v>
      </c>
      <c r="AX1071" s="213">
        <f t="shared" si="1449"/>
        <v>0.10106349771488933</v>
      </c>
      <c r="AY1071" s="213">
        <f t="shared" si="1450"/>
        <v>0.14371986749933791</v>
      </c>
      <c r="AZ1071" s="119">
        <f t="shared" si="1462"/>
        <v>0.8</v>
      </c>
      <c r="BA1071" s="1">
        <v>5.5</v>
      </c>
      <c r="BB1071">
        <v>5.9</v>
      </c>
      <c r="BC1071">
        <v>7.9</v>
      </c>
      <c r="BE1071">
        <v>1046</v>
      </c>
      <c r="BG1071" s="123">
        <f t="shared" si="1437"/>
        <v>0.68</v>
      </c>
      <c r="BJ1071">
        <v>0</v>
      </c>
      <c r="BK1071">
        <v>13.2</v>
      </c>
      <c r="BL1071">
        <v>15.1</v>
      </c>
      <c r="BM1071">
        <v>21.85</v>
      </c>
      <c r="BO1071">
        <f t="shared" si="1454"/>
        <v>1</v>
      </c>
      <c r="BP1071">
        <f t="shared" si="1454"/>
        <v>1</v>
      </c>
      <c r="BQ1071">
        <f t="shared" si="1454"/>
        <v>1</v>
      </c>
      <c r="BR1071">
        <f t="shared" si="1438"/>
        <v>250</v>
      </c>
      <c r="BS1071">
        <f t="shared" si="1451"/>
        <v>268</v>
      </c>
      <c r="BT1071">
        <f t="shared" si="1452"/>
        <v>321</v>
      </c>
      <c r="BV1071">
        <f t="shared" si="1439"/>
        <v>0</v>
      </c>
      <c r="BW1071">
        <f t="shared" si="1440"/>
        <v>0</v>
      </c>
      <c r="BX1071">
        <f t="shared" si="1441"/>
        <v>0</v>
      </c>
      <c r="BY1071">
        <f t="shared" si="1418"/>
        <v>1</v>
      </c>
    </row>
    <row r="1072" spans="1:77" x14ac:dyDescent="0.25">
      <c r="A1072" t="str">
        <f t="shared" si="1442"/>
        <v>36015</v>
      </c>
      <c r="D1072">
        <v>3</v>
      </c>
      <c r="E1072">
        <v>60</v>
      </c>
      <c r="F1072">
        <v>40.5</v>
      </c>
      <c r="G1072">
        <v>15</v>
      </c>
      <c r="H1072">
        <v>16.5</v>
      </c>
      <c r="I1072">
        <v>0</v>
      </c>
      <c r="J1072">
        <v>26</v>
      </c>
      <c r="K1072">
        <v>30</v>
      </c>
      <c r="L1072">
        <v>41.1</v>
      </c>
      <c r="M1072" s="115">
        <f t="shared" si="1426"/>
        <v>975.82735416996661</v>
      </c>
      <c r="N1072" s="7">
        <v>1070.8273541699666</v>
      </c>
      <c r="O1072" s="7">
        <v>1149.5094620994566</v>
      </c>
      <c r="P1072" s="7">
        <v>1521.41</v>
      </c>
      <c r="Q1072" s="121" t="s">
        <v>392</v>
      </c>
      <c r="R1072">
        <v>1</v>
      </c>
      <c r="S1072">
        <v>1</v>
      </c>
      <c r="T1072">
        <v>1</v>
      </c>
      <c r="U1072" t="e">
        <f t="shared" si="1427"/>
        <v>#VALUE!</v>
      </c>
      <c r="V1072">
        <f t="shared" si="1428"/>
        <v>589</v>
      </c>
      <c r="W1072">
        <f t="shared" si="1429"/>
        <v>633</v>
      </c>
      <c r="X1072">
        <f t="shared" si="1430"/>
        <v>837</v>
      </c>
      <c r="Y1072" t="e">
        <f t="shared" si="1404"/>
        <v>#VALUE!</v>
      </c>
      <c r="Z1072">
        <f t="shared" si="1405"/>
        <v>101</v>
      </c>
      <c r="AA1072">
        <f t="shared" si="1406"/>
        <v>109</v>
      </c>
      <c r="AB1072" s="8">
        <f t="shared" si="1407"/>
        <v>144</v>
      </c>
      <c r="AC1072" s="213" t="e">
        <f t="shared" si="1443"/>
        <v>#VALUE!</v>
      </c>
      <c r="AD1072" s="213">
        <f t="shared" si="1444"/>
        <v>5.1482202537584794E-2</v>
      </c>
      <c r="AE1072" s="213">
        <f t="shared" si="1445"/>
        <v>5.983195905070815E-2</v>
      </c>
      <c r="AF1072" s="213">
        <f t="shared" si="1446"/>
        <v>0.10364282050521514</v>
      </c>
      <c r="AG1072" s="167">
        <f t="shared" si="1431"/>
        <v>2.0829999999999999E-4</v>
      </c>
      <c r="AH1072" s="167">
        <f t="shared" si="1432"/>
        <v>1.724</v>
      </c>
      <c r="AI1072" s="167">
        <f t="shared" si="1433"/>
        <v>2</v>
      </c>
      <c r="AJ1072" s="167">
        <f t="shared" si="1434"/>
        <v>4.6182900000000003E-4</v>
      </c>
      <c r="AK1072" s="115">
        <f t="shared" ref="AK1072:AM1072" si="1471">AK876*IF($G1072=10,1,IF($G1072=15,1,IF($G1072=20,1,(1-(($E1072-50)*0.005)))))</f>
        <v>135.09481491470635</v>
      </c>
      <c r="AL1072" s="7">
        <f t="shared" si="1471"/>
        <v>145.02129350758159</v>
      </c>
      <c r="AM1072" s="7">
        <f t="shared" si="1471"/>
        <v>191.94</v>
      </c>
      <c r="AN1072">
        <v>1</v>
      </c>
      <c r="AO1072">
        <v>1</v>
      </c>
      <c r="AP1072">
        <v>1</v>
      </c>
      <c r="AQ1072">
        <f t="shared" si="1436"/>
        <v>152</v>
      </c>
      <c r="AR1072">
        <f t="shared" si="1436"/>
        <v>163</v>
      </c>
      <c r="AS1072">
        <f t="shared" si="1390"/>
        <v>216</v>
      </c>
      <c r="AT1072">
        <f t="shared" si="1409"/>
        <v>65</v>
      </c>
      <c r="AU1072">
        <f t="shared" si="1410"/>
        <v>70</v>
      </c>
      <c r="AV1072" s="8">
        <f t="shared" si="1411"/>
        <v>93</v>
      </c>
      <c r="AW1072" s="213">
        <f t="shared" si="1448"/>
        <v>2.1607295358039021E-2</v>
      </c>
      <c r="AX1072" s="213">
        <f t="shared" si="1449"/>
        <v>2.5000992898232752E-2</v>
      </c>
      <c r="AY1072" s="213">
        <f t="shared" si="1450"/>
        <v>4.3753379654579497E-2</v>
      </c>
      <c r="AZ1072" s="119">
        <f t="shared" si="1462"/>
        <v>0.6</v>
      </c>
      <c r="BA1072" s="1">
        <v>5.0999999999999996</v>
      </c>
      <c r="BB1072">
        <v>5.6</v>
      </c>
      <c r="BC1072">
        <v>7.2</v>
      </c>
      <c r="BE1072">
        <v>1306</v>
      </c>
      <c r="BG1072" s="123">
        <f t="shared" si="1437"/>
        <v>0.8</v>
      </c>
      <c r="BJ1072">
        <v>0</v>
      </c>
      <c r="BK1072">
        <v>12.3</v>
      </c>
      <c r="BL1072">
        <v>14.4</v>
      </c>
      <c r="BM1072">
        <v>21.85</v>
      </c>
      <c r="BO1072">
        <f t="shared" si="1454"/>
        <v>1</v>
      </c>
      <c r="BP1072">
        <f t="shared" si="1454"/>
        <v>1</v>
      </c>
      <c r="BQ1072">
        <f t="shared" si="1454"/>
        <v>1</v>
      </c>
      <c r="BR1072">
        <f t="shared" si="1438"/>
        <v>152</v>
      </c>
      <c r="BS1072">
        <f t="shared" si="1451"/>
        <v>163</v>
      </c>
      <c r="BT1072">
        <f t="shared" si="1452"/>
        <v>216</v>
      </c>
      <c r="BV1072">
        <f t="shared" si="1439"/>
        <v>0</v>
      </c>
      <c r="BW1072">
        <f t="shared" si="1440"/>
        <v>0</v>
      </c>
      <c r="BX1072">
        <f t="shared" si="1441"/>
        <v>0</v>
      </c>
      <c r="BY1072">
        <f t="shared" si="1418"/>
        <v>1</v>
      </c>
    </row>
    <row r="1073" spans="1:77" x14ac:dyDescent="0.25">
      <c r="A1073" t="str">
        <f t="shared" si="1442"/>
        <v>36016</v>
      </c>
      <c r="D1073">
        <v>3</v>
      </c>
      <c r="E1073">
        <v>60</v>
      </c>
      <c r="F1073">
        <v>40.5</v>
      </c>
      <c r="G1073">
        <v>16</v>
      </c>
      <c r="H1073">
        <v>16.5</v>
      </c>
      <c r="I1073">
        <v>0</v>
      </c>
      <c r="J1073">
        <v>26</v>
      </c>
      <c r="K1073">
        <v>30</v>
      </c>
      <c r="L1073">
        <v>41.1</v>
      </c>
      <c r="M1073" s="115">
        <f t="shared" si="1426"/>
        <v>992.12000000000012</v>
      </c>
      <c r="N1073" s="7">
        <v>1627.62717250317</v>
      </c>
      <c r="O1073" s="7">
        <v>1747.2217424001376</v>
      </c>
      <c r="P1073" s="7">
        <v>2312.5</v>
      </c>
      <c r="Q1073" s="121" t="s">
        <v>392</v>
      </c>
      <c r="R1073">
        <v>1</v>
      </c>
      <c r="S1073">
        <v>1</v>
      </c>
      <c r="T1073">
        <v>1</v>
      </c>
      <c r="U1073" t="e">
        <f t="shared" si="1427"/>
        <v>#VALUE!</v>
      </c>
      <c r="V1073">
        <f t="shared" si="1428"/>
        <v>896</v>
      </c>
      <c r="W1073">
        <f t="shared" si="1429"/>
        <v>962</v>
      </c>
      <c r="X1073">
        <f t="shared" si="1430"/>
        <v>1273</v>
      </c>
      <c r="Y1073" t="e">
        <f t="shared" si="1404"/>
        <v>#VALUE!</v>
      </c>
      <c r="Z1073">
        <f t="shared" si="1405"/>
        <v>154</v>
      </c>
      <c r="AA1073">
        <f t="shared" si="1406"/>
        <v>165</v>
      </c>
      <c r="AB1073" s="8">
        <f t="shared" si="1407"/>
        <v>219</v>
      </c>
      <c r="AC1073" s="213" t="e">
        <f t="shared" si="1443"/>
        <v>#VALUE!</v>
      </c>
      <c r="AD1073" s="213">
        <f t="shared" si="1444"/>
        <v>0.34569922344909654</v>
      </c>
      <c r="AE1073" s="213">
        <f t="shared" si="1445"/>
        <v>0.39637245547379452</v>
      </c>
      <c r="AF1073" s="213">
        <f t="shared" si="1446"/>
        <v>0.69499098319401997</v>
      </c>
      <c r="AG1073" s="167">
        <f t="shared" si="1431"/>
        <v>2.0829999999999999E-4</v>
      </c>
      <c r="AH1073" s="167">
        <f t="shared" si="1432"/>
        <v>1.724</v>
      </c>
      <c r="AI1073" s="167">
        <f t="shared" si="1433"/>
        <v>4</v>
      </c>
      <c r="AJ1073" s="167">
        <f t="shared" si="1434"/>
        <v>1.392796E-3</v>
      </c>
      <c r="AK1073" s="115">
        <f t="shared" ref="AK1073:AM1073" si="1472">AK877*IF($G1073=10,1,IF($G1073=15,1,IF($G1073=20,1,(1-(($E1073-50)*0.005)))))</f>
        <v>208.61781359132519</v>
      </c>
      <c r="AL1073" s="7">
        <f t="shared" si="1472"/>
        <v>223.94660516644359</v>
      </c>
      <c r="AM1073" s="7">
        <f t="shared" si="1472"/>
        <v>296.39999999999998</v>
      </c>
      <c r="AN1073">
        <v>1</v>
      </c>
      <c r="AO1073">
        <v>1</v>
      </c>
      <c r="AP1073">
        <v>1</v>
      </c>
      <c r="AQ1073">
        <f t="shared" si="1436"/>
        <v>235</v>
      </c>
      <c r="AR1073">
        <f t="shared" si="1436"/>
        <v>252</v>
      </c>
      <c r="AS1073">
        <f t="shared" si="1390"/>
        <v>334</v>
      </c>
      <c r="AT1073">
        <f t="shared" si="1409"/>
        <v>101</v>
      </c>
      <c r="AU1073">
        <f t="shared" si="1410"/>
        <v>108</v>
      </c>
      <c r="AV1073" s="8">
        <f t="shared" si="1411"/>
        <v>144</v>
      </c>
      <c r="AW1073" s="213">
        <f t="shared" si="1448"/>
        <v>0.1498640371075696</v>
      </c>
      <c r="AX1073" s="213">
        <f t="shared" si="1449"/>
        <v>0.17113447645247784</v>
      </c>
      <c r="AY1073" s="213">
        <f t="shared" si="1450"/>
        <v>0.30262048757683024</v>
      </c>
      <c r="AZ1073" s="119">
        <f t="shared" si="1462"/>
        <v>1.2</v>
      </c>
      <c r="BA1073" s="1">
        <v>5.0999999999999996</v>
      </c>
      <c r="BB1073">
        <v>5.6</v>
      </c>
      <c r="BC1073">
        <v>7.2</v>
      </c>
      <c r="BE1073">
        <v>1459</v>
      </c>
      <c r="BG1073" s="123">
        <f t="shared" si="1437"/>
        <v>0.68</v>
      </c>
      <c r="BJ1073">
        <v>0</v>
      </c>
      <c r="BK1073">
        <v>12.3</v>
      </c>
      <c r="BL1073">
        <v>14.4</v>
      </c>
      <c r="BM1073">
        <v>21.85</v>
      </c>
      <c r="BO1073">
        <f t="shared" si="1454"/>
        <v>1</v>
      </c>
      <c r="BP1073">
        <f t="shared" si="1454"/>
        <v>1</v>
      </c>
      <c r="BQ1073">
        <f t="shared" si="1454"/>
        <v>1</v>
      </c>
      <c r="BR1073">
        <f t="shared" si="1438"/>
        <v>235</v>
      </c>
      <c r="BS1073">
        <f t="shared" si="1451"/>
        <v>252</v>
      </c>
      <c r="BT1073">
        <f t="shared" si="1452"/>
        <v>334</v>
      </c>
      <c r="BV1073">
        <f t="shared" si="1439"/>
        <v>0</v>
      </c>
      <c r="BW1073">
        <f t="shared" si="1440"/>
        <v>0</v>
      </c>
      <c r="BX1073">
        <f t="shared" si="1441"/>
        <v>0</v>
      </c>
      <c r="BY1073">
        <f t="shared" si="1418"/>
        <v>1</v>
      </c>
    </row>
    <row r="1074" spans="1:77" x14ac:dyDescent="0.25">
      <c r="A1074" t="str">
        <f t="shared" si="1442"/>
        <v>36020</v>
      </c>
      <c r="D1074">
        <v>3</v>
      </c>
      <c r="E1074">
        <v>60</v>
      </c>
      <c r="F1074">
        <v>40.5</v>
      </c>
      <c r="G1074">
        <v>20</v>
      </c>
      <c r="H1074">
        <v>21.5</v>
      </c>
      <c r="I1074">
        <v>0</v>
      </c>
      <c r="J1074">
        <v>26</v>
      </c>
      <c r="K1074">
        <v>30</v>
      </c>
      <c r="L1074">
        <v>41.1</v>
      </c>
      <c r="M1074" s="115">
        <f t="shared" si="1426"/>
        <v>1414.840819712653</v>
      </c>
      <c r="N1074" s="7">
        <v>1509.840819712653</v>
      </c>
      <c r="O1074" s="7">
        <v>1619.1421060355642</v>
      </c>
      <c r="P1074" s="7">
        <v>1935.84</v>
      </c>
      <c r="Q1074" s="121" t="s">
        <v>392</v>
      </c>
      <c r="R1074">
        <v>1</v>
      </c>
      <c r="S1074">
        <v>1</v>
      </c>
      <c r="T1074">
        <v>1</v>
      </c>
      <c r="U1074" t="e">
        <f t="shared" si="1427"/>
        <v>#VALUE!</v>
      </c>
      <c r="V1074">
        <f t="shared" si="1428"/>
        <v>831</v>
      </c>
      <c r="W1074">
        <f t="shared" si="1429"/>
        <v>891</v>
      </c>
      <c r="X1074">
        <f t="shared" si="1430"/>
        <v>1065</v>
      </c>
      <c r="Y1074" t="e">
        <f t="shared" si="1404"/>
        <v>#VALUE!</v>
      </c>
      <c r="Z1074">
        <f t="shared" si="1405"/>
        <v>143</v>
      </c>
      <c r="AA1074">
        <f t="shared" si="1406"/>
        <v>153</v>
      </c>
      <c r="AB1074" s="8">
        <f t="shared" si="1407"/>
        <v>183</v>
      </c>
      <c r="AC1074" s="213" t="e">
        <f t="shared" si="1443"/>
        <v>#VALUE!</v>
      </c>
      <c r="AD1074" s="213">
        <f t="shared" si="1444"/>
        <v>8.1338955551863282E-2</v>
      </c>
      <c r="AE1074" s="213">
        <f t="shared" si="1445"/>
        <v>9.298774794382958E-2</v>
      </c>
      <c r="AF1074" s="213">
        <f t="shared" si="1446"/>
        <v>0.13257066203394277</v>
      </c>
      <c r="AG1074" s="167">
        <f t="shared" si="1431"/>
        <v>1.2760000000000001E-4</v>
      </c>
      <c r="AH1074" s="167">
        <f t="shared" si="1432"/>
        <v>1.7219</v>
      </c>
      <c r="AI1074" s="167">
        <f t="shared" si="1433"/>
        <v>2</v>
      </c>
      <c r="AJ1074" s="167">
        <f t="shared" si="1434"/>
        <v>3.76611E-4</v>
      </c>
      <c r="AK1074" s="115">
        <f t="shared" ref="AK1074:AM1074" si="1473">AK878*IF($G1074=10,1,IF($G1074=15,1,IF($G1074=20,1,(1-(($E1074-50)*0.005)))))</f>
        <v>170.52628152222005</v>
      </c>
      <c r="AL1074" s="7">
        <f t="shared" si="1473"/>
        <v>182.87112058001478</v>
      </c>
      <c r="AM1074" s="7">
        <f t="shared" si="1473"/>
        <v>218.64000000000001</v>
      </c>
      <c r="AN1074">
        <v>1</v>
      </c>
      <c r="AO1074">
        <v>1</v>
      </c>
      <c r="AP1074">
        <v>1</v>
      </c>
      <c r="AQ1074">
        <f t="shared" si="1436"/>
        <v>192</v>
      </c>
      <c r="AR1074">
        <f t="shared" si="1436"/>
        <v>206</v>
      </c>
      <c r="AS1074">
        <f t="shared" si="1390"/>
        <v>246</v>
      </c>
      <c r="AT1074">
        <f t="shared" si="1409"/>
        <v>83</v>
      </c>
      <c r="AU1074">
        <f t="shared" si="1410"/>
        <v>89</v>
      </c>
      <c r="AV1074" s="8">
        <f t="shared" si="1411"/>
        <v>106</v>
      </c>
      <c r="AW1074" s="213">
        <f t="shared" si="1448"/>
        <v>2.7724801075124428E-2</v>
      </c>
      <c r="AX1074" s="213">
        <f t="shared" si="1449"/>
        <v>3.1827274790533766E-2</v>
      </c>
      <c r="AY1074" s="213">
        <f t="shared" si="1450"/>
        <v>4.4972737055698049E-2</v>
      </c>
      <c r="AZ1074" s="119">
        <f t="shared" si="1462"/>
        <v>0.8</v>
      </c>
      <c r="BA1074" s="1">
        <v>5.0999999999999996</v>
      </c>
      <c r="BB1074">
        <v>5.6</v>
      </c>
      <c r="BC1074">
        <v>7.2</v>
      </c>
      <c r="BE1074">
        <v>1826</v>
      </c>
      <c r="BG1074" s="123">
        <f t="shared" si="1437"/>
        <v>0.8</v>
      </c>
      <c r="BJ1074">
        <v>0</v>
      </c>
      <c r="BK1074">
        <v>12.3</v>
      </c>
      <c r="BL1074">
        <v>14.4</v>
      </c>
      <c r="BM1074">
        <v>21.85</v>
      </c>
      <c r="BO1074">
        <f t="shared" si="1454"/>
        <v>1</v>
      </c>
      <c r="BP1074">
        <f t="shared" si="1454"/>
        <v>1</v>
      </c>
      <c r="BQ1074">
        <f t="shared" si="1454"/>
        <v>1</v>
      </c>
      <c r="BR1074">
        <f t="shared" si="1438"/>
        <v>192</v>
      </c>
      <c r="BS1074">
        <f t="shared" si="1451"/>
        <v>206</v>
      </c>
      <c r="BT1074">
        <f t="shared" si="1452"/>
        <v>246</v>
      </c>
      <c r="BV1074">
        <f t="shared" si="1439"/>
        <v>0</v>
      </c>
      <c r="BW1074">
        <f t="shared" si="1440"/>
        <v>0</v>
      </c>
      <c r="BX1074">
        <f t="shared" si="1441"/>
        <v>0</v>
      </c>
      <c r="BY1074">
        <f t="shared" si="1418"/>
        <v>1</v>
      </c>
    </row>
    <row r="1075" spans="1:77" x14ac:dyDescent="0.25">
      <c r="A1075" t="str">
        <f t="shared" si="1442"/>
        <v>36021</v>
      </c>
      <c r="D1075">
        <v>3</v>
      </c>
      <c r="E1075">
        <v>60</v>
      </c>
      <c r="F1075">
        <v>40.5</v>
      </c>
      <c r="G1075">
        <v>21</v>
      </c>
      <c r="H1075">
        <v>21.5</v>
      </c>
      <c r="I1075">
        <v>0</v>
      </c>
      <c r="J1075">
        <v>26</v>
      </c>
      <c r="K1075">
        <v>30</v>
      </c>
      <c r="L1075">
        <v>41.1</v>
      </c>
      <c r="M1075" s="115">
        <f t="shared" si="1426"/>
        <v>1613.6000000000001</v>
      </c>
      <c r="N1075" s="7">
        <v>1977.8291945358951</v>
      </c>
      <c r="O1075" s="7">
        <v>2123.1558613833213</v>
      </c>
      <c r="P1075" s="7">
        <v>2810.06</v>
      </c>
      <c r="Q1075" s="121" t="s">
        <v>392</v>
      </c>
      <c r="R1075">
        <v>1</v>
      </c>
      <c r="S1075">
        <v>1</v>
      </c>
      <c r="T1075">
        <v>1</v>
      </c>
      <c r="U1075" t="e">
        <f t="shared" si="1427"/>
        <v>#VALUE!</v>
      </c>
      <c r="V1075">
        <f t="shared" si="1428"/>
        <v>1088</v>
      </c>
      <c r="W1075">
        <f t="shared" si="1429"/>
        <v>1168</v>
      </c>
      <c r="X1075">
        <f t="shared" si="1430"/>
        <v>1546</v>
      </c>
      <c r="Y1075" t="e">
        <f t="shared" si="1404"/>
        <v>#VALUE!</v>
      </c>
      <c r="Z1075">
        <f t="shared" si="1405"/>
        <v>187</v>
      </c>
      <c r="AA1075">
        <f t="shared" si="1406"/>
        <v>201</v>
      </c>
      <c r="AB1075" s="8">
        <f t="shared" si="1407"/>
        <v>266</v>
      </c>
      <c r="AC1075" s="213" t="e">
        <f t="shared" si="1443"/>
        <v>#VALUE!</v>
      </c>
      <c r="AD1075" s="213">
        <f t="shared" si="1444"/>
        <v>0.19483498468453303</v>
      </c>
      <c r="AE1075" s="213">
        <f t="shared" si="1445"/>
        <v>0.22467256074798564</v>
      </c>
      <c r="AF1075" s="213">
        <f t="shared" si="1446"/>
        <v>0.39071050827078152</v>
      </c>
      <c r="AG1075" s="167">
        <f t="shared" si="1431"/>
        <v>1.2760000000000001E-4</v>
      </c>
      <c r="AH1075" s="167">
        <f t="shared" si="1432"/>
        <v>1.7219</v>
      </c>
      <c r="AI1075" s="167">
        <f t="shared" si="1433"/>
        <v>4</v>
      </c>
      <c r="AJ1075" s="167">
        <f t="shared" si="1434"/>
        <v>5.1420100000000005E-4</v>
      </c>
      <c r="AK1075" s="115">
        <f t="shared" ref="AK1075:AM1075" si="1474">AK879*IF($G1075=10,1,IF($G1075=15,1,IF($G1075=20,1,(1-(($E1075-50)*0.005)))))</f>
        <v>228.28940357804569</v>
      </c>
      <c r="AL1075" s="7">
        <f t="shared" si="1474"/>
        <v>245.06362158951015</v>
      </c>
      <c r="AM1075" s="7">
        <f t="shared" si="1474"/>
        <v>324.34899999999999</v>
      </c>
      <c r="AN1075">
        <v>1</v>
      </c>
      <c r="AO1075">
        <v>1</v>
      </c>
      <c r="AP1075">
        <v>1</v>
      </c>
      <c r="AQ1075">
        <f t="shared" si="1436"/>
        <v>257</v>
      </c>
      <c r="AR1075">
        <f t="shared" si="1436"/>
        <v>276</v>
      </c>
      <c r="AS1075">
        <f t="shared" si="1390"/>
        <v>365</v>
      </c>
      <c r="AT1075">
        <f t="shared" si="1409"/>
        <v>111</v>
      </c>
      <c r="AU1075">
        <f t="shared" si="1410"/>
        <v>119</v>
      </c>
      <c r="AV1075" s="8">
        <f t="shared" si="1411"/>
        <v>157</v>
      </c>
      <c r="AW1075" s="213">
        <f t="shared" si="1448"/>
        <v>6.9672395172375626E-2</v>
      </c>
      <c r="AX1075" s="213">
        <f t="shared" si="1449"/>
        <v>7.9910073000154541E-2</v>
      </c>
      <c r="AY1075" s="213">
        <f t="shared" si="1450"/>
        <v>0.13798960730082538</v>
      </c>
      <c r="AZ1075" s="119">
        <f t="shared" si="1462"/>
        <v>1.6</v>
      </c>
      <c r="BA1075" s="1">
        <v>5.0999999999999996</v>
      </c>
      <c r="BB1075">
        <v>5.6</v>
      </c>
      <c r="BC1075">
        <v>7.2</v>
      </c>
      <c r="BE1075">
        <v>2017</v>
      </c>
      <c r="BG1075" s="123">
        <f t="shared" si="1437"/>
        <v>0.8</v>
      </c>
      <c r="BJ1075">
        <v>0</v>
      </c>
      <c r="BK1075">
        <v>12.3</v>
      </c>
      <c r="BL1075">
        <v>14.4</v>
      </c>
      <c r="BM1075">
        <v>21.85</v>
      </c>
      <c r="BO1075">
        <f t="shared" si="1454"/>
        <v>1</v>
      </c>
      <c r="BP1075">
        <f t="shared" si="1454"/>
        <v>1</v>
      </c>
      <c r="BQ1075">
        <f t="shared" si="1454"/>
        <v>1</v>
      </c>
      <c r="BR1075">
        <f t="shared" si="1438"/>
        <v>257</v>
      </c>
      <c r="BS1075">
        <f t="shared" si="1451"/>
        <v>276</v>
      </c>
      <c r="BT1075">
        <f t="shared" si="1452"/>
        <v>365</v>
      </c>
      <c r="BV1075">
        <f t="shared" si="1439"/>
        <v>0</v>
      </c>
      <c r="BW1075">
        <f t="shared" si="1440"/>
        <v>0</v>
      </c>
      <c r="BX1075">
        <f t="shared" si="1441"/>
        <v>0</v>
      </c>
      <c r="BY1075">
        <f t="shared" si="1418"/>
        <v>1</v>
      </c>
    </row>
    <row r="1076" spans="1:77" x14ac:dyDescent="0.25">
      <c r="A1076" t="str">
        <f t="shared" si="1442"/>
        <v>36010</v>
      </c>
      <c r="D1076">
        <v>3</v>
      </c>
      <c r="E1076">
        <v>60</v>
      </c>
      <c r="F1076">
        <v>40.5</v>
      </c>
      <c r="G1076">
        <v>10</v>
      </c>
      <c r="H1076">
        <v>11.5</v>
      </c>
      <c r="I1076">
        <v>0</v>
      </c>
      <c r="J1076">
        <v>26</v>
      </c>
      <c r="K1076">
        <v>30</v>
      </c>
      <c r="L1076">
        <v>41.8</v>
      </c>
      <c r="M1076" s="115">
        <f t="shared" si="1426"/>
        <v>842.4</v>
      </c>
      <c r="N1076" s="7">
        <v>1214.2269940407766</v>
      </c>
      <c r="O1076" s="7">
        <v>1304.1433704057049</v>
      </c>
      <c r="P1076" s="7">
        <v>1574.18</v>
      </c>
      <c r="Q1076" s="121" t="s">
        <v>392</v>
      </c>
      <c r="R1076">
        <v>1</v>
      </c>
      <c r="S1076">
        <v>1</v>
      </c>
      <c r="T1076">
        <v>1</v>
      </c>
      <c r="U1076" t="e">
        <f t="shared" si="1427"/>
        <v>#VALUE!</v>
      </c>
      <c r="V1076">
        <f t="shared" si="1428"/>
        <v>668</v>
      </c>
      <c r="W1076">
        <f t="shared" si="1429"/>
        <v>718</v>
      </c>
      <c r="X1076">
        <f t="shared" si="1430"/>
        <v>866</v>
      </c>
      <c r="Y1076" t="e">
        <f t="shared" si="1404"/>
        <v>#VALUE!</v>
      </c>
      <c r="Z1076">
        <f t="shared" si="1405"/>
        <v>115</v>
      </c>
      <c r="AA1076">
        <f t="shared" si="1406"/>
        <v>123</v>
      </c>
      <c r="AB1076" s="8">
        <f t="shared" si="1407"/>
        <v>149</v>
      </c>
      <c r="AC1076" s="213" t="e">
        <f t="shared" si="1443"/>
        <v>#VALUE!</v>
      </c>
      <c r="AD1076" s="213">
        <f t="shared" si="1444"/>
        <v>6.0926458672444679E-2</v>
      </c>
      <c r="AE1076" s="213">
        <f t="shared" si="1445"/>
        <v>6.9428537243659563E-2</v>
      </c>
      <c r="AF1076" s="213">
        <f t="shared" si="1446"/>
        <v>0.10079305901653195</v>
      </c>
      <c r="AG1076" s="167">
        <f t="shared" si="1431"/>
        <v>3.969E-4</v>
      </c>
      <c r="AH1076" s="167">
        <f t="shared" si="1432"/>
        <v>1.7345999999999999</v>
      </c>
      <c r="AI1076" s="167">
        <f t="shared" si="1433"/>
        <v>2</v>
      </c>
      <c r="AJ1076" s="167">
        <f t="shared" si="1434"/>
        <v>3.6734700000000002E-4</v>
      </c>
      <c r="AK1076" s="115">
        <f t="shared" ref="AK1076:AM1076" si="1475">AK880*IF($G1076=10,1,IF($G1076=15,1,IF($G1076=20,1,(1-(($E1076-50)*0.005)))))</f>
        <v>168.33710197020613</v>
      </c>
      <c r="AL1076" s="7">
        <f t="shared" si="1475"/>
        <v>180.80286190736828</v>
      </c>
      <c r="AM1076" s="7">
        <f t="shared" si="1475"/>
        <v>218.24</v>
      </c>
      <c r="AN1076">
        <v>1</v>
      </c>
      <c r="AO1076">
        <v>1</v>
      </c>
      <c r="AP1076">
        <v>1</v>
      </c>
      <c r="AQ1076">
        <f t="shared" si="1436"/>
        <v>190</v>
      </c>
      <c r="AR1076">
        <f t="shared" si="1436"/>
        <v>204</v>
      </c>
      <c r="AS1076">
        <f t="shared" si="1390"/>
        <v>246</v>
      </c>
      <c r="AT1076">
        <f t="shared" si="1409"/>
        <v>82</v>
      </c>
      <c r="AU1076">
        <f t="shared" si="1410"/>
        <v>88</v>
      </c>
      <c r="AV1076" s="8">
        <f t="shared" si="1411"/>
        <v>106</v>
      </c>
      <c r="AW1076" s="213">
        <f t="shared" si="1448"/>
        <v>3.1612741921650971E-2</v>
      </c>
      <c r="AX1076" s="213">
        <f t="shared" si="1449"/>
        <v>3.6249873312544444E-2</v>
      </c>
      <c r="AY1076" s="213">
        <f t="shared" si="1450"/>
        <v>5.2010664391214427E-2</v>
      </c>
      <c r="AZ1076" s="119">
        <f t="shared" si="1462"/>
        <v>0.4</v>
      </c>
      <c r="BA1076" s="1">
        <v>6.3</v>
      </c>
      <c r="BB1076">
        <v>6.8</v>
      </c>
      <c r="BC1076">
        <v>9.1</v>
      </c>
      <c r="BE1076">
        <v>936</v>
      </c>
      <c r="BG1076" s="123">
        <f t="shared" si="1437"/>
        <v>0.9</v>
      </c>
      <c r="BJ1076">
        <v>0</v>
      </c>
      <c r="BK1076">
        <v>12.8</v>
      </c>
      <c r="BL1076">
        <v>14.7</v>
      </c>
      <c r="BM1076">
        <v>21.85</v>
      </c>
      <c r="BO1076">
        <f t="shared" si="1454"/>
        <v>1</v>
      </c>
      <c r="BP1076">
        <f t="shared" si="1454"/>
        <v>1</v>
      </c>
      <c r="BQ1076">
        <f t="shared" si="1454"/>
        <v>1</v>
      </c>
      <c r="BR1076">
        <f t="shared" si="1438"/>
        <v>190</v>
      </c>
      <c r="BS1076">
        <f t="shared" si="1451"/>
        <v>204</v>
      </c>
      <c r="BT1076">
        <f t="shared" si="1452"/>
        <v>246</v>
      </c>
      <c r="BV1076">
        <f t="shared" si="1439"/>
        <v>0</v>
      </c>
      <c r="BW1076">
        <f t="shared" si="1440"/>
        <v>0</v>
      </c>
      <c r="BX1076">
        <f t="shared" si="1441"/>
        <v>0</v>
      </c>
      <c r="BY1076">
        <f t="shared" si="1418"/>
        <v>1</v>
      </c>
    </row>
    <row r="1077" spans="1:77" x14ac:dyDescent="0.25">
      <c r="A1077" t="str">
        <f t="shared" si="1442"/>
        <v>36011</v>
      </c>
      <c r="D1077">
        <v>3</v>
      </c>
      <c r="E1077">
        <v>60</v>
      </c>
      <c r="F1077">
        <v>40.5</v>
      </c>
      <c r="G1077">
        <v>11</v>
      </c>
      <c r="H1077">
        <v>11.5</v>
      </c>
      <c r="I1077">
        <v>0</v>
      </c>
      <c r="J1077">
        <v>26</v>
      </c>
      <c r="K1077">
        <v>30</v>
      </c>
      <c r="L1077">
        <v>41.8</v>
      </c>
      <c r="M1077" s="115">
        <f t="shared" si="1426"/>
        <v>812.6</v>
      </c>
      <c r="N1077" s="7">
        <v>1647.5037394527276</v>
      </c>
      <c r="O1077" s="7">
        <v>1769.505282019556</v>
      </c>
      <c r="P1077" s="7">
        <v>2135.9</v>
      </c>
      <c r="Q1077" s="121" t="s">
        <v>392</v>
      </c>
      <c r="R1077">
        <v>1</v>
      </c>
      <c r="S1077">
        <v>1</v>
      </c>
      <c r="T1077">
        <v>1</v>
      </c>
      <c r="U1077" t="e">
        <f t="shared" si="1427"/>
        <v>#VALUE!</v>
      </c>
      <c r="V1077">
        <f t="shared" si="1428"/>
        <v>907</v>
      </c>
      <c r="W1077">
        <f t="shared" si="1429"/>
        <v>974</v>
      </c>
      <c r="X1077">
        <f t="shared" si="1430"/>
        <v>1175</v>
      </c>
      <c r="Y1077" t="e">
        <f t="shared" si="1404"/>
        <v>#VALUE!</v>
      </c>
      <c r="Z1077">
        <f t="shared" si="1405"/>
        <v>156</v>
      </c>
      <c r="AA1077">
        <f t="shared" si="1406"/>
        <v>168</v>
      </c>
      <c r="AB1077" s="8">
        <f t="shared" si="1407"/>
        <v>202</v>
      </c>
      <c r="AC1077" s="213" t="e">
        <f t="shared" si="1443"/>
        <v>#VALUE!</v>
      </c>
      <c r="AD1077" s="213">
        <f t="shared" si="1444"/>
        <v>0.18216225240167624</v>
      </c>
      <c r="AE1077" s="213">
        <f t="shared" si="1445"/>
        <v>0.21024416445400737</v>
      </c>
      <c r="AF1077" s="213">
        <f t="shared" si="1446"/>
        <v>0.30040691273402997</v>
      </c>
      <c r="AG1077" s="167">
        <f t="shared" si="1431"/>
        <v>3.969E-4</v>
      </c>
      <c r="AH1077" s="167">
        <f t="shared" si="1432"/>
        <v>1.7345999999999999</v>
      </c>
      <c r="AI1077" s="167">
        <f t="shared" si="1433"/>
        <v>4</v>
      </c>
      <c r="AJ1077" s="167">
        <f t="shared" si="1434"/>
        <v>5.7428799999999995E-4</v>
      </c>
      <c r="AK1077" s="115">
        <f t="shared" ref="AK1077:AM1077" si="1476">AK881*IF($G1077=10,1,IF($G1077=15,1,IF($G1077=20,1,(1-(($E1077-50)*0.005)))))</f>
        <v>262.2</v>
      </c>
      <c r="AL1077" s="7">
        <f t="shared" si="1476"/>
        <v>281.2</v>
      </c>
      <c r="AM1077" s="7">
        <f t="shared" si="1476"/>
        <v>340.09999999999997</v>
      </c>
      <c r="AN1077">
        <v>1</v>
      </c>
      <c r="AO1077">
        <v>1</v>
      </c>
      <c r="AP1077">
        <v>1</v>
      </c>
      <c r="AQ1077">
        <f t="shared" si="1436"/>
        <v>295</v>
      </c>
      <c r="AR1077">
        <f t="shared" si="1436"/>
        <v>317</v>
      </c>
      <c r="AS1077">
        <f t="shared" si="1390"/>
        <v>383</v>
      </c>
      <c r="AT1077">
        <f t="shared" si="1409"/>
        <v>127</v>
      </c>
      <c r="AU1077">
        <f t="shared" si="1410"/>
        <v>136</v>
      </c>
      <c r="AV1077" s="8">
        <f t="shared" si="1411"/>
        <v>165</v>
      </c>
      <c r="AW1077" s="213">
        <f t="shared" si="1448"/>
        <v>0.12241098344849101</v>
      </c>
      <c r="AX1077" s="213">
        <f t="shared" si="1449"/>
        <v>0.13972202826922686</v>
      </c>
      <c r="AY1077" s="213">
        <f t="shared" si="1450"/>
        <v>0.20304014930794717</v>
      </c>
      <c r="AZ1077" s="119">
        <f t="shared" si="1462"/>
        <v>0.8</v>
      </c>
      <c r="BA1077" s="1">
        <v>6.3</v>
      </c>
      <c r="BB1077">
        <v>6.8</v>
      </c>
      <c r="BC1077">
        <v>9.1</v>
      </c>
      <c r="BE1077">
        <v>1195</v>
      </c>
      <c r="BG1077" s="123">
        <f t="shared" si="1437"/>
        <v>0.68</v>
      </c>
      <c r="BJ1077">
        <v>0</v>
      </c>
      <c r="BK1077">
        <v>12.8</v>
      </c>
      <c r="BL1077">
        <v>14.7</v>
      </c>
      <c r="BM1077">
        <v>21.85</v>
      </c>
      <c r="BO1077">
        <f t="shared" si="1454"/>
        <v>1</v>
      </c>
      <c r="BP1077">
        <f t="shared" si="1454"/>
        <v>1</v>
      </c>
      <c r="BQ1077">
        <f t="shared" si="1454"/>
        <v>1</v>
      </c>
      <c r="BR1077">
        <f t="shared" si="1438"/>
        <v>295</v>
      </c>
      <c r="BS1077">
        <f t="shared" si="1451"/>
        <v>317</v>
      </c>
      <c r="BT1077">
        <f t="shared" si="1452"/>
        <v>383</v>
      </c>
      <c r="BV1077">
        <f t="shared" si="1439"/>
        <v>0</v>
      </c>
      <c r="BW1077">
        <f t="shared" si="1440"/>
        <v>0</v>
      </c>
      <c r="BX1077">
        <f t="shared" si="1441"/>
        <v>0</v>
      </c>
      <c r="BY1077">
        <f t="shared" si="1418"/>
        <v>1</v>
      </c>
    </row>
    <row r="1078" spans="1:77" x14ac:dyDescent="0.25">
      <c r="A1078" t="str">
        <f t="shared" si="1442"/>
        <v>36015</v>
      </c>
      <c r="D1078">
        <v>3</v>
      </c>
      <c r="E1078">
        <v>60</v>
      </c>
      <c r="F1078">
        <v>40.5</v>
      </c>
      <c r="G1078">
        <v>15</v>
      </c>
      <c r="H1078">
        <v>16.5</v>
      </c>
      <c r="I1078">
        <v>0</v>
      </c>
      <c r="J1078">
        <v>26</v>
      </c>
      <c r="K1078">
        <v>30</v>
      </c>
      <c r="L1078">
        <v>42.4</v>
      </c>
      <c r="M1078" s="115">
        <f t="shared" si="1426"/>
        <v>1194.4000000000001</v>
      </c>
      <c r="N1078" s="7">
        <v>1395.33740436932</v>
      </c>
      <c r="O1078" s="7">
        <v>1496.2563490716184</v>
      </c>
      <c r="P1078" s="7">
        <v>2007.56</v>
      </c>
      <c r="Q1078" s="121" t="s">
        <v>392</v>
      </c>
      <c r="R1078">
        <v>1</v>
      </c>
      <c r="S1078">
        <v>1</v>
      </c>
      <c r="T1078">
        <v>1</v>
      </c>
      <c r="U1078" t="e">
        <f t="shared" si="1427"/>
        <v>#VALUE!</v>
      </c>
      <c r="V1078">
        <f t="shared" si="1428"/>
        <v>768</v>
      </c>
      <c r="W1078">
        <f t="shared" si="1429"/>
        <v>823</v>
      </c>
      <c r="X1078">
        <f t="shared" si="1430"/>
        <v>1105</v>
      </c>
      <c r="Y1078" t="e">
        <f t="shared" si="1404"/>
        <v>#VALUE!</v>
      </c>
      <c r="Z1078">
        <f t="shared" si="1405"/>
        <v>132</v>
      </c>
      <c r="AA1078">
        <f t="shared" si="1406"/>
        <v>142</v>
      </c>
      <c r="AB1078" s="8">
        <f t="shared" si="1407"/>
        <v>190</v>
      </c>
      <c r="AC1078" s="213" t="e">
        <f t="shared" si="1443"/>
        <v>#VALUE!</v>
      </c>
      <c r="AD1078" s="213">
        <f t="shared" si="1444"/>
        <v>8.7288772889642249E-2</v>
      </c>
      <c r="AE1078" s="213">
        <f t="shared" si="1445"/>
        <v>0.10082067827888049</v>
      </c>
      <c r="AF1078" s="213">
        <f t="shared" si="1446"/>
        <v>0.17917947298236303</v>
      </c>
      <c r="AG1078" s="167">
        <f t="shared" si="1431"/>
        <v>2.0829999999999999E-4</v>
      </c>
      <c r="AH1078" s="167">
        <f t="shared" si="1432"/>
        <v>1.724</v>
      </c>
      <c r="AI1078" s="167">
        <f t="shared" si="1433"/>
        <v>2</v>
      </c>
      <c r="AJ1078" s="167">
        <f t="shared" si="1434"/>
        <v>4.6182900000000003E-4</v>
      </c>
      <c r="AK1078" s="115">
        <f t="shared" ref="AK1078:AM1078" si="1477">AK882*IF($G1078=10,1,IF($G1078=15,1,IF($G1078=20,1,(1-(($E1078-50)*0.005)))))</f>
        <v>190.46915773046311</v>
      </c>
      <c r="AL1078" s="7">
        <f t="shared" si="1477"/>
        <v>204.24499885412456</v>
      </c>
      <c r="AM1078" s="7">
        <f t="shared" si="1477"/>
        <v>274.04000000000002</v>
      </c>
      <c r="AN1078">
        <v>1</v>
      </c>
      <c r="AO1078">
        <v>1</v>
      </c>
      <c r="AP1078">
        <v>1</v>
      </c>
      <c r="AQ1078">
        <f t="shared" si="1436"/>
        <v>215</v>
      </c>
      <c r="AR1078">
        <f t="shared" si="1436"/>
        <v>230</v>
      </c>
      <c r="AS1078">
        <f t="shared" si="1390"/>
        <v>309</v>
      </c>
      <c r="AT1078">
        <f t="shared" si="1409"/>
        <v>92</v>
      </c>
      <c r="AU1078">
        <f t="shared" si="1410"/>
        <v>99</v>
      </c>
      <c r="AV1078" s="8">
        <f t="shared" si="1411"/>
        <v>133</v>
      </c>
      <c r="AW1078" s="213">
        <f t="shared" si="1448"/>
        <v>4.2830982878635446E-2</v>
      </c>
      <c r="AX1078" s="213">
        <f t="shared" si="1449"/>
        <v>4.9491748498433089E-2</v>
      </c>
      <c r="AY1078" s="213">
        <f t="shared" si="1450"/>
        <v>8.8598533260685008E-2</v>
      </c>
      <c r="AZ1078" s="119">
        <f t="shared" si="1462"/>
        <v>0.6</v>
      </c>
      <c r="BA1078" s="1">
        <v>6</v>
      </c>
      <c r="BB1078">
        <v>6.7</v>
      </c>
      <c r="BC1078">
        <v>9</v>
      </c>
      <c r="BE1078">
        <v>1493</v>
      </c>
      <c r="BG1078" s="123">
        <f t="shared" si="1437"/>
        <v>0.8</v>
      </c>
      <c r="BJ1078">
        <v>0</v>
      </c>
      <c r="BK1078">
        <v>11.8</v>
      </c>
      <c r="BL1078">
        <v>13.7</v>
      </c>
      <c r="BM1078">
        <v>21.85</v>
      </c>
      <c r="BO1078">
        <f t="shared" si="1454"/>
        <v>1</v>
      </c>
      <c r="BP1078">
        <f t="shared" si="1454"/>
        <v>1</v>
      </c>
      <c r="BQ1078">
        <f t="shared" si="1454"/>
        <v>1</v>
      </c>
      <c r="BR1078">
        <f t="shared" si="1438"/>
        <v>215</v>
      </c>
      <c r="BS1078">
        <f t="shared" si="1451"/>
        <v>230</v>
      </c>
      <c r="BT1078">
        <f t="shared" si="1452"/>
        <v>309</v>
      </c>
      <c r="BV1078">
        <f t="shared" si="1439"/>
        <v>0</v>
      </c>
      <c r="BW1078">
        <f t="shared" si="1440"/>
        <v>0</v>
      </c>
      <c r="BX1078">
        <f t="shared" si="1441"/>
        <v>0</v>
      </c>
      <c r="BY1078">
        <f t="shared" si="1418"/>
        <v>1</v>
      </c>
    </row>
    <row r="1079" spans="1:77" x14ac:dyDescent="0.25">
      <c r="A1079" t="str">
        <f t="shared" si="1442"/>
        <v>36016</v>
      </c>
      <c r="D1079">
        <v>3</v>
      </c>
      <c r="E1079">
        <v>60</v>
      </c>
      <c r="F1079">
        <v>40.5</v>
      </c>
      <c r="G1079">
        <v>16</v>
      </c>
      <c r="H1079">
        <v>16.5</v>
      </c>
      <c r="I1079">
        <v>0</v>
      </c>
      <c r="J1079">
        <v>26</v>
      </c>
      <c r="K1079">
        <v>30</v>
      </c>
      <c r="L1079">
        <v>42.4</v>
      </c>
      <c r="M1079" s="115">
        <f t="shared" si="1426"/>
        <v>1133.5600000000002</v>
      </c>
      <c r="N1079" s="7">
        <v>2040.4331716148024</v>
      </c>
      <c r="O1079" s="7">
        <v>2188.0092071816284</v>
      </c>
      <c r="P1079" s="7">
        <v>2935.7</v>
      </c>
      <c r="Q1079" s="121" t="s">
        <v>392</v>
      </c>
      <c r="R1079">
        <v>1</v>
      </c>
      <c r="S1079">
        <v>1</v>
      </c>
      <c r="T1079">
        <v>1</v>
      </c>
      <c r="U1079" t="e">
        <f t="shared" si="1427"/>
        <v>#VALUE!</v>
      </c>
      <c r="V1079">
        <f t="shared" si="1428"/>
        <v>1123</v>
      </c>
      <c r="W1079">
        <f t="shared" si="1429"/>
        <v>1204</v>
      </c>
      <c r="X1079">
        <f t="shared" si="1430"/>
        <v>1616</v>
      </c>
      <c r="Y1079" t="e">
        <f t="shared" si="1404"/>
        <v>#VALUE!</v>
      </c>
      <c r="Z1079">
        <f t="shared" si="1405"/>
        <v>193</v>
      </c>
      <c r="AA1079">
        <f t="shared" si="1406"/>
        <v>207</v>
      </c>
      <c r="AB1079" s="8">
        <f t="shared" si="1407"/>
        <v>278</v>
      </c>
      <c r="AC1079" s="213" t="e">
        <f t="shared" si="1443"/>
        <v>#VALUE!</v>
      </c>
      <c r="AD1079" s="213">
        <f t="shared" si="1444"/>
        <v>0.54087849401308141</v>
      </c>
      <c r="AE1079" s="213">
        <f t="shared" si="1445"/>
        <v>0.62147935663669562</v>
      </c>
      <c r="AF1079" s="213">
        <f t="shared" si="1446"/>
        <v>1.11576011816787</v>
      </c>
      <c r="AG1079" s="167">
        <f t="shared" si="1431"/>
        <v>2.0829999999999999E-4</v>
      </c>
      <c r="AH1079" s="167">
        <f t="shared" si="1432"/>
        <v>1.724</v>
      </c>
      <c r="AI1079" s="167">
        <f t="shared" si="1433"/>
        <v>4</v>
      </c>
      <c r="AJ1079" s="167">
        <f t="shared" si="1434"/>
        <v>1.392796E-3</v>
      </c>
      <c r="AK1079" s="115">
        <f t="shared" ref="AK1079:AM1079" si="1478">AK883*IF($G1079=10,1,IF($G1079=15,1,IF($G1079=20,1,(1-(($E1079-50)*0.005)))))</f>
        <v>296.39999999999998</v>
      </c>
      <c r="AL1079" s="7">
        <f t="shared" si="1478"/>
        <v>318.25</v>
      </c>
      <c r="AM1079" s="7">
        <f t="shared" si="1478"/>
        <v>427.5</v>
      </c>
      <c r="AN1079">
        <v>1</v>
      </c>
      <c r="AO1079">
        <v>1</v>
      </c>
      <c r="AP1079">
        <v>1</v>
      </c>
      <c r="AQ1079">
        <f t="shared" si="1436"/>
        <v>334</v>
      </c>
      <c r="AR1079">
        <f t="shared" si="1436"/>
        <v>358</v>
      </c>
      <c r="AS1079">
        <f t="shared" si="1390"/>
        <v>481</v>
      </c>
      <c r="AT1079">
        <f t="shared" si="1409"/>
        <v>144</v>
      </c>
      <c r="AU1079">
        <f t="shared" si="1410"/>
        <v>154</v>
      </c>
      <c r="AV1079" s="8">
        <f t="shared" si="1411"/>
        <v>207</v>
      </c>
      <c r="AW1079" s="213">
        <f t="shared" si="1448"/>
        <v>0.30262048757683024</v>
      </c>
      <c r="AX1079" s="213">
        <f t="shared" si="1449"/>
        <v>0.34569922344909654</v>
      </c>
      <c r="AY1079" s="213">
        <f t="shared" si="1450"/>
        <v>0.62147935663669562</v>
      </c>
      <c r="AZ1079" s="119">
        <f t="shared" si="1462"/>
        <v>1.2</v>
      </c>
      <c r="BA1079" s="1">
        <v>6</v>
      </c>
      <c r="BB1079">
        <v>6.7</v>
      </c>
      <c r="BC1079">
        <v>9</v>
      </c>
      <c r="BE1079">
        <v>1667</v>
      </c>
      <c r="BG1079" s="123">
        <f t="shared" si="1437"/>
        <v>0.68</v>
      </c>
      <c r="BJ1079">
        <v>0</v>
      </c>
      <c r="BK1079">
        <v>11.8</v>
      </c>
      <c r="BL1079">
        <v>13.7</v>
      </c>
      <c r="BM1079">
        <v>21.85</v>
      </c>
      <c r="BO1079">
        <f t="shared" si="1454"/>
        <v>1</v>
      </c>
      <c r="BP1079">
        <f t="shared" si="1454"/>
        <v>1</v>
      </c>
      <c r="BQ1079">
        <f t="shared" si="1454"/>
        <v>1</v>
      </c>
      <c r="BR1079">
        <f t="shared" si="1438"/>
        <v>334</v>
      </c>
      <c r="BS1079">
        <f t="shared" si="1451"/>
        <v>358</v>
      </c>
      <c r="BT1079">
        <f t="shared" si="1452"/>
        <v>481</v>
      </c>
      <c r="BV1079">
        <f t="shared" si="1439"/>
        <v>0</v>
      </c>
      <c r="BW1079">
        <f t="shared" si="1440"/>
        <v>0</v>
      </c>
      <c r="BX1079">
        <f t="shared" si="1441"/>
        <v>0</v>
      </c>
      <c r="BY1079">
        <f t="shared" si="1418"/>
        <v>1</v>
      </c>
    </row>
    <row r="1080" spans="1:77" x14ac:dyDescent="0.25">
      <c r="A1080" t="str">
        <f t="shared" si="1442"/>
        <v>36020</v>
      </c>
      <c r="D1080">
        <v>3</v>
      </c>
      <c r="E1080">
        <v>60</v>
      </c>
      <c r="F1080">
        <v>40.5</v>
      </c>
      <c r="G1080">
        <v>20</v>
      </c>
      <c r="H1080">
        <v>21.5</v>
      </c>
      <c r="I1080">
        <v>0</v>
      </c>
      <c r="J1080">
        <v>26</v>
      </c>
      <c r="K1080">
        <v>30</v>
      </c>
      <c r="L1080">
        <v>42.4</v>
      </c>
      <c r="M1080" s="115">
        <f t="shared" si="1426"/>
        <v>1668.8000000000002</v>
      </c>
      <c r="N1080" s="7">
        <v>1942.5718983039128</v>
      </c>
      <c r="O1080" s="7">
        <v>2086.4239348515057</v>
      </c>
      <c r="P1080" s="7">
        <v>2518.44</v>
      </c>
      <c r="Q1080" s="121" t="s">
        <v>392</v>
      </c>
      <c r="R1080">
        <v>1</v>
      </c>
      <c r="S1080">
        <v>1</v>
      </c>
      <c r="T1080">
        <v>1</v>
      </c>
      <c r="U1080" t="e">
        <f t="shared" si="1427"/>
        <v>#VALUE!</v>
      </c>
      <c r="V1080">
        <f t="shared" si="1428"/>
        <v>1069</v>
      </c>
      <c r="W1080">
        <f t="shared" si="1429"/>
        <v>1148</v>
      </c>
      <c r="X1080">
        <f t="shared" si="1430"/>
        <v>1386</v>
      </c>
      <c r="Y1080" t="e">
        <f t="shared" si="1404"/>
        <v>#VALUE!</v>
      </c>
      <c r="Z1080">
        <f t="shared" si="1405"/>
        <v>184</v>
      </c>
      <c r="AA1080">
        <f t="shared" si="1406"/>
        <v>197</v>
      </c>
      <c r="AB1080" s="8">
        <f t="shared" si="1407"/>
        <v>238</v>
      </c>
      <c r="AC1080" s="213" t="e">
        <f t="shared" si="1443"/>
        <v>#VALUE!</v>
      </c>
      <c r="AD1080" s="213">
        <f t="shared" si="1444"/>
        <v>0.13400974764249993</v>
      </c>
      <c r="AE1080" s="213">
        <f t="shared" si="1445"/>
        <v>0.15341965692974033</v>
      </c>
      <c r="AF1080" s="213">
        <f t="shared" si="1446"/>
        <v>0.22316359267755842</v>
      </c>
      <c r="AG1080" s="167">
        <f t="shared" si="1431"/>
        <v>1.2760000000000001E-4</v>
      </c>
      <c r="AH1080" s="167">
        <f t="shared" si="1432"/>
        <v>1.7219</v>
      </c>
      <c r="AI1080" s="167">
        <f t="shared" si="1433"/>
        <v>2</v>
      </c>
      <c r="AJ1080" s="167">
        <f t="shared" si="1434"/>
        <v>3.76611E-4</v>
      </c>
      <c r="AK1080" s="115">
        <f t="shared" ref="AK1080:AM1080" si="1479">AK884*IF($G1080=10,1,IF($G1080=15,1,IF($G1080=20,1,(1-(($E1080-50)*0.005)))))</f>
        <v>240.07166246887351</v>
      </c>
      <c r="AL1080" s="7">
        <f t="shared" si="1479"/>
        <v>257.84953601562182</v>
      </c>
      <c r="AM1080" s="7">
        <f t="shared" si="1479"/>
        <v>311.24</v>
      </c>
      <c r="AN1080">
        <v>1</v>
      </c>
      <c r="AO1080">
        <v>1</v>
      </c>
      <c r="AP1080">
        <v>1</v>
      </c>
      <c r="AQ1080">
        <f t="shared" si="1436"/>
        <v>270</v>
      </c>
      <c r="AR1080">
        <f t="shared" si="1436"/>
        <v>290</v>
      </c>
      <c r="AS1080">
        <f t="shared" si="1390"/>
        <v>351</v>
      </c>
      <c r="AT1080">
        <f t="shared" si="1409"/>
        <v>116</v>
      </c>
      <c r="AU1080">
        <f t="shared" si="1410"/>
        <v>125</v>
      </c>
      <c r="AV1080" s="8">
        <f t="shared" si="1411"/>
        <v>151</v>
      </c>
      <c r="AW1080" s="213">
        <f t="shared" si="1448"/>
        <v>5.3754545103760785E-2</v>
      </c>
      <c r="AX1080" s="213">
        <f t="shared" si="1449"/>
        <v>6.2321643879428262E-2</v>
      </c>
      <c r="AY1080" s="213">
        <f t="shared" si="1450"/>
        <v>9.0596116531748552E-2</v>
      </c>
      <c r="AZ1080" s="119">
        <f t="shared" si="1462"/>
        <v>0.8</v>
      </c>
      <c r="BA1080" s="1">
        <v>6</v>
      </c>
      <c r="BB1080">
        <v>6.7</v>
      </c>
      <c r="BC1080">
        <v>9</v>
      </c>
      <c r="BE1080">
        <v>2086</v>
      </c>
      <c r="BG1080" s="123">
        <f t="shared" si="1437"/>
        <v>0.8</v>
      </c>
      <c r="BJ1080">
        <v>0</v>
      </c>
      <c r="BK1080">
        <v>11.8</v>
      </c>
      <c r="BL1080">
        <v>13.7</v>
      </c>
      <c r="BM1080">
        <v>21.85</v>
      </c>
      <c r="BO1080">
        <f t="shared" si="1454"/>
        <v>1</v>
      </c>
      <c r="BP1080">
        <f t="shared" si="1454"/>
        <v>1</v>
      </c>
      <c r="BQ1080">
        <f t="shared" si="1454"/>
        <v>1</v>
      </c>
      <c r="BR1080">
        <f t="shared" si="1438"/>
        <v>270</v>
      </c>
      <c r="BS1080">
        <f t="shared" si="1451"/>
        <v>290</v>
      </c>
      <c r="BT1080">
        <f t="shared" si="1452"/>
        <v>351</v>
      </c>
      <c r="BV1080">
        <f t="shared" si="1439"/>
        <v>0</v>
      </c>
      <c r="BW1080">
        <f t="shared" si="1440"/>
        <v>0</v>
      </c>
      <c r="BX1080">
        <f t="shared" si="1441"/>
        <v>0</v>
      </c>
      <c r="BY1080">
        <f t="shared" si="1418"/>
        <v>1</v>
      </c>
    </row>
    <row r="1081" spans="1:77" x14ac:dyDescent="0.25">
      <c r="A1081" t="str">
        <f t="shared" si="1442"/>
        <v>36021</v>
      </c>
      <c r="D1081">
        <v>3</v>
      </c>
      <c r="E1081">
        <v>60</v>
      </c>
      <c r="F1081">
        <v>40.5</v>
      </c>
      <c r="G1081">
        <v>21</v>
      </c>
      <c r="H1081">
        <v>21.5</v>
      </c>
      <c r="I1081">
        <v>0</v>
      </c>
      <c r="J1081">
        <v>26</v>
      </c>
      <c r="K1081">
        <v>30</v>
      </c>
      <c r="L1081">
        <v>42.4</v>
      </c>
      <c r="M1081" s="115">
        <f t="shared" si="1426"/>
        <v>1844.8000000000002</v>
      </c>
      <c r="N1081" s="7">
        <v>2627.7848955664344</v>
      </c>
      <c r="O1081" s="7">
        <v>2817.8416357747774</v>
      </c>
      <c r="P1081" s="7">
        <v>3780.76</v>
      </c>
      <c r="Q1081" s="121" t="s">
        <v>392</v>
      </c>
      <c r="R1081">
        <v>1</v>
      </c>
      <c r="S1081">
        <v>1</v>
      </c>
      <c r="T1081">
        <v>1</v>
      </c>
      <c r="U1081" t="e">
        <f t="shared" si="1427"/>
        <v>#VALUE!</v>
      </c>
      <c r="V1081">
        <f t="shared" si="1428"/>
        <v>1446</v>
      </c>
      <c r="W1081">
        <f t="shared" si="1429"/>
        <v>1551</v>
      </c>
      <c r="X1081">
        <f t="shared" si="1430"/>
        <v>2081</v>
      </c>
      <c r="Y1081" t="e">
        <f t="shared" si="1404"/>
        <v>#VALUE!</v>
      </c>
      <c r="Z1081">
        <f t="shared" si="1405"/>
        <v>249</v>
      </c>
      <c r="AA1081">
        <f t="shared" si="1406"/>
        <v>267</v>
      </c>
      <c r="AB1081" s="8">
        <f t="shared" si="1407"/>
        <v>358</v>
      </c>
      <c r="AC1081" s="213" t="e">
        <f t="shared" si="1443"/>
        <v>#VALUE!</v>
      </c>
      <c r="AD1081" s="213">
        <f t="shared" si="1444"/>
        <v>0.34292074571237258</v>
      </c>
      <c r="AE1081" s="213">
        <f t="shared" si="1445"/>
        <v>0.39361780752336539</v>
      </c>
      <c r="AF1081" s="213">
        <f t="shared" si="1446"/>
        <v>0.70280839368951609</v>
      </c>
      <c r="AG1081" s="167">
        <f t="shared" si="1431"/>
        <v>1.2760000000000001E-4</v>
      </c>
      <c r="AH1081" s="167">
        <f t="shared" si="1432"/>
        <v>1.7219</v>
      </c>
      <c r="AI1081" s="167">
        <f t="shared" si="1433"/>
        <v>4</v>
      </c>
      <c r="AJ1081" s="167">
        <f t="shared" si="1434"/>
        <v>5.1420100000000005E-4</v>
      </c>
      <c r="AK1081" s="115">
        <f t="shared" ref="AK1081:AM1081" si="1480">AK885*IF($G1081=10,1,IF($G1081=15,1,IF($G1081=20,1,(1-(($E1081-50)*0.005)))))</f>
        <v>323.81911442659839</v>
      </c>
      <c r="AL1081" s="7">
        <f t="shared" si="1480"/>
        <v>347.23960268989117</v>
      </c>
      <c r="AM1081" s="7">
        <f t="shared" si="1480"/>
        <v>465.899</v>
      </c>
      <c r="AN1081">
        <v>1</v>
      </c>
      <c r="AO1081">
        <v>1</v>
      </c>
      <c r="AP1081">
        <v>1</v>
      </c>
      <c r="AQ1081">
        <f t="shared" si="1436"/>
        <v>365</v>
      </c>
      <c r="AR1081">
        <f t="shared" si="1436"/>
        <v>391</v>
      </c>
      <c r="AS1081">
        <f t="shared" si="1390"/>
        <v>525</v>
      </c>
      <c r="AT1081">
        <f t="shared" si="1409"/>
        <v>157</v>
      </c>
      <c r="AU1081">
        <f t="shared" si="1410"/>
        <v>168</v>
      </c>
      <c r="AV1081" s="8">
        <f t="shared" si="1411"/>
        <v>226</v>
      </c>
      <c r="AW1081" s="213">
        <f t="shared" si="1448"/>
        <v>0.13798960730082538</v>
      </c>
      <c r="AX1081" s="213">
        <f t="shared" si="1449"/>
        <v>0.15770876096954062</v>
      </c>
      <c r="AY1081" s="213">
        <f t="shared" si="1450"/>
        <v>0.28318189612627526</v>
      </c>
      <c r="AZ1081" s="119">
        <f t="shared" si="1462"/>
        <v>1.6</v>
      </c>
      <c r="BA1081" s="1">
        <v>6</v>
      </c>
      <c r="BB1081">
        <v>6.7</v>
      </c>
      <c r="BC1081">
        <v>9</v>
      </c>
      <c r="BE1081">
        <v>2306</v>
      </c>
      <c r="BG1081" s="123">
        <f t="shared" si="1437"/>
        <v>0.8</v>
      </c>
      <c r="BJ1081">
        <v>0</v>
      </c>
      <c r="BK1081">
        <v>11.8</v>
      </c>
      <c r="BL1081">
        <v>13.7</v>
      </c>
      <c r="BM1081">
        <v>21.85</v>
      </c>
      <c r="BO1081">
        <f t="shared" si="1454"/>
        <v>1</v>
      </c>
      <c r="BP1081">
        <f t="shared" si="1454"/>
        <v>1</v>
      </c>
      <c r="BQ1081">
        <f t="shared" si="1454"/>
        <v>1</v>
      </c>
      <c r="BR1081">
        <f t="shared" si="1438"/>
        <v>365</v>
      </c>
      <c r="BS1081">
        <f t="shared" si="1451"/>
        <v>391</v>
      </c>
      <c r="BT1081">
        <f t="shared" si="1452"/>
        <v>525</v>
      </c>
      <c r="BV1081">
        <f t="shared" si="1439"/>
        <v>0</v>
      </c>
      <c r="BW1081">
        <f t="shared" si="1440"/>
        <v>0</v>
      </c>
      <c r="BX1081">
        <f t="shared" si="1441"/>
        <v>0</v>
      </c>
      <c r="BY1081">
        <f t="shared" si="1418"/>
        <v>1</v>
      </c>
    </row>
    <row r="1082" spans="1:77" x14ac:dyDescent="0.25">
      <c r="A1082" t="str">
        <f t="shared" si="1442"/>
        <v>36010</v>
      </c>
      <c r="D1082">
        <v>3</v>
      </c>
      <c r="E1082">
        <v>60</v>
      </c>
      <c r="F1082">
        <v>40.5</v>
      </c>
      <c r="G1082">
        <v>10</v>
      </c>
      <c r="H1082">
        <v>11.5</v>
      </c>
      <c r="I1082">
        <v>0</v>
      </c>
      <c r="J1082">
        <v>26</v>
      </c>
      <c r="K1082">
        <v>30</v>
      </c>
      <c r="L1082">
        <v>42.4</v>
      </c>
      <c r="M1082" s="115">
        <f t="shared" si="1426"/>
        <v>947.7</v>
      </c>
      <c r="N1082" s="7">
        <v>1395.6272192501513</v>
      </c>
      <c r="O1082" s="7">
        <v>1501.3000140389001</v>
      </c>
      <c r="P1082" s="7">
        <v>1828.08</v>
      </c>
      <c r="Q1082" s="121" t="s">
        <v>392</v>
      </c>
      <c r="R1082">
        <v>1</v>
      </c>
      <c r="S1082">
        <v>1</v>
      </c>
      <c r="T1082">
        <v>1</v>
      </c>
      <c r="U1082" t="e">
        <f t="shared" si="1427"/>
        <v>#VALUE!</v>
      </c>
      <c r="V1082">
        <f t="shared" si="1428"/>
        <v>768</v>
      </c>
      <c r="W1082">
        <f t="shared" si="1429"/>
        <v>826</v>
      </c>
      <c r="X1082">
        <f t="shared" si="1430"/>
        <v>1006</v>
      </c>
      <c r="Y1082" t="e">
        <f t="shared" si="1404"/>
        <v>#VALUE!</v>
      </c>
      <c r="Z1082">
        <f t="shared" si="1405"/>
        <v>132</v>
      </c>
      <c r="AA1082">
        <f t="shared" si="1406"/>
        <v>142</v>
      </c>
      <c r="AB1082" s="8">
        <f t="shared" si="1407"/>
        <v>173</v>
      </c>
      <c r="AC1082" s="213" t="e">
        <f t="shared" si="1443"/>
        <v>#VALUE!</v>
      </c>
      <c r="AD1082" s="213">
        <f t="shared" si="1444"/>
        <v>7.9640536162281908E-2</v>
      </c>
      <c r="AE1082" s="213">
        <f t="shared" si="1445"/>
        <v>9.1788650265797328E-2</v>
      </c>
      <c r="AF1082" s="213">
        <f t="shared" si="1446"/>
        <v>0.13478504656992898</v>
      </c>
      <c r="AG1082" s="167">
        <f t="shared" si="1431"/>
        <v>3.969E-4</v>
      </c>
      <c r="AH1082" s="167">
        <f t="shared" si="1432"/>
        <v>1.7345999999999999</v>
      </c>
      <c r="AI1082" s="167">
        <f t="shared" si="1433"/>
        <v>2</v>
      </c>
      <c r="AJ1082" s="167">
        <f t="shared" si="1434"/>
        <v>3.6734700000000002E-4</v>
      </c>
      <c r="AK1082" s="115">
        <f>AK886*IF($G1082=10,1,IF($G1082=15,1,IF($G1082=20,1,(1-(($E1082-50)*0.005)))))</f>
        <v>193.48593193227777</v>
      </c>
      <c r="AL1082" s="7">
        <f t="shared" ref="AL1082:AM1082" si="1481">AL886*IF($G1082=10,1,IF($G1082=15,1,IF($G1082=20,1,(1-(($E1082-50)*0.005)))))</f>
        <v>208.13611852764589</v>
      </c>
      <c r="AM1082" s="7">
        <f t="shared" si="1481"/>
        <v>253.44</v>
      </c>
      <c r="AN1082">
        <v>1</v>
      </c>
      <c r="AO1082">
        <v>1</v>
      </c>
      <c r="AP1082">
        <v>1</v>
      </c>
      <c r="AQ1082">
        <f t="shared" si="1436"/>
        <v>218</v>
      </c>
      <c r="AR1082">
        <f t="shared" si="1436"/>
        <v>234</v>
      </c>
      <c r="AS1082">
        <f t="shared" si="1390"/>
        <v>285</v>
      </c>
      <c r="AT1082">
        <f t="shared" si="1409"/>
        <v>94</v>
      </c>
      <c r="AU1082">
        <f t="shared" si="1410"/>
        <v>101</v>
      </c>
      <c r="AV1082" s="8">
        <f t="shared" si="1411"/>
        <v>123</v>
      </c>
      <c r="AW1082" s="213">
        <f t="shared" si="1448"/>
        <v>4.1195800631424605E-2</v>
      </c>
      <c r="AX1082" s="213">
        <f t="shared" si="1449"/>
        <v>4.7355187501234658E-2</v>
      </c>
      <c r="AY1082" s="213">
        <f t="shared" si="1450"/>
        <v>6.9428537243659563E-2</v>
      </c>
      <c r="AZ1082" s="119">
        <f t="shared" si="1462"/>
        <v>0.4</v>
      </c>
      <c r="BA1082" s="1">
        <v>6.7</v>
      </c>
      <c r="BB1082">
        <v>7.4</v>
      </c>
      <c r="BC1082">
        <v>10.3</v>
      </c>
      <c r="BE1082">
        <v>1053</v>
      </c>
      <c r="BG1082" s="123">
        <f t="shared" si="1437"/>
        <v>0.9</v>
      </c>
      <c r="BJ1082">
        <v>0</v>
      </c>
      <c r="BK1082">
        <v>12.5</v>
      </c>
      <c r="BL1082">
        <v>14.7</v>
      </c>
      <c r="BM1082">
        <v>21.85</v>
      </c>
      <c r="BO1082">
        <f t="shared" si="1454"/>
        <v>1</v>
      </c>
      <c r="BP1082">
        <f t="shared" si="1454"/>
        <v>1</v>
      </c>
      <c r="BQ1082">
        <f t="shared" si="1454"/>
        <v>1</v>
      </c>
      <c r="BR1082">
        <f t="shared" si="1438"/>
        <v>218</v>
      </c>
      <c r="BS1082">
        <f t="shared" si="1451"/>
        <v>234</v>
      </c>
      <c r="BT1082">
        <f t="shared" si="1452"/>
        <v>285</v>
      </c>
      <c r="BV1082">
        <f t="shared" si="1439"/>
        <v>0</v>
      </c>
      <c r="BW1082">
        <f t="shared" si="1440"/>
        <v>0</v>
      </c>
      <c r="BX1082">
        <f t="shared" si="1441"/>
        <v>0</v>
      </c>
      <c r="BY1082">
        <f t="shared" si="1418"/>
        <v>1</v>
      </c>
    </row>
    <row r="1083" spans="1:77" x14ac:dyDescent="0.25">
      <c r="A1083" t="str">
        <f t="shared" si="1442"/>
        <v>36011</v>
      </c>
      <c r="D1083">
        <v>3</v>
      </c>
      <c r="E1083">
        <v>60</v>
      </c>
      <c r="F1083">
        <v>40.5</v>
      </c>
      <c r="G1083">
        <v>11</v>
      </c>
      <c r="H1083">
        <v>11.5</v>
      </c>
      <c r="I1083">
        <v>0</v>
      </c>
      <c r="J1083">
        <v>26</v>
      </c>
      <c r="K1083">
        <v>30</v>
      </c>
      <c r="L1083">
        <v>42.4</v>
      </c>
      <c r="M1083" s="115">
        <f t="shared" si="1426"/>
        <v>914.6</v>
      </c>
      <c r="N1083" s="7">
        <v>1893.6336235985709</v>
      </c>
      <c r="O1083" s="7">
        <v>2037.0140009310799</v>
      </c>
      <c r="P1083" s="7">
        <v>2480.4</v>
      </c>
      <c r="Q1083" s="121" t="s">
        <v>392</v>
      </c>
      <c r="R1083">
        <v>1</v>
      </c>
      <c r="S1083">
        <v>1</v>
      </c>
      <c r="T1083">
        <v>1</v>
      </c>
      <c r="U1083" t="e">
        <f t="shared" si="1427"/>
        <v>#VALUE!</v>
      </c>
      <c r="V1083">
        <f t="shared" si="1428"/>
        <v>1042</v>
      </c>
      <c r="W1083">
        <f t="shared" si="1429"/>
        <v>1121</v>
      </c>
      <c r="X1083">
        <f t="shared" si="1430"/>
        <v>1365</v>
      </c>
      <c r="Y1083" t="e">
        <f t="shared" si="1404"/>
        <v>#VALUE!</v>
      </c>
      <c r="Z1083">
        <f t="shared" si="1405"/>
        <v>179</v>
      </c>
      <c r="AA1083">
        <f t="shared" si="1406"/>
        <v>193</v>
      </c>
      <c r="AB1083" s="8">
        <f t="shared" si="1407"/>
        <v>235</v>
      </c>
      <c r="AC1083" s="213" t="e">
        <f t="shared" si="1443"/>
        <v>#VALUE!</v>
      </c>
      <c r="AD1083" s="213">
        <f t="shared" si="1444"/>
        <v>0.23770354607595764</v>
      </c>
      <c r="AE1083" s="213">
        <f t="shared" si="1445"/>
        <v>0.27502043453535363</v>
      </c>
      <c r="AF1083" s="213">
        <f t="shared" si="1446"/>
        <v>0.40280721825492449</v>
      </c>
      <c r="AG1083" s="167">
        <f t="shared" si="1431"/>
        <v>3.969E-4</v>
      </c>
      <c r="AH1083" s="167">
        <f t="shared" si="1432"/>
        <v>1.7345999999999999</v>
      </c>
      <c r="AI1083" s="167">
        <f t="shared" si="1433"/>
        <v>4</v>
      </c>
      <c r="AJ1083" s="167">
        <f t="shared" si="1434"/>
        <v>5.7428799999999995E-4</v>
      </c>
      <c r="AK1083" s="115">
        <f>AK887*IF($G1083=10,1,IF($G1083=15,1,IF($G1083=20,1,(1-(($E1083-50)*0.005)))))</f>
        <v>301.3048681496536</v>
      </c>
      <c r="AL1083" s="7">
        <f t="shared" ref="AL1083:AM1083" si="1482">AL887*IF($G1083=10,1,IF($G1083=15,1,IF($G1083=20,1,(1-(($E1083-50)*0.005)))))</f>
        <v>324.118787985594</v>
      </c>
      <c r="AM1083" s="7">
        <f t="shared" si="1482"/>
        <v>394.66800000000001</v>
      </c>
      <c r="AN1083">
        <v>1</v>
      </c>
      <c r="AO1083">
        <v>1</v>
      </c>
      <c r="AP1083">
        <v>1</v>
      </c>
      <c r="AQ1083">
        <f t="shared" si="1436"/>
        <v>339</v>
      </c>
      <c r="AR1083">
        <f t="shared" si="1436"/>
        <v>365</v>
      </c>
      <c r="AS1083">
        <f t="shared" si="1390"/>
        <v>444</v>
      </c>
      <c r="AT1083">
        <f t="shared" si="1409"/>
        <v>146</v>
      </c>
      <c r="AU1083">
        <f t="shared" si="1410"/>
        <v>157</v>
      </c>
      <c r="AV1083" s="8">
        <f t="shared" si="1411"/>
        <v>191</v>
      </c>
      <c r="AW1083" s="213">
        <f t="shared" si="1448"/>
        <v>0.16025889272457333</v>
      </c>
      <c r="AX1083" s="213">
        <f t="shared" si="1449"/>
        <v>0.18442758081674551</v>
      </c>
      <c r="AY1083" s="213">
        <f t="shared" si="1450"/>
        <v>0.26952733669876688</v>
      </c>
      <c r="AZ1083" s="119">
        <f t="shared" si="1462"/>
        <v>0.8</v>
      </c>
      <c r="BA1083" s="1">
        <v>6.7</v>
      </c>
      <c r="BB1083">
        <v>7.4</v>
      </c>
      <c r="BC1083">
        <v>10.3</v>
      </c>
      <c r="BE1083">
        <v>1345</v>
      </c>
      <c r="BG1083" s="123">
        <f t="shared" si="1437"/>
        <v>0.68</v>
      </c>
      <c r="BJ1083">
        <v>0</v>
      </c>
      <c r="BK1083">
        <v>12.5</v>
      </c>
      <c r="BL1083">
        <v>14.7</v>
      </c>
      <c r="BM1083">
        <v>21.85</v>
      </c>
      <c r="BO1083">
        <f t="shared" si="1454"/>
        <v>1</v>
      </c>
      <c r="BP1083">
        <f t="shared" si="1454"/>
        <v>1</v>
      </c>
      <c r="BQ1083">
        <f t="shared" si="1454"/>
        <v>1</v>
      </c>
      <c r="BR1083">
        <f t="shared" si="1438"/>
        <v>339</v>
      </c>
      <c r="BS1083">
        <f t="shared" si="1451"/>
        <v>365</v>
      </c>
      <c r="BT1083">
        <f t="shared" si="1452"/>
        <v>444</v>
      </c>
      <c r="BV1083">
        <f t="shared" si="1439"/>
        <v>0</v>
      </c>
      <c r="BW1083">
        <f t="shared" si="1440"/>
        <v>0</v>
      </c>
      <c r="BX1083">
        <f t="shared" si="1441"/>
        <v>0</v>
      </c>
      <c r="BY1083">
        <f t="shared" si="1418"/>
        <v>1</v>
      </c>
    </row>
    <row r="1084" spans="1:77" x14ac:dyDescent="0.25">
      <c r="A1084" t="str">
        <f t="shared" si="1442"/>
        <v>36015</v>
      </c>
      <c r="D1084">
        <v>3</v>
      </c>
      <c r="E1084">
        <v>60</v>
      </c>
      <c r="F1084">
        <v>40.5</v>
      </c>
      <c r="G1084">
        <v>15</v>
      </c>
      <c r="H1084">
        <v>16.5</v>
      </c>
      <c r="I1084">
        <v>0</v>
      </c>
      <c r="J1084">
        <v>26</v>
      </c>
      <c r="K1084">
        <v>30</v>
      </c>
      <c r="L1084">
        <v>43.3</v>
      </c>
      <c r="M1084" s="115">
        <f t="shared" si="1426"/>
        <v>1343.2</v>
      </c>
      <c r="N1084" s="7">
        <v>1597.9167676946356</v>
      </c>
      <c r="O1084" s="7">
        <v>1711.9130538160239</v>
      </c>
      <c r="P1084" s="7">
        <v>2331.36</v>
      </c>
      <c r="Q1084" s="121" t="s">
        <v>392</v>
      </c>
      <c r="R1084">
        <v>1</v>
      </c>
      <c r="S1084">
        <v>1</v>
      </c>
      <c r="T1084">
        <v>1</v>
      </c>
      <c r="U1084" t="e">
        <f t="shared" si="1427"/>
        <v>#VALUE!</v>
      </c>
      <c r="V1084">
        <f t="shared" si="1428"/>
        <v>879</v>
      </c>
      <c r="W1084">
        <f t="shared" si="1429"/>
        <v>942</v>
      </c>
      <c r="X1084">
        <f t="shared" si="1430"/>
        <v>1283</v>
      </c>
      <c r="Y1084" t="e">
        <f t="shared" si="1404"/>
        <v>#VALUE!</v>
      </c>
      <c r="Z1084">
        <f t="shared" si="1405"/>
        <v>151</v>
      </c>
      <c r="AA1084">
        <f t="shared" si="1406"/>
        <v>162</v>
      </c>
      <c r="AB1084" s="8">
        <f t="shared" si="1407"/>
        <v>221</v>
      </c>
      <c r="AC1084" s="213" t="e">
        <f t="shared" si="1443"/>
        <v>#VALUE!</v>
      </c>
      <c r="AD1084" s="213">
        <f t="shared" si="1444"/>
        <v>0.11382396220792375</v>
      </c>
      <c r="AE1084" s="213">
        <f t="shared" si="1445"/>
        <v>0.13077649867903748</v>
      </c>
      <c r="AF1084" s="213">
        <f t="shared" si="1446"/>
        <v>0.24154540624256574</v>
      </c>
      <c r="AG1084" s="167">
        <f t="shared" si="1431"/>
        <v>2.0829999999999999E-4</v>
      </c>
      <c r="AH1084" s="167">
        <f t="shared" si="1432"/>
        <v>1.724</v>
      </c>
      <c r="AI1084" s="167">
        <f t="shared" si="1433"/>
        <v>2</v>
      </c>
      <c r="AJ1084" s="167">
        <f t="shared" si="1434"/>
        <v>4.6182900000000003E-4</v>
      </c>
      <c r="AK1084" s="115">
        <f t="shared" ref="AK1084:AM1084" si="1483">AK888*IF($G1084=10,1,IF($G1084=15,1,IF($G1084=20,1,(1-(($E1084-50)*0.005)))))</f>
        <v>218.12205414485143</v>
      </c>
      <c r="AL1084" s="7">
        <f t="shared" si="1483"/>
        <v>233.68300487544244</v>
      </c>
      <c r="AM1084" s="7">
        <f t="shared" si="1483"/>
        <v>318.24</v>
      </c>
      <c r="AN1084">
        <v>1</v>
      </c>
      <c r="AO1084">
        <v>1</v>
      </c>
      <c r="AP1084">
        <v>1</v>
      </c>
      <c r="AQ1084">
        <f t="shared" si="1436"/>
        <v>246</v>
      </c>
      <c r="AR1084">
        <f t="shared" si="1436"/>
        <v>263</v>
      </c>
      <c r="AS1084">
        <f t="shared" si="1390"/>
        <v>358</v>
      </c>
      <c r="AT1084">
        <f t="shared" si="1409"/>
        <v>106</v>
      </c>
      <c r="AU1084">
        <f t="shared" si="1410"/>
        <v>113</v>
      </c>
      <c r="AV1084" s="8">
        <f t="shared" si="1411"/>
        <v>154</v>
      </c>
      <c r="AW1084" s="213">
        <f t="shared" si="1448"/>
        <v>5.6628091596386522E-2</v>
      </c>
      <c r="AX1084" s="213">
        <f t="shared" si="1449"/>
        <v>6.4239413150386726E-2</v>
      </c>
      <c r="AY1084" s="213">
        <f t="shared" si="1450"/>
        <v>0.11833183536534826</v>
      </c>
      <c r="AZ1084" s="119">
        <f t="shared" si="1462"/>
        <v>0.6</v>
      </c>
      <c r="BA1084" s="1">
        <v>7</v>
      </c>
      <c r="BB1084">
        <v>7.7</v>
      </c>
      <c r="BC1084">
        <v>10.7</v>
      </c>
      <c r="BE1084">
        <v>1679</v>
      </c>
      <c r="BG1084" s="123">
        <f t="shared" si="1437"/>
        <v>0.8</v>
      </c>
      <c r="BJ1084">
        <v>0</v>
      </c>
      <c r="BK1084">
        <v>11.3</v>
      </c>
      <c r="BL1084">
        <v>13.2</v>
      </c>
      <c r="BM1084">
        <v>21.85</v>
      </c>
      <c r="BO1084">
        <f t="shared" si="1454"/>
        <v>1</v>
      </c>
      <c r="BP1084">
        <f t="shared" si="1454"/>
        <v>1</v>
      </c>
      <c r="BQ1084">
        <f t="shared" si="1454"/>
        <v>1</v>
      </c>
      <c r="BR1084">
        <f t="shared" si="1438"/>
        <v>246</v>
      </c>
      <c r="BS1084">
        <f t="shared" si="1451"/>
        <v>263</v>
      </c>
      <c r="BT1084">
        <f t="shared" si="1452"/>
        <v>358</v>
      </c>
      <c r="BV1084">
        <f t="shared" si="1439"/>
        <v>0</v>
      </c>
      <c r="BW1084">
        <f t="shared" si="1440"/>
        <v>0</v>
      </c>
      <c r="BX1084">
        <f t="shared" si="1441"/>
        <v>0</v>
      </c>
      <c r="BY1084">
        <f t="shared" si="1418"/>
        <v>1</v>
      </c>
    </row>
    <row r="1085" spans="1:77" x14ac:dyDescent="0.25">
      <c r="A1085" t="str">
        <f t="shared" si="1442"/>
        <v>36016</v>
      </c>
      <c r="D1085">
        <v>3</v>
      </c>
      <c r="E1085">
        <v>60</v>
      </c>
      <c r="F1085">
        <v>40.5</v>
      </c>
      <c r="G1085">
        <v>16</v>
      </c>
      <c r="H1085">
        <v>16.5</v>
      </c>
      <c r="I1085">
        <v>0</v>
      </c>
      <c r="J1085">
        <v>26</v>
      </c>
      <c r="K1085">
        <v>30</v>
      </c>
      <c r="L1085">
        <v>43.3</v>
      </c>
      <c r="M1085" s="115">
        <f t="shared" si="1426"/>
        <v>1275.68</v>
      </c>
      <c r="N1085" s="7">
        <v>2336.669516687492</v>
      </c>
      <c r="O1085" s="7">
        <v>2503.3688418217644</v>
      </c>
      <c r="P1085" s="7">
        <v>3409.2</v>
      </c>
      <c r="Q1085" s="121" t="s">
        <v>392</v>
      </c>
      <c r="R1085">
        <v>1</v>
      </c>
      <c r="S1085">
        <v>1</v>
      </c>
      <c r="T1085">
        <v>1</v>
      </c>
      <c r="U1085" t="e">
        <f t="shared" si="1427"/>
        <v>#VALUE!</v>
      </c>
      <c r="V1085">
        <f t="shared" si="1428"/>
        <v>1286</v>
      </c>
      <c r="W1085">
        <f t="shared" si="1429"/>
        <v>1378</v>
      </c>
      <c r="X1085">
        <f t="shared" si="1430"/>
        <v>1876</v>
      </c>
      <c r="Y1085" t="e">
        <f t="shared" si="1404"/>
        <v>#VALUE!</v>
      </c>
      <c r="Z1085">
        <f t="shared" si="1405"/>
        <v>221</v>
      </c>
      <c r="AA1085">
        <f t="shared" si="1406"/>
        <v>237</v>
      </c>
      <c r="AB1085" s="8">
        <f t="shared" si="1407"/>
        <v>323</v>
      </c>
      <c r="AC1085" s="213" t="e">
        <f t="shared" si="1443"/>
        <v>#VALUE!</v>
      </c>
      <c r="AD1085" s="213">
        <f t="shared" si="1444"/>
        <v>0.7076398692535314</v>
      </c>
      <c r="AE1085" s="213">
        <f t="shared" si="1445"/>
        <v>0.81291196942065491</v>
      </c>
      <c r="AF1085" s="213">
        <f t="shared" si="1446"/>
        <v>1.5028789952092287</v>
      </c>
      <c r="AG1085" s="167">
        <f t="shared" si="1431"/>
        <v>2.0829999999999999E-4</v>
      </c>
      <c r="AH1085" s="167">
        <f t="shared" si="1432"/>
        <v>1.724</v>
      </c>
      <c r="AI1085" s="167">
        <f t="shared" si="1433"/>
        <v>4</v>
      </c>
      <c r="AJ1085" s="167">
        <f t="shared" si="1434"/>
        <v>1.392796E-3</v>
      </c>
      <c r="AK1085" s="115">
        <f t="shared" ref="AK1085:AM1085" si="1484">AK889*IF($G1085=10,1,IF($G1085=15,1,IF($G1085=20,1,(1-(($E1085-50)*0.005)))))</f>
        <v>339.8904180820507</v>
      </c>
      <c r="AL1085" s="7">
        <f t="shared" si="1484"/>
        <v>364.13839277819221</v>
      </c>
      <c r="AM1085" s="7">
        <f t="shared" si="1484"/>
        <v>495.9</v>
      </c>
      <c r="AN1085">
        <v>1</v>
      </c>
      <c r="AO1085">
        <v>1</v>
      </c>
      <c r="AP1085">
        <v>1</v>
      </c>
      <c r="AQ1085">
        <f t="shared" si="1436"/>
        <v>383</v>
      </c>
      <c r="AR1085">
        <f t="shared" si="1436"/>
        <v>410</v>
      </c>
      <c r="AS1085">
        <f t="shared" si="1390"/>
        <v>558</v>
      </c>
      <c r="AT1085">
        <f t="shared" si="1409"/>
        <v>165</v>
      </c>
      <c r="AU1085">
        <f t="shared" si="1410"/>
        <v>176</v>
      </c>
      <c r="AV1085" s="8">
        <f t="shared" si="1411"/>
        <v>240</v>
      </c>
      <c r="AW1085" s="213">
        <f t="shared" si="1448"/>
        <v>0.39637245547379452</v>
      </c>
      <c r="AX1085" s="213">
        <f t="shared" si="1449"/>
        <v>0.45048625697737743</v>
      </c>
      <c r="AY1085" s="213">
        <f t="shared" si="1450"/>
        <v>0.8334579392471223</v>
      </c>
      <c r="AZ1085" s="119">
        <f t="shared" si="1462"/>
        <v>1.2</v>
      </c>
      <c r="BA1085" s="1">
        <v>7</v>
      </c>
      <c r="BB1085">
        <v>7.7</v>
      </c>
      <c r="BC1085">
        <v>10.7</v>
      </c>
      <c r="BE1085">
        <v>1876</v>
      </c>
      <c r="BG1085" s="123">
        <f t="shared" si="1437"/>
        <v>0.68</v>
      </c>
      <c r="BJ1085">
        <v>0</v>
      </c>
      <c r="BK1085">
        <v>11.3</v>
      </c>
      <c r="BL1085">
        <v>13.2</v>
      </c>
      <c r="BM1085">
        <v>21.85</v>
      </c>
      <c r="BO1085">
        <f t="shared" si="1454"/>
        <v>1</v>
      </c>
      <c r="BP1085">
        <f t="shared" si="1454"/>
        <v>1</v>
      </c>
      <c r="BQ1085">
        <f t="shared" si="1454"/>
        <v>1</v>
      </c>
      <c r="BR1085">
        <f t="shared" si="1438"/>
        <v>383</v>
      </c>
      <c r="BS1085">
        <f t="shared" si="1451"/>
        <v>410</v>
      </c>
      <c r="BT1085">
        <f t="shared" si="1452"/>
        <v>558</v>
      </c>
      <c r="BV1085">
        <f t="shared" si="1439"/>
        <v>0</v>
      </c>
      <c r="BW1085">
        <f t="shared" si="1440"/>
        <v>0</v>
      </c>
      <c r="BX1085">
        <f t="shared" si="1441"/>
        <v>0</v>
      </c>
      <c r="BY1085">
        <f t="shared" si="1418"/>
        <v>1</v>
      </c>
    </row>
    <row r="1086" spans="1:77" x14ac:dyDescent="0.25">
      <c r="A1086" t="str">
        <f t="shared" si="1442"/>
        <v>36020</v>
      </c>
      <c r="D1086">
        <v>3</v>
      </c>
      <c r="E1086">
        <v>60</v>
      </c>
      <c r="F1086">
        <v>40.5</v>
      </c>
      <c r="G1086">
        <v>20</v>
      </c>
      <c r="H1086">
        <v>21.5</v>
      </c>
      <c r="I1086">
        <v>0</v>
      </c>
      <c r="J1086">
        <v>26</v>
      </c>
      <c r="K1086">
        <v>30</v>
      </c>
      <c r="L1086">
        <v>43.3</v>
      </c>
      <c r="M1086" s="115">
        <f t="shared" si="1426"/>
        <v>1877.6000000000001</v>
      </c>
      <c r="N1086" s="7">
        <v>2232.7836804230465</v>
      </c>
      <c r="O1086" s="7">
        <v>2401.8435041457315</v>
      </c>
      <c r="P1086" s="7">
        <v>2924.64</v>
      </c>
      <c r="Q1086" s="121" t="s">
        <v>392</v>
      </c>
      <c r="R1086">
        <v>1</v>
      </c>
      <c r="S1086">
        <v>1</v>
      </c>
      <c r="T1086">
        <v>1</v>
      </c>
      <c r="U1086" t="e">
        <f t="shared" si="1427"/>
        <v>#VALUE!</v>
      </c>
      <c r="V1086">
        <f t="shared" si="1428"/>
        <v>1229</v>
      </c>
      <c r="W1086">
        <f t="shared" si="1429"/>
        <v>1322</v>
      </c>
      <c r="X1086">
        <f t="shared" si="1430"/>
        <v>1610</v>
      </c>
      <c r="Y1086" t="e">
        <f t="shared" si="1404"/>
        <v>#VALUE!</v>
      </c>
      <c r="Z1086">
        <f t="shared" si="1405"/>
        <v>211</v>
      </c>
      <c r="AA1086">
        <f t="shared" si="1406"/>
        <v>227</v>
      </c>
      <c r="AB1086" s="8">
        <f t="shared" si="1407"/>
        <v>277</v>
      </c>
      <c r="AC1086" s="213" t="e">
        <f t="shared" si="1443"/>
        <v>#VALUE!</v>
      </c>
      <c r="AD1086" s="213">
        <f t="shared" si="1444"/>
        <v>0.17577938270171806</v>
      </c>
      <c r="AE1086" s="213">
        <f t="shared" si="1445"/>
        <v>0.20318168141459014</v>
      </c>
      <c r="AF1086" s="213">
        <f t="shared" si="1446"/>
        <v>0.30150421644229075</v>
      </c>
      <c r="AG1086" s="167">
        <f t="shared" si="1431"/>
        <v>1.2760000000000001E-4</v>
      </c>
      <c r="AH1086" s="167">
        <f t="shared" si="1432"/>
        <v>1.7219</v>
      </c>
      <c r="AI1086" s="167">
        <f t="shared" si="1433"/>
        <v>2</v>
      </c>
      <c r="AJ1086" s="167">
        <f t="shared" si="1434"/>
        <v>3.76611E-4</v>
      </c>
      <c r="AK1086" s="115">
        <f t="shared" ref="AK1086:AM1086" si="1485">AK890*IF($G1086=10,1,IF($G1086=15,1,IF($G1086=20,1,(1-(($E1086-50)*0.005)))))</f>
        <v>275.93732338069162</v>
      </c>
      <c r="AL1086" s="7">
        <f t="shared" si="1485"/>
        <v>296.83048721840407</v>
      </c>
      <c r="AM1086" s="7">
        <f t="shared" si="1485"/>
        <v>361.44</v>
      </c>
      <c r="AN1086">
        <v>1</v>
      </c>
      <c r="AO1086">
        <v>1</v>
      </c>
      <c r="AP1086">
        <v>1</v>
      </c>
      <c r="AQ1086">
        <f t="shared" si="1436"/>
        <v>311</v>
      </c>
      <c r="AR1086">
        <f t="shared" si="1436"/>
        <v>334</v>
      </c>
      <c r="AS1086">
        <f t="shared" si="1390"/>
        <v>407</v>
      </c>
      <c r="AT1086">
        <f t="shared" si="1409"/>
        <v>134</v>
      </c>
      <c r="AU1086">
        <f t="shared" si="1410"/>
        <v>144</v>
      </c>
      <c r="AV1086" s="8">
        <f t="shared" si="1411"/>
        <v>175</v>
      </c>
      <c r="AW1086" s="213">
        <f t="shared" si="1448"/>
        <v>7.1516638980618497E-2</v>
      </c>
      <c r="AX1086" s="213">
        <f t="shared" si="1449"/>
        <v>8.2469024280610218E-2</v>
      </c>
      <c r="AY1086" s="213">
        <f t="shared" si="1450"/>
        <v>0.12133574292549942</v>
      </c>
      <c r="AZ1086" s="119">
        <f t="shared" si="1462"/>
        <v>0.8</v>
      </c>
      <c r="BA1086" s="1">
        <v>7</v>
      </c>
      <c r="BB1086">
        <v>7.7</v>
      </c>
      <c r="BC1086">
        <v>10.7</v>
      </c>
      <c r="BE1086">
        <v>2347</v>
      </c>
      <c r="BG1086" s="123">
        <f t="shared" si="1437"/>
        <v>0.8</v>
      </c>
      <c r="BJ1086">
        <v>0</v>
      </c>
      <c r="BK1086">
        <v>11.3</v>
      </c>
      <c r="BL1086">
        <v>13.2</v>
      </c>
      <c r="BM1086">
        <v>21.85</v>
      </c>
      <c r="BO1086">
        <f t="shared" si="1454"/>
        <v>1</v>
      </c>
      <c r="BP1086">
        <f t="shared" si="1454"/>
        <v>1</v>
      </c>
      <c r="BQ1086">
        <f t="shared" si="1454"/>
        <v>1</v>
      </c>
      <c r="BR1086">
        <f t="shared" si="1438"/>
        <v>311</v>
      </c>
      <c r="BS1086">
        <f t="shared" si="1451"/>
        <v>334</v>
      </c>
      <c r="BT1086">
        <f t="shared" si="1452"/>
        <v>407</v>
      </c>
      <c r="BV1086">
        <f t="shared" si="1439"/>
        <v>0</v>
      </c>
      <c r="BW1086">
        <f t="shared" si="1440"/>
        <v>0</v>
      </c>
      <c r="BX1086">
        <f t="shared" si="1441"/>
        <v>0</v>
      </c>
      <c r="BY1086">
        <f t="shared" si="1418"/>
        <v>1</v>
      </c>
    </row>
    <row r="1087" spans="1:77" x14ac:dyDescent="0.25">
      <c r="A1087" t="str">
        <f t="shared" si="1442"/>
        <v>36021</v>
      </c>
      <c r="D1087">
        <v>3</v>
      </c>
      <c r="E1087">
        <v>60</v>
      </c>
      <c r="F1087">
        <v>40.5</v>
      </c>
      <c r="G1087">
        <v>21</v>
      </c>
      <c r="H1087">
        <v>21.5</v>
      </c>
      <c r="I1087">
        <v>0</v>
      </c>
      <c r="J1087">
        <v>26</v>
      </c>
      <c r="K1087">
        <v>30</v>
      </c>
      <c r="L1087">
        <v>43.3</v>
      </c>
      <c r="M1087" s="115">
        <f t="shared" si="1426"/>
        <v>2075.2000000000003</v>
      </c>
      <c r="N1087" s="7">
        <v>3009.2947651024979</v>
      </c>
      <c r="O1087" s="7">
        <v>3223.9795559512399</v>
      </c>
      <c r="P1087" s="7">
        <v>4390.5600000000004</v>
      </c>
      <c r="Q1087" s="121" t="s">
        <v>392</v>
      </c>
      <c r="R1087">
        <v>1</v>
      </c>
      <c r="S1087">
        <v>1</v>
      </c>
      <c r="T1087">
        <v>1</v>
      </c>
      <c r="U1087" t="e">
        <f t="shared" si="1427"/>
        <v>#VALUE!</v>
      </c>
      <c r="V1087">
        <f t="shared" si="1428"/>
        <v>1656</v>
      </c>
      <c r="W1087">
        <f t="shared" si="1429"/>
        <v>1774</v>
      </c>
      <c r="X1087">
        <f t="shared" si="1430"/>
        <v>2416</v>
      </c>
      <c r="Y1087" t="e">
        <f t="shared" si="1404"/>
        <v>#VALUE!</v>
      </c>
      <c r="Z1087">
        <f t="shared" si="1405"/>
        <v>285</v>
      </c>
      <c r="AA1087">
        <f t="shared" si="1406"/>
        <v>305</v>
      </c>
      <c r="AB1087" s="8">
        <f t="shared" si="1407"/>
        <v>416</v>
      </c>
      <c r="AC1087" s="213" t="e">
        <f t="shared" si="1443"/>
        <v>#VALUE!</v>
      </c>
      <c r="AD1087" s="213">
        <f t="shared" si="1444"/>
        <v>0.4477745086463738</v>
      </c>
      <c r="AE1087" s="213">
        <f t="shared" si="1445"/>
        <v>0.51200198014791531</v>
      </c>
      <c r="AF1087" s="213">
        <f t="shared" si="1446"/>
        <v>0.94583512698611338</v>
      </c>
      <c r="AG1087" s="167">
        <f t="shared" si="1431"/>
        <v>1.2760000000000001E-4</v>
      </c>
      <c r="AH1087" s="167">
        <f t="shared" si="1432"/>
        <v>1.7219</v>
      </c>
      <c r="AI1087" s="167">
        <f t="shared" si="1433"/>
        <v>4</v>
      </c>
      <c r="AJ1087" s="167">
        <f t="shared" si="1434"/>
        <v>5.1420100000000005E-4</v>
      </c>
      <c r="AK1087" s="115">
        <f t="shared" ref="AK1087:AM1087" si="1486">AK891*IF($G1087=10,1,IF($G1087=15,1,IF($G1087=20,1,(1-(($E1087-50)*0.005)))))</f>
        <v>370.83216648676148</v>
      </c>
      <c r="AL1087" s="7">
        <f t="shared" si="1486"/>
        <v>397.28754301731038</v>
      </c>
      <c r="AM1087" s="7">
        <f t="shared" si="1486"/>
        <v>541.04399999999998</v>
      </c>
      <c r="AN1087">
        <v>1</v>
      </c>
      <c r="AO1087">
        <v>1</v>
      </c>
      <c r="AP1087">
        <v>1</v>
      </c>
      <c r="AQ1087">
        <f t="shared" si="1436"/>
        <v>418</v>
      </c>
      <c r="AR1087">
        <f t="shared" si="1436"/>
        <v>447</v>
      </c>
      <c r="AS1087">
        <f t="shared" si="1390"/>
        <v>609</v>
      </c>
      <c r="AT1087">
        <f t="shared" si="1409"/>
        <v>180</v>
      </c>
      <c r="AU1087">
        <f t="shared" si="1410"/>
        <v>192</v>
      </c>
      <c r="AV1087" s="8">
        <f t="shared" si="1411"/>
        <v>262</v>
      </c>
      <c r="AW1087" s="213">
        <f t="shared" si="1448"/>
        <v>0.18070544078334283</v>
      </c>
      <c r="AX1087" s="213">
        <f t="shared" si="1449"/>
        <v>0.20524974335192989</v>
      </c>
      <c r="AY1087" s="213">
        <f t="shared" si="1450"/>
        <v>0.37918810200953079</v>
      </c>
      <c r="AZ1087" s="119">
        <f t="shared" si="1462"/>
        <v>1.6</v>
      </c>
      <c r="BA1087" s="1">
        <v>7</v>
      </c>
      <c r="BB1087">
        <v>7.7</v>
      </c>
      <c r="BC1087">
        <v>10.7</v>
      </c>
      <c r="BE1087">
        <v>2594</v>
      </c>
      <c r="BG1087" s="123">
        <f t="shared" si="1437"/>
        <v>0.8</v>
      </c>
      <c r="BJ1087">
        <v>0</v>
      </c>
      <c r="BK1087">
        <v>11.3</v>
      </c>
      <c r="BL1087">
        <v>13.2</v>
      </c>
      <c r="BM1087">
        <v>21.85</v>
      </c>
      <c r="BO1087">
        <f t="shared" si="1454"/>
        <v>1</v>
      </c>
      <c r="BP1087">
        <f t="shared" si="1454"/>
        <v>1</v>
      </c>
      <c r="BQ1087">
        <f t="shared" si="1454"/>
        <v>1</v>
      </c>
      <c r="BR1087">
        <f t="shared" si="1438"/>
        <v>418</v>
      </c>
      <c r="BS1087">
        <f t="shared" si="1451"/>
        <v>447</v>
      </c>
      <c r="BT1087">
        <f t="shared" si="1452"/>
        <v>609</v>
      </c>
      <c r="BV1087">
        <f t="shared" si="1439"/>
        <v>0</v>
      </c>
      <c r="BW1087">
        <f t="shared" si="1440"/>
        <v>0</v>
      </c>
      <c r="BX1087">
        <f t="shared" si="1441"/>
        <v>0</v>
      </c>
      <c r="BY1087">
        <f t="shared" si="1418"/>
        <v>1</v>
      </c>
    </row>
    <row r="1088" spans="1:77" x14ac:dyDescent="0.25">
      <c r="A1088" t="str">
        <f t="shared" si="1442"/>
        <v>36010</v>
      </c>
      <c r="D1088">
        <v>3</v>
      </c>
      <c r="E1088">
        <v>60</v>
      </c>
      <c r="F1088">
        <v>40.5</v>
      </c>
      <c r="G1088">
        <v>10</v>
      </c>
      <c r="H1088">
        <v>11.5</v>
      </c>
      <c r="I1088">
        <v>0</v>
      </c>
      <c r="J1088">
        <v>26</v>
      </c>
      <c r="K1088">
        <v>30</v>
      </c>
      <c r="L1088">
        <v>43</v>
      </c>
      <c r="M1088" s="115">
        <f t="shared" si="1426"/>
        <v>1053</v>
      </c>
      <c r="N1088" s="7">
        <v>1574.3905475253332</v>
      </c>
      <c r="O1088" s="7">
        <v>1696.1265760133244</v>
      </c>
      <c r="P1088" s="7">
        <v>2081.98</v>
      </c>
      <c r="Q1088" s="121" t="s">
        <v>392</v>
      </c>
      <c r="R1088">
        <v>1</v>
      </c>
      <c r="S1088">
        <v>1</v>
      </c>
      <c r="T1088">
        <v>1</v>
      </c>
      <c r="U1088" t="e">
        <f t="shared" si="1427"/>
        <v>#VALUE!</v>
      </c>
      <c r="V1088">
        <f t="shared" si="1428"/>
        <v>866</v>
      </c>
      <c r="W1088">
        <f t="shared" si="1429"/>
        <v>933</v>
      </c>
      <c r="X1088">
        <f t="shared" si="1430"/>
        <v>1146</v>
      </c>
      <c r="Y1088" t="e">
        <f t="shared" si="1404"/>
        <v>#VALUE!</v>
      </c>
      <c r="Z1088">
        <f t="shared" si="1405"/>
        <v>149</v>
      </c>
      <c r="AA1088">
        <f t="shared" si="1406"/>
        <v>160</v>
      </c>
      <c r="AB1088" s="8">
        <f t="shared" si="1407"/>
        <v>197</v>
      </c>
      <c r="AC1088" s="213" t="e">
        <f t="shared" si="1443"/>
        <v>#VALUE!</v>
      </c>
      <c r="AD1088" s="213">
        <f t="shared" si="1444"/>
        <v>0.10079305901653195</v>
      </c>
      <c r="AE1088" s="213">
        <f t="shared" si="1445"/>
        <v>0.11577395967856402</v>
      </c>
      <c r="AF1088" s="213">
        <f t="shared" si="1446"/>
        <v>0.17358772163273153</v>
      </c>
      <c r="AG1088" s="167">
        <f t="shared" si="1431"/>
        <v>3.969E-4</v>
      </c>
      <c r="AH1088" s="167">
        <f t="shared" si="1432"/>
        <v>1.7345999999999999</v>
      </c>
      <c r="AI1088" s="167">
        <f t="shared" si="1433"/>
        <v>2</v>
      </c>
      <c r="AJ1088" s="167">
        <f t="shared" si="1434"/>
        <v>3.6734700000000002E-4</v>
      </c>
      <c r="AK1088" s="115">
        <f t="shared" ref="AK1088:AM1088" si="1487">AK892*IF($G1088=10,1,IF($G1088=15,1,IF($G1088=20,1,(1-(($E1088-50)*0.005)))))</f>
        <v>218.26918973175157</v>
      </c>
      <c r="AL1088" s="7">
        <f t="shared" si="1487"/>
        <v>235.14633901405676</v>
      </c>
      <c r="AM1088" s="7">
        <f t="shared" si="1487"/>
        <v>288.64</v>
      </c>
      <c r="AN1088">
        <v>1</v>
      </c>
      <c r="AO1088">
        <v>1</v>
      </c>
      <c r="AP1088">
        <v>1</v>
      </c>
      <c r="AQ1088">
        <f t="shared" si="1436"/>
        <v>246</v>
      </c>
      <c r="AR1088">
        <f t="shared" si="1436"/>
        <v>265</v>
      </c>
      <c r="AS1088">
        <f t="shared" ref="AS1088:AS1151" si="1488">ROUND(AM1088*POWER(CF_cool,AP1088),0)</f>
        <v>325</v>
      </c>
      <c r="AT1088">
        <f t="shared" si="1409"/>
        <v>106</v>
      </c>
      <c r="AU1088">
        <f t="shared" si="1410"/>
        <v>114</v>
      </c>
      <c r="AV1088" s="8">
        <f t="shared" si="1411"/>
        <v>140</v>
      </c>
      <c r="AW1088" s="213">
        <f t="shared" si="1448"/>
        <v>5.2010664391214427E-2</v>
      </c>
      <c r="AX1088" s="213">
        <f t="shared" si="1449"/>
        <v>5.9901842158954582E-2</v>
      </c>
      <c r="AY1088" s="213">
        <f t="shared" si="1450"/>
        <v>8.9291647492270879E-2</v>
      </c>
      <c r="AZ1088" s="119">
        <f t="shared" si="1462"/>
        <v>0.4</v>
      </c>
      <c r="BA1088" s="1">
        <v>7.8</v>
      </c>
      <c r="BB1088">
        <v>8.6999999999999993</v>
      </c>
      <c r="BC1088">
        <v>12.2</v>
      </c>
      <c r="BE1088">
        <v>1170</v>
      </c>
      <c r="BG1088" s="123">
        <f t="shared" si="1437"/>
        <v>0.9</v>
      </c>
      <c r="BJ1088">
        <v>0</v>
      </c>
      <c r="BK1088">
        <v>12.3</v>
      </c>
      <c r="BL1088">
        <v>14.1</v>
      </c>
      <c r="BM1088">
        <v>21.85</v>
      </c>
      <c r="BO1088">
        <f t="shared" si="1454"/>
        <v>1</v>
      </c>
      <c r="BP1088">
        <f t="shared" si="1454"/>
        <v>1</v>
      </c>
      <c r="BQ1088">
        <f t="shared" si="1454"/>
        <v>1</v>
      </c>
      <c r="BR1088">
        <f t="shared" si="1438"/>
        <v>246</v>
      </c>
      <c r="BS1088">
        <f t="shared" si="1451"/>
        <v>265</v>
      </c>
      <c r="BT1088">
        <f t="shared" si="1452"/>
        <v>325</v>
      </c>
      <c r="BV1088">
        <f t="shared" si="1439"/>
        <v>0</v>
      </c>
      <c r="BW1088">
        <f t="shared" si="1440"/>
        <v>0</v>
      </c>
      <c r="BX1088">
        <f t="shared" si="1441"/>
        <v>0</v>
      </c>
      <c r="BY1088">
        <f t="shared" si="1418"/>
        <v>1</v>
      </c>
    </row>
    <row r="1089" spans="1:77" x14ac:dyDescent="0.25">
      <c r="A1089" t="str">
        <f t="shared" si="1442"/>
        <v>36011</v>
      </c>
      <c r="D1089">
        <v>3</v>
      </c>
      <c r="E1089">
        <v>60</v>
      </c>
      <c r="F1089">
        <v>40.5</v>
      </c>
      <c r="G1089">
        <v>11</v>
      </c>
      <c r="H1089">
        <v>11.5</v>
      </c>
      <c r="I1089">
        <v>0</v>
      </c>
      <c r="J1089">
        <v>26</v>
      </c>
      <c r="K1089">
        <v>30</v>
      </c>
      <c r="L1089">
        <v>43</v>
      </c>
      <c r="M1089" s="115">
        <f t="shared" si="1426"/>
        <v>1015.9200000000001</v>
      </c>
      <c r="N1089" s="7">
        <v>2136.1856779144437</v>
      </c>
      <c r="O1089" s="7">
        <v>2301.3611872256411</v>
      </c>
      <c r="P1089" s="7">
        <v>2824.9</v>
      </c>
      <c r="Q1089" s="121" t="s">
        <v>392</v>
      </c>
      <c r="R1089">
        <v>1</v>
      </c>
      <c r="S1089">
        <v>1</v>
      </c>
      <c r="T1089">
        <v>1</v>
      </c>
      <c r="U1089" t="e">
        <f t="shared" si="1427"/>
        <v>#VALUE!</v>
      </c>
      <c r="V1089">
        <f t="shared" si="1428"/>
        <v>1176</v>
      </c>
      <c r="W1089">
        <f t="shared" si="1429"/>
        <v>1267</v>
      </c>
      <c r="X1089">
        <f t="shared" si="1430"/>
        <v>1555</v>
      </c>
      <c r="Y1089" t="e">
        <f t="shared" si="1404"/>
        <v>#VALUE!</v>
      </c>
      <c r="Z1089">
        <f t="shared" si="1405"/>
        <v>202</v>
      </c>
      <c r="AA1089">
        <f t="shared" si="1406"/>
        <v>218</v>
      </c>
      <c r="AB1089" s="8">
        <f t="shared" si="1407"/>
        <v>267</v>
      </c>
      <c r="AC1089" s="213" t="e">
        <f t="shared" si="1443"/>
        <v>#VALUE!</v>
      </c>
      <c r="AD1089" s="213">
        <f t="shared" si="1444"/>
        <v>0.30040691273402997</v>
      </c>
      <c r="AE1089" s="213">
        <f t="shared" si="1445"/>
        <v>0.34823028945462536</v>
      </c>
      <c r="AF1089" s="213">
        <f t="shared" si="1446"/>
        <v>0.51602046491821396</v>
      </c>
      <c r="AG1089" s="167">
        <f t="shared" si="1431"/>
        <v>3.969E-4</v>
      </c>
      <c r="AH1089" s="167">
        <f t="shared" si="1432"/>
        <v>1.7345999999999999</v>
      </c>
      <c r="AI1089" s="167">
        <f t="shared" si="1433"/>
        <v>4</v>
      </c>
      <c r="AJ1089" s="167">
        <f t="shared" si="1434"/>
        <v>5.7428799999999995E-4</v>
      </c>
      <c r="AK1089" s="115">
        <f t="shared" ref="AK1089:AM1089" si="1489">AK893*IF($G1089=10,1,IF($G1089=15,1,IF($G1089=20,1,(1-(($E1089-50)*0.005)))))</f>
        <v>340.09999999999997</v>
      </c>
      <c r="AL1089" s="7">
        <f t="shared" si="1489"/>
        <v>365.75</v>
      </c>
      <c r="AM1089" s="7">
        <f t="shared" si="1489"/>
        <v>449.34999999999997</v>
      </c>
      <c r="AN1089">
        <v>1</v>
      </c>
      <c r="AO1089">
        <v>1</v>
      </c>
      <c r="AP1089">
        <v>1</v>
      </c>
      <c r="AQ1089">
        <f t="shared" si="1436"/>
        <v>383</v>
      </c>
      <c r="AR1089">
        <f t="shared" si="1436"/>
        <v>412</v>
      </c>
      <c r="AS1089">
        <f t="shared" si="1488"/>
        <v>506</v>
      </c>
      <c r="AT1089">
        <f t="shared" si="1409"/>
        <v>165</v>
      </c>
      <c r="AU1089">
        <f t="shared" si="1410"/>
        <v>177</v>
      </c>
      <c r="AV1089" s="8">
        <f t="shared" si="1411"/>
        <v>218</v>
      </c>
      <c r="AW1089" s="213">
        <f t="shared" si="1448"/>
        <v>0.20304014930794717</v>
      </c>
      <c r="AX1089" s="213">
        <f t="shared" si="1449"/>
        <v>0.23258895609389754</v>
      </c>
      <c r="AY1089" s="213">
        <f t="shared" si="1450"/>
        <v>0.34823028945462536</v>
      </c>
      <c r="AZ1089" s="119">
        <f t="shared" si="1462"/>
        <v>0.8</v>
      </c>
      <c r="BA1089" s="1">
        <v>7.8</v>
      </c>
      <c r="BB1089">
        <v>8.6999999999999993</v>
      </c>
      <c r="BC1089">
        <v>12.2</v>
      </c>
      <c r="BE1089">
        <v>1494</v>
      </c>
      <c r="BG1089" s="123">
        <f t="shared" si="1437"/>
        <v>0.68</v>
      </c>
      <c r="BJ1089">
        <v>0</v>
      </c>
      <c r="BK1089">
        <v>12.3</v>
      </c>
      <c r="BL1089">
        <v>14.1</v>
      </c>
      <c r="BM1089">
        <v>21.85</v>
      </c>
      <c r="BO1089">
        <f t="shared" si="1454"/>
        <v>1</v>
      </c>
      <c r="BP1089">
        <f t="shared" si="1454"/>
        <v>1</v>
      </c>
      <c r="BQ1089">
        <f t="shared" si="1454"/>
        <v>1</v>
      </c>
      <c r="BR1089">
        <f t="shared" si="1438"/>
        <v>383</v>
      </c>
      <c r="BS1089">
        <f t="shared" si="1451"/>
        <v>412</v>
      </c>
      <c r="BT1089">
        <f t="shared" si="1452"/>
        <v>506</v>
      </c>
      <c r="BV1089">
        <f t="shared" si="1439"/>
        <v>0</v>
      </c>
      <c r="BW1089">
        <f t="shared" si="1440"/>
        <v>0</v>
      </c>
      <c r="BX1089">
        <f t="shared" si="1441"/>
        <v>0</v>
      </c>
      <c r="BY1089">
        <f t="shared" si="1418"/>
        <v>1</v>
      </c>
    </row>
    <row r="1090" spans="1:77" x14ac:dyDescent="0.25">
      <c r="A1090" t="str">
        <f t="shared" si="1442"/>
        <v>36015</v>
      </c>
      <c r="D1090">
        <v>3</v>
      </c>
      <c r="E1090">
        <v>60</v>
      </c>
      <c r="F1090">
        <v>40.5</v>
      </c>
      <c r="G1090">
        <v>15</v>
      </c>
      <c r="H1090">
        <v>16.5</v>
      </c>
      <c r="I1090">
        <v>0</v>
      </c>
      <c r="J1090">
        <v>26</v>
      </c>
      <c r="K1090">
        <v>30</v>
      </c>
      <c r="L1090">
        <v>44.1</v>
      </c>
      <c r="M1090" s="115">
        <f t="shared" si="1426"/>
        <v>1492.8000000000002</v>
      </c>
      <c r="N1090" s="7">
        <v>1798.7737222599399</v>
      </c>
      <c r="O1090" s="7">
        <v>1926.0891717740149</v>
      </c>
      <c r="P1090" s="7">
        <v>2655.16</v>
      </c>
      <c r="Q1090" s="121" t="s">
        <v>392</v>
      </c>
      <c r="R1090">
        <v>1</v>
      </c>
      <c r="S1090">
        <v>1</v>
      </c>
      <c r="T1090">
        <v>1</v>
      </c>
      <c r="U1090" t="e">
        <f t="shared" si="1427"/>
        <v>#VALUE!</v>
      </c>
      <c r="V1090">
        <f t="shared" si="1428"/>
        <v>990</v>
      </c>
      <c r="W1090">
        <f t="shared" si="1429"/>
        <v>1060</v>
      </c>
      <c r="X1090">
        <f t="shared" si="1430"/>
        <v>1461</v>
      </c>
      <c r="Y1090" t="e">
        <f t="shared" si="1404"/>
        <v>#VALUE!</v>
      </c>
      <c r="Z1090">
        <f t="shared" si="1405"/>
        <v>170</v>
      </c>
      <c r="AA1090">
        <f t="shared" si="1406"/>
        <v>182</v>
      </c>
      <c r="AB1090" s="8">
        <f t="shared" si="1407"/>
        <v>251</v>
      </c>
      <c r="AC1090" s="213" t="e">
        <f t="shared" si="1443"/>
        <v>#VALUE!</v>
      </c>
      <c r="AD1090" s="213">
        <f t="shared" si="1444"/>
        <v>0.14383700366862831</v>
      </c>
      <c r="AE1090" s="213">
        <f t="shared" si="1445"/>
        <v>0.16458141569734364</v>
      </c>
      <c r="AF1090" s="213">
        <f t="shared" si="1446"/>
        <v>0.31066168845318648</v>
      </c>
      <c r="AG1090" s="167">
        <f t="shared" si="1431"/>
        <v>2.0829999999999999E-4</v>
      </c>
      <c r="AH1090" s="167">
        <f t="shared" si="1432"/>
        <v>1.724</v>
      </c>
      <c r="AI1090" s="167">
        <f t="shared" si="1433"/>
        <v>2</v>
      </c>
      <c r="AJ1090" s="167">
        <f t="shared" si="1434"/>
        <v>4.6182900000000003E-4</v>
      </c>
      <c r="AK1090" s="115">
        <f t="shared" ref="AK1090:AM1090" si="1490">AK894*IF($G1090=10,1,IF($G1090=15,1,IF($G1090=20,1,(1-(($E1090-50)*0.005)))))</f>
        <v>245.53983484833029</v>
      </c>
      <c r="AL1090" s="7">
        <f t="shared" si="1490"/>
        <v>262.91890485611941</v>
      </c>
      <c r="AM1090" s="7">
        <f t="shared" si="1490"/>
        <v>362.44</v>
      </c>
      <c r="AN1090">
        <v>1</v>
      </c>
      <c r="AO1090">
        <v>1</v>
      </c>
      <c r="AP1090">
        <v>1</v>
      </c>
      <c r="AQ1090">
        <f t="shared" si="1436"/>
        <v>277</v>
      </c>
      <c r="AR1090">
        <f t="shared" si="1436"/>
        <v>296</v>
      </c>
      <c r="AS1090">
        <f t="shared" si="1488"/>
        <v>408</v>
      </c>
      <c r="AT1090">
        <f t="shared" si="1409"/>
        <v>119</v>
      </c>
      <c r="AU1090">
        <f t="shared" si="1410"/>
        <v>127</v>
      </c>
      <c r="AV1090" s="8">
        <f t="shared" si="1411"/>
        <v>175</v>
      </c>
      <c r="AW1090" s="213">
        <f t="shared" si="1448"/>
        <v>7.1141028685601182E-2</v>
      </c>
      <c r="AX1090" s="213">
        <f t="shared" si="1449"/>
        <v>8.0884831639397567E-2</v>
      </c>
      <c r="AY1090" s="213">
        <f t="shared" si="1450"/>
        <v>0.15231233560203414</v>
      </c>
      <c r="AZ1090" s="119">
        <f t="shared" si="1462"/>
        <v>0.6</v>
      </c>
      <c r="BA1090" s="1">
        <v>7</v>
      </c>
      <c r="BB1090">
        <v>7.7</v>
      </c>
      <c r="BC1090">
        <v>10.7</v>
      </c>
      <c r="BE1090">
        <v>1866</v>
      </c>
      <c r="BG1090" s="123">
        <f t="shared" si="1437"/>
        <v>0.8</v>
      </c>
      <c r="BJ1090">
        <v>0</v>
      </c>
      <c r="BK1090">
        <v>10.9</v>
      </c>
      <c r="BL1090">
        <v>12.8</v>
      </c>
      <c r="BM1090">
        <v>21.85</v>
      </c>
      <c r="BO1090">
        <f t="shared" si="1454"/>
        <v>1</v>
      </c>
      <c r="BP1090">
        <f t="shared" si="1454"/>
        <v>1</v>
      </c>
      <c r="BQ1090">
        <f t="shared" si="1454"/>
        <v>1</v>
      </c>
      <c r="BR1090">
        <f t="shared" si="1438"/>
        <v>277</v>
      </c>
      <c r="BS1090">
        <f t="shared" si="1451"/>
        <v>296</v>
      </c>
      <c r="BT1090">
        <f t="shared" si="1452"/>
        <v>408</v>
      </c>
      <c r="BV1090">
        <f t="shared" si="1439"/>
        <v>0</v>
      </c>
      <c r="BW1090">
        <f t="shared" si="1440"/>
        <v>0</v>
      </c>
      <c r="BX1090">
        <f t="shared" si="1441"/>
        <v>0</v>
      </c>
      <c r="BY1090">
        <f t="shared" si="1418"/>
        <v>1</v>
      </c>
    </row>
    <row r="1091" spans="1:77" x14ac:dyDescent="0.25">
      <c r="A1091" t="str">
        <f t="shared" si="1442"/>
        <v>36016</v>
      </c>
      <c r="D1091">
        <v>3</v>
      </c>
      <c r="E1091">
        <v>60</v>
      </c>
      <c r="F1091">
        <v>40.5</v>
      </c>
      <c r="G1091">
        <v>16</v>
      </c>
      <c r="H1091">
        <v>16.5</v>
      </c>
      <c r="I1091">
        <v>0</v>
      </c>
      <c r="J1091">
        <v>26</v>
      </c>
      <c r="K1091">
        <v>30</v>
      </c>
      <c r="L1091">
        <v>44.1</v>
      </c>
      <c r="M1091" s="115">
        <f t="shared" si="1426"/>
        <v>1417.1200000000001</v>
      </c>
      <c r="N1091" s="7">
        <v>2630.3871448118639</v>
      </c>
      <c r="O1091" s="7">
        <v>2816.5633812075234</v>
      </c>
      <c r="P1091" s="7">
        <v>3882.7</v>
      </c>
      <c r="Q1091" s="121" t="s">
        <v>392</v>
      </c>
      <c r="R1091">
        <v>1</v>
      </c>
      <c r="S1091">
        <v>1</v>
      </c>
      <c r="T1091">
        <v>1</v>
      </c>
      <c r="U1091" t="e">
        <f t="shared" si="1427"/>
        <v>#VALUE!</v>
      </c>
      <c r="V1091">
        <f t="shared" si="1428"/>
        <v>1448</v>
      </c>
      <c r="W1091">
        <f t="shared" si="1429"/>
        <v>1550</v>
      </c>
      <c r="X1091">
        <f t="shared" si="1430"/>
        <v>2137</v>
      </c>
      <c r="Y1091" t="e">
        <f t="shared" si="1404"/>
        <v>#VALUE!</v>
      </c>
      <c r="Z1091">
        <f t="shared" si="1405"/>
        <v>249</v>
      </c>
      <c r="AA1091">
        <f t="shared" si="1406"/>
        <v>267</v>
      </c>
      <c r="AB1091" s="8">
        <f t="shared" si="1407"/>
        <v>368</v>
      </c>
      <c r="AC1091" s="213" t="e">
        <f t="shared" si="1443"/>
        <v>#VALUE!</v>
      </c>
      <c r="AD1091" s="213">
        <f t="shared" si="1444"/>
        <v>0.89662515175211011</v>
      </c>
      <c r="AE1091" s="213">
        <f t="shared" si="1445"/>
        <v>1.0298386979869232</v>
      </c>
      <c r="AF1091" s="213">
        <f t="shared" si="1446"/>
        <v>1.9471893370366224</v>
      </c>
      <c r="AG1091" s="167">
        <f t="shared" si="1431"/>
        <v>2.0829999999999999E-4</v>
      </c>
      <c r="AH1091" s="167">
        <f t="shared" si="1432"/>
        <v>1.724</v>
      </c>
      <c r="AI1091" s="167">
        <f t="shared" si="1433"/>
        <v>4</v>
      </c>
      <c r="AJ1091" s="167">
        <f t="shared" si="1434"/>
        <v>1.392796E-3</v>
      </c>
      <c r="AK1091" s="115">
        <f t="shared" ref="AK1091:AM1091" si="1491">AK895*IF($G1091=10,1,IF($G1091=15,1,IF($G1091=20,1,(1-(($E1091-50)*0.005)))))</f>
        <v>382.84999999999997</v>
      </c>
      <c r="AL1091" s="7">
        <f t="shared" si="1491"/>
        <v>409.45</v>
      </c>
      <c r="AM1091" s="7">
        <f t="shared" si="1491"/>
        <v>565.25</v>
      </c>
      <c r="AN1091">
        <v>1</v>
      </c>
      <c r="AO1091">
        <v>1</v>
      </c>
      <c r="AP1091">
        <v>1</v>
      </c>
      <c r="AQ1091">
        <f t="shared" si="1436"/>
        <v>431</v>
      </c>
      <c r="AR1091">
        <f t="shared" si="1436"/>
        <v>461</v>
      </c>
      <c r="AS1091">
        <f t="shared" si="1488"/>
        <v>637</v>
      </c>
      <c r="AT1091">
        <f t="shared" si="1409"/>
        <v>185</v>
      </c>
      <c r="AU1091">
        <f t="shared" si="1410"/>
        <v>198</v>
      </c>
      <c r="AV1091" s="8">
        <f t="shared" si="1411"/>
        <v>274</v>
      </c>
      <c r="AW1091" s="213">
        <f t="shared" si="1448"/>
        <v>0.497318584001743</v>
      </c>
      <c r="AX1091" s="213">
        <f t="shared" si="1449"/>
        <v>0.5690260422914849</v>
      </c>
      <c r="AY1091" s="213">
        <f t="shared" si="1450"/>
        <v>1.0841199474932717</v>
      </c>
      <c r="AZ1091" s="119">
        <f t="shared" si="1462"/>
        <v>1.2</v>
      </c>
      <c r="BA1091" s="1">
        <v>7</v>
      </c>
      <c r="BB1091">
        <v>7.7</v>
      </c>
      <c r="BC1091">
        <v>10.7</v>
      </c>
      <c r="BE1091">
        <v>2084</v>
      </c>
      <c r="BG1091" s="123">
        <f t="shared" si="1437"/>
        <v>0.68</v>
      </c>
      <c r="BJ1091">
        <v>0</v>
      </c>
      <c r="BK1091">
        <v>10.9</v>
      </c>
      <c r="BL1091">
        <v>12.8</v>
      </c>
      <c r="BM1091">
        <v>21.85</v>
      </c>
      <c r="BO1091">
        <f t="shared" si="1454"/>
        <v>1</v>
      </c>
      <c r="BP1091">
        <f t="shared" si="1454"/>
        <v>1</v>
      </c>
      <c r="BQ1091">
        <f t="shared" si="1454"/>
        <v>1</v>
      </c>
      <c r="BR1091">
        <f t="shared" si="1438"/>
        <v>431</v>
      </c>
      <c r="BS1091">
        <f t="shared" si="1451"/>
        <v>461</v>
      </c>
      <c r="BT1091">
        <f t="shared" si="1452"/>
        <v>637</v>
      </c>
      <c r="BV1091">
        <f t="shared" si="1439"/>
        <v>0</v>
      </c>
      <c r="BW1091">
        <f t="shared" si="1440"/>
        <v>0</v>
      </c>
      <c r="BX1091">
        <f t="shared" si="1441"/>
        <v>0</v>
      </c>
      <c r="BY1091">
        <f t="shared" si="1418"/>
        <v>1</v>
      </c>
    </row>
    <row r="1092" spans="1:77" x14ac:dyDescent="0.25">
      <c r="A1092" t="str">
        <f t="shared" si="1442"/>
        <v>36020</v>
      </c>
      <c r="D1092">
        <v>3</v>
      </c>
      <c r="E1092">
        <v>60</v>
      </c>
      <c r="F1092">
        <v>40.5</v>
      </c>
      <c r="G1092">
        <v>20</v>
      </c>
      <c r="H1092">
        <v>21.5</v>
      </c>
      <c r="I1092">
        <v>0</v>
      </c>
      <c r="J1092">
        <v>26</v>
      </c>
      <c r="K1092">
        <v>30</v>
      </c>
      <c r="L1092">
        <v>44.1</v>
      </c>
      <c r="M1092" s="115">
        <f t="shared" si="1426"/>
        <v>2086.4</v>
      </c>
      <c r="N1092" s="7">
        <v>2518.7768428703835</v>
      </c>
      <c r="O1092" s="7">
        <v>2713.5353098724395</v>
      </c>
      <c r="P1092" s="7">
        <v>3330.84</v>
      </c>
      <c r="Q1092" s="121" t="s">
        <v>392</v>
      </c>
      <c r="R1092">
        <v>1</v>
      </c>
      <c r="S1092">
        <v>1</v>
      </c>
      <c r="T1092">
        <v>1</v>
      </c>
      <c r="U1092" t="e">
        <f t="shared" si="1427"/>
        <v>#VALUE!</v>
      </c>
      <c r="V1092">
        <f t="shared" si="1428"/>
        <v>1386</v>
      </c>
      <c r="W1092">
        <f t="shared" si="1429"/>
        <v>1493</v>
      </c>
      <c r="X1092">
        <f t="shared" si="1430"/>
        <v>1833</v>
      </c>
      <c r="Y1092" t="e">
        <f t="shared" si="1404"/>
        <v>#VALUE!</v>
      </c>
      <c r="Z1092">
        <f t="shared" si="1405"/>
        <v>238</v>
      </c>
      <c r="AA1092">
        <f t="shared" si="1406"/>
        <v>257</v>
      </c>
      <c r="AB1092" s="8">
        <f t="shared" si="1407"/>
        <v>315</v>
      </c>
      <c r="AC1092" s="213" t="e">
        <f t="shared" si="1443"/>
        <v>#VALUE!</v>
      </c>
      <c r="AD1092" s="213">
        <f t="shared" si="1444"/>
        <v>0.22316359267755842</v>
      </c>
      <c r="AE1092" s="213">
        <f t="shared" si="1445"/>
        <v>0.25986949089901767</v>
      </c>
      <c r="AF1092" s="213">
        <f t="shared" si="1446"/>
        <v>0.38906980464499069</v>
      </c>
      <c r="AG1092" s="167">
        <f t="shared" si="1431"/>
        <v>1.2760000000000001E-4</v>
      </c>
      <c r="AH1092" s="167">
        <f t="shared" si="1432"/>
        <v>1.7219</v>
      </c>
      <c r="AI1092" s="167">
        <f t="shared" si="1433"/>
        <v>2</v>
      </c>
      <c r="AJ1092" s="167">
        <f t="shared" si="1434"/>
        <v>3.76611E-4</v>
      </c>
      <c r="AK1092" s="115">
        <f t="shared" ref="AK1092:AM1092" si="1492">AK896*IF($G1092=10,1,IF($G1092=15,1,IF($G1092=20,1,(1-(($E1092-50)*0.005)))))</f>
        <v>311.2816285378957</v>
      </c>
      <c r="AL1092" s="7">
        <f t="shared" si="1492"/>
        <v>335.35074484391049</v>
      </c>
      <c r="AM1092" s="7">
        <f t="shared" si="1492"/>
        <v>411.64</v>
      </c>
      <c r="AN1092">
        <v>1</v>
      </c>
      <c r="AO1092">
        <v>1</v>
      </c>
      <c r="AP1092">
        <v>1</v>
      </c>
      <c r="AQ1092">
        <f t="shared" si="1436"/>
        <v>351</v>
      </c>
      <c r="AR1092">
        <f t="shared" si="1436"/>
        <v>378</v>
      </c>
      <c r="AS1092">
        <f t="shared" si="1488"/>
        <v>464</v>
      </c>
      <c r="AT1092">
        <f t="shared" si="1409"/>
        <v>151</v>
      </c>
      <c r="AU1092">
        <f t="shared" si="1410"/>
        <v>163</v>
      </c>
      <c r="AV1092" s="8">
        <f t="shared" si="1411"/>
        <v>200</v>
      </c>
      <c r="AW1092" s="213">
        <f t="shared" si="1448"/>
        <v>9.0596116531748552E-2</v>
      </c>
      <c r="AX1092" s="213">
        <f t="shared" si="1449"/>
        <v>0.10540969635110091</v>
      </c>
      <c r="AY1092" s="213">
        <f t="shared" si="1450"/>
        <v>0.15808389074047338</v>
      </c>
      <c r="AZ1092" s="119">
        <f t="shared" si="1462"/>
        <v>0.8</v>
      </c>
      <c r="BA1092" s="1">
        <v>7</v>
      </c>
      <c r="BB1092">
        <v>7.7</v>
      </c>
      <c r="BC1092">
        <v>10.7</v>
      </c>
      <c r="BE1092">
        <v>2608</v>
      </c>
      <c r="BG1092" s="123">
        <f t="shared" si="1437"/>
        <v>0.8</v>
      </c>
      <c r="BJ1092">
        <v>0</v>
      </c>
      <c r="BK1092">
        <v>10.9</v>
      </c>
      <c r="BL1092">
        <v>12.8</v>
      </c>
      <c r="BM1092">
        <v>21.85</v>
      </c>
      <c r="BO1092">
        <f t="shared" si="1454"/>
        <v>1</v>
      </c>
      <c r="BP1092">
        <f t="shared" si="1454"/>
        <v>1</v>
      </c>
      <c r="BQ1092">
        <f t="shared" si="1454"/>
        <v>1</v>
      </c>
      <c r="BR1092">
        <f t="shared" si="1438"/>
        <v>351</v>
      </c>
      <c r="BS1092">
        <f t="shared" si="1451"/>
        <v>378</v>
      </c>
      <c r="BT1092">
        <f t="shared" si="1452"/>
        <v>464</v>
      </c>
      <c r="BV1092">
        <f t="shared" si="1439"/>
        <v>0</v>
      </c>
      <c r="BW1092">
        <f t="shared" si="1440"/>
        <v>0</v>
      </c>
      <c r="BX1092">
        <f t="shared" si="1441"/>
        <v>0</v>
      </c>
      <c r="BY1092">
        <f t="shared" si="1418"/>
        <v>1</v>
      </c>
    </row>
    <row r="1093" spans="1:77" x14ac:dyDescent="0.25">
      <c r="A1093" t="str">
        <f t="shared" si="1442"/>
        <v>36021</v>
      </c>
      <c r="D1093">
        <v>3</v>
      </c>
      <c r="E1093">
        <v>60</v>
      </c>
      <c r="F1093">
        <v>40.5</v>
      </c>
      <c r="G1093">
        <v>21</v>
      </c>
      <c r="H1093">
        <v>21.5</v>
      </c>
      <c r="I1093">
        <v>0</v>
      </c>
      <c r="J1093">
        <v>26</v>
      </c>
      <c r="K1093">
        <v>30</v>
      </c>
      <c r="L1093">
        <v>44.1</v>
      </c>
      <c r="M1093" s="115">
        <f t="shared" si="1426"/>
        <v>2305.6</v>
      </c>
      <c r="N1093" s="7">
        <v>3387.5608889256064</v>
      </c>
      <c r="O1093" s="7">
        <v>3627.3291443724347</v>
      </c>
      <c r="P1093" s="7">
        <v>5000.3599999999997</v>
      </c>
      <c r="Q1093" s="121" t="s">
        <v>392</v>
      </c>
      <c r="R1093">
        <v>1</v>
      </c>
      <c r="S1093">
        <v>1</v>
      </c>
      <c r="T1093">
        <v>1</v>
      </c>
      <c r="U1093" t="e">
        <f t="shared" si="1427"/>
        <v>#VALUE!</v>
      </c>
      <c r="V1093">
        <f t="shared" si="1428"/>
        <v>1864</v>
      </c>
      <c r="W1093">
        <f t="shared" si="1429"/>
        <v>1996</v>
      </c>
      <c r="X1093">
        <f t="shared" si="1430"/>
        <v>2752</v>
      </c>
      <c r="Y1093" t="e">
        <f t="shared" si="1404"/>
        <v>#VALUE!</v>
      </c>
      <c r="Z1093">
        <f t="shared" si="1405"/>
        <v>321</v>
      </c>
      <c r="AA1093">
        <f t="shared" si="1406"/>
        <v>343</v>
      </c>
      <c r="AB1093" s="8">
        <f t="shared" si="1407"/>
        <v>473</v>
      </c>
      <c r="AC1093" s="213" t="e">
        <f t="shared" si="1443"/>
        <v>#VALUE!</v>
      </c>
      <c r="AD1093" s="213">
        <f t="shared" si="1444"/>
        <v>0.56645311720329594</v>
      </c>
      <c r="AE1093" s="213">
        <f t="shared" si="1445"/>
        <v>0.64577385976282853</v>
      </c>
      <c r="AF1093" s="213">
        <f t="shared" si="1446"/>
        <v>1.2194417175740455</v>
      </c>
      <c r="AG1093" s="167">
        <f t="shared" si="1431"/>
        <v>1.2760000000000001E-4</v>
      </c>
      <c r="AH1093" s="167">
        <f t="shared" si="1432"/>
        <v>1.7219</v>
      </c>
      <c r="AI1093" s="167">
        <f t="shared" si="1433"/>
        <v>4</v>
      </c>
      <c r="AJ1093" s="167">
        <f t="shared" si="1434"/>
        <v>5.1420100000000005E-4</v>
      </c>
      <c r="AK1093" s="115">
        <f t="shared" ref="AK1093:AM1093" si="1493">AK897*IF($G1093=10,1,IF($G1093=15,1,IF($G1093=20,1,(1-(($E1093-50)*0.005)))))</f>
        <v>417.44549524157873</v>
      </c>
      <c r="AL1093" s="7">
        <f t="shared" si="1493"/>
        <v>446.99188021296584</v>
      </c>
      <c r="AM1093" s="7">
        <f t="shared" si="1493"/>
        <v>616.18899999999996</v>
      </c>
      <c r="AN1093">
        <v>1</v>
      </c>
      <c r="AO1093">
        <v>1</v>
      </c>
      <c r="AP1093">
        <v>1</v>
      </c>
      <c r="AQ1093">
        <f t="shared" si="1436"/>
        <v>470</v>
      </c>
      <c r="AR1093">
        <f t="shared" si="1436"/>
        <v>503</v>
      </c>
      <c r="AS1093">
        <f t="shared" si="1488"/>
        <v>694</v>
      </c>
      <c r="AT1093">
        <f t="shared" si="1409"/>
        <v>202</v>
      </c>
      <c r="AU1093">
        <f t="shared" si="1410"/>
        <v>216</v>
      </c>
      <c r="AV1093" s="8">
        <f t="shared" si="1411"/>
        <v>298</v>
      </c>
      <c r="AW1093" s="213">
        <f t="shared" si="1448"/>
        <v>0.22688429909069635</v>
      </c>
      <c r="AX1093" s="213">
        <f t="shared" si="1449"/>
        <v>0.25897448778221965</v>
      </c>
      <c r="AY1093" s="213">
        <f t="shared" si="1450"/>
        <v>0.48903729450569605</v>
      </c>
      <c r="AZ1093" s="119">
        <f t="shared" si="1462"/>
        <v>1.6</v>
      </c>
      <c r="BA1093" s="1">
        <v>7</v>
      </c>
      <c r="BB1093">
        <v>7.7</v>
      </c>
      <c r="BC1093">
        <v>10.7</v>
      </c>
      <c r="BE1093">
        <v>2882</v>
      </c>
      <c r="BG1093" s="123">
        <f t="shared" si="1437"/>
        <v>0.8</v>
      </c>
      <c r="BJ1093">
        <v>0</v>
      </c>
      <c r="BK1093">
        <v>10.9</v>
      </c>
      <c r="BL1093">
        <v>12.8</v>
      </c>
      <c r="BM1093">
        <v>21.85</v>
      </c>
      <c r="BO1093">
        <f t="shared" si="1454"/>
        <v>1</v>
      </c>
      <c r="BP1093">
        <f t="shared" si="1454"/>
        <v>1</v>
      </c>
      <c r="BQ1093">
        <f t="shared" si="1454"/>
        <v>1</v>
      </c>
      <c r="BR1093">
        <f t="shared" si="1438"/>
        <v>470</v>
      </c>
      <c r="BS1093">
        <f t="shared" si="1451"/>
        <v>503</v>
      </c>
      <c r="BT1093">
        <f t="shared" si="1452"/>
        <v>694</v>
      </c>
      <c r="BV1093">
        <f t="shared" si="1439"/>
        <v>0</v>
      </c>
      <c r="BW1093">
        <f t="shared" si="1440"/>
        <v>0</v>
      </c>
      <c r="BX1093">
        <f t="shared" si="1441"/>
        <v>0</v>
      </c>
      <c r="BY1093">
        <f t="shared" si="1418"/>
        <v>1</v>
      </c>
    </row>
    <row r="1094" spans="1:77" x14ac:dyDescent="0.25">
      <c r="A1094" t="str">
        <f t="shared" si="1442"/>
        <v>36010</v>
      </c>
      <c r="D1094">
        <v>3</v>
      </c>
      <c r="E1094">
        <v>60</v>
      </c>
      <c r="F1094">
        <v>40.5</v>
      </c>
      <c r="G1094">
        <v>10</v>
      </c>
      <c r="H1094">
        <v>11.5</v>
      </c>
      <c r="I1094">
        <v>0</v>
      </c>
      <c r="J1094">
        <v>26</v>
      </c>
      <c r="K1094">
        <v>30</v>
      </c>
      <c r="L1094">
        <v>43.5</v>
      </c>
      <c r="M1094" s="115">
        <f t="shared" si="1426"/>
        <v>1158.3</v>
      </c>
      <c r="N1094" s="7">
        <v>1766.3893947845202</v>
      </c>
      <c r="O1094" s="7">
        <v>1902.9712804051933</v>
      </c>
      <c r="P1094" s="7">
        <v>2335.88</v>
      </c>
      <c r="Q1094" s="121" t="s">
        <v>392</v>
      </c>
      <c r="R1094">
        <v>1</v>
      </c>
      <c r="S1094">
        <v>1</v>
      </c>
      <c r="T1094">
        <v>1</v>
      </c>
      <c r="U1094" t="e">
        <f t="shared" si="1427"/>
        <v>#VALUE!</v>
      </c>
      <c r="V1094">
        <f t="shared" si="1428"/>
        <v>972</v>
      </c>
      <c r="W1094">
        <f t="shared" si="1429"/>
        <v>1047</v>
      </c>
      <c r="X1094">
        <f t="shared" si="1430"/>
        <v>1286</v>
      </c>
      <c r="Y1094" t="e">
        <f t="shared" si="1404"/>
        <v>#VALUE!</v>
      </c>
      <c r="Z1094">
        <f t="shared" si="1405"/>
        <v>167</v>
      </c>
      <c r="AA1094">
        <f t="shared" si="1406"/>
        <v>180</v>
      </c>
      <c r="AB1094" s="8">
        <f t="shared" si="1407"/>
        <v>221</v>
      </c>
      <c r="AC1094" s="213" t="e">
        <f t="shared" si="1443"/>
        <v>#VALUE!</v>
      </c>
      <c r="AD1094" s="213">
        <f t="shared" si="1444"/>
        <v>0.12583508067153271</v>
      </c>
      <c r="AE1094" s="213">
        <f t="shared" si="1445"/>
        <v>0.14560663131755425</v>
      </c>
      <c r="AF1094" s="213">
        <f t="shared" si="1446"/>
        <v>0.21717851830510293</v>
      </c>
      <c r="AG1094" s="167">
        <f t="shared" si="1431"/>
        <v>3.969E-4</v>
      </c>
      <c r="AH1094" s="167">
        <f t="shared" si="1432"/>
        <v>1.7345999999999999</v>
      </c>
      <c r="AI1094" s="167">
        <f t="shared" si="1433"/>
        <v>2</v>
      </c>
      <c r="AJ1094" s="167">
        <f t="shared" si="1434"/>
        <v>3.6734700000000002E-4</v>
      </c>
      <c r="AK1094" s="115">
        <f t="shared" ref="AK1094:AM1094" si="1494">AK898*IF($G1094=10,1,IF($G1094=15,1,IF($G1094=20,1,(1-(($E1094-50)*0.005)))))</f>
        <v>244.88738360147738</v>
      </c>
      <c r="AL1094" s="7">
        <f t="shared" si="1494"/>
        <v>263.82272182064906</v>
      </c>
      <c r="AM1094" s="7">
        <f t="shared" si="1494"/>
        <v>323.83999999999997</v>
      </c>
      <c r="AN1094">
        <v>1</v>
      </c>
      <c r="AO1094">
        <v>1</v>
      </c>
      <c r="AP1094">
        <v>1</v>
      </c>
      <c r="AQ1094">
        <f t="shared" si="1436"/>
        <v>276</v>
      </c>
      <c r="AR1094">
        <f t="shared" si="1436"/>
        <v>297</v>
      </c>
      <c r="AS1094">
        <f t="shared" si="1488"/>
        <v>365</v>
      </c>
      <c r="AT1094">
        <f t="shared" si="1409"/>
        <v>119</v>
      </c>
      <c r="AU1094">
        <f t="shared" si="1410"/>
        <v>128</v>
      </c>
      <c r="AV1094" s="8">
        <f t="shared" si="1411"/>
        <v>157</v>
      </c>
      <c r="AW1094" s="213">
        <f t="shared" si="1448"/>
        <v>6.5109725960460565E-2</v>
      </c>
      <c r="AX1094" s="213">
        <f t="shared" si="1449"/>
        <v>7.5017389966948872E-2</v>
      </c>
      <c r="AY1094" s="213">
        <f t="shared" si="1450"/>
        <v>0.11158764312897276</v>
      </c>
      <c r="AZ1094" s="119">
        <f t="shared" si="1462"/>
        <v>0.4</v>
      </c>
      <c r="BA1094" s="1">
        <v>8.4</v>
      </c>
      <c r="BB1094">
        <v>9.3000000000000007</v>
      </c>
      <c r="BC1094">
        <v>14</v>
      </c>
      <c r="BE1094">
        <v>1287</v>
      </c>
      <c r="BG1094" s="123">
        <f t="shared" si="1437"/>
        <v>0.9</v>
      </c>
      <c r="BJ1094">
        <v>0</v>
      </c>
      <c r="BK1094">
        <v>12</v>
      </c>
      <c r="BL1094">
        <v>13.9</v>
      </c>
      <c r="BM1094">
        <v>21.85</v>
      </c>
      <c r="BO1094">
        <f t="shared" si="1454"/>
        <v>1</v>
      </c>
      <c r="BP1094">
        <f t="shared" si="1454"/>
        <v>1</v>
      </c>
      <c r="BQ1094">
        <f t="shared" si="1454"/>
        <v>1</v>
      </c>
      <c r="BR1094">
        <f t="shared" si="1438"/>
        <v>276</v>
      </c>
      <c r="BS1094">
        <f t="shared" si="1451"/>
        <v>297</v>
      </c>
      <c r="BT1094">
        <f t="shared" si="1452"/>
        <v>365</v>
      </c>
      <c r="BV1094">
        <f t="shared" si="1439"/>
        <v>0</v>
      </c>
      <c r="BW1094">
        <f t="shared" si="1440"/>
        <v>0</v>
      </c>
      <c r="BX1094">
        <f t="shared" si="1441"/>
        <v>0</v>
      </c>
      <c r="BY1094">
        <f t="shared" si="1418"/>
        <v>1</v>
      </c>
    </row>
    <row r="1095" spans="1:77" x14ac:dyDescent="0.25">
      <c r="A1095" t="str">
        <f t="shared" si="1442"/>
        <v>36011</v>
      </c>
      <c r="D1095">
        <v>3</v>
      </c>
      <c r="E1095">
        <v>60</v>
      </c>
      <c r="F1095">
        <v>40.5</v>
      </c>
      <c r="G1095">
        <v>11</v>
      </c>
      <c r="H1095">
        <v>11.5</v>
      </c>
      <c r="I1095">
        <v>0</v>
      </c>
      <c r="J1095">
        <v>26</v>
      </c>
      <c r="K1095">
        <v>30</v>
      </c>
      <c r="L1095">
        <v>43.5</v>
      </c>
      <c r="M1095" s="115">
        <f t="shared" si="1426"/>
        <v>1117.24</v>
      </c>
      <c r="N1095" s="7">
        <v>2396.6961264405954</v>
      </c>
      <c r="O1095" s="7">
        <v>2582.0149905458411</v>
      </c>
      <c r="P1095" s="7">
        <v>3169.4</v>
      </c>
      <c r="Q1095" s="121" t="s">
        <v>392</v>
      </c>
      <c r="R1095">
        <v>1</v>
      </c>
      <c r="S1095">
        <v>1</v>
      </c>
      <c r="T1095">
        <v>1</v>
      </c>
      <c r="U1095" t="e">
        <f t="shared" si="1427"/>
        <v>#VALUE!</v>
      </c>
      <c r="V1095">
        <f t="shared" si="1428"/>
        <v>1319</v>
      </c>
      <c r="W1095">
        <f t="shared" si="1429"/>
        <v>1421</v>
      </c>
      <c r="X1095">
        <f t="shared" si="1430"/>
        <v>1744</v>
      </c>
      <c r="Y1095" t="e">
        <f t="shared" si="1404"/>
        <v>#VALUE!</v>
      </c>
      <c r="Z1095">
        <f t="shared" si="1405"/>
        <v>227</v>
      </c>
      <c r="AA1095">
        <f t="shared" si="1406"/>
        <v>244</v>
      </c>
      <c r="AB1095" s="8">
        <f t="shared" si="1407"/>
        <v>300</v>
      </c>
      <c r="AC1095" s="213" t="e">
        <f t="shared" si="1443"/>
        <v>#VALUE!</v>
      </c>
      <c r="AD1095" s="213">
        <f t="shared" si="1444"/>
        <v>0.37664158184226493</v>
      </c>
      <c r="AE1095" s="213">
        <f t="shared" si="1445"/>
        <v>0.43326698262834323</v>
      </c>
      <c r="AF1095" s="213">
        <f t="shared" si="1446"/>
        <v>0.64704473260027218</v>
      </c>
      <c r="AG1095" s="167">
        <f t="shared" si="1431"/>
        <v>3.969E-4</v>
      </c>
      <c r="AH1095" s="167">
        <f t="shared" si="1432"/>
        <v>1.7345999999999999</v>
      </c>
      <c r="AI1095" s="167">
        <f t="shared" si="1433"/>
        <v>4</v>
      </c>
      <c r="AJ1095" s="167">
        <f t="shared" si="1434"/>
        <v>5.7428799999999995E-4</v>
      </c>
      <c r="AK1095" s="115">
        <f t="shared" ref="AK1095:AM1095" si="1495">AK899*IF($G1095=10,1,IF($G1095=15,1,IF($G1095=20,1,(1-(($E1095-50)*0.005)))))</f>
        <v>381.34948670781205</v>
      </c>
      <c r="AL1095" s="7">
        <f t="shared" si="1495"/>
        <v>410.83643456246818</v>
      </c>
      <c r="AM1095" s="7">
        <f t="shared" si="1495"/>
        <v>504.298</v>
      </c>
      <c r="AN1095">
        <v>1</v>
      </c>
      <c r="AO1095">
        <v>1</v>
      </c>
      <c r="AP1095">
        <v>1</v>
      </c>
      <c r="AQ1095">
        <f t="shared" si="1436"/>
        <v>429</v>
      </c>
      <c r="AR1095">
        <f t="shared" si="1436"/>
        <v>463</v>
      </c>
      <c r="AS1095">
        <f t="shared" si="1488"/>
        <v>568</v>
      </c>
      <c r="AT1095">
        <f t="shared" si="1409"/>
        <v>184</v>
      </c>
      <c r="AU1095">
        <f t="shared" si="1410"/>
        <v>199</v>
      </c>
      <c r="AV1095" s="8">
        <f t="shared" si="1411"/>
        <v>244</v>
      </c>
      <c r="AW1095" s="213">
        <f t="shared" si="1448"/>
        <v>0.25072687453541864</v>
      </c>
      <c r="AX1095" s="213">
        <f t="shared" si="1449"/>
        <v>0.29182345508409663</v>
      </c>
      <c r="AY1095" s="213">
        <f t="shared" si="1450"/>
        <v>0.43326698262834323</v>
      </c>
      <c r="AZ1095" s="119">
        <f t="shared" si="1462"/>
        <v>0.8</v>
      </c>
      <c r="BA1095" s="1">
        <v>8.4</v>
      </c>
      <c r="BB1095">
        <v>9.3000000000000007</v>
      </c>
      <c r="BC1095">
        <v>14</v>
      </c>
      <c r="BE1095">
        <v>1643</v>
      </c>
      <c r="BG1095" s="123">
        <f t="shared" si="1437"/>
        <v>0.68</v>
      </c>
      <c r="BJ1095">
        <v>0</v>
      </c>
      <c r="BK1095">
        <v>12</v>
      </c>
      <c r="BL1095">
        <v>13.9</v>
      </c>
      <c r="BM1095">
        <v>21.85</v>
      </c>
      <c r="BO1095">
        <f t="shared" si="1454"/>
        <v>1</v>
      </c>
      <c r="BP1095">
        <f t="shared" si="1454"/>
        <v>1</v>
      </c>
      <c r="BQ1095">
        <f t="shared" si="1454"/>
        <v>1</v>
      </c>
      <c r="BR1095">
        <f t="shared" si="1438"/>
        <v>429</v>
      </c>
      <c r="BS1095">
        <f t="shared" si="1451"/>
        <v>463</v>
      </c>
      <c r="BT1095">
        <f t="shared" si="1452"/>
        <v>568</v>
      </c>
      <c r="BV1095">
        <f t="shared" si="1439"/>
        <v>0</v>
      </c>
      <c r="BW1095">
        <f t="shared" si="1440"/>
        <v>0</v>
      </c>
      <c r="BX1095">
        <f t="shared" si="1441"/>
        <v>0</v>
      </c>
      <c r="BY1095">
        <f t="shared" si="1418"/>
        <v>1</v>
      </c>
    </row>
    <row r="1096" spans="1:77" x14ac:dyDescent="0.25">
      <c r="A1096" t="str">
        <f t="shared" si="1442"/>
        <v>36015</v>
      </c>
      <c r="D1096">
        <v>3</v>
      </c>
      <c r="E1096">
        <v>60</v>
      </c>
      <c r="F1096">
        <v>40.5</v>
      </c>
      <c r="G1096">
        <v>15</v>
      </c>
      <c r="H1096">
        <v>16.5</v>
      </c>
      <c r="I1096">
        <v>0</v>
      </c>
      <c r="J1096">
        <v>26</v>
      </c>
      <c r="K1096">
        <v>30</v>
      </c>
      <c r="L1096">
        <v>44.1</v>
      </c>
      <c r="M1096" s="115">
        <f t="shared" si="1426"/>
        <v>1642.4</v>
      </c>
      <c r="N1096" s="7">
        <v>1908.1501882577959</v>
      </c>
      <c r="O1096" s="7">
        <v>2043.2071973479594</v>
      </c>
      <c r="P1096" s="7">
        <v>2816.6099999999997</v>
      </c>
      <c r="Q1096" s="121" t="s">
        <v>392</v>
      </c>
      <c r="R1096">
        <v>1</v>
      </c>
      <c r="S1096">
        <v>1</v>
      </c>
      <c r="T1096">
        <v>1</v>
      </c>
      <c r="U1096" t="e">
        <f t="shared" si="1427"/>
        <v>#VALUE!</v>
      </c>
      <c r="V1096">
        <f t="shared" si="1428"/>
        <v>1050</v>
      </c>
      <c r="W1096">
        <f t="shared" si="1429"/>
        <v>1124</v>
      </c>
      <c r="X1096">
        <f t="shared" si="1430"/>
        <v>1550</v>
      </c>
      <c r="Y1096" t="e">
        <f t="shared" si="1404"/>
        <v>#VALUE!</v>
      </c>
      <c r="Z1096">
        <f t="shared" si="1405"/>
        <v>181</v>
      </c>
      <c r="AA1096">
        <f t="shared" si="1406"/>
        <v>193</v>
      </c>
      <c r="AB1096" s="8">
        <f t="shared" si="1407"/>
        <v>267</v>
      </c>
      <c r="AC1096" s="213" t="e">
        <f t="shared" si="1443"/>
        <v>#VALUE!</v>
      </c>
      <c r="AD1096" s="213">
        <f t="shared" si="1444"/>
        <v>0.16279986985247205</v>
      </c>
      <c r="AE1096" s="213">
        <f t="shared" si="1445"/>
        <v>0.18481213233274071</v>
      </c>
      <c r="AF1096" s="213">
        <f t="shared" si="1446"/>
        <v>0.35104189247166162</v>
      </c>
      <c r="AG1096" s="167">
        <f t="shared" si="1431"/>
        <v>2.0829999999999999E-4</v>
      </c>
      <c r="AH1096" s="167">
        <f t="shared" si="1432"/>
        <v>1.724</v>
      </c>
      <c r="AI1096" s="167">
        <f t="shared" si="1433"/>
        <v>2</v>
      </c>
      <c r="AJ1096" s="167">
        <f t="shared" si="1434"/>
        <v>4.6182900000000003E-4</v>
      </c>
      <c r="AK1096" s="115">
        <f t="shared" ref="AK1096:AM1096" si="1496">AK900*IF($G1096=10,1,IF($G1096=15,1,IF($G1096=20,1,(1-(($E1096-50)*0.005)))))</f>
        <v>249.80785427097814</v>
      </c>
      <c r="AL1096" s="7">
        <f t="shared" si="1496"/>
        <v>267.48901053042016</v>
      </c>
      <c r="AM1096" s="7">
        <f t="shared" si="1496"/>
        <v>368.74</v>
      </c>
      <c r="AN1096">
        <v>1</v>
      </c>
      <c r="AO1096">
        <v>1</v>
      </c>
      <c r="AP1096">
        <v>1</v>
      </c>
      <c r="AQ1096">
        <f t="shared" si="1436"/>
        <v>281</v>
      </c>
      <c r="AR1096">
        <f t="shared" si="1436"/>
        <v>301</v>
      </c>
      <c r="AS1096">
        <f t="shared" si="1488"/>
        <v>415</v>
      </c>
      <c r="AT1096">
        <f t="shared" si="1409"/>
        <v>121</v>
      </c>
      <c r="AU1096">
        <f t="shared" si="1410"/>
        <v>129</v>
      </c>
      <c r="AV1096" s="8">
        <f t="shared" si="1411"/>
        <v>178</v>
      </c>
      <c r="AW1096" s="213">
        <f t="shared" si="1448"/>
        <v>7.3518968436981733E-2</v>
      </c>
      <c r="AX1096" s="213">
        <f t="shared" si="1449"/>
        <v>8.3417430881129309E-2</v>
      </c>
      <c r="AY1096" s="213">
        <f t="shared" si="1450"/>
        <v>0.15751286741567419</v>
      </c>
      <c r="AZ1096" s="119">
        <f t="shared" si="1462"/>
        <v>0.6</v>
      </c>
      <c r="BA1096" s="1">
        <v>7.9</v>
      </c>
      <c r="BB1096">
        <v>8.8000000000000007</v>
      </c>
      <c r="BC1096">
        <v>12.5</v>
      </c>
      <c r="BE1096">
        <v>2053</v>
      </c>
      <c r="BG1096" s="123">
        <f t="shared" si="1437"/>
        <v>0.8</v>
      </c>
      <c r="BJ1096">
        <v>0</v>
      </c>
      <c r="BK1096">
        <v>10.9</v>
      </c>
      <c r="BL1096">
        <v>12.8</v>
      </c>
      <c r="BM1096">
        <v>21.85</v>
      </c>
      <c r="BO1096">
        <f t="shared" si="1454"/>
        <v>1</v>
      </c>
      <c r="BP1096">
        <f t="shared" si="1454"/>
        <v>1</v>
      </c>
      <c r="BQ1096">
        <f t="shared" si="1454"/>
        <v>1</v>
      </c>
      <c r="BR1096">
        <f t="shared" si="1438"/>
        <v>281</v>
      </c>
      <c r="BS1096">
        <f t="shared" si="1451"/>
        <v>301</v>
      </c>
      <c r="BT1096">
        <f t="shared" si="1452"/>
        <v>415</v>
      </c>
      <c r="BV1096">
        <f t="shared" si="1439"/>
        <v>0</v>
      </c>
      <c r="BW1096">
        <f t="shared" si="1440"/>
        <v>0</v>
      </c>
      <c r="BX1096">
        <f t="shared" si="1441"/>
        <v>0</v>
      </c>
      <c r="BY1096">
        <f t="shared" si="1418"/>
        <v>1</v>
      </c>
    </row>
    <row r="1097" spans="1:77" x14ac:dyDescent="0.25">
      <c r="A1097" t="str">
        <f t="shared" si="1442"/>
        <v>36016</v>
      </c>
      <c r="D1097">
        <v>3</v>
      </c>
      <c r="E1097">
        <v>60</v>
      </c>
      <c r="F1097">
        <v>40.5</v>
      </c>
      <c r="G1097">
        <v>16</v>
      </c>
      <c r="H1097">
        <v>16.5</v>
      </c>
      <c r="I1097">
        <v>0</v>
      </c>
      <c r="J1097">
        <v>26</v>
      </c>
      <c r="K1097">
        <v>30</v>
      </c>
      <c r="L1097">
        <v>44.1</v>
      </c>
      <c r="M1097" s="115">
        <f t="shared" si="1426"/>
        <v>1558.5600000000002</v>
      </c>
      <c r="N1097" s="7">
        <v>2849.7497938679544</v>
      </c>
      <c r="O1097" s="7">
        <v>3051.4523045945984</v>
      </c>
      <c r="P1097" s="7">
        <v>4206.5</v>
      </c>
      <c r="Q1097" s="121" t="s">
        <v>392</v>
      </c>
      <c r="R1097">
        <v>1</v>
      </c>
      <c r="S1097">
        <v>1</v>
      </c>
      <c r="T1097">
        <v>1</v>
      </c>
      <c r="U1097" t="e">
        <f t="shared" si="1427"/>
        <v>#VALUE!</v>
      </c>
      <c r="V1097">
        <f t="shared" si="1428"/>
        <v>1568</v>
      </c>
      <c r="W1097">
        <f t="shared" si="1429"/>
        <v>1679</v>
      </c>
      <c r="X1097">
        <f t="shared" si="1430"/>
        <v>2315</v>
      </c>
      <c r="Y1097" t="e">
        <f t="shared" si="1404"/>
        <v>#VALUE!</v>
      </c>
      <c r="Z1097">
        <f t="shared" si="1405"/>
        <v>270</v>
      </c>
      <c r="AA1097">
        <f t="shared" si="1406"/>
        <v>289</v>
      </c>
      <c r="AB1097" s="8">
        <f t="shared" si="1407"/>
        <v>398</v>
      </c>
      <c r="AC1097" s="213" t="e">
        <f t="shared" si="1443"/>
        <v>#VALUE!</v>
      </c>
      <c r="AD1097" s="213">
        <f t="shared" si="1444"/>
        <v>1.0529323526413952</v>
      </c>
      <c r="AE1097" s="213">
        <f t="shared" si="1445"/>
        <v>1.2051036708800758</v>
      </c>
      <c r="AF1097" s="213">
        <f t="shared" si="1446"/>
        <v>2.2751353365884577</v>
      </c>
      <c r="AG1097" s="167">
        <f t="shared" si="1431"/>
        <v>2.0829999999999999E-4</v>
      </c>
      <c r="AH1097" s="167">
        <f t="shared" si="1432"/>
        <v>1.724</v>
      </c>
      <c r="AI1097" s="167">
        <f t="shared" si="1433"/>
        <v>4</v>
      </c>
      <c r="AJ1097" s="167">
        <f t="shared" si="1434"/>
        <v>1.392796E-3</v>
      </c>
      <c r="AK1097" s="115">
        <f t="shared" ref="AK1097:AM1097" si="1497">AK901*IF($G1097=10,1,IF($G1097=15,1,IF($G1097=20,1,(1-(($E1097-50)*0.005)))))</f>
        <v>387.44131870036443</v>
      </c>
      <c r="AL1097" s="7">
        <f t="shared" si="1497"/>
        <v>414.86403732263182</v>
      </c>
      <c r="AM1097" s="7">
        <f t="shared" si="1497"/>
        <v>571.9</v>
      </c>
      <c r="AN1097">
        <v>1</v>
      </c>
      <c r="AO1097">
        <v>1</v>
      </c>
      <c r="AP1097">
        <v>1</v>
      </c>
      <c r="AQ1097">
        <f t="shared" si="1436"/>
        <v>436</v>
      </c>
      <c r="AR1097">
        <f t="shared" si="1436"/>
        <v>467</v>
      </c>
      <c r="AS1097">
        <f t="shared" si="1488"/>
        <v>644</v>
      </c>
      <c r="AT1097">
        <f t="shared" si="1409"/>
        <v>187</v>
      </c>
      <c r="AU1097">
        <f t="shared" si="1410"/>
        <v>201</v>
      </c>
      <c r="AV1097" s="8">
        <f t="shared" si="1411"/>
        <v>277</v>
      </c>
      <c r="AW1097" s="213">
        <f t="shared" si="1448"/>
        <v>0.50803819978116582</v>
      </c>
      <c r="AX1097" s="213">
        <f t="shared" si="1449"/>
        <v>0.58625512649866662</v>
      </c>
      <c r="AY1097" s="213">
        <f t="shared" si="1450"/>
        <v>1.107807649984206</v>
      </c>
      <c r="AZ1097" s="119">
        <f t="shared" si="1462"/>
        <v>1.2</v>
      </c>
      <c r="BA1097" s="1">
        <v>7.9</v>
      </c>
      <c r="BB1097">
        <v>8.8000000000000007</v>
      </c>
      <c r="BC1097">
        <v>12.5</v>
      </c>
      <c r="BE1097">
        <v>2292</v>
      </c>
      <c r="BG1097" s="123">
        <f t="shared" si="1437"/>
        <v>0.68</v>
      </c>
      <c r="BJ1097">
        <v>0</v>
      </c>
      <c r="BK1097">
        <v>10.9</v>
      </c>
      <c r="BL1097">
        <v>12.8</v>
      </c>
      <c r="BM1097">
        <v>21.85</v>
      </c>
      <c r="BO1097">
        <f t="shared" si="1454"/>
        <v>1</v>
      </c>
      <c r="BP1097">
        <f t="shared" si="1454"/>
        <v>1</v>
      </c>
      <c r="BQ1097">
        <f t="shared" si="1454"/>
        <v>1</v>
      </c>
      <c r="BR1097">
        <f t="shared" si="1438"/>
        <v>436</v>
      </c>
      <c r="BS1097">
        <f t="shared" si="1451"/>
        <v>467</v>
      </c>
      <c r="BT1097">
        <f t="shared" si="1452"/>
        <v>644</v>
      </c>
      <c r="BV1097">
        <f t="shared" si="1439"/>
        <v>0</v>
      </c>
      <c r="BW1097">
        <f t="shared" si="1440"/>
        <v>0</v>
      </c>
      <c r="BX1097">
        <f t="shared" si="1441"/>
        <v>0</v>
      </c>
      <c r="BY1097">
        <f t="shared" si="1418"/>
        <v>1</v>
      </c>
    </row>
    <row r="1098" spans="1:77" x14ac:dyDescent="0.25">
      <c r="A1098" t="str">
        <f t="shared" si="1442"/>
        <v>36020</v>
      </c>
      <c r="D1098">
        <v>3</v>
      </c>
      <c r="E1098">
        <v>60</v>
      </c>
      <c r="F1098">
        <v>40.5</v>
      </c>
      <c r="G1098">
        <v>20</v>
      </c>
      <c r="H1098">
        <v>21.5</v>
      </c>
      <c r="I1098">
        <v>0</v>
      </c>
      <c r="J1098">
        <v>26</v>
      </c>
      <c r="K1098">
        <v>30</v>
      </c>
      <c r="L1098">
        <v>44.1</v>
      </c>
      <c r="M1098" s="115">
        <f t="shared" si="1426"/>
        <v>2295.2000000000003</v>
      </c>
      <c r="N1098" s="7">
        <v>2692.551301713082</v>
      </c>
      <c r="O1098" s="7">
        <v>2900.746468081386</v>
      </c>
      <c r="P1098" s="7">
        <v>3560.6400000000003</v>
      </c>
      <c r="Q1098" s="121" t="s">
        <v>392</v>
      </c>
      <c r="R1098">
        <v>1</v>
      </c>
      <c r="S1098">
        <v>1</v>
      </c>
      <c r="T1098">
        <v>1</v>
      </c>
      <c r="U1098" t="e">
        <f t="shared" si="1427"/>
        <v>#VALUE!</v>
      </c>
      <c r="V1098">
        <f t="shared" si="1428"/>
        <v>1482</v>
      </c>
      <c r="W1098">
        <f t="shared" si="1429"/>
        <v>1596</v>
      </c>
      <c r="X1098">
        <f t="shared" si="1430"/>
        <v>1960</v>
      </c>
      <c r="Y1098" t="e">
        <f t="shared" si="1404"/>
        <v>#VALUE!</v>
      </c>
      <c r="Z1098">
        <f t="shared" si="1405"/>
        <v>255</v>
      </c>
      <c r="AA1098">
        <f t="shared" si="1406"/>
        <v>275</v>
      </c>
      <c r="AB1098" s="8">
        <f t="shared" si="1407"/>
        <v>337</v>
      </c>
      <c r="AC1098" s="213" t="e">
        <f t="shared" si="1443"/>
        <v>#VALUE!</v>
      </c>
      <c r="AD1098" s="213">
        <f t="shared" si="1444"/>
        <v>0.25587503543008999</v>
      </c>
      <c r="AE1098" s="213">
        <f t="shared" si="1445"/>
        <v>0.29720249484154104</v>
      </c>
      <c r="AF1098" s="213">
        <f t="shared" si="1446"/>
        <v>0.44482740378549857</v>
      </c>
      <c r="AG1098" s="167">
        <f t="shared" si="1431"/>
        <v>1.2760000000000001E-4</v>
      </c>
      <c r="AH1098" s="167">
        <f t="shared" si="1432"/>
        <v>1.7219</v>
      </c>
      <c r="AI1098" s="167">
        <f t="shared" si="1433"/>
        <v>2</v>
      </c>
      <c r="AJ1098" s="167">
        <f t="shared" si="1434"/>
        <v>3.76611E-4</v>
      </c>
      <c r="AK1098" s="115">
        <f t="shared" ref="AK1098:AM1098" si="1498">AK902*IF($G1098=10,1,IF($G1098=15,1,IF($G1098=20,1,(1-(($E1098-50)*0.005)))))</f>
        <v>317.17997831584631</v>
      </c>
      <c r="AL1098" s="7">
        <f t="shared" si="1498"/>
        <v>341.70517057946222</v>
      </c>
      <c r="AM1098" s="7">
        <f t="shared" si="1498"/>
        <v>419.44</v>
      </c>
      <c r="AN1098">
        <v>1</v>
      </c>
      <c r="AO1098">
        <v>1</v>
      </c>
      <c r="AP1098">
        <v>1</v>
      </c>
      <c r="AQ1098">
        <f t="shared" si="1436"/>
        <v>357</v>
      </c>
      <c r="AR1098">
        <f t="shared" si="1436"/>
        <v>385</v>
      </c>
      <c r="AS1098">
        <f t="shared" si="1488"/>
        <v>472</v>
      </c>
      <c r="AT1098">
        <f t="shared" si="1409"/>
        <v>154</v>
      </c>
      <c r="AU1098">
        <f t="shared" si="1410"/>
        <v>166</v>
      </c>
      <c r="AV1098" s="8">
        <f t="shared" si="1411"/>
        <v>203</v>
      </c>
      <c r="AW1098" s="213">
        <f t="shared" si="1448"/>
        <v>9.4195161243647199E-2</v>
      </c>
      <c r="AX1098" s="213">
        <f t="shared" si="1449"/>
        <v>0.10928695363366035</v>
      </c>
      <c r="AY1098" s="213">
        <f t="shared" si="1450"/>
        <v>0.16281748211326871</v>
      </c>
      <c r="AZ1098" s="119">
        <f t="shared" si="1462"/>
        <v>0.8</v>
      </c>
      <c r="BA1098" s="1">
        <v>7.9</v>
      </c>
      <c r="BB1098">
        <v>8.8000000000000007</v>
      </c>
      <c r="BC1098">
        <v>12.5</v>
      </c>
      <c r="BE1098">
        <v>2869</v>
      </c>
      <c r="BG1098" s="123">
        <f t="shared" si="1437"/>
        <v>0.8</v>
      </c>
      <c r="BJ1098">
        <v>0</v>
      </c>
      <c r="BK1098">
        <v>10.9</v>
      </c>
      <c r="BL1098">
        <v>12.8</v>
      </c>
      <c r="BM1098">
        <v>21.85</v>
      </c>
      <c r="BO1098">
        <f t="shared" si="1454"/>
        <v>1</v>
      </c>
      <c r="BP1098">
        <f t="shared" si="1454"/>
        <v>1</v>
      </c>
      <c r="BQ1098">
        <f t="shared" si="1454"/>
        <v>1</v>
      </c>
      <c r="BR1098">
        <f t="shared" si="1438"/>
        <v>357</v>
      </c>
      <c r="BS1098">
        <f t="shared" si="1451"/>
        <v>385</v>
      </c>
      <c r="BT1098">
        <f t="shared" si="1452"/>
        <v>472</v>
      </c>
      <c r="BV1098">
        <f t="shared" si="1439"/>
        <v>0</v>
      </c>
      <c r="BW1098">
        <f t="shared" si="1440"/>
        <v>0</v>
      </c>
      <c r="BX1098">
        <f t="shared" si="1441"/>
        <v>0</v>
      </c>
      <c r="BY1098">
        <f t="shared" si="1418"/>
        <v>1</v>
      </c>
    </row>
    <row r="1099" spans="1:77" x14ac:dyDescent="0.25">
      <c r="A1099" t="str">
        <f t="shared" si="1442"/>
        <v>36021</v>
      </c>
      <c r="D1099">
        <v>3</v>
      </c>
      <c r="E1099">
        <v>60</v>
      </c>
      <c r="F1099">
        <v>40.5</v>
      </c>
      <c r="G1099">
        <v>21</v>
      </c>
      <c r="H1099">
        <v>21.5</v>
      </c>
      <c r="I1099">
        <v>0</v>
      </c>
      <c r="J1099">
        <v>26</v>
      </c>
      <c r="K1099">
        <v>30</v>
      </c>
      <c r="L1099">
        <v>44.1</v>
      </c>
      <c r="M1099" s="115">
        <f t="shared" si="1426"/>
        <v>2536</v>
      </c>
      <c r="N1099" s="7">
        <v>3556.1815292902165</v>
      </c>
      <c r="O1099" s="7">
        <v>3807.8845891872675</v>
      </c>
      <c r="P1099" s="7">
        <v>5249.2599999999993</v>
      </c>
      <c r="Q1099" s="121" t="s">
        <v>392</v>
      </c>
      <c r="R1099">
        <v>1</v>
      </c>
      <c r="S1099">
        <v>1</v>
      </c>
      <c r="T1099">
        <v>1</v>
      </c>
      <c r="U1099" t="e">
        <f t="shared" si="1427"/>
        <v>#VALUE!</v>
      </c>
      <c r="V1099">
        <f t="shared" si="1428"/>
        <v>1957</v>
      </c>
      <c r="W1099">
        <f t="shared" si="1429"/>
        <v>2096</v>
      </c>
      <c r="X1099">
        <f t="shared" si="1430"/>
        <v>2889</v>
      </c>
      <c r="Y1099" t="e">
        <f t="shared" si="1404"/>
        <v>#VALUE!</v>
      </c>
      <c r="Z1099">
        <f t="shared" si="1405"/>
        <v>337</v>
      </c>
      <c r="AA1099">
        <f t="shared" si="1406"/>
        <v>361</v>
      </c>
      <c r="AB1099" s="8">
        <f t="shared" si="1407"/>
        <v>497</v>
      </c>
      <c r="AC1099" s="213" t="e">
        <f t="shared" si="1443"/>
        <v>#VALUE!</v>
      </c>
      <c r="AD1099" s="213">
        <f t="shared" si="1444"/>
        <v>0.62363012327079725</v>
      </c>
      <c r="AE1099" s="213">
        <f t="shared" si="1445"/>
        <v>0.71450238082932327</v>
      </c>
      <c r="AF1099" s="213">
        <f t="shared" si="1446"/>
        <v>1.344941043446007</v>
      </c>
      <c r="AG1099" s="167">
        <f t="shared" si="1431"/>
        <v>1.2760000000000001E-4</v>
      </c>
      <c r="AH1099" s="167">
        <f t="shared" si="1432"/>
        <v>1.7219</v>
      </c>
      <c r="AI1099" s="167">
        <f t="shared" si="1433"/>
        <v>4</v>
      </c>
      <c r="AJ1099" s="167">
        <f t="shared" si="1434"/>
        <v>5.1420100000000005E-4</v>
      </c>
      <c r="AK1099" s="115">
        <f>AK903*IF($G1099=10,1,IF($G1099=15,1,IF($G1099=20,1,(1-(($E1099-50)*0.005)))))</f>
        <v>423.36652536125212</v>
      </c>
      <c r="AL1099" s="7">
        <f t="shared" ref="AL1099:AM1099" si="1499">AL903*IF($G1099=10,1,IF($G1099=15,1,IF($G1099=20,1,(1-(($E1099-50)*0.005)))))</f>
        <v>453.33199506905925</v>
      </c>
      <c r="AM1099" s="7">
        <f t="shared" si="1499"/>
        <v>624.92899999999997</v>
      </c>
      <c r="AN1099">
        <v>1</v>
      </c>
      <c r="AO1099">
        <v>1</v>
      </c>
      <c r="AP1099">
        <v>1</v>
      </c>
      <c r="AQ1099">
        <f t="shared" si="1436"/>
        <v>477</v>
      </c>
      <c r="AR1099">
        <f t="shared" si="1436"/>
        <v>511</v>
      </c>
      <c r="AS1099">
        <f t="shared" si="1488"/>
        <v>704</v>
      </c>
      <c r="AT1099">
        <f t="shared" si="1409"/>
        <v>205</v>
      </c>
      <c r="AU1099">
        <f t="shared" si="1410"/>
        <v>220</v>
      </c>
      <c r="AV1099" s="8">
        <f t="shared" si="1411"/>
        <v>303</v>
      </c>
      <c r="AW1099" s="213">
        <f t="shared" si="1448"/>
        <v>0.23358386765359995</v>
      </c>
      <c r="AX1099" s="213">
        <f t="shared" si="1449"/>
        <v>0.26852892559558028</v>
      </c>
      <c r="AY1099" s="213">
        <f t="shared" si="1450"/>
        <v>0.50538735322881756</v>
      </c>
      <c r="AZ1099" s="119">
        <f t="shared" si="1462"/>
        <v>1.6</v>
      </c>
      <c r="BA1099" s="1">
        <v>7.9</v>
      </c>
      <c r="BB1099">
        <v>8.8000000000000007</v>
      </c>
      <c r="BC1099">
        <v>12.5</v>
      </c>
      <c r="BE1099">
        <v>3170</v>
      </c>
      <c r="BG1099" s="123">
        <f t="shared" si="1437"/>
        <v>0.8</v>
      </c>
      <c r="BJ1099">
        <v>0</v>
      </c>
      <c r="BK1099">
        <v>10.9</v>
      </c>
      <c r="BL1099">
        <v>12.8</v>
      </c>
      <c r="BM1099">
        <v>21.85</v>
      </c>
      <c r="BO1099">
        <f t="shared" si="1454"/>
        <v>1</v>
      </c>
      <c r="BP1099">
        <f t="shared" si="1454"/>
        <v>1</v>
      </c>
      <c r="BQ1099">
        <f t="shared" si="1454"/>
        <v>1</v>
      </c>
      <c r="BR1099">
        <f t="shared" si="1438"/>
        <v>477</v>
      </c>
      <c r="BS1099">
        <f t="shared" si="1451"/>
        <v>511</v>
      </c>
      <c r="BT1099">
        <f t="shared" si="1452"/>
        <v>704</v>
      </c>
      <c r="BV1099">
        <f t="shared" si="1439"/>
        <v>0</v>
      </c>
      <c r="BW1099">
        <f t="shared" si="1440"/>
        <v>0</v>
      </c>
      <c r="BX1099">
        <f t="shared" si="1441"/>
        <v>0</v>
      </c>
      <c r="BY1099">
        <f t="shared" si="1418"/>
        <v>1</v>
      </c>
    </row>
    <row r="1100" spans="1:77" x14ac:dyDescent="0.25">
      <c r="A1100" t="str">
        <f t="shared" si="1442"/>
        <v>36010</v>
      </c>
      <c r="D1100">
        <v>3</v>
      </c>
      <c r="E1100">
        <v>60</v>
      </c>
      <c r="F1100">
        <v>40.5</v>
      </c>
      <c r="G1100">
        <v>10</v>
      </c>
      <c r="H1100">
        <v>11.5</v>
      </c>
      <c r="I1100">
        <v>0</v>
      </c>
      <c r="J1100">
        <v>26</v>
      </c>
      <c r="K1100">
        <v>30</v>
      </c>
      <c r="L1100">
        <v>44</v>
      </c>
      <c r="M1100" s="115">
        <f t="shared" si="1426"/>
        <v>1263.6000000000001</v>
      </c>
      <c r="N1100" s="7">
        <v>1924.9914127028867</v>
      </c>
      <c r="O1100" s="7">
        <v>2079.6202422788024</v>
      </c>
      <c r="P1100" s="7">
        <v>2589.7800000000002</v>
      </c>
      <c r="Q1100" s="121" t="s">
        <v>392</v>
      </c>
      <c r="R1100">
        <v>1</v>
      </c>
      <c r="S1100">
        <v>1</v>
      </c>
      <c r="T1100">
        <v>1</v>
      </c>
      <c r="U1100" t="e">
        <f t="shared" si="1427"/>
        <v>#VALUE!</v>
      </c>
      <c r="V1100">
        <f t="shared" si="1428"/>
        <v>1059</v>
      </c>
      <c r="W1100">
        <f t="shared" si="1429"/>
        <v>1144</v>
      </c>
      <c r="X1100">
        <f t="shared" si="1430"/>
        <v>1425</v>
      </c>
      <c r="Y1100" t="e">
        <f t="shared" si="1404"/>
        <v>#VALUE!</v>
      </c>
      <c r="Z1100">
        <f t="shared" si="1405"/>
        <v>182</v>
      </c>
      <c r="AA1100">
        <f t="shared" si="1406"/>
        <v>197</v>
      </c>
      <c r="AB1100" s="8">
        <f t="shared" si="1407"/>
        <v>245</v>
      </c>
      <c r="AC1100" s="213" t="e">
        <f t="shared" si="1443"/>
        <v>#VALUE!</v>
      </c>
      <c r="AD1100" s="213">
        <f t="shared" si="1444"/>
        <v>0.14877359110207516</v>
      </c>
      <c r="AE1100" s="213">
        <f t="shared" si="1445"/>
        <v>0.17358772163273153</v>
      </c>
      <c r="AF1100" s="213">
        <f t="shared" si="1446"/>
        <v>0.26553812394585452</v>
      </c>
      <c r="AG1100" s="167">
        <f t="shared" si="1431"/>
        <v>3.969E-4</v>
      </c>
      <c r="AH1100" s="167">
        <f t="shared" si="1432"/>
        <v>1.7345999999999999</v>
      </c>
      <c r="AI1100" s="167">
        <f t="shared" si="1433"/>
        <v>2</v>
      </c>
      <c r="AJ1100" s="167">
        <f t="shared" si="1434"/>
        <v>3.6734700000000002E-4</v>
      </c>
      <c r="AK1100" s="115">
        <f>AK904*IF($G1100=10,1,IF($G1100=15,1,IF($G1100=20,1,(1-(($E1100-50)*0.005)))))</f>
        <v>266.87553260000635</v>
      </c>
      <c r="AL1100" s="7">
        <f t="shared" ref="AL1100:AM1100" si="1500">AL904*IF($G1100=10,1,IF($G1100=15,1,IF($G1100=20,1,(1-(($E1100-50)*0.005)))))</f>
        <v>288.31284965818764</v>
      </c>
      <c r="AM1100" s="7">
        <f t="shared" si="1500"/>
        <v>359.04</v>
      </c>
      <c r="AN1100">
        <v>1</v>
      </c>
      <c r="AO1100">
        <v>1</v>
      </c>
      <c r="AP1100">
        <v>1</v>
      </c>
      <c r="AQ1100">
        <f t="shared" si="1436"/>
        <v>301</v>
      </c>
      <c r="AR1100">
        <f t="shared" si="1436"/>
        <v>325</v>
      </c>
      <c r="AS1100">
        <f t="shared" si="1488"/>
        <v>404</v>
      </c>
      <c r="AT1100">
        <f t="shared" si="1409"/>
        <v>129</v>
      </c>
      <c r="AU1100">
        <f t="shared" si="1410"/>
        <v>140</v>
      </c>
      <c r="AV1100" s="8">
        <f t="shared" si="1411"/>
        <v>174</v>
      </c>
      <c r="AW1100" s="213">
        <f t="shared" si="1448"/>
        <v>7.6160512273128422E-2</v>
      </c>
      <c r="AX1100" s="213">
        <f t="shared" si="1449"/>
        <v>8.9291647492270879E-2</v>
      </c>
      <c r="AY1100" s="213">
        <f t="shared" si="1450"/>
        <v>0.13630594740169716</v>
      </c>
      <c r="AZ1100" s="119">
        <f t="shared" si="1462"/>
        <v>0.4</v>
      </c>
      <c r="BA1100" s="1">
        <v>8.9</v>
      </c>
      <c r="BB1100">
        <v>9.9</v>
      </c>
      <c r="BC1100">
        <v>14.8</v>
      </c>
      <c r="BE1100">
        <v>1404</v>
      </c>
      <c r="BG1100" s="123">
        <f t="shared" si="1437"/>
        <v>0.9</v>
      </c>
      <c r="BJ1100">
        <v>0</v>
      </c>
      <c r="BK1100">
        <v>11.8</v>
      </c>
      <c r="BL1100">
        <v>13.7</v>
      </c>
      <c r="BM1100">
        <v>21.85</v>
      </c>
      <c r="BO1100">
        <f t="shared" si="1454"/>
        <v>1</v>
      </c>
      <c r="BP1100">
        <f t="shared" si="1454"/>
        <v>1</v>
      </c>
      <c r="BQ1100">
        <f t="shared" si="1454"/>
        <v>1</v>
      </c>
      <c r="BR1100">
        <f t="shared" si="1438"/>
        <v>301</v>
      </c>
      <c r="BS1100">
        <f t="shared" si="1451"/>
        <v>325</v>
      </c>
      <c r="BT1100">
        <f t="shared" si="1452"/>
        <v>404</v>
      </c>
      <c r="BV1100">
        <f t="shared" si="1439"/>
        <v>0</v>
      </c>
      <c r="BW1100">
        <f t="shared" si="1440"/>
        <v>0</v>
      </c>
      <c r="BX1100">
        <f t="shared" si="1441"/>
        <v>0</v>
      </c>
      <c r="BY1100">
        <f t="shared" si="1418"/>
        <v>1</v>
      </c>
    </row>
    <row r="1101" spans="1:77" x14ac:dyDescent="0.25">
      <c r="A1101" t="str">
        <f t="shared" si="1442"/>
        <v>36011</v>
      </c>
      <c r="D1101">
        <v>3</v>
      </c>
      <c r="E1101">
        <v>60</v>
      </c>
      <c r="F1101">
        <v>40.5</v>
      </c>
      <c r="G1101">
        <v>11</v>
      </c>
      <c r="H1101">
        <v>11.5</v>
      </c>
      <c r="I1101">
        <v>0</v>
      </c>
      <c r="J1101">
        <v>26</v>
      </c>
      <c r="K1101">
        <v>30</v>
      </c>
      <c r="L1101">
        <v>44</v>
      </c>
      <c r="M1101" s="115">
        <f t="shared" si="1426"/>
        <v>1219.24</v>
      </c>
      <c r="N1101" s="7">
        <v>2611.8926414972211</v>
      </c>
      <c r="O1101" s="7">
        <v>2821.6982019103875</v>
      </c>
      <c r="P1101" s="7">
        <v>3513.9</v>
      </c>
      <c r="Q1101" s="121" t="s">
        <v>392</v>
      </c>
      <c r="R1101">
        <v>1</v>
      </c>
      <c r="S1101">
        <v>1</v>
      </c>
      <c r="T1101">
        <v>1</v>
      </c>
      <c r="U1101" t="e">
        <f t="shared" si="1427"/>
        <v>#VALUE!</v>
      </c>
      <c r="V1101">
        <f t="shared" si="1428"/>
        <v>1437</v>
      </c>
      <c r="W1101">
        <f t="shared" si="1429"/>
        <v>1553</v>
      </c>
      <c r="X1101">
        <f t="shared" si="1430"/>
        <v>1934</v>
      </c>
      <c r="Y1101" t="e">
        <f t="shared" si="1404"/>
        <v>#VALUE!</v>
      </c>
      <c r="Z1101">
        <f t="shared" si="1405"/>
        <v>247</v>
      </c>
      <c r="AA1101">
        <f t="shared" si="1406"/>
        <v>267</v>
      </c>
      <c r="AB1101" s="8">
        <f t="shared" si="1407"/>
        <v>333</v>
      </c>
      <c r="AC1101" s="213" t="e">
        <f t="shared" si="1443"/>
        <v>#VALUE!</v>
      </c>
      <c r="AD1101" s="213">
        <f t="shared" si="1444"/>
        <v>0.44366076011225208</v>
      </c>
      <c r="AE1101" s="213">
        <f t="shared" si="1445"/>
        <v>0.51602046491821396</v>
      </c>
      <c r="AF1101" s="213">
        <f t="shared" si="1446"/>
        <v>0.79249418609795264</v>
      </c>
      <c r="AG1101" s="167">
        <f t="shared" si="1431"/>
        <v>3.969E-4</v>
      </c>
      <c r="AH1101" s="167">
        <f t="shared" si="1432"/>
        <v>1.7345999999999999</v>
      </c>
      <c r="AI1101" s="167">
        <f t="shared" si="1433"/>
        <v>4</v>
      </c>
      <c r="AJ1101" s="167">
        <f t="shared" si="1434"/>
        <v>5.7428799999999995E-4</v>
      </c>
      <c r="AK1101" s="115">
        <f t="shared" ref="AK1101:AM1101" si="1501">AK905*IF($G1101=10,1,IF($G1101=15,1,IF($G1101=20,1,(1-(($E1101-50)*0.005)))))</f>
        <v>415.15</v>
      </c>
      <c r="AL1101" s="7">
        <f t="shared" si="1501"/>
        <v>449.34999999999997</v>
      </c>
      <c r="AM1101" s="7">
        <f t="shared" si="1501"/>
        <v>559.54999999999995</v>
      </c>
      <c r="AN1101">
        <v>1</v>
      </c>
      <c r="AO1101">
        <v>1</v>
      </c>
      <c r="AP1101">
        <v>1</v>
      </c>
      <c r="AQ1101">
        <f t="shared" si="1436"/>
        <v>468</v>
      </c>
      <c r="AR1101">
        <f t="shared" si="1436"/>
        <v>506</v>
      </c>
      <c r="AS1101">
        <f t="shared" si="1488"/>
        <v>630</v>
      </c>
      <c r="AT1101">
        <f t="shared" si="1409"/>
        <v>201</v>
      </c>
      <c r="AU1101">
        <f t="shared" si="1410"/>
        <v>218</v>
      </c>
      <c r="AV1101" s="8">
        <f t="shared" si="1411"/>
        <v>271</v>
      </c>
      <c r="AW1101" s="213">
        <f t="shared" si="1448"/>
        <v>0.29753229050405422</v>
      </c>
      <c r="AX1101" s="213">
        <f t="shared" si="1449"/>
        <v>0.34823028945462536</v>
      </c>
      <c r="AY1101" s="213">
        <f t="shared" si="1450"/>
        <v>0.53113172965489475</v>
      </c>
      <c r="AZ1101" s="119">
        <f t="shared" si="1462"/>
        <v>0.8</v>
      </c>
      <c r="BA1101" s="1">
        <v>8.9</v>
      </c>
      <c r="BB1101">
        <v>9.9</v>
      </c>
      <c r="BC1101">
        <v>14.8</v>
      </c>
      <c r="BE1101">
        <v>1793</v>
      </c>
      <c r="BG1101" s="123">
        <f t="shared" si="1437"/>
        <v>0.68</v>
      </c>
      <c r="BJ1101">
        <v>0</v>
      </c>
      <c r="BK1101">
        <v>11.8</v>
      </c>
      <c r="BL1101">
        <v>13.7</v>
      </c>
      <c r="BM1101">
        <v>21.85</v>
      </c>
      <c r="BO1101">
        <f t="shared" si="1454"/>
        <v>1</v>
      </c>
      <c r="BP1101">
        <f t="shared" si="1454"/>
        <v>1</v>
      </c>
      <c r="BQ1101">
        <f t="shared" si="1454"/>
        <v>1</v>
      </c>
      <c r="BR1101">
        <f t="shared" si="1438"/>
        <v>468</v>
      </c>
      <c r="BS1101">
        <f t="shared" si="1451"/>
        <v>506</v>
      </c>
      <c r="BT1101">
        <f t="shared" si="1452"/>
        <v>630</v>
      </c>
      <c r="BV1101">
        <f t="shared" si="1439"/>
        <v>0</v>
      </c>
      <c r="BW1101">
        <f t="shared" si="1440"/>
        <v>0</v>
      </c>
      <c r="BX1101">
        <f t="shared" si="1441"/>
        <v>0</v>
      </c>
      <c r="BY1101">
        <f t="shared" si="1418"/>
        <v>1</v>
      </c>
    </row>
    <row r="1102" spans="1:77" x14ac:dyDescent="0.25">
      <c r="A1102" t="str">
        <f t="shared" si="1442"/>
        <v>36015</v>
      </c>
      <c r="D1102">
        <v>3</v>
      </c>
      <c r="E1102">
        <v>60</v>
      </c>
      <c r="F1102">
        <v>40.5</v>
      </c>
      <c r="G1102">
        <v>15</v>
      </c>
      <c r="H1102">
        <v>16.5</v>
      </c>
      <c r="I1102">
        <v>0</v>
      </c>
      <c r="J1102">
        <v>26</v>
      </c>
      <c r="K1102">
        <v>30</v>
      </c>
      <c r="L1102">
        <v>44.8</v>
      </c>
      <c r="M1102" s="115">
        <f t="shared" si="1426"/>
        <v>1791.2</v>
      </c>
      <c r="N1102" s="7">
        <v>2216.9073865755149</v>
      </c>
      <c r="O1102" s="7">
        <v>2373.9948983307781</v>
      </c>
      <c r="P1102" s="7">
        <v>3302.76</v>
      </c>
      <c r="Q1102" s="121" t="s">
        <v>392</v>
      </c>
      <c r="R1102">
        <v>1</v>
      </c>
      <c r="S1102">
        <v>1</v>
      </c>
      <c r="T1102">
        <v>1</v>
      </c>
      <c r="U1102" t="e">
        <f t="shared" si="1427"/>
        <v>#VALUE!</v>
      </c>
      <c r="V1102">
        <f t="shared" si="1428"/>
        <v>1220</v>
      </c>
      <c r="W1102">
        <f t="shared" si="1429"/>
        <v>1307</v>
      </c>
      <c r="X1102">
        <f t="shared" si="1430"/>
        <v>1818</v>
      </c>
      <c r="Y1102" t="e">
        <f t="shared" ref="Y1102:Y1165" si="1502">ROUND(U1102*3600/(4186*ABS($O$1-$O$2)),0)</f>
        <v>#VALUE!</v>
      </c>
      <c r="Z1102">
        <f t="shared" ref="Z1102:Z1165" si="1503">ROUND(V1102*3600/(4186*ABS($O$1-$O$2)),0)</f>
        <v>210</v>
      </c>
      <c r="AA1102">
        <f t="shared" ref="AA1102:AA1165" si="1504">ROUND(W1102*3600/(4186*ABS($O$1-$O$2)),0)</f>
        <v>225</v>
      </c>
      <c r="AB1102" s="8">
        <f t="shared" ref="AB1102:AB1165" si="1505">ROUND(X1102*3600/(4186*ABS($O$1-$O$2)),0)</f>
        <v>313</v>
      </c>
      <c r="AC1102" s="213" t="e">
        <f t="shared" si="1443"/>
        <v>#VALUE!</v>
      </c>
      <c r="AD1102" s="213">
        <f t="shared" si="1444"/>
        <v>0.21836118173745481</v>
      </c>
      <c r="AE1102" s="213">
        <f t="shared" si="1445"/>
        <v>0.25026334832350777</v>
      </c>
      <c r="AF1102" s="213">
        <f t="shared" si="1446"/>
        <v>0.48074493758818815</v>
      </c>
      <c r="AG1102" s="167">
        <f t="shared" si="1431"/>
        <v>2.0829999999999999E-4</v>
      </c>
      <c r="AH1102" s="167">
        <f t="shared" si="1432"/>
        <v>1.724</v>
      </c>
      <c r="AI1102" s="167">
        <f t="shared" si="1433"/>
        <v>2</v>
      </c>
      <c r="AJ1102" s="167">
        <f t="shared" si="1434"/>
        <v>4.6182900000000003E-4</v>
      </c>
      <c r="AK1102" s="115">
        <f t="shared" ref="AK1102:AM1102" si="1506">AK906*IF($G1102=10,1,IF($G1102=15,1,IF($G1102=20,1,(1-(($E1102-50)*0.005)))))</f>
        <v>302.61675876046246</v>
      </c>
      <c r="AL1102" s="7">
        <f t="shared" si="1506"/>
        <v>324.05983479376272</v>
      </c>
      <c r="AM1102" s="7">
        <f t="shared" si="1506"/>
        <v>450.84</v>
      </c>
      <c r="AN1102">
        <v>1</v>
      </c>
      <c r="AO1102">
        <v>1</v>
      </c>
      <c r="AP1102">
        <v>1</v>
      </c>
      <c r="AQ1102">
        <f t="shared" si="1436"/>
        <v>341</v>
      </c>
      <c r="AR1102">
        <f t="shared" si="1436"/>
        <v>365</v>
      </c>
      <c r="AS1102">
        <f t="shared" si="1488"/>
        <v>508</v>
      </c>
      <c r="AT1102">
        <f t="shared" ref="AT1102:AT1165" si="1507">ROUND(AQ1102*3600/(4186*ABS($AM$1-$AM$2)),0)</f>
        <v>147</v>
      </c>
      <c r="AU1102">
        <f t="shared" ref="AU1102:AU1165" si="1508">ROUND(AR1102*3600/(4186*ABS($AM$1-$AM$2)),0)</f>
        <v>157</v>
      </c>
      <c r="AV1102" s="8">
        <f t="shared" ref="AV1102:AV1165" si="1509">ROUND(AS1102*3600/(4186*ABS($AM$1-$AM$2)),0)</f>
        <v>218</v>
      </c>
      <c r="AW1102" s="213">
        <f t="shared" si="1448"/>
        <v>0.10794834111710676</v>
      </c>
      <c r="AX1102" s="213">
        <f t="shared" si="1449"/>
        <v>0.1229263832382857</v>
      </c>
      <c r="AY1102" s="213">
        <f t="shared" si="1450"/>
        <v>0.23510749134140141</v>
      </c>
      <c r="AZ1102" s="119">
        <f t="shared" si="1462"/>
        <v>0.6</v>
      </c>
      <c r="BA1102" s="1">
        <v>8.6999999999999993</v>
      </c>
      <c r="BB1102">
        <v>9.8000000000000007</v>
      </c>
      <c r="BC1102">
        <v>14.3</v>
      </c>
      <c r="BE1102">
        <v>2239</v>
      </c>
      <c r="BG1102" s="123">
        <f t="shared" si="1437"/>
        <v>0.8</v>
      </c>
      <c r="BJ1102">
        <v>0</v>
      </c>
      <c r="BK1102">
        <v>10.6</v>
      </c>
      <c r="BL1102">
        <v>12.5</v>
      </c>
      <c r="BM1102">
        <v>21.85</v>
      </c>
      <c r="BO1102">
        <f t="shared" si="1454"/>
        <v>1</v>
      </c>
      <c r="BP1102">
        <f t="shared" si="1454"/>
        <v>1</v>
      </c>
      <c r="BQ1102">
        <f t="shared" si="1454"/>
        <v>1</v>
      </c>
      <c r="BR1102">
        <f t="shared" si="1438"/>
        <v>341</v>
      </c>
      <c r="BS1102">
        <f t="shared" si="1451"/>
        <v>365</v>
      </c>
      <c r="BT1102">
        <f t="shared" si="1452"/>
        <v>508</v>
      </c>
      <c r="BV1102">
        <f t="shared" si="1439"/>
        <v>0</v>
      </c>
      <c r="BW1102">
        <f t="shared" si="1440"/>
        <v>0</v>
      </c>
      <c r="BX1102">
        <f t="shared" si="1441"/>
        <v>0</v>
      </c>
      <c r="BY1102">
        <f t="shared" si="1418"/>
        <v>1</v>
      </c>
    </row>
    <row r="1103" spans="1:77" x14ac:dyDescent="0.25">
      <c r="A1103" t="str">
        <f t="shared" si="1442"/>
        <v>36016</v>
      </c>
      <c r="D1103">
        <v>3</v>
      </c>
      <c r="E1103">
        <v>60</v>
      </c>
      <c r="F1103">
        <v>40.5</v>
      </c>
      <c r="G1103">
        <v>16</v>
      </c>
      <c r="H1103">
        <v>16.5</v>
      </c>
      <c r="I1103">
        <v>0</v>
      </c>
      <c r="J1103">
        <v>26</v>
      </c>
      <c r="K1103">
        <v>30</v>
      </c>
      <c r="L1103">
        <v>44.8</v>
      </c>
      <c r="M1103" s="115">
        <f t="shared" si="1426"/>
        <v>1700.68</v>
      </c>
      <c r="N1103" s="7">
        <v>3241.8333772189817</v>
      </c>
      <c r="O1103" s="7">
        <v>3471.5459677567114</v>
      </c>
      <c r="P1103" s="7">
        <v>4829.7</v>
      </c>
      <c r="Q1103" s="121" t="s">
        <v>392</v>
      </c>
      <c r="R1103">
        <v>1</v>
      </c>
      <c r="S1103">
        <v>1</v>
      </c>
      <c r="T1103">
        <v>1</v>
      </c>
      <c r="U1103" t="e">
        <f t="shared" si="1427"/>
        <v>#VALUE!</v>
      </c>
      <c r="V1103">
        <f t="shared" si="1428"/>
        <v>1784</v>
      </c>
      <c r="W1103">
        <f t="shared" si="1429"/>
        <v>1911</v>
      </c>
      <c r="X1103">
        <f t="shared" si="1430"/>
        <v>2658</v>
      </c>
      <c r="Y1103" t="e">
        <f t="shared" si="1502"/>
        <v>#VALUE!</v>
      </c>
      <c r="Z1103">
        <f t="shared" si="1503"/>
        <v>307</v>
      </c>
      <c r="AA1103">
        <f t="shared" si="1504"/>
        <v>329</v>
      </c>
      <c r="AB1103" s="8">
        <f t="shared" si="1505"/>
        <v>457</v>
      </c>
      <c r="AC1103" s="213" t="e">
        <f t="shared" si="1443"/>
        <v>#VALUE!</v>
      </c>
      <c r="AD1103" s="213">
        <f t="shared" si="1444"/>
        <v>1.3586805465705818</v>
      </c>
      <c r="AE1103" s="213">
        <f t="shared" si="1445"/>
        <v>1.5588175767676997</v>
      </c>
      <c r="AF1103" s="213">
        <f t="shared" si="1446"/>
        <v>2.9940922909171879</v>
      </c>
      <c r="AG1103" s="167">
        <f t="shared" si="1431"/>
        <v>2.0829999999999999E-4</v>
      </c>
      <c r="AH1103" s="167">
        <f t="shared" si="1432"/>
        <v>1.724</v>
      </c>
      <c r="AI1103" s="167">
        <f t="shared" si="1433"/>
        <v>4</v>
      </c>
      <c r="AJ1103" s="167">
        <f t="shared" si="1434"/>
        <v>1.392796E-3</v>
      </c>
      <c r="AK1103" s="115">
        <f t="shared" ref="AK1103:AM1103" si="1510">AK907*IF($G1103=10,1,IF($G1103=15,1,IF($G1103=20,1,(1-(($E1103-50)*0.005)))))</f>
        <v>471.2</v>
      </c>
      <c r="AL1103" s="7">
        <f t="shared" si="1510"/>
        <v>505.4</v>
      </c>
      <c r="AM1103" s="7">
        <f t="shared" si="1510"/>
        <v>703</v>
      </c>
      <c r="AN1103">
        <v>1</v>
      </c>
      <c r="AO1103">
        <v>1</v>
      </c>
      <c r="AP1103">
        <v>1</v>
      </c>
      <c r="AQ1103">
        <f t="shared" si="1436"/>
        <v>531</v>
      </c>
      <c r="AR1103">
        <f t="shared" si="1436"/>
        <v>569</v>
      </c>
      <c r="AS1103">
        <f t="shared" si="1488"/>
        <v>792</v>
      </c>
      <c r="AT1103">
        <f t="shared" si="1507"/>
        <v>228</v>
      </c>
      <c r="AU1103">
        <f t="shared" si="1508"/>
        <v>245</v>
      </c>
      <c r="AV1103" s="8">
        <f t="shared" si="1509"/>
        <v>341</v>
      </c>
      <c r="AW1103" s="213">
        <f t="shared" si="1448"/>
        <v>0.7528038117809458</v>
      </c>
      <c r="AX1103" s="213">
        <f t="shared" si="1449"/>
        <v>0.86826766177031989</v>
      </c>
      <c r="AY1103" s="213">
        <f t="shared" si="1450"/>
        <v>1.6737442096353965</v>
      </c>
      <c r="AZ1103" s="119">
        <f t="shared" si="1462"/>
        <v>1.2</v>
      </c>
      <c r="BA1103" s="1">
        <v>8.6999999999999993</v>
      </c>
      <c r="BB1103">
        <v>9.8000000000000007</v>
      </c>
      <c r="BC1103">
        <v>14.3</v>
      </c>
      <c r="BE1103">
        <v>2501</v>
      </c>
      <c r="BG1103" s="123">
        <f t="shared" si="1437"/>
        <v>0.68</v>
      </c>
      <c r="BJ1103">
        <v>0</v>
      </c>
      <c r="BK1103">
        <v>10.6</v>
      </c>
      <c r="BL1103">
        <v>12.5</v>
      </c>
      <c r="BM1103">
        <v>21.85</v>
      </c>
      <c r="BO1103">
        <f t="shared" si="1454"/>
        <v>1</v>
      </c>
      <c r="BP1103">
        <f t="shared" si="1454"/>
        <v>1</v>
      </c>
      <c r="BQ1103">
        <f t="shared" si="1454"/>
        <v>1</v>
      </c>
      <c r="BR1103">
        <f t="shared" si="1438"/>
        <v>531</v>
      </c>
      <c r="BS1103">
        <f t="shared" si="1451"/>
        <v>569</v>
      </c>
      <c r="BT1103">
        <f t="shared" si="1452"/>
        <v>792</v>
      </c>
      <c r="BV1103">
        <f t="shared" si="1439"/>
        <v>0</v>
      </c>
      <c r="BW1103">
        <f t="shared" si="1440"/>
        <v>0</v>
      </c>
      <c r="BX1103">
        <f t="shared" si="1441"/>
        <v>0</v>
      </c>
      <c r="BY1103">
        <f t="shared" si="1418"/>
        <v>1</v>
      </c>
    </row>
    <row r="1104" spans="1:77" x14ac:dyDescent="0.25">
      <c r="A1104" t="str">
        <f t="shared" si="1442"/>
        <v>36020</v>
      </c>
      <c r="D1104">
        <v>3</v>
      </c>
      <c r="E1104">
        <v>60</v>
      </c>
      <c r="F1104">
        <v>40.5</v>
      </c>
      <c r="G1104">
        <v>20</v>
      </c>
      <c r="H1104">
        <v>21.5</v>
      </c>
      <c r="I1104">
        <v>0</v>
      </c>
      <c r="J1104">
        <v>26</v>
      </c>
      <c r="K1104">
        <v>30</v>
      </c>
      <c r="L1104">
        <v>44.8</v>
      </c>
      <c r="M1104" s="115">
        <f t="shared" si="1426"/>
        <v>2504</v>
      </c>
      <c r="N1104" s="7">
        <v>3079.6829926739365</v>
      </c>
      <c r="O1104" s="7">
        <v>3327.0647594078355</v>
      </c>
      <c r="P1104" s="7">
        <v>4143.24</v>
      </c>
      <c r="Q1104" s="121" t="s">
        <v>392</v>
      </c>
      <c r="R1104">
        <v>1</v>
      </c>
      <c r="S1104">
        <v>1</v>
      </c>
      <c r="T1104">
        <v>1</v>
      </c>
      <c r="U1104" t="e">
        <f t="shared" si="1427"/>
        <v>#VALUE!</v>
      </c>
      <c r="V1104">
        <f t="shared" si="1428"/>
        <v>1695</v>
      </c>
      <c r="W1104">
        <f t="shared" si="1429"/>
        <v>1831</v>
      </c>
      <c r="X1104">
        <f t="shared" si="1430"/>
        <v>2280</v>
      </c>
      <c r="Y1104" t="e">
        <f t="shared" si="1502"/>
        <v>#VALUE!</v>
      </c>
      <c r="Z1104">
        <f t="shared" si="1503"/>
        <v>292</v>
      </c>
      <c r="AA1104">
        <f t="shared" si="1504"/>
        <v>315</v>
      </c>
      <c r="AB1104" s="8">
        <f t="shared" si="1505"/>
        <v>392</v>
      </c>
      <c r="AC1104" s="213" t="e">
        <f t="shared" si="1443"/>
        <v>#VALUE!</v>
      </c>
      <c r="AD1104" s="213">
        <f t="shared" si="1444"/>
        <v>0.33474594557832471</v>
      </c>
      <c r="AE1104" s="213">
        <f t="shared" si="1445"/>
        <v>0.38906980464499069</v>
      </c>
      <c r="AF1104" s="213">
        <f t="shared" si="1446"/>
        <v>0.60044172514939376</v>
      </c>
      <c r="AG1104" s="167">
        <f t="shared" si="1431"/>
        <v>1.2760000000000001E-4</v>
      </c>
      <c r="AH1104" s="167">
        <f t="shared" si="1432"/>
        <v>1.7219</v>
      </c>
      <c r="AI1104" s="167">
        <f t="shared" si="1433"/>
        <v>2</v>
      </c>
      <c r="AJ1104" s="167">
        <f t="shared" si="1434"/>
        <v>3.76611E-4</v>
      </c>
      <c r="AK1104" s="115">
        <f t="shared" ref="AK1104:AM1104" si="1511">AK908*IF($G1104=10,1,IF($G1104=15,1,IF($G1104=20,1,(1-(($E1104-50)*0.005)))))</f>
        <v>380.60090160569081</v>
      </c>
      <c r="AL1104" s="7">
        <f t="shared" si="1511"/>
        <v>411.17343900116532</v>
      </c>
      <c r="AM1104" s="7">
        <f t="shared" si="1511"/>
        <v>512.04</v>
      </c>
      <c r="AN1104">
        <v>1</v>
      </c>
      <c r="AO1104">
        <v>1</v>
      </c>
      <c r="AP1104">
        <v>1</v>
      </c>
      <c r="AQ1104">
        <f t="shared" si="1436"/>
        <v>429</v>
      </c>
      <c r="AR1104">
        <f t="shared" si="1436"/>
        <v>463</v>
      </c>
      <c r="AS1104">
        <f t="shared" si="1488"/>
        <v>577</v>
      </c>
      <c r="AT1104">
        <f t="shared" si="1507"/>
        <v>184</v>
      </c>
      <c r="AU1104">
        <f t="shared" si="1508"/>
        <v>199</v>
      </c>
      <c r="AV1104" s="8">
        <f t="shared" si="1509"/>
        <v>248</v>
      </c>
      <c r="AW1104" s="213">
        <f t="shared" si="1448"/>
        <v>0.13400974764249993</v>
      </c>
      <c r="AX1104" s="213">
        <f t="shared" si="1449"/>
        <v>0.1565214391379143</v>
      </c>
      <c r="AY1104" s="213">
        <f t="shared" si="1450"/>
        <v>0.24213654178609956</v>
      </c>
      <c r="AZ1104" s="119">
        <f t="shared" si="1462"/>
        <v>0.8</v>
      </c>
      <c r="BA1104" s="1">
        <v>8.6999999999999993</v>
      </c>
      <c r="BB1104">
        <v>9.8000000000000007</v>
      </c>
      <c r="BC1104">
        <v>14.3</v>
      </c>
      <c r="BE1104">
        <v>3130</v>
      </c>
      <c r="BG1104" s="123">
        <f t="shared" si="1437"/>
        <v>0.8</v>
      </c>
      <c r="BJ1104">
        <v>0</v>
      </c>
      <c r="BK1104">
        <v>10.6</v>
      </c>
      <c r="BL1104">
        <v>12.5</v>
      </c>
      <c r="BM1104">
        <v>21.85</v>
      </c>
      <c r="BO1104">
        <f t="shared" si="1454"/>
        <v>1</v>
      </c>
      <c r="BP1104">
        <f t="shared" si="1454"/>
        <v>1</v>
      </c>
      <c r="BQ1104">
        <f t="shared" si="1454"/>
        <v>1</v>
      </c>
      <c r="BR1104">
        <f t="shared" si="1438"/>
        <v>429</v>
      </c>
      <c r="BS1104">
        <f t="shared" si="1451"/>
        <v>463</v>
      </c>
      <c r="BT1104">
        <f t="shared" si="1452"/>
        <v>577</v>
      </c>
      <c r="BV1104">
        <f t="shared" si="1439"/>
        <v>0</v>
      </c>
      <c r="BW1104">
        <f t="shared" si="1440"/>
        <v>0</v>
      </c>
      <c r="BX1104">
        <f t="shared" si="1441"/>
        <v>0</v>
      </c>
      <c r="BY1104">
        <f t="shared" si="1418"/>
        <v>1</v>
      </c>
    </row>
    <row r="1105" spans="1:77" x14ac:dyDescent="0.25">
      <c r="A1105" t="str">
        <f t="shared" si="1442"/>
        <v>36021</v>
      </c>
      <c r="D1105">
        <v>3</v>
      </c>
      <c r="E1105">
        <v>60</v>
      </c>
      <c r="F1105">
        <v>40.5</v>
      </c>
      <c r="G1105">
        <v>21</v>
      </c>
      <c r="H1105">
        <v>21.5</v>
      </c>
      <c r="I1105">
        <v>0</v>
      </c>
      <c r="J1105">
        <v>26</v>
      </c>
      <c r="K1105">
        <v>30</v>
      </c>
      <c r="L1105">
        <v>44.8</v>
      </c>
      <c r="M1105" s="115">
        <f t="shared" si="1426"/>
        <v>2766.4</v>
      </c>
      <c r="N1105" s="7">
        <v>4175.015825613802</v>
      </c>
      <c r="O1105" s="7">
        <v>4470.8526528786542</v>
      </c>
      <c r="P1105" s="7">
        <v>6219.96</v>
      </c>
      <c r="Q1105" s="121" t="s">
        <v>392</v>
      </c>
      <c r="R1105">
        <v>1</v>
      </c>
      <c r="S1105">
        <v>1</v>
      </c>
      <c r="T1105">
        <v>1</v>
      </c>
      <c r="U1105" t="e">
        <f t="shared" si="1427"/>
        <v>#VALUE!</v>
      </c>
      <c r="V1105">
        <f t="shared" si="1428"/>
        <v>2298</v>
      </c>
      <c r="W1105">
        <f t="shared" si="1429"/>
        <v>2460</v>
      </c>
      <c r="X1105">
        <f t="shared" si="1430"/>
        <v>3423</v>
      </c>
      <c r="Y1105" t="e">
        <f t="shared" si="1502"/>
        <v>#VALUE!</v>
      </c>
      <c r="Z1105">
        <f t="shared" si="1503"/>
        <v>395</v>
      </c>
      <c r="AA1105">
        <f t="shared" si="1504"/>
        <v>423</v>
      </c>
      <c r="AB1105" s="8">
        <f t="shared" si="1505"/>
        <v>589</v>
      </c>
      <c r="AC1105" s="213" t="e">
        <f t="shared" si="1443"/>
        <v>#VALUE!</v>
      </c>
      <c r="AD1105" s="213">
        <f t="shared" si="1444"/>
        <v>0.85371756333395299</v>
      </c>
      <c r="AE1105" s="213">
        <f t="shared" si="1445"/>
        <v>0.97758075687455237</v>
      </c>
      <c r="AF1105" s="213">
        <f t="shared" si="1446"/>
        <v>1.8824589170716537</v>
      </c>
      <c r="AG1105" s="167">
        <f t="shared" si="1431"/>
        <v>1.2760000000000001E-4</v>
      </c>
      <c r="AH1105" s="167">
        <f t="shared" si="1432"/>
        <v>1.7219</v>
      </c>
      <c r="AI1105" s="167">
        <f t="shared" si="1433"/>
        <v>4</v>
      </c>
      <c r="AJ1105" s="167">
        <f t="shared" si="1434"/>
        <v>5.1420100000000005E-4</v>
      </c>
      <c r="AK1105" s="115">
        <f t="shared" ref="AK1105:AM1105" si="1512">AK909*IF($G1105=10,1,IF($G1105=15,1,IF($G1105=20,1,(1-(($E1105-50)*0.005)))))</f>
        <v>514.48272255780444</v>
      </c>
      <c r="AL1105" s="7">
        <f t="shared" si="1512"/>
        <v>550.93837750174896</v>
      </c>
      <c r="AM1105" s="7">
        <f t="shared" si="1512"/>
        <v>766.47900000000004</v>
      </c>
      <c r="AN1105">
        <v>1</v>
      </c>
      <c r="AO1105">
        <v>1</v>
      </c>
      <c r="AP1105">
        <v>1</v>
      </c>
      <c r="AQ1105">
        <f t="shared" si="1436"/>
        <v>579</v>
      </c>
      <c r="AR1105">
        <f t="shared" si="1436"/>
        <v>620</v>
      </c>
      <c r="AS1105">
        <f t="shared" si="1488"/>
        <v>863</v>
      </c>
      <c r="AT1105">
        <f t="shared" si="1507"/>
        <v>249</v>
      </c>
      <c r="AU1105">
        <f t="shared" si="1508"/>
        <v>267</v>
      </c>
      <c r="AV1105" s="8">
        <f t="shared" si="1509"/>
        <v>371</v>
      </c>
      <c r="AW1105" s="213">
        <f t="shared" si="1448"/>
        <v>0.34292074571237258</v>
      </c>
      <c r="AX1105" s="213">
        <f t="shared" si="1449"/>
        <v>0.39361780752336539</v>
      </c>
      <c r="AY1105" s="213">
        <f t="shared" si="1450"/>
        <v>0.75417319711914221</v>
      </c>
      <c r="AZ1105" s="119">
        <f t="shared" si="1462"/>
        <v>1.6</v>
      </c>
      <c r="BA1105" s="1">
        <v>8.6999999999999993</v>
      </c>
      <c r="BB1105">
        <v>9.8000000000000007</v>
      </c>
      <c r="BC1105">
        <v>14.3</v>
      </c>
      <c r="BE1105">
        <v>3458</v>
      </c>
      <c r="BG1105" s="123">
        <f t="shared" si="1437"/>
        <v>0.8</v>
      </c>
      <c r="BJ1105">
        <v>0</v>
      </c>
      <c r="BK1105">
        <v>10.6</v>
      </c>
      <c r="BL1105">
        <v>12.5</v>
      </c>
      <c r="BM1105">
        <v>21.85</v>
      </c>
      <c r="BO1105">
        <f t="shared" si="1454"/>
        <v>1</v>
      </c>
      <c r="BP1105">
        <f t="shared" si="1454"/>
        <v>1</v>
      </c>
      <c r="BQ1105">
        <f t="shared" si="1454"/>
        <v>1</v>
      </c>
      <c r="BR1105">
        <f t="shared" si="1438"/>
        <v>579</v>
      </c>
      <c r="BS1105">
        <f t="shared" si="1451"/>
        <v>620</v>
      </c>
      <c r="BT1105">
        <f t="shared" si="1452"/>
        <v>863</v>
      </c>
      <c r="BV1105">
        <f t="shared" si="1439"/>
        <v>0</v>
      </c>
      <c r="BW1105">
        <f t="shared" si="1440"/>
        <v>0</v>
      </c>
      <c r="BX1105">
        <f t="shared" si="1441"/>
        <v>0</v>
      </c>
      <c r="BY1105">
        <f t="shared" si="1418"/>
        <v>1</v>
      </c>
    </row>
    <row r="1106" spans="1:77" x14ac:dyDescent="0.25">
      <c r="A1106" t="str">
        <f t="shared" si="1442"/>
        <v>36010</v>
      </c>
      <c r="D1106">
        <v>3</v>
      </c>
      <c r="E1106">
        <v>60</v>
      </c>
      <c r="F1106">
        <v>40.5</v>
      </c>
      <c r="G1106">
        <v>10</v>
      </c>
      <c r="H1106">
        <v>11.5</v>
      </c>
      <c r="I1106">
        <v>0</v>
      </c>
      <c r="J1106">
        <v>26</v>
      </c>
      <c r="K1106">
        <v>30</v>
      </c>
      <c r="L1106">
        <v>44.8</v>
      </c>
      <c r="M1106" s="115">
        <f t="shared" si="1426"/>
        <v>1474.2</v>
      </c>
      <c r="N1106" s="7">
        <v>2267.7915432376717</v>
      </c>
      <c r="O1106" s="7">
        <v>2456.1428225151312</v>
      </c>
      <c r="P1106" s="7">
        <v>3097.58</v>
      </c>
      <c r="Q1106" s="121" t="s">
        <v>392</v>
      </c>
      <c r="R1106">
        <v>1</v>
      </c>
      <c r="S1106">
        <v>1</v>
      </c>
      <c r="T1106">
        <v>1</v>
      </c>
      <c r="U1106" t="e">
        <f t="shared" si="1427"/>
        <v>#VALUE!</v>
      </c>
      <c r="V1106">
        <f t="shared" si="1428"/>
        <v>1248</v>
      </c>
      <c r="W1106">
        <f t="shared" si="1429"/>
        <v>1352</v>
      </c>
      <c r="X1106">
        <f t="shared" si="1430"/>
        <v>1705</v>
      </c>
      <c r="Y1106" t="e">
        <f t="shared" si="1502"/>
        <v>#VALUE!</v>
      </c>
      <c r="Z1106">
        <f t="shared" si="1503"/>
        <v>215</v>
      </c>
      <c r="AA1106">
        <f t="shared" si="1504"/>
        <v>233</v>
      </c>
      <c r="AB1106" s="8">
        <f t="shared" si="1505"/>
        <v>293</v>
      </c>
      <c r="AC1106" s="213" t="e">
        <f t="shared" si="1443"/>
        <v>#VALUE!</v>
      </c>
      <c r="AD1106" s="213">
        <f t="shared" si="1444"/>
        <v>0.20583303640230904</v>
      </c>
      <c r="AE1106" s="213">
        <f t="shared" si="1445"/>
        <v>0.24076332244950299</v>
      </c>
      <c r="AF1106" s="213">
        <f t="shared" si="1446"/>
        <v>0.37649847423399185</v>
      </c>
      <c r="AG1106" s="167">
        <f t="shared" si="1431"/>
        <v>3.969E-4</v>
      </c>
      <c r="AH1106" s="167">
        <f t="shared" si="1432"/>
        <v>1.7345999999999999</v>
      </c>
      <c r="AI1106" s="167">
        <f t="shared" si="1433"/>
        <v>2</v>
      </c>
      <c r="AJ1106" s="167">
        <f t="shared" si="1434"/>
        <v>3.6734700000000002E-4</v>
      </c>
      <c r="AK1106" s="115">
        <f t="shared" ref="AK1106:AM1106" si="1513">AK910*IF($G1106=10,1,IF($G1106=15,1,IF($G1106=20,1,(1-(($E1106-50)*0.005)))))</f>
        <v>314.40040300104783</v>
      </c>
      <c r="AL1106" s="7">
        <f t="shared" si="1513"/>
        <v>340.51290804463417</v>
      </c>
      <c r="AM1106" s="7">
        <f t="shared" si="1513"/>
        <v>429.44</v>
      </c>
      <c r="AN1106">
        <v>1</v>
      </c>
      <c r="AO1106">
        <v>1</v>
      </c>
      <c r="AP1106">
        <v>1</v>
      </c>
      <c r="AQ1106">
        <f t="shared" si="1436"/>
        <v>354</v>
      </c>
      <c r="AR1106">
        <f t="shared" si="1436"/>
        <v>383</v>
      </c>
      <c r="AS1106">
        <f t="shared" si="1488"/>
        <v>484</v>
      </c>
      <c r="AT1106">
        <f t="shared" si="1507"/>
        <v>152</v>
      </c>
      <c r="AU1106">
        <f t="shared" si="1508"/>
        <v>165</v>
      </c>
      <c r="AV1106" s="8">
        <f t="shared" si="1509"/>
        <v>208</v>
      </c>
      <c r="AW1106" s="213">
        <f t="shared" si="1448"/>
        <v>0.10477810206109123</v>
      </c>
      <c r="AX1106" s="213">
        <f t="shared" si="1449"/>
        <v>0.12291863606897357</v>
      </c>
      <c r="AY1106" s="213">
        <f t="shared" si="1450"/>
        <v>0.19297370892315466</v>
      </c>
      <c r="AZ1106" s="119">
        <f t="shared" si="1462"/>
        <v>0.4</v>
      </c>
      <c r="BA1106" s="1">
        <v>10.1</v>
      </c>
      <c r="BB1106">
        <v>11.2</v>
      </c>
      <c r="BC1106">
        <v>17.5</v>
      </c>
      <c r="BE1106">
        <v>1638</v>
      </c>
      <c r="BG1106" s="123">
        <f t="shared" si="1437"/>
        <v>0.9</v>
      </c>
      <c r="BJ1106">
        <v>0</v>
      </c>
      <c r="BK1106">
        <v>11.5</v>
      </c>
      <c r="BL1106">
        <v>13.3</v>
      </c>
      <c r="BM1106">
        <v>21.85</v>
      </c>
      <c r="BO1106">
        <f t="shared" si="1454"/>
        <v>1</v>
      </c>
      <c r="BP1106">
        <f t="shared" si="1454"/>
        <v>1</v>
      </c>
      <c r="BQ1106">
        <f t="shared" si="1454"/>
        <v>1</v>
      </c>
      <c r="BR1106">
        <f t="shared" si="1438"/>
        <v>354</v>
      </c>
      <c r="BS1106">
        <f t="shared" si="1451"/>
        <v>383</v>
      </c>
      <c r="BT1106">
        <f t="shared" si="1452"/>
        <v>484</v>
      </c>
      <c r="BV1106">
        <f t="shared" si="1439"/>
        <v>0</v>
      </c>
      <c r="BW1106">
        <f t="shared" si="1440"/>
        <v>0</v>
      </c>
      <c r="BX1106">
        <f t="shared" si="1441"/>
        <v>0</v>
      </c>
      <c r="BY1106">
        <f t="shared" si="1418"/>
        <v>1</v>
      </c>
    </row>
    <row r="1107" spans="1:77" x14ac:dyDescent="0.25">
      <c r="A1107" t="str">
        <f t="shared" si="1442"/>
        <v>36011</v>
      </c>
      <c r="D1107">
        <v>3</v>
      </c>
      <c r="E1107">
        <v>60</v>
      </c>
      <c r="F1107">
        <v>40.5</v>
      </c>
      <c r="G1107">
        <v>11</v>
      </c>
      <c r="H1107">
        <v>11.5</v>
      </c>
      <c r="I1107">
        <v>0</v>
      </c>
      <c r="J1107">
        <v>26</v>
      </c>
      <c r="K1107">
        <v>30</v>
      </c>
      <c r="L1107">
        <v>44.8</v>
      </c>
      <c r="M1107" s="115">
        <f t="shared" si="1426"/>
        <v>1422.5600000000002</v>
      </c>
      <c r="N1107" s="7">
        <v>3077.015307780141</v>
      </c>
      <c r="O1107" s="7">
        <v>3332.5766142436496</v>
      </c>
      <c r="P1107" s="7">
        <v>4202.8999999999996</v>
      </c>
      <c r="Q1107" s="121" t="s">
        <v>392</v>
      </c>
      <c r="R1107">
        <v>1</v>
      </c>
      <c r="S1107">
        <v>1</v>
      </c>
      <c r="T1107">
        <v>1</v>
      </c>
      <c r="U1107" t="e">
        <f t="shared" si="1427"/>
        <v>#VALUE!</v>
      </c>
      <c r="V1107">
        <f t="shared" si="1428"/>
        <v>1693</v>
      </c>
      <c r="W1107">
        <f t="shared" si="1429"/>
        <v>1834</v>
      </c>
      <c r="X1107">
        <f t="shared" si="1430"/>
        <v>2313</v>
      </c>
      <c r="Y1107" t="e">
        <f t="shared" si="1502"/>
        <v>#VALUE!</v>
      </c>
      <c r="Z1107">
        <f t="shared" si="1503"/>
        <v>291</v>
      </c>
      <c r="AA1107">
        <f t="shared" si="1504"/>
        <v>315</v>
      </c>
      <c r="AB1107" s="8">
        <f t="shared" si="1505"/>
        <v>398</v>
      </c>
      <c r="AC1107" s="213" t="e">
        <f t="shared" si="1443"/>
        <v>#VALUE!</v>
      </c>
      <c r="AD1107" s="213">
        <f t="shared" si="1444"/>
        <v>0.60987755290659607</v>
      </c>
      <c r="AE1107" s="213">
        <f t="shared" si="1445"/>
        <v>0.71137362380132496</v>
      </c>
      <c r="AF1107" s="213">
        <f t="shared" si="1446"/>
        <v>1.1209518537638536</v>
      </c>
      <c r="AG1107" s="167">
        <f t="shared" si="1431"/>
        <v>3.969E-4</v>
      </c>
      <c r="AH1107" s="167">
        <f t="shared" si="1432"/>
        <v>1.7345999999999999</v>
      </c>
      <c r="AI1107" s="167">
        <f t="shared" si="1433"/>
        <v>4</v>
      </c>
      <c r="AJ1107" s="167">
        <f t="shared" si="1434"/>
        <v>5.7428799999999995E-4</v>
      </c>
      <c r="AK1107" s="115">
        <f t="shared" ref="AK1107:AM1107" si="1514">AK911*IF($G1107=10,1,IF($G1107=15,1,IF($G1107=20,1,(1-(($E1107-50)*0.005)))))</f>
        <v>489.25</v>
      </c>
      <c r="AL1107" s="7">
        <f t="shared" si="1514"/>
        <v>530.1</v>
      </c>
      <c r="AM1107" s="7">
        <f t="shared" si="1514"/>
        <v>668.8</v>
      </c>
      <c r="AN1107">
        <v>1</v>
      </c>
      <c r="AO1107">
        <v>1</v>
      </c>
      <c r="AP1107">
        <v>1</v>
      </c>
      <c r="AQ1107">
        <f t="shared" si="1436"/>
        <v>551</v>
      </c>
      <c r="AR1107">
        <f t="shared" si="1436"/>
        <v>597</v>
      </c>
      <c r="AS1107">
        <f t="shared" si="1488"/>
        <v>753</v>
      </c>
      <c r="AT1107">
        <f t="shared" si="1507"/>
        <v>237</v>
      </c>
      <c r="AU1107">
        <f t="shared" si="1508"/>
        <v>257</v>
      </c>
      <c r="AV1107" s="8">
        <f t="shared" si="1509"/>
        <v>324</v>
      </c>
      <c r="AW1107" s="213">
        <f t="shared" si="1448"/>
        <v>0.40948246391984067</v>
      </c>
      <c r="AX1107" s="213">
        <f t="shared" si="1449"/>
        <v>0.47917415905085226</v>
      </c>
      <c r="AY1107" s="213">
        <f t="shared" si="1450"/>
        <v>0.75139908588095961</v>
      </c>
      <c r="AZ1107" s="119">
        <f t="shared" si="1462"/>
        <v>0.8</v>
      </c>
      <c r="BA1107" s="1">
        <v>10.1</v>
      </c>
      <c r="BB1107">
        <v>11.2</v>
      </c>
      <c r="BC1107">
        <v>17.5</v>
      </c>
      <c r="BE1107">
        <v>2092</v>
      </c>
      <c r="BG1107" s="123">
        <f t="shared" si="1437"/>
        <v>0.68</v>
      </c>
      <c r="BJ1107">
        <v>0</v>
      </c>
      <c r="BK1107">
        <v>11.5</v>
      </c>
      <c r="BL1107">
        <v>13.3</v>
      </c>
      <c r="BM1107">
        <v>21.85</v>
      </c>
      <c r="BO1107">
        <f t="shared" si="1454"/>
        <v>1</v>
      </c>
      <c r="BP1107">
        <f t="shared" si="1454"/>
        <v>1</v>
      </c>
      <c r="BQ1107">
        <f t="shared" si="1454"/>
        <v>1</v>
      </c>
      <c r="BR1107">
        <f t="shared" si="1438"/>
        <v>551</v>
      </c>
      <c r="BS1107">
        <f t="shared" si="1451"/>
        <v>597</v>
      </c>
      <c r="BT1107">
        <f t="shared" si="1452"/>
        <v>753</v>
      </c>
      <c r="BV1107">
        <f t="shared" si="1439"/>
        <v>0</v>
      </c>
      <c r="BW1107">
        <f t="shared" si="1440"/>
        <v>0</v>
      </c>
      <c r="BX1107">
        <f t="shared" si="1441"/>
        <v>0</v>
      </c>
      <c r="BY1107">
        <f t="shared" si="1418"/>
        <v>1</v>
      </c>
    </row>
    <row r="1108" spans="1:77" x14ac:dyDescent="0.25">
      <c r="A1108" t="str">
        <f t="shared" si="1442"/>
        <v>36015</v>
      </c>
      <c r="D1108">
        <v>3</v>
      </c>
      <c r="E1108">
        <v>60</v>
      </c>
      <c r="F1108">
        <v>40.5</v>
      </c>
      <c r="G1108">
        <v>15</v>
      </c>
      <c r="H1108">
        <v>16.5</v>
      </c>
      <c r="I1108">
        <v>0</v>
      </c>
      <c r="J1108">
        <v>26</v>
      </c>
      <c r="K1108">
        <v>30</v>
      </c>
      <c r="L1108">
        <v>45.4</v>
      </c>
      <c r="M1108" s="115">
        <f t="shared" si="1426"/>
        <v>2089.6</v>
      </c>
      <c r="N1108" s="7">
        <v>2628.9846104428207</v>
      </c>
      <c r="O1108" s="7">
        <v>2815.4584574952669</v>
      </c>
      <c r="P1108" s="7">
        <v>3950.36</v>
      </c>
      <c r="Q1108" s="121" t="s">
        <v>392</v>
      </c>
      <c r="R1108">
        <v>1</v>
      </c>
      <c r="S1108">
        <v>1</v>
      </c>
      <c r="T1108">
        <v>1</v>
      </c>
      <c r="U1108" t="e">
        <f t="shared" si="1427"/>
        <v>#VALUE!</v>
      </c>
      <c r="V1108">
        <f t="shared" si="1428"/>
        <v>1447</v>
      </c>
      <c r="W1108">
        <f t="shared" si="1429"/>
        <v>1549</v>
      </c>
      <c r="X1108">
        <f t="shared" si="1430"/>
        <v>2174</v>
      </c>
      <c r="Y1108" t="e">
        <f t="shared" si="1502"/>
        <v>#VALUE!</v>
      </c>
      <c r="Z1108">
        <f t="shared" si="1503"/>
        <v>249</v>
      </c>
      <c r="AA1108">
        <f t="shared" si="1504"/>
        <v>266</v>
      </c>
      <c r="AB1108" s="8">
        <f t="shared" si="1505"/>
        <v>374</v>
      </c>
      <c r="AC1108" s="213" t="e">
        <f t="shared" si="1443"/>
        <v>#VALUE!</v>
      </c>
      <c r="AD1108" s="213">
        <f t="shared" si="1444"/>
        <v>0.30578615269985515</v>
      </c>
      <c r="AE1108" s="213">
        <f t="shared" si="1445"/>
        <v>0.34844649012067352</v>
      </c>
      <c r="AF1108" s="213">
        <f t="shared" si="1446"/>
        <v>0.68383041901887909</v>
      </c>
      <c r="AG1108" s="167">
        <f t="shared" si="1431"/>
        <v>2.0829999999999999E-4</v>
      </c>
      <c r="AH1108" s="167">
        <f t="shared" si="1432"/>
        <v>1.724</v>
      </c>
      <c r="AI1108" s="167">
        <f t="shared" si="1433"/>
        <v>2</v>
      </c>
      <c r="AJ1108" s="167">
        <f t="shared" si="1434"/>
        <v>4.6182900000000003E-4</v>
      </c>
      <c r="AK1108" s="115">
        <f t="shared" ref="AK1108:AM1108" si="1515">AK912*IF($G1108=10,1,IF($G1108=15,1,IF($G1108=20,1,(1-(($E1108-50)*0.005)))))</f>
        <v>358.86695423586366</v>
      </c>
      <c r="AL1108" s="7">
        <f t="shared" si="1515"/>
        <v>384.32138301819265</v>
      </c>
      <c r="AM1108" s="7">
        <f t="shared" si="1515"/>
        <v>539.24</v>
      </c>
      <c r="AN1108">
        <v>1</v>
      </c>
      <c r="AO1108">
        <v>1</v>
      </c>
      <c r="AP1108">
        <v>1</v>
      </c>
      <c r="AQ1108">
        <f t="shared" si="1436"/>
        <v>404</v>
      </c>
      <c r="AR1108">
        <f t="shared" si="1436"/>
        <v>433</v>
      </c>
      <c r="AS1108">
        <f t="shared" si="1488"/>
        <v>607</v>
      </c>
      <c r="AT1108">
        <f t="shared" si="1507"/>
        <v>174</v>
      </c>
      <c r="AU1108">
        <f t="shared" si="1508"/>
        <v>186</v>
      </c>
      <c r="AV1108" s="8">
        <f t="shared" si="1509"/>
        <v>261</v>
      </c>
      <c r="AW1108" s="213">
        <f t="shared" si="1448"/>
        <v>0.15059804474397678</v>
      </c>
      <c r="AX1108" s="213">
        <f t="shared" si="1449"/>
        <v>0.17180363518568698</v>
      </c>
      <c r="AY1108" s="213">
        <f t="shared" si="1450"/>
        <v>0.33561273114276935</v>
      </c>
      <c r="AZ1108" s="119">
        <f t="shared" si="1462"/>
        <v>0.6</v>
      </c>
      <c r="BA1108" s="1">
        <v>9.6</v>
      </c>
      <c r="BB1108">
        <v>10.5</v>
      </c>
      <c r="BC1108">
        <v>16.100000000000001</v>
      </c>
      <c r="BE1108">
        <v>2612</v>
      </c>
      <c r="BG1108" s="123">
        <f t="shared" si="1437"/>
        <v>0.8</v>
      </c>
      <c r="BJ1108">
        <v>0</v>
      </c>
      <c r="BK1108">
        <v>10.4</v>
      </c>
      <c r="BL1108">
        <v>12.2</v>
      </c>
      <c r="BM1108">
        <v>21.85</v>
      </c>
      <c r="BO1108">
        <f t="shared" si="1454"/>
        <v>1</v>
      </c>
      <c r="BP1108">
        <f t="shared" si="1454"/>
        <v>1</v>
      </c>
      <c r="BQ1108">
        <f t="shared" si="1454"/>
        <v>1</v>
      </c>
      <c r="BR1108">
        <f t="shared" si="1438"/>
        <v>404</v>
      </c>
      <c r="BS1108">
        <f t="shared" si="1451"/>
        <v>433</v>
      </c>
      <c r="BT1108">
        <f t="shared" si="1452"/>
        <v>607</v>
      </c>
      <c r="BV1108">
        <f t="shared" si="1439"/>
        <v>0</v>
      </c>
      <c r="BW1108">
        <f t="shared" si="1440"/>
        <v>0</v>
      </c>
      <c r="BX1108">
        <f t="shared" si="1441"/>
        <v>0</v>
      </c>
      <c r="BY1108">
        <f t="shared" ref="BY1108:BY1171" si="1516">IF(SUM(BV1108:BX1108)=0,1,0)</f>
        <v>1</v>
      </c>
    </row>
    <row r="1109" spans="1:77" x14ac:dyDescent="0.25">
      <c r="A1109" t="str">
        <f t="shared" si="1442"/>
        <v>36016</v>
      </c>
      <c r="D1109">
        <v>3</v>
      </c>
      <c r="E1109">
        <v>60</v>
      </c>
      <c r="F1109">
        <v>40.5</v>
      </c>
      <c r="G1109">
        <v>16</v>
      </c>
      <c r="H1109">
        <v>16.5</v>
      </c>
      <c r="I1109">
        <v>0</v>
      </c>
      <c r="J1109">
        <v>26</v>
      </c>
      <c r="K1109">
        <v>30</v>
      </c>
      <c r="L1109">
        <v>45.4</v>
      </c>
      <c r="M1109" s="115">
        <f t="shared" si="1426"/>
        <v>1984.2400000000002</v>
      </c>
      <c r="N1109" s="7">
        <v>3844.4231409656436</v>
      </c>
      <c r="O1109" s="7">
        <v>4117.1080284867467</v>
      </c>
      <c r="P1109" s="7">
        <v>5776.7</v>
      </c>
      <c r="Q1109" s="121" t="s">
        <v>392</v>
      </c>
      <c r="R1109">
        <v>1</v>
      </c>
      <c r="S1109">
        <v>1</v>
      </c>
      <c r="T1109">
        <v>1</v>
      </c>
      <c r="U1109" t="e">
        <f t="shared" si="1427"/>
        <v>#VALUE!</v>
      </c>
      <c r="V1109">
        <f t="shared" si="1428"/>
        <v>2116</v>
      </c>
      <c r="W1109">
        <f t="shared" si="1429"/>
        <v>2266</v>
      </c>
      <c r="X1109">
        <f t="shared" si="1430"/>
        <v>3179</v>
      </c>
      <c r="Y1109" t="e">
        <f t="shared" si="1502"/>
        <v>#VALUE!</v>
      </c>
      <c r="Z1109">
        <f t="shared" si="1503"/>
        <v>364</v>
      </c>
      <c r="AA1109">
        <f t="shared" si="1504"/>
        <v>390</v>
      </c>
      <c r="AB1109" s="8">
        <f t="shared" si="1505"/>
        <v>547</v>
      </c>
      <c r="AC1109" s="213" t="e">
        <f t="shared" si="1443"/>
        <v>#VALUE!</v>
      </c>
      <c r="AD1109" s="213">
        <f t="shared" si="1444"/>
        <v>1.9053810104353797</v>
      </c>
      <c r="AE1109" s="213">
        <f t="shared" si="1445"/>
        <v>2.1852017024285066</v>
      </c>
      <c r="AF1109" s="213">
        <f t="shared" si="1446"/>
        <v>4.2795611863969674</v>
      </c>
      <c r="AG1109" s="167">
        <f t="shared" si="1431"/>
        <v>2.0829999999999999E-4</v>
      </c>
      <c r="AH1109" s="167">
        <f t="shared" si="1432"/>
        <v>1.724</v>
      </c>
      <c r="AI1109" s="167">
        <f t="shared" si="1433"/>
        <v>4</v>
      </c>
      <c r="AJ1109" s="167">
        <f t="shared" si="1434"/>
        <v>1.392796E-3</v>
      </c>
      <c r="AK1109" s="115">
        <f t="shared" ref="AK1109:AM1109" si="1517">AK913*IF($G1109=10,1,IF($G1109=15,1,IF($G1109=20,1,(1-(($E1109-50)*0.005)))))</f>
        <v>559.54999999999995</v>
      </c>
      <c r="AL1109" s="7">
        <f t="shared" si="1517"/>
        <v>598.5</v>
      </c>
      <c r="AM1109" s="7">
        <f t="shared" si="1517"/>
        <v>840.75</v>
      </c>
      <c r="AN1109">
        <v>1</v>
      </c>
      <c r="AO1109">
        <v>1</v>
      </c>
      <c r="AP1109">
        <v>1</v>
      </c>
      <c r="AQ1109">
        <f t="shared" si="1436"/>
        <v>630</v>
      </c>
      <c r="AR1109">
        <f t="shared" si="1436"/>
        <v>674</v>
      </c>
      <c r="AS1109">
        <f t="shared" si="1488"/>
        <v>947</v>
      </c>
      <c r="AT1109">
        <f t="shared" si="1507"/>
        <v>271</v>
      </c>
      <c r="AU1109">
        <f t="shared" si="1508"/>
        <v>290</v>
      </c>
      <c r="AV1109" s="8">
        <f t="shared" si="1509"/>
        <v>407</v>
      </c>
      <c r="AW1109" s="213">
        <f t="shared" si="1448"/>
        <v>1.060686818878305</v>
      </c>
      <c r="AX1109" s="213">
        <f t="shared" si="1449"/>
        <v>1.213395460250744</v>
      </c>
      <c r="AY1109" s="213">
        <f t="shared" si="1450"/>
        <v>2.3784671440144605</v>
      </c>
      <c r="AZ1109" s="119">
        <f t="shared" si="1462"/>
        <v>1.2</v>
      </c>
      <c r="BA1109" s="1">
        <v>9.6</v>
      </c>
      <c r="BB1109">
        <v>10.5</v>
      </c>
      <c r="BC1109">
        <v>16.100000000000001</v>
      </c>
      <c r="BE1109">
        <v>2918</v>
      </c>
      <c r="BG1109" s="123">
        <f t="shared" si="1437"/>
        <v>0.68</v>
      </c>
      <c r="BJ1109">
        <v>0</v>
      </c>
      <c r="BK1109">
        <v>10.4</v>
      </c>
      <c r="BL1109">
        <v>12.2</v>
      </c>
      <c r="BM1109">
        <v>21.85</v>
      </c>
      <c r="BO1109">
        <f t="shared" si="1454"/>
        <v>1</v>
      </c>
      <c r="BP1109">
        <f t="shared" si="1454"/>
        <v>1</v>
      </c>
      <c r="BQ1109">
        <f t="shared" si="1454"/>
        <v>1</v>
      </c>
      <c r="BR1109">
        <f t="shared" si="1438"/>
        <v>630</v>
      </c>
      <c r="BS1109">
        <f t="shared" si="1451"/>
        <v>674</v>
      </c>
      <c r="BT1109">
        <f t="shared" si="1452"/>
        <v>947</v>
      </c>
      <c r="BV1109">
        <f t="shared" si="1439"/>
        <v>0</v>
      </c>
      <c r="BW1109">
        <f t="shared" si="1440"/>
        <v>0</v>
      </c>
      <c r="BX1109">
        <f t="shared" si="1441"/>
        <v>0</v>
      </c>
      <c r="BY1109">
        <f t="shared" si="1516"/>
        <v>1</v>
      </c>
    </row>
    <row r="1110" spans="1:77" x14ac:dyDescent="0.25">
      <c r="A1110" t="str">
        <f t="shared" si="1442"/>
        <v>36020</v>
      </c>
      <c r="D1110">
        <v>3</v>
      </c>
      <c r="E1110">
        <v>60</v>
      </c>
      <c r="F1110">
        <v>40.5</v>
      </c>
      <c r="G1110">
        <v>20</v>
      </c>
      <c r="H1110">
        <v>21.5</v>
      </c>
      <c r="I1110">
        <v>0</v>
      </c>
      <c r="J1110">
        <v>26</v>
      </c>
      <c r="K1110">
        <v>30</v>
      </c>
      <c r="L1110">
        <v>45.4</v>
      </c>
      <c r="M1110" s="115">
        <f t="shared" si="1426"/>
        <v>2920.8</v>
      </c>
      <c r="N1110" s="7">
        <v>3628.1091959950468</v>
      </c>
      <c r="O1110" s="7">
        <v>3929.4415695377957</v>
      </c>
      <c r="P1110" s="7">
        <v>4955.6400000000003</v>
      </c>
      <c r="Q1110" s="121" t="s">
        <v>392</v>
      </c>
      <c r="R1110">
        <v>1</v>
      </c>
      <c r="S1110">
        <v>1</v>
      </c>
      <c r="T1110">
        <v>1</v>
      </c>
      <c r="U1110" t="e">
        <f t="shared" si="1427"/>
        <v>#VALUE!</v>
      </c>
      <c r="V1110">
        <f t="shared" si="1428"/>
        <v>1997</v>
      </c>
      <c r="W1110">
        <f t="shared" si="1429"/>
        <v>2163</v>
      </c>
      <c r="X1110">
        <f t="shared" si="1430"/>
        <v>2727</v>
      </c>
      <c r="Y1110" t="e">
        <f t="shared" si="1502"/>
        <v>#VALUE!</v>
      </c>
      <c r="Z1110">
        <f t="shared" si="1503"/>
        <v>343</v>
      </c>
      <c r="AA1110">
        <f t="shared" si="1504"/>
        <v>372</v>
      </c>
      <c r="AB1110" s="8">
        <f t="shared" si="1505"/>
        <v>469</v>
      </c>
      <c r="AC1110" s="213" t="e">
        <f t="shared" si="1443"/>
        <v>#VALUE!</v>
      </c>
      <c r="AD1110" s="213">
        <f t="shared" si="1444"/>
        <v>0.46067777986351427</v>
      </c>
      <c r="AE1110" s="213">
        <f t="shared" si="1445"/>
        <v>0.54117510477972708</v>
      </c>
      <c r="AF1110" s="213">
        <f t="shared" si="1446"/>
        <v>0.85717799847712306</v>
      </c>
      <c r="AG1110" s="167">
        <f t="shared" si="1431"/>
        <v>1.2760000000000001E-4</v>
      </c>
      <c r="AH1110" s="167">
        <f t="shared" si="1432"/>
        <v>1.7219</v>
      </c>
      <c r="AI1110" s="167">
        <f t="shared" si="1433"/>
        <v>2</v>
      </c>
      <c r="AJ1110" s="167">
        <f t="shared" si="1434"/>
        <v>3.76611E-4</v>
      </c>
      <c r="AK1110" s="115">
        <f t="shared" ref="AK1110:AM1110" si="1518">AK914*IF($G1110=10,1,IF($G1110=15,1,IF($G1110=20,1,(1-(($E1110-50)*0.005)))))</f>
        <v>448.37784746172167</v>
      </c>
      <c r="AL1110" s="7">
        <f t="shared" si="1518"/>
        <v>485.61784045001809</v>
      </c>
      <c r="AM1110" s="7">
        <f t="shared" si="1518"/>
        <v>612.44000000000005</v>
      </c>
      <c r="AN1110">
        <v>1</v>
      </c>
      <c r="AO1110">
        <v>1</v>
      </c>
      <c r="AP1110">
        <v>1</v>
      </c>
      <c r="AQ1110">
        <f t="shared" si="1436"/>
        <v>505</v>
      </c>
      <c r="AR1110">
        <f t="shared" si="1436"/>
        <v>547</v>
      </c>
      <c r="AS1110">
        <f t="shared" si="1488"/>
        <v>690</v>
      </c>
      <c r="AT1110">
        <f t="shared" si="1507"/>
        <v>217</v>
      </c>
      <c r="AU1110">
        <f t="shared" si="1508"/>
        <v>235</v>
      </c>
      <c r="AV1110" s="8">
        <f t="shared" si="1509"/>
        <v>297</v>
      </c>
      <c r="AW1110" s="213">
        <f t="shared" si="1448"/>
        <v>0.18582428732846601</v>
      </c>
      <c r="AX1110" s="213">
        <f t="shared" si="1449"/>
        <v>0.21762166729124749</v>
      </c>
      <c r="AY1110" s="213">
        <f t="shared" si="1450"/>
        <v>0.346210266581093</v>
      </c>
      <c r="AZ1110" s="119">
        <f t="shared" si="1462"/>
        <v>0.8</v>
      </c>
      <c r="BA1110" s="1">
        <v>9.6</v>
      </c>
      <c r="BB1110">
        <v>10.5</v>
      </c>
      <c r="BC1110">
        <v>16.100000000000001</v>
      </c>
      <c r="BE1110">
        <v>3651</v>
      </c>
      <c r="BG1110" s="123">
        <f t="shared" si="1437"/>
        <v>0.8</v>
      </c>
      <c r="BJ1110">
        <v>0</v>
      </c>
      <c r="BK1110">
        <v>10.4</v>
      </c>
      <c r="BL1110">
        <v>12.2</v>
      </c>
      <c r="BM1110">
        <v>21.85</v>
      </c>
      <c r="BO1110">
        <f t="shared" si="1454"/>
        <v>1</v>
      </c>
      <c r="BP1110">
        <f t="shared" si="1454"/>
        <v>1</v>
      </c>
      <c r="BQ1110">
        <f t="shared" si="1454"/>
        <v>1</v>
      </c>
      <c r="BR1110">
        <f t="shared" si="1438"/>
        <v>505</v>
      </c>
      <c r="BS1110">
        <f t="shared" si="1451"/>
        <v>547</v>
      </c>
      <c r="BT1110">
        <f t="shared" si="1452"/>
        <v>690</v>
      </c>
      <c r="BV1110">
        <f t="shared" si="1439"/>
        <v>0</v>
      </c>
      <c r="BW1110">
        <f t="shared" si="1440"/>
        <v>0</v>
      </c>
      <c r="BX1110">
        <f t="shared" si="1441"/>
        <v>0</v>
      </c>
      <c r="BY1110">
        <f t="shared" si="1516"/>
        <v>1</v>
      </c>
    </row>
    <row r="1111" spans="1:77" x14ac:dyDescent="0.25">
      <c r="A1111" t="str">
        <f t="shared" si="1442"/>
        <v>36021</v>
      </c>
      <c r="D1111">
        <v>3</v>
      </c>
      <c r="E1111">
        <v>60</v>
      </c>
      <c r="F1111">
        <v>40.5</v>
      </c>
      <c r="G1111">
        <v>21</v>
      </c>
      <c r="H1111">
        <v>21.5</v>
      </c>
      <c r="I1111">
        <v>0</v>
      </c>
      <c r="J1111">
        <v>26</v>
      </c>
      <c r="K1111">
        <v>30</v>
      </c>
      <c r="L1111">
        <v>45.4</v>
      </c>
      <c r="M1111" s="115">
        <f t="shared" si="1426"/>
        <v>3228</v>
      </c>
      <c r="N1111" s="7">
        <v>4951.0649025572329</v>
      </c>
      <c r="O1111" s="7">
        <v>5302.2438770247491</v>
      </c>
      <c r="P1111" s="7">
        <v>7439.56</v>
      </c>
      <c r="Q1111" s="121" t="s">
        <v>392</v>
      </c>
      <c r="R1111">
        <v>1</v>
      </c>
      <c r="S1111">
        <v>1</v>
      </c>
      <c r="T1111">
        <v>1</v>
      </c>
      <c r="U1111" t="e">
        <f t="shared" si="1427"/>
        <v>#VALUE!</v>
      </c>
      <c r="V1111">
        <f t="shared" si="1428"/>
        <v>2725</v>
      </c>
      <c r="W1111">
        <f t="shared" si="1429"/>
        <v>2918</v>
      </c>
      <c r="X1111">
        <f t="shared" si="1430"/>
        <v>4094</v>
      </c>
      <c r="Y1111" t="e">
        <f t="shared" si="1502"/>
        <v>#VALUE!</v>
      </c>
      <c r="Z1111">
        <f t="shared" si="1503"/>
        <v>469</v>
      </c>
      <c r="AA1111">
        <f t="shared" si="1504"/>
        <v>502</v>
      </c>
      <c r="AB1111" s="8">
        <f t="shared" si="1505"/>
        <v>704</v>
      </c>
      <c r="AC1111" s="213" t="e">
        <f t="shared" si="1443"/>
        <v>#VALUE!</v>
      </c>
      <c r="AD1111" s="213">
        <f t="shared" si="1444"/>
        <v>1.1991180747804462</v>
      </c>
      <c r="AE1111" s="213">
        <f t="shared" si="1445"/>
        <v>1.371854112886262</v>
      </c>
      <c r="AF1111" s="213">
        <f t="shared" si="1446"/>
        <v>2.6800243110433453</v>
      </c>
      <c r="AG1111" s="167">
        <f t="shared" si="1431"/>
        <v>1.2760000000000001E-4</v>
      </c>
      <c r="AH1111" s="167">
        <f t="shared" si="1432"/>
        <v>1.7219</v>
      </c>
      <c r="AI1111" s="167">
        <f t="shared" si="1433"/>
        <v>4</v>
      </c>
      <c r="AJ1111" s="167">
        <f t="shared" si="1434"/>
        <v>5.1420100000000005E-4</v>
      </c>
      <c r="AK1111" s="115">
        <f t="shared" ref="AK1111:AM1111" si="1519">AK915*IF($G1111=10,1,IF($G1111=15,1,IF($G1111=20,1,(1-(($E1111-50)*0.005)))))</f>
        <v>610.11441801027092</v>
      </c>
      <c r="AL1111" s="7">
        <f t="shared" si="1519"/>
        <v>653.38982640049971</v>
      </c>
      <c r="AM1111" s="7">
        <f t="shared" si="1519"/>
        <v>916.76899999999989</v>
      </c>
      <c r="AN1111">
        <v>1</v>
      </c>
      <c r="AO1111">
        <v>1</v>
      </c>
      <c r="AP1111">
        <v>1</v>
      </c>
      <c r="AQ1111">
        <f t="shared" si="1436"/>
        <v>687</v>
      </c>
      <c r="AR1111">
        <f t="shared" si="1436"/>
        <v>736</v>
      </c>
      <c r="AS1111">
        <f t="shared" si="1488"/>
        <v>1032</v>
      </c>
      <c r="AT1111">
        <f t="shared" si="1507"/>
        <v>295</v>
      </c>
      <c r="AU1111">
        <f t="shared" si="1508"/>
        <v>316</v>
      </c>
      <c r="AV1111" s="8">
        <f t="shared" si="1509"/>
        <v>444</v>
      </c>
      <c r="AW1111" s="213">
        <f t="shared" si="1448"/>
        <v>0.47935517236387237</v>
      </c>
      <c r="AX1111" s="213">
        <f t="shared" si="1449"/>
        <v>0.54914422341758073</v>
      </c>
      <c r="AY1111" s="213">
        <f t="shared" si="1450"/>
        <v>1.0759352886533098</v>
      </c>
      <c r="AZ1111" s="119">
        <f t="shared" si="1462"/>
        <v>1.6</v>
      </c>
      <c r="BA1111" s="1">
        <v>9.6</v>
      </c>
      <c r="BB1111">
        <v>10.5</v>
      </c>
      <c r="BC1111">
        <v>16.100000000000001</v>
      </c>
      <c r="BE1111">
        <v>4035</v>
      </c>
      <c r="BG1111" s="123">
        <f t="shared" si="1437"/>
        <v>0.8</v>
      </c>
      <c r="BJ1111">
        <v>0</v>
      </c>
      <c r="BK1111">
        <v>10.4</v>
      </c>
      <c r="BL1111">
        <v>12.2</v>
      </c>
      <c r="BM1111">
        <v>21.85</v>
      </c>
      <c r="BO1111">
        <f t="shared" si="1454"/>
        <v>1</v>
      </c>
      <c r="BP1111">
        <f t="shared" si="1454"/>
        <v>1</v>
      </c>
      <c r="BQ1111">
        <f t="shared" si="1454"/>
        <v>1</v>
      </c>
      <c r="BR1111">
        <f t="shared" si="1438"/>
        <v>687</v>
      </c>
      <c r="BS1111">
        <f t="shared" si="1451"/>
        <v>736</v>
      </c>
      <c r="BT1111">
        <f t="shared" si="1452"/>
        <v>1032</v>
      </c>
      <c r="BV1111">
        <f t="shared" si="1439"/>
        <v>0</v>
      </c>
      <c r="BW1111">
        <f t="shared" si="1440"/>
        <v>0</v>
      </c>
      <c r="BX1111">
        <f t="shared" si="1441"/>
        <v>0</v>
      </c>
      <c r="BY1111">
        <f t="shared" si="1516"/>
        <v>1</v>
      </c>
    </row>
    <row r="1112" spans="1:77" x14ac:dyDescent="0.25">
      <c r="A1112" t="str">
        <f t="shared" si="1442"/>
        <v>36010</v>
      </c>
      <c r="D1112">
        <v>3</v>
      </c>
      <c r="E1112">
        <v>60</v>
      </c>
      <c r="F1112">
        <v>40.5</v>
      </c>
      <c r="G1112">
        <v>10</v>
      </c>
      <c r="H1112">
        <v>11.5</v>
      </c>
      <c r="I1112">
        <v>0</v>
      </c>
      <c r="J1112">
        <v>26</v>
      </c>
      <c r="K1112">
        <v>30</v>
      </c>
      <c r="L1112">
        <v>45.5</v>
      </c>
      <c r="M1112" s="115">
        <f t="shared" si="1426"/>
        <v>1684.8</v>
      </c>
      <c r="N1112" s="7">
        <v>2603.9362232520607</v>
      </c>
      <c r="O1112" s="7">
        <v>2826.6988006529018</v>
      </c>
      <c r="P1112" s="7">
        <v>3605.38</v>
      </c>
      <c r="Q1112" s="121" t="s">
        <v>392</v>
      </c>
      <c r="R1112">
        <v>1</v>
      </c>
      <c r="S1112">
        <v>1</v>
      </c>
      <c r="T1112">
        <v>1</v>
      </c>
      <c r="U1112" t="e">
        <f t="shared" si="1427"/>
        <v>#VALUE!</v>
      </c>
      <c r="V1112">
        <f t="shared" si="1428"/>
        <v>1433</v>
      </c>
      <c r="W1112">
        <f t="shared" si="1429"/>
        <v>1556</v>
      </c>
      <c r="X1112">
        <f t="shared" si="1430"/>
        <v>1984</v>
      </c>
      <c r="Y1112" t="e">
        <f t="shared" si="1502"/>
        <v>#VALUE!</v>
      </c>
      <c r="Z1112">
        <f t="shared" si="1503"/>
        <v>246</v>
      </c>
      <c r="AA1112">
        <f t="shared" si="1504"/>
        <v>268</v>
      </c>
      <c r="AB1112" s="8">
        <f t="shared" si="1505"/>
        <v>341</v>
      </c>
      <c r="AC1112" s="213" t="e">
        <f t="shared" si="1443"/>
        <v>#VALUE!</v>
      </c>
      <c r="AD1112" s="213">
        <f t="shared" si="1444"/>
        <v>0.26765634136663496</v>
      </c>
      <c r="AE1112" s="213">
        <f t="shared" si="1445"/>
        <v>0.31634206468898252</v>
      </c>
      <c r="AF1112" s="213">
        <f t="shared" si="1446"/>
        <v>0.50635573643209464</v>
      </c>
      <c r="AG1112" s="167">
        <f t="shared" si="1431"/>
        <v>3.969E-4</v>
      </c>
      <c r="AH1112" s="167">
        <f t="shared" si="1432"/>
        <v>1.7345999999999999</v>
      </c>
      <c r="AI1112" s="167">
        <f t="shared" si="1433"/>
        <v>2</v>
      </c>
      <c r="AJ1112" s="167">
        <f t="shared" si="1434"/>
        <v>3.6734700000000002E-4</v>
      </c>
      <c r="AK1112" s="115">
        <f t="shared" ref="AK1112:AM1112" si="1520">AK916*IF($G1112=10,1,IF($G1112=15,1,IF($G1112=20,1,(1-(($E1112-50)*0.005)))))</f>
        <v>361.00257998610687</v>
      </c>
      <c r="AL1112" s="7">
        <f t="shared" si="1520"/>
        <v>391.88577307200529</v>
      </c>
      <c r="AM1112" s="7">
        <f t="shared" si="1520"/>
        <v>499.84</v>
      </c>
      <c r="AN1112">
        <v>1</v>
      </c>
      <c r="AO1112">
        <v>1</v>
      </c>
      <c r="AP1112">
        <v>1</v>
      </c>
      <c r="AQ1112">
        <f t="shared" si="1436"/>
        <v>407</v>
      </c>
      <c r="AR1112">
        <f t="shared" si="1436"/>
        <v>441</v>
      </c>
      <c r="AS1112">
        <f t="shared" si="1488"/>
        <v>563</v>
      </c>
      <c r="AT1112">
        <f t="shared" si="1507"/>
        <v>175</v>
      </c>
      <c r="AU1112">
        <f t="shared" si="1508"/>
        <v>190</v>
      </c>
      <c r="AV1112" s="8">
        <f t="shared" si="1509"/>
        <v>242</v>
      </c>
      <c r="AW1112" s="213">
        <f t="shared" si="1448"/>
        <v>0.13783519773978525</v>
      </c>
      <c r="AX1112" s="213">
        <f t="shared" si="1449"/>
        <v>0.16177473460976674</v>
      </c>
      <c r="AY1112" s="213">
        <f t="shared" si="1450"/>
        <v>0.25923297449466648</v>
      </c>
      <c r="AZ1112" s="119">
        <f t="shared" si="1462"/>
        <v>0.4</v>
      </c>
      <c r="BA1112" s="1">
        <v>11</v>
      </c>
      <c r="BB1112">
        <v>12.4</v>
      </c>
      <c r="BC1112">
        <v>19.2</v>
      </c>
      <c r="BE1112">
        <v>1872</v>
      </c>
      <c r="BG1112" s="123">
        <f t="shared" si="1437"/>
        <v>0.9</v>
      </c>
      <c r="BJ1112">
        <v>0</v>
      </c>
      <c r="BK1112">
        <v>11.2</v>
      </c>
      <c r="BL1112">
        <v>13</v>
      </c>
      <c r="BM1112">
        <v>21.85</v>
      </c>
      <c r="BO1112">
        <f t="shared" si="1454"/>
        <v>1</v>
      </c>
      <c r="BP1112">
        <f t="shared" si="1454"/>
        <v>1</v>
      </c>
      <c r="BQ1112">
        <f t="shared" si="1454"/>
        <v>1</v>
      </c>
      <c r="BR1112">
        <f t="shared" si="1438"/>
        <v>407</v>
      </c>
      <c r="BS1112">
        <f t="shared" si="1451"/>
        <v>441</v>
      </c>
      <c r="BT1112">
        <f t="shared" si="1452"/>
        <v>563</v>
      </c>
      <c r="BV1112">
        <f t="shared" si="1439"/>
        <v>0</v>
      </c>
      <c r="BW1112">
        <f t="shared" si="1440"/>
        <v>0</v>
      </c>
      <c r="BX1112">
        <f t="shared" si="1441"/>
        <v>0</v>
      </c>
      <c r="BY1112">
        <f t="shared" si="1516"/>
        <v>1</v>
      </c>
    </row>
    <row r="1113" spans="1:77" x14ac:dyDescent="0.25">
      <c r="A1113" t="str">
        <f t="shared" si="1442"/>
        <v>36011</v>
      </c>
      <c r="D1113">
        <v>3</v>
      </c>
      <c r="E1113">
        <v>60</v>
      </c>
      <c r="F1113">
        <v>40.5</v>
      </c>
      <c r="G1113">
        <v>11</v>
      </c>
      <c r="H1113">
        <v>11.5</v>
      </c>
      <c r="I1113">
        <v>0</v>
      </c>
      <c r="J1113">
        <v>26</v>
      </c>
      <c r="K1113">
        <v>30</v>
      </c>
      <c r="L1113">
        <v>45.5</v>
      </c>
      <c r="M1113" s="115">
        <f t="shared" si="1426"/>
        <v>1625.2</v>
      </c>
      <c r="N1113" s="7">
        <v>3533.107636511756</v>
      </c>
      <c r="O1113" s="7">
        <v>3835.359341571188</v>
      </c>
      <c r="P1113" s="7">
        <v>4891.8999999999996</v>
      </c>
      <c r="Q1113" s="121" t="s">
        <v>392</v>
      </c>
      <c r="R1113">
        <v>1</v>
      </c>
      <c r="S1113">
        <v>1</v>
      </c>
      <c r="T1113">
        <v>1</v>
      </c>
      <c r="U1113" t="e">
        <f t="shared" si="1427"/>
        <v>#VALUE!</v>
      </c>
      <c r="V1113">
        <f t="shared" si="1428"/>
        <v>1944</v>
      </c>
      <c r="W1113">
        <f t="shared" si="1429"/>
        <v>2111</v>
      </c>
      <c r="X1113">
        <f t="shared" si="1430"/>
        <v>2692</v>
      </c>
      <c r="Y1113" t="e">
        <f t="shared" si="1502"/>
        <v>#VALUE!</v>
      </c>
      <c r="Z1113">
        <f t="shared" si="1503"/>
        <v>334</v>
      </c>
      <c r="AA1113">
        <f t="shared" si="1504"/>
        <v>363</v>
      </c>
      <c r="AB1113" s="8">
        <f t="shared" si="1505"/>
        <v>463</v>
      </c>
      <c r="AC1113" s="213" t="e">
        <f t="shared" si="1443"/>
        <v>#VALUE!</v>
      </c>
      <c r="AD1113" s="213">
        <f t="shared" si="1444"/>
        <v>0.79712628530715735</v>
      </c>
      <c r="AE1113" s="213">
        <f t="shared" si="1445"/>
        <v>0.93718861056646308</v>
      </c>
      <c r="AF1113" s="213">
        <f t="shared" si="1446"/>
        <v>1.5047704720259147</v>
      </c>
      <c r="AG1113" s="167">
        <f t="shared" si="1431"/>
        <v>3.969E-4</v>
      </c>
      <c r="AH1113" s="167">
        <f t="shared" si="1432"/>
        <v>1.7345999999999999</v>
      </c>
      <c r="AI1113" s="167">
        <f t="shared" si="1433"/>
        <v>4</v>
      </c>
      <c r="AJ1113" s="167">
        <f t="shared" si="1434"/>
        <v>5.7428799999999995E-4</v>
      </c>
      <c r="AK1113" s="115">
        <f>AK917*IF($G1113=10,1,IF($G1113=15,1,IF($G1113=20,1,(1-(($E1113-50)*0.005)))))</f>
        <v>562.4</v>
      </c>
      <c r="AL1113" s="7">
        <f t="shared" ref="AL1113:AM1113" si="1521">AL917*IF($G1113=10,1,IF($G1113=15,1,IF($G1113=20,1,(1-(($E1113-50)*0.005)))))</f>
        <v>609.9</v>
      </c>
      <c r="AM1113" s="7">
        <f t="shared" si="1521"/>
        <v>778.05</v>
      </c>
      <c r="AN1113">
        <v>1</v>
      </c>
      <c r="AO1113">
        <v>1</v>
      </c>
      <c r="AP1113">
        <v>1</v>
      </c>
      <c r="AQ1113">
        <f t="shared" si="1436"/>
        <v>633</v>
      </c>
      <c r="AR1113">
        <f t="shared" si="1436"/>
        <v>687</v>
      </c>
      <c r="AS1113">
        <f t="shared" si="1488"/>
        <v>876</v>
      </c>
      <c r="AT1113">
        <f t="shared" si="1507"/>
        <v>272</v>
      </c>
      <c r="AU1113">
        <f t="shared" si="1508"/>
        <v>295</v>
      </c>
      <c r="AV1113" s="8">
        <f t="shared" si="1509"/>
        <v>377</v>
      </c>
      <c r="AW1113" s="213">
        <f t="shared" si="1448"/>
        <v>0.53494280087888069</v>
      </c>
      <c r="AX1113" s="213">
        <f t="shared" si="1449"/>
        <v>0.6262637604293132</v>
      </c>
      <c r="AY1113" s="213">
        <f t="shared" si="1450"/>
        <v>1.0087644459356204</v>
      </c>
      <c r="AZ1113" s="119">
        <f t="shared" si="1462"/>
        <v>0.8</v>
      </c>
      <c r="BA1113" s="1">
        <v>11</v>
      </c>
      <c r="BB1113">
        <v>12.4</v>
      </c>
      <c r="BC1113">
        <v>19.2</v>
      </c>
      <c r="BE1113">
        <v>2390</v>
      </c>
      <c r="BG1113" s="123">
        <f t="shared" si="1437"/>
        <v>0.68</v>
      </c>
      <c r="BJ1113">
        <v>0</v>
      </c>
      <c r="BK1113">
        <v>11.2</v>
      </c>
      <c r="BL1113">
        <v>13</v>
      </c>
      <c r="BM1113">
        <v>21.85</v>
      </c>
      <c r="BO1113">
        <f t="shared" si="1454"/>
        <v>1</v>
      </c>
      <c r="BP1113">
        <f t="shared" si="1454"/>
        <v>1</v>
      </c>
      <c r="BQ1113">
        <f t="shared" si="1454"/>
        <v>1</v>
      </c>
      <c r="BR1113">
        <f t="shared" si="1438"/>
        <v>633</v>
      </c>
      <c r="BS1113">
        <f t="shared" si="1451"/>
        <v>687</v>
      </c>
      <c r="BT1113">
        <f t="shared" si="1452"/>
        <v>876</v>
      </c>
      <c r="BV1113">
        <f t="shared" si="1439"/>
        <v>0</v>
      </c>
      <c r="BW1113">
        <f t="shared" si="1440"/>
        <v>0</v>
      </c>
      <c r="BX1113">
        <f t="shared" si="1441"/>
        <v>0</v>
      </c>
      <c r="BY1113">
        <f t="shared" si="1516"/>
        <v>1</v>
      </c>
    </row>
    <row r="1114" spans="1:77" x14ac:dyDescent="0.25">
      <c r="A1114" t="str">
        <f t="shared" si="1442"/>
        <v>36015</v>
      </c>
      <c r="D1114">
        <v>3</v>
      </c>
      <c r="E1114">
        <v>60</v>
      </c>
      <c r="F1114">
        <v>40.5</v>
      </c>
      <c r="G1114">
        <v>15</v>
      </c>
      <c r="H1114">
        <v>16.5</v>
      </c>
      <c r="I1114">
        <v>0</v>
      </c>
      <c r="J1114">
        <v>26</v>
      </c>
      <c r="K1114">
        <v>30</v>
      </c>
      <c r="L1114">
        <v>46.4</v>
      </c>
      <c r="M1114" s="115">
        <f t="shared" si="1426"/>
        <v>2388.8000000000002</v>
      </c>
      <c r="N1114" s="7">
        <v>3021.1783832091446</v>
      </c>
      <c r="O1114" s="7">
        <v>3225.6120441880121</v>
      </c>
      <c r="P1114" s="7">
        <v>4597.96</v>
      </c>
      <c r="Q1114" s="121" t="s">
        <v>392</v>
      </c>
      <c r="R1114">
        <v>1</v>
      </c>
      <c r="S1114">
        <v>1</v>
      </c>
      <c r="T1114">
        <v>1</v>
      </c>
      <c r="U1114" t="e">
        <f t="shared" si="1427"/>
        <v>#VALUE!</v>
      </c>
      <c r="V1114">
        <f t="shared" si="1428"/>
        <v>1663</v>
      </c>
      <c r="W1114">
        <f t="shared" si="1429"/>
        <v>1775</v>
      </c>
      <c r="X1114">
        <f t="shared" si="1430"/>
        <v>2530</v>
      </c>
      <c r="Y1114" t="e">
        <f t="shared" si="1502"/>
        <v>#VALUE!</v>
      </c>
      <c r="Z1114">
        <f t="shared" si="1503"/>
        <v>286</v>
      </c>
      <c r="AA1114">
        <f t="shared" si="1504"/>
        <v>305</v>
      </c>
      <c r="AB1114" s="8">
        <f t="shared" si="1505"/>
        <v>435</v>
      </c>
      <c r="AC1114" s="213" t="e">
        <f t="shared" si="1443"/>
        <v>#VALUE!</v>
      </c>
      <c r="AD1114" s="213">
        <f t="shared" si="1444"/>
        <v>0.40216826989565219</v>
      </c>
      <c r="AE1114" s="213">
        <f t="shared" si="1445"/>
        <v>0.45673847803139478</v>
      </c>
      <c r="AF1114" s="213">
        <f t="shared" si="1446"/>
        <v>0.92228466998808911</v>
      </c>
      <c r="AG1114" s="167">
        <f t="shared" si="1431"/>
        <v>2.0829999999999999E-4</v>
      </c>
      <c r="AH1114" s="167">
        <f t="shared" si="1432"/>
        <v>1.724</v>
      </c>
      <c r="AI1114" s="167">
        <f t="shared" si="1433"/>
        <v>2</v>
      </c>
      <c r="AJ1114" s="167">
        <f t="shared" si="1434"/>
        <v>4.6182900000000003E-4</v>
      </c>
      <c r="AK1114" s="115">
        <f>AK918*IF($G1114=10,1,IF($G1114=15,1,IF($G1114=20,1,(1-(($E1114-50)*0.005)))))</f>
        <v>412.40297880742492</v>
      </c>
      <c r="AL1114" s="7">
        <f t="shared" ref="AL1114:AM1114" si="1522">AL918*IF($G1114=10,1,IF($G1114=15,1,IF($G1114=20,1,(1-(($E1114-50)*0.005)))))</f>
        <v>440.30899429620177</v>
      </c>
      <c r="AM1114" s="7">
        <f t="shared" si="1522"/>
        <v>627.64</v>
      </c>
      <c r="AN1114">
        <v>1</v>
      </c>
      <c r="AO1114">
        <v>1</v>
      </c>
      <c r="AP1114">
        <v>1</v>
      </c>
      <c r="AQ1114">
        <f t="shared" si="1436"/>
        <v>464</v>
      </c>
      <c r="AR1114">
        <f t="shared" si="1436"/>
        <v>496</v>
      </c>
      <c r="AS1114">
        <f t="shared" si="1488"/>
        <v>707</v>
      </c>
      <c r="AT1114">
        <f t="shared" si="1507"/>
        <v>200</v>
      </c>
      <c r="AU1114">
        <f t="shared" si="1508"/>
        <v>213</v>
      </c>
      <c r="AV1114" s="8">
        <f t="shared" si="1509"/>
        <v>304</v>
      </c>
      <c r="AW1114" s="213">
        <f t="shared" si="1448"/>
        <v>0.19829081316926511</v>
      </c>
      <c r="AX1114" s="213">
        <f t="shared" si="1449"/>
        <v>0.22456919396417915</v>
      </c>
      <c r="AY1114" s="213">
        <f t="shared" si="1450"/>
        <v>0.45378055580185511</v>
      </c>
      <c r="AZ1114" s="119">
        <f t="shared" si="1462"/>
        <v>0.6</v>
      </c>
      <c r="BA1114" s="1">
        <v>11.5</v>
      </c>
      <c r="BB1114">
        <v>12.8</v>
      </c>
      <c r="BC1114">
        <v>19.600000000000001</v>
      </c>
      <c r="BE1114">
        <v>2986</v>
      </c>
      <c r="BG1114" s="123">
        <f t="shared" si="1437"/>
        <v>0.8</v>
      </c>
      <c r="BJ1114">
        <v>0</v>
      </c>
      <c r="BK1114">
        <v>10</v>
      </c>
      <c r="BL1114">
        <v>11.8</v>
      </c>
      <c r="BM1114">
        <v>21.85</v>
      </c>
      <c r="BO1114">
        <f t="shared" si="1454"/>
        <v>1</v>
      </c>
      <c r="BP1114">
        <f t="shared" si="1454"/>
        <v>1</v>
      </c>
      <c r="BQ1114">
        <f t="shared" si="1454"/>
        <v>1</v>
      </c>
      <c r="BR1114">
        <f t="shared" si="1438"/>
        <v>464</v>
      </c>
      <c r="BS1114">
        <f t="shared" si="1451"/>
        <v>496</v>
      </c>
      <c r="BT1114">
        <f t="shared" si="1452"/>
        <v>707</v>
      </c>
      <c r="BV1114">
        <f t="shared" si="1439"/>
        <v>0</v>
      </c>
      <c r="BW1114">
        <f t="shared" si="1440"/>
        <v>0</v>
      </c>
      <c r="BX1114">
        <f t="shared" si="1441"/>
        <v>0</v>
      </c>
      <c r="BY1114">
        <f t="shared" si="1516"/>
        <v>1</v>
      </c>
    </row>
    <row r="1115" spans="1:77" x14ac:dyDescent="0.25">
      <c r="A1115" t="str">
        <f t="shared" si="1442"/>
        <v>36016</v>
      </c>
      <c r="D1115">
        <v>3</v>
      </c>
      <c r="E1115">
        <v>60</v>
      </c>
      <c r="F1115">
        <v>40.5</v>
      </c>
      <c r="G1115">
        <v>16</v>
      </c>
      <c r="H1115">
        <v>16.5</v>
      </c>
      <c r="I1115">
        <v>0</v>
      </c>
      <c r="J1115">
        <v>26</v>
      </c>
      <c r="K1115">
        <v>30</v>
      </c>
      <c r="L1115">
        <v>46.4</v>
      </c>
      <c r="M1115" s="115">
        <f t="shared" si="1426"/>
        <v>2267.1200000000003</v>
      </c>
      <c r="N1115" s="7">
        <v>4417.9368883555589</v>
      </c>
      <c r="O1115" s="7">
        <v>4716.8848144627045</v>
      </c>
      <c r="P1115" s="7">
        <v>6723.7</v>
      </c>
      <c r="Q1115" s="121" t="s">
        <v>392</v>
      </c>
      <c r="R1115">
        <v>1</v>
      </c>
      <c r="S1115">
        <v>1</v>
      </c>
      <c r="T1115">
        <v>1</v>
      </c>
      <c r="U1115" t="e">
        <f t="shared" si="1427"/>
        <v>#VALUE!</v>
      </c>
      <c r="V1115">
        <f t="shared" si="1428"/>
        <v>2431</v>
      </c>
      <c r="W1115">
        <f t="shared" si="1429"/>
        <v>2596</v>
      </c>
      <c r="X1115">
        <f t="shared" si="1430"/>
        <v>3700</v>
      </c>
      <c r="Y1115" t="e">
        <f t="shared" si="1502"/>
        <v>#VALUE!</v>
      </c>
      <c r="Z1115">
        <f t="shared" si="1503"/>
        <v>418</v>
      </c>
      <c r="AA1115">
        <f t="shared" si="1504"/>
        <v>447</v>
      </c>
      <c r="AB1115" s="8">
        <f t="shared" si="1505"/>
        <v>636</v>
      </c>
      <c r="AC1115" s="213" t="e">
        <f t="shared" si="1443"/>
        <v>#VALUE!</v>
      </c>
      <c r="AD1115" s="213">
        <f t="shared" si="1444"/>
        <v>2.5078617567769474</v>
      </c>
      <c r="AE1115" s="213">
        <f t="shared" si="1445"/>
        <v>2.8653339129749695</v>
      </c>
      <c r="AF1115" s="213">
        <f t="shared" si="1446"/>
        <v>5.774699413483444</v>
      </c>
      <c r="AG1115" s="167">
        <f t="shared" si="1431"/>
        <v>2.0829999999999999E-4</v>
      </c>
      <c r="AH1115" s="167">
        <f t="shared" si="1432"/>
        <v>1.724</v>
      </c>
      <c r="AI1115" s="167">
        <f t="shared" si="1433"/>
        <v>4</v>
      </c>
      <c r="AJ1115" s="167">
        <f t="shared" si="1434"/>
        <v>1.392796E-3</v>
      </c>
      <c r="AK1115" s="115">
        <f t="shared" ref="AK1115:AM1115" si="1523">AK919*IF($G1115=10,1,IF($G1115=15,1,IF($G1115=20,1,(1-(($E1115-50)*0.005)))))</f>
        <v>642.19999999999993</v>
      </c>
      <c r="AL1115" s="7">
        <f t="shared" si="1523"/>
        <v>685.9</v>
      </c>
      <c r="AM1115" s="7">
        <f t="shared" si="1523"/>
        <v>978.5</v>
      </c>
      <c r="AN1115">
        <v>1</v>
      </c>
      <c r="AO1115">
        <v>1</v>
      </c>
      <c r="AP1115">
        <v>1</v>
      </c>
      <c r="AQ1115">
        <f t="shared" si="1436"/>
        <v>723</v>
      </c>
      <c r="AR1115">
        <f t="shared" si="1436"/>
        <v>772</v>
      </c>
      <c r="AS1115">
        <f t="shared" si="1488"/>
        <v>1102</v>
      </c>
      <c r="AT1115">
        <f t="shared" si="1507"/>
        <v>311</v>
      </c>
      <c r="AU1115">
        <f t="shared" si="1508"/>
        <v>332</v>
      </c>
      <c r="AV1115" s="8">
        <f t="shared" si="1509"/>
        <v>474</v>
      </c>
      <c r="AW1115" s="213">
        <f t="shared" si="1448"/>
        <v>1.3940521624842106</v>
      </c>
      <c r="AX1115" s="213">
        <f t="shared" si="1449"/>
        <v>1.5871680828819736</v>
      </c>
      <c r="AY1115" s="213">
        <f t="shared" si="1450"/>
        <v>3.2194430631718625</v>
      </c>
      <c r="AZ1115" s="119">
        <f t="shared" si="1462"/>
        <v>1.2</v>
      </c>
      <c r="BA1115" s="1">
        <v>11.5</v>
      </c>
      <c r="BB1115">
        <v>12.8</v>
      </c>
      <c r="BC1115">
        <v>19.600000000000001</v>
      </c>
      <c r="BE1115">
        <v>3334</v>
      </c>
      <c r="BG1115" s="123">
        <f t="shared" si="1437"/>
        <v>0.68</v>
      </c>
      <c r="BJ1115">
        <v>0</v>
      </c>
      <c r="BK1115">
        <v>10</v>
      </c>
      <c r="BL1115">
        <v>11.8</v>
      </c>
      <c r="BM1115">
        <v>21.85</v>
      </c>
      <c r="BO1115">
        <f t="shared" si="1454"/>
        <v>1</v>
      </c>
      <c r="BP1115">
        <f t="shared" si="1454"/>
        <v>1</v>
      </c>
      <c r="BQ1115">
        <f t="shared" si="1454"/>
        <v>1</v>
      </c>
      <c r="BR1115">
        <f t="shared" si="1438"/>
        <v>723</v>
      </c>
      <c r="BS1115">
        <f t="shared" si="1451"/>
        <v>772</v>
      </c>
      <c r="BT1115">
        <f t="shared" si="1452"/>
        <v>1102</v>
      </c>
      <c r="BV1115">
        <f t="shared" si="1439"/>
        <v>0</v>
      </c>
      <c r="BW1115">
        <f t="shared" si="1440"/>
        <v>0</v>
      </c>
      <c r="BX1115">
        <f t="shared" si="1441"/>
        <v>0</v>
      </c>
      <c r="BY1115">
        <f t="shared" si="1516"/>
        <v>1</v>
      </c>
    </row>
    <row r="1116" spans="1:77" x14ac:dyDescent="0.25">
      <c r="A1116" t="str">
        <f t="shared" si="1442"/>
        <v>36020</v>
      </c>
      <c r="D1116">
        <v>3</v>
      </c>
      <c r="E1116">
        <v>60</v>
      </c>
      <c r="F1116">
        <v>40.5</v>
      </c>
      <c r="G1116">
        <v>20</v>
      </c>
      <c r="H1116">
        <v>21.5</v>
      </c>
      <c r="I1116">
        <v>0</v>
      </c>
      <c r="J1116">
        <v>26</v>
      </c>
      <c r="K1116">
        <v>30</v>
      </c>
      <c r="L1116">
        <v>46.4</v>
      </c>
      <c r="M1116" s="115">
        <f t="shared" ref="M1116:M1179" si="1524">IF($N1116-($BE1116*$BG1116)&gt;100,$BE1116*$BG1116,$N1116-95)</f>
        <v>3338.4</v>
      </c>
      <c r="N1116" s="7">
        <v>4165.887726998767</v>
      </c>
      <c r="O1116" s="7">
        <v>4522.2727563025155</v>
      </c>
      <c r="P1116" s="7">
        <v>5768.04</v>
      </c>
      <c r="Q1116" s="121" t="s">
        <v>392</v>
      </c>
      <c r="R1116">
        <v>1</v>
      </c>
      <c r="S1116">
        <v>1</v>
      </c>
      <c r="T1116">
        <v>1</v>
      </c>
      <c r="U1116" t="e">
        <f t="shared" ref="U1116:U1179" si="1525">ROUND(M1116*POWER(CF_heat,Q1116),0)</f>
        <v>#VALUE!</v>
      </c>
      <c r="V1116">
        <f t="shared" ref="V1116:V1179" si="1526">ROUND(N1116*POWER(CF_heat,R1116),0)</f>
        <v>2293</v>
      </c>
      <c r="W1116">
        <f t="shared" ref="W1116:W1179" si="1527">ROUND(O1116*POWER(CF_heat,S1116),0)</f>
        <v>2489</v>
      </c>
      <c r="X1116">
        <f t="shared" ref="X1116:X1179" si="1528">ROUND(P1116*POWER(CF_heat,T1116),0)</f>
        <v>3174</v>
      </c>
      <c r="Y1116" t="e">
        <f t="shared" si="1502"/>
        <v>#VALUE!</v>
      </c>
      <c r="Z1116">
        <f t="shared" si="1503"/>
        <v>394</v>
      </c>
      <c r="AA1116">
        <f t="shared" si="1504"/>
        <v>428</v>
      </c>
      <c r="AB1116" s="8">
        <f t="shared" si="1505"/>
        <v>546</v>
      </c>
      <c r="AC1116" s="213" t="e">
        <f t="shared" si="1443"/>
        <v>#VALUE!</v>
      </c>
      <c r="AD1116" s="213">
        <f t="shared" si="1444"/>
        <v>0.60653673383906792</v>
      </c>
      <c r="AE1116" s="213">
        <f t="shared" si="1445"/>
        <v>0.71483282615853017</v>
      </c>
      <c r="AF1116" s="213">
        <f t="shared" si="1446"/>
        <v>1.1592002993823081</v>
      </c>
      <c r="AG1116" s="167">
        <f t="shared" ref="AG1116:AG1179" si="1529">IF($G1116=$CO$103,CP$103,IF($G1116=$CO$104,CP$104,IF($G1116=$CO$105,CP$105,IF($G1116=$CO$107,CP$107,IF($G1116=$CO$108,CP$108,IF($G1116=$CO$109,CP$109,IF($G1116=$CO$111,CP$111,IF($G1116=$CO$112,CP$112,IF($G1116=$CO$113,CP$113,IF($G1116=$CO$115,CP$115,IF($G1116=$CO$116,CP$116,IF($G1116=$CO$117,CP$117,IF($G1116=$CO$119,CP$119,IF($G1116=$CO$120,CP$120,))))))))))))))</f>
        <v>1.2760000000000001E-4</v>
      </c>
      <c r="AH1116" s="167">
        <f t="shared" ref="AH1116:AH1179" si="1530">IF($G1116=$CO$103,CQ$103,IF($G1116=$CO$104,CQ$104,IF($G1116=$CO$105,CQ$105,IF($G1116=$CO$107,CQ$107,IF($G1116=$CO$108,CQ$108,IF($G1116=$CO$109,CQ$109,IF($G1116=$CO$111,CQ$111,IF($G1116=$CO$112,CQ$112,IF($G1116=$CO$113,CQ$113,IF($G1116=$CO$115,CQ$115,IF($G1116=$CO$116,CQ$116,IF($G1116=$CO$117,CQ$117,IF($G1116=$CO$119,CQ$119,IF($G1116=$CO$120,CQ$120,))))))))))))))</f>
        <v>1.7219</v>
      </c>
      <c r="AI1116" s="167">
        <f t="shared" ref="AI1116:AI1179" si="1531">IF($G1116=$CO$103,CR$103,IF($G1116=$CO$104,CR$104,IF($G1116=$CO$105,CR$105,IF($G1116=$CO$107,CR$107,IF($G1116=$CO$108,CR$108,IF($G1116=$CO$109,CR$109,IF($G1116=$CO$111,CR$111,IF($G1116=$CO$112,CR$112,IF($G1116=$CO$113,CR$113,IF($G1116=$CO$115,CR$115,IF($G1116=$CO$116,CR$116,IF($G1116=$CO$117,CR$117,IF($G1116=$CO$119,CR$119,IF($G1116=$CO$120,CR$120,))))))))))))))</f>
        <v>2</v>
      </c>
      <c r="AJ1116" s="167">
        <f t="shared" ref="AJ1116:AJ1179" si="1532">IF($G1116=$CO$103,CS$103,IF($G1116=$CO$104,CS$104,IF($G1116=$CO$105,CS$105,IF($G1116=$CO$107,CS$107,IF($G1116=$CO$108,CS$108,IF($G1116=$CO$109,CS$109,IF($G1116=$CO$111,CS$111,IF($G1116=$CO$112,CS$112,IF($G1116=$CO$113,CS$113,IF($G1116=$CO$115,CS$115,IF($G1116=$CO$116,CS$116,IF($G1116=$CO$117,CS$117,IF($G1116=$CO$119,CS$119,IF($G1116=$CO$120,CS$120,))))))))))))))</f>
        <v>3.76611E-4</v>
      </c>
      <c r="AK1116" s="115">
        <f t="shared" ref="AK1116:AM1116" si="1533">AK920*IF($G1116=10,1,IF($G1116=15,1,IF($G1116=20,1,(1-(($E1116-50)*0.005)))))</f>
        <v>514.83890668473202</v>
      </c>
      <c r="AL1116" s="7">
        <f t="shared" si="1533"/>
        <v>558.88255136973487</v>
      </c>
      <c r="AM1116" s="7">
        <f t="shared" si="1533"/>
        <v>712.84</v>
      </c>
      <c r="AN1116">
        <v>1</v>
      </c>
      <c r="AO1116">
        <v>1</v>
      </c>
      <c r="AP1116">
        <v>1</v>
      </c>
      <c r="AQ1116">
        <f t="shared" ref="AQ1116:AR1179" si="1534">ROUND(AK1116*POWER(CF_cool,AN1116),0)</f>
        <v>580</v>
      </c>
      <c r="AR1116">
        <f t="shared" si="1534"/>
        <v>629</v>
      </c>
      <c r="AS1116">
        <f t="shared" si="1488"/>
        <v>803</v>
      </c>
      <c r="AT1116">
        <f t="shared" si="1507"/>
        <v>249</v>
      </c>
      <c r="AU1116">
        <f t="shared" si="1508"/>
        <v>270</v>
      </c>
      <c r="AV1116" s="8">
        <f t="shared" si="1509"/>
        <v>345</v>
      </c>
      <c r="AW1116" s="213">
        <f t="shared" si="1448"/>
        <v>0.24407612385908628</v>
      </c>
      <c r="AX1116" s="213">
        <f t="shared" si="1449"/>
        <v>0.28658257626191708</v>
      </c>
      <c r="AY1116" s="213">
        <f t="shared" si="1450"/>
        <v>0.46602253015828882</v>
      </c>
      <c r="AZ1116" s="119">
        <f t="shared" si="1462"/>
        <v>0.8</v>
      </c>
      <c r="BA1116" s="1">
        <v>11.5</v>
      </c>
      <c r="BB1116">
        <v>12.8</v>
      </c>
      <c r="BC1116">
        <v>19.600000000000001</v>
      </c>
      <c r="BE1116">
        <v>4173</v>
      </c>
      <c r="BG1116" s="123">
        <f t="shared" ref="BG1116:BG1179" si="1535">IF(G1116=10,0.9,IF(G1116=11,0.68,IF(G1116=15,0.8,IF(G1116=16,0.68,IF(G1116=20,0.8,IF(G1116=21,0.8))))))</f>
        <v>0.8</v>
      </c>
      <c r="BJ1116">
        <v>0</v>
      </c>
      <c r="BK1116">
        <v>10</v>
      </c>
      <c r="BL1116">
        <v>11.8</v>
      </c>
      <c r="BM1116">
        <v>21.85</v>
      </c>
      <c r="BO1116">
        <f t="shared" si="1454"/>
        <v>1</v>
      </c>
      <c r="BP1116">
        <f t="shared" si="1454"/>
        <v>1</v>
      </c>
      <c r="BQ1116">
        <f t="shared" si="1454"/>
        <v>1</v>
      </c>
      <c r="BR1116">
        <f t="shared" ref="BR1116:BR1179" si="1536">AQ1116/BO1116</f>
        <v>580</v>
      </c>
      <c r="BS1116">
        <f t="shared" si="1451"/>
        <v>629</v>
      </c>
      <c r="BT1116">
        <f t="shared" si="1452"/>
        <v>803</v>
      </c>
      <c r="BV1116">
        <f t="shared" ref="BV1116:BV1179" si="1537">BR1116-AQ1116</f>
        <v>0</v>
      </c>
      <c r="BW1116">
        <f t="shared" ref="BW1116:BW1179" si="1538">BS1116-AR1116</f>
        <v>0</v>
      </c>
      <c r="BX1116">
        <f t="shared" ref="BX1116:BX1179" si="1539">BT1116-AS1116</f>
        <v>0</v>
      </c>
      <c r="BY1116">
        <f t="shared" si="1516"/>
        <v>1</v>
      </c>
    </row>
    <row r="1117" spans="1:77" x14ac:dyDescent="0.25">
      <c r="A1117" t="str">
        <f t="shared" ref="A1117:A1180" si="1540">CONCATENATE(D1117,E1117,G1117)</f>
        <v>36021</v>
      </c>
      <c r="D1117">
        <v>3</v>
      </c>
      <c r="E1117">
        <v>60</v>
      </c>
      <c r="F1117">
        <v>40.5</v>
      </c>
      <c r="G1117">
        <v>21</v>
      </c>
      <c r="H1117">
        <v>21.5</v>
      </c>
      <c r="I1117">
        <v>0</v>
      </c>
      <c r="J1117">
        <v>26</v>
      </c>
      <c r="K1117">
        <v>30</v>
      </c>
      <c r="L1117">
        <v>46.4</v>
      </c>
      <c r="M1117" s="115">
        <f t="shared" si="1524"/>
        <v>3688.8</v>
      </c>
      <c r="N1117" s="7">
        <v>5689.6682460807178</v>
      </c>
      <c r="O1117" s="7">
        <v>6074.6702425752001</v>
      </c>
      <c r="P1117" s="7">
        <v>8659.16</v>
      </c>
      <c r="Q1117" s="121" t="s">
        <v>392</v>
      </c>
      <c r="R1117">
        <v>1</v>
      </c>
      <c r="S1117">
        <v>1</v>
      </c>
      <c r="T1117">
        <v>1</v>
      </c>
      <c r="U1117" t="e">
        <f t="shared" si="1525"/>
        <v>#VALUE!</v>
      </c>
      <c r="V1117">
        <f t="shared" si="1526"/>
        <v>3131</v>
      </c>
      <c r="W1117">
        <f t="shared" si="1527"/>
        <v>3343</v>
      </c>
      <c r="X1117">
        <f t="shared" si="1528"/>
        <v>4765</v>
      </c>
      <c r="Y1117" t="e">
        <f t="shared" si="1502"/>
        <v>#VALUE!</v>
      </c>
      <c r="Z1117">
        <f t="shared" si="1503"/>
        <v>539</v>
      </c>
      <c r="AA1117">
        <f t="shared" si="1504"/>
        <v>575</v>
      </c>
      <c r="AB1117" s="8">
        <f t="shared" si="1505"/>
        <v>820</v>
      </c>
      <c r="AC1117" s="213" t="e">
        <f t="shared" ref="AC1117:AC1180" si="1541">(($AG1117*(Y1117^$AH1117)*((($F1117-14.4)*$AI1117)/100))+($AJ1117*(Y1117^2)))*0.0098</f>
        <v>#VALUE!</v>
      </c>
      <c r="AD1117" s="213">
        <f t="shared" ref="AD1117:AD1180" si="1542">(($AG1117*(Z1117^$AH1117)*((($E1117-14.4)*$AI1117)/100))+($AJ1117*(Z1117^2)))*0.0098</f>
        <v>1.5792302297068868</v>
      </c>
      <c r="AE1117" s="213">
        <f t="shared" ref="AE1117:AE1180" si="1543">(($AG1117*(AA1117^$AH1117)*((($E1117-14.4)*$AI1117)/100))+($AJ1117*(AA1117^2)))*0.0098</f>
        <v>1.7948926530862443</v>
      </c>
      <c r="AF1117" s="213">
        <f t="shared" ref="AF1117:AF1180" si="1544">(($AG1117*(AB1117^$AH1117)*((($E1117-14.4)*$AI1117)/100))+($AJ1117*(AB1117^2)))*0.0098</f>
        <v>3.6256923754888213</v>
      </c>
      <c r="AG1117" s="167">
        <f t="shared" si="1529"/>
        <v>1.2760000000000001E-4</v>
      </c>
      <c r="AH1117" s="167">
        <f t="shared" si="1530"/>
        <v>1.7219</v>
      </c>
      <c r="AI1117" s="167">
        <f t="shared" si="1531"/>
        <v>4</v>
      </c>
      <c r="AJ1117" s="167">
        <f t="shared" si="1532"/>
        <v>5.1420100000000005E-4</v>
      </c>
      <c r="AK1117" s="115">
        <f t="shared" ref="AK1117:AM1117" si="1545">AK921*IF($G1117=10,1,IF($G1117=15,1,IF($G1117=20,1,(1-(($E1117-50)*0.005)))))</f>
        <v>701.13171589330193</v>
      </c>
      <c r="AL1117" s="7">
        <f t="shared" si="1545"/>
        <v>748.57509901330502</v>
      </c>
      <c r="AM1117" s="7">
        <f t="shared" si="1545"/>
        <v>1067.059</v>
      </c>
      <c r="AN1117">
        <v>1</v>
      </c>
      <c r="AO1117">
        <v>1</v>
      </c>
      <c r="AP1117">
        <v>1</v>
      </c>
      <c r="AQ1117">
        <f t="shared" si="1534"/>
        <v>790</v>
      </c>
      <c r="AR1117">
        <f t="shared" si="1534"/>
        <v>843</v>
      </c>
      <c r="AS1117">
        <f t="shared" si="1488"/>
        <v>1202</v>
      </c>
      <c r="AT1117">
        <f t="shared" si="1507"/>
        <v>340</v>
      </c>
      <c r="AU1117">
        <f t="shared" si="1508"/>
        <v>362</v>
      </c>
      <c r="AV1117" s="8">
        <f t="shared" si="1509"/>
        <v>517</v>
      </c>
      <c r="AW1117" s="213">
        <f t="shared" ref="AW1117:AW1180" si="1546">(($AG1117*(AT1117^$AH1117)*((($E1117-14.4)*$AI1117)/100))+($AJ1117*(AT1117^2)))*0.0098</f>
        <v>0.6346541166941857</v>
      </c>
      <c r="AX1117" s="213">
        <f t="shared" ref="AX1117:AX1180" si="1547">(($AG1117*(AU1117^$AH1117)*((($E1117-14.4)*$AI1117)/100))+($AJ1117*(AU1117^2)))*0.0098</f>
        <v>0.71842163627756739</v>
      </c>
      <c r="AY1117" s="213">
        <f t="shared" ref="AY1117:AY1180" si="1548">(($AG1117*(AV1117^$AH1117)*((($E1117-14.4)*$AI1117)/100))+($AJ1117*(AV1117^2)))*0.0098</f>
        <v>1.4541803761784862</v>
      </c>
      <c r="AZ1117" s="119">
        <f t="shared" si="1462"/>
        <v>1.6</v>
      </c>
      <c r="BA1117" s="1">
        <v>11.5</v>
      </c>
      <c r="BB1117">
        <v>12.8</v>
      </c>
      <c r="BC1117">
        <v>19.600000000000001</v>
      </c>
      <c r="BE1117">
        <v>4611</v>
      </c>
      <c r="BG1117" s="123">
        <f t="shared" si="1535"/>
        <v>0.8</v>
      </c>
      <c r="BJ1117">
        <v>0</v>
      </c>
      <c r="BK1117">
        <v>10</v>
      </c>
      <c r="BL1117">
        <v>11.8</v>
      </c>
      <c r="BM1117">
        <v>21.85</v>
      </c>
      <c r="BO1117">
        <f t="shared" si="1454"/>
        <v>1</v>
      </c>
      <c r="BP1117">
        <f t="shared" si="1454"/>
        <v>1</v>
      </c>
      <c r="BQ1117">
        <f t="shared" si="1454"/>
        <v>1</v>
      </c>
      <c r="BR1117">
        <f t="shared" si="1536"/>
        <v>790</v>
      </c>
      <c r="BS1117">
        <f t="shared" ref="BS1117:BS1180" si="1549">AR1117/BP1117</f>
        <v>843</v>
      </c>
      <c r="BT1117">
        <f t="shared" ref="BT1117:BT1180" si="1550">AS1117/BQ1117</f>
        <v>1202</v>
      </c>
      <c r="BV1117">
        <f t="shared" si="1537"/>
        <v>0</v>
      </c>
      <c r="BW1117">
        <f t="shared" si="1538"/>
        <v>0</v>
      </c>
      <c r="BX1117">
        <f t="shared" si="1539"/>
        <v>0</v>
      </c>
      <c r="BY1117">
        <f t="shared" si="1516"/>
        <v>1</v>
      </c>
    </row>
    <row r="1118" spans="1:77" x14ac:dyDescent="0.25">
      <c r="A1118" t="str">
        <f t="shared" si="1540"/>
        <v>36010</v>
      </c>
      <c r="D1118">
        <v>3</v>
      </c>
      <c r="E1118">
        <v>60</v>
      </c>
      <c r="F1118">
        <v>40.5</v>
      </c>
      <c r="G1118">
        <v>10</v>
      </c>
      <c r="H1118">
        <v>11.5</v>
      </c>
      <c r="I1118">
        <v>0</v>
      </c>
      <c r="J1118">
        <v>26</v>
      </c>
      <c r="K1118">
        <v>30</v>
      </c>
      <c r="L1118">
        <v>46</v>
      </c>
      <c r="M1118" s="115">
        <f t="shared" si="1524"/>
        <v>1895.4</v>
      </c>
      <c r="N1118" s="7">
        <v>2970.6878039917879</v>
      </c>
      <c r="O1118" s="7">
        <v>3224.8253922941558</v>
      </c>
      <c r="P1118" s="7">
        <v>4113.18</v>
      </c>
      <c r="Q1118" s="121" t="s">
        <v>392</v>
      </c>
      <c r="R1118">
        <v>1</v>
      </c>
      <c r="S1118">
        <v>1</v>
      </c>
      <c r="T1118">
        <v>1</v>
      </c>
      <c r="U1118" t="e">
        <f t="shared" si="1525"/>
        <v>#VALUE!</v>
      </c>
      <c r="V1118">
        <f t="shared" si="1526"/>
        <v>1635</v>
      </c>
      <c r="W1118">
        <f t="shared" si="1527"/>
        <v>1775</v>
      </c>
      <c r="X1118">
        <f t="shared" si="1528"/>
        <v>2264</v>
      </c>
      <c r="Y1118" t="e">
        <f t="shared" si="1502"/>
        <v>#VALUE!</v>
      </c>
      <c r="Z1118">
        <f t="shared" si="1503"/>
        <v>281</v>
      </c>
      <c r="AA1118">
        <f t="shared" si="1504"/>
        <v>305</v>
      </c>
      <c r="AB1118" s="8">
        <f t="shared" si="1505"/>
        <v>389</v>
      </c>
      <c r="AC1118" s="213" t="e">
        <f t="shared" si="1541"/>
        <v>#VALUE!</v>
      </c>
      <c r="AD1118" s="213">
        <f t="shared" si="1542"/>
        <v>0.34698281682231541</v>
      </c>
      <c r="AE1118" s="213">
        <f t="shared" si="1543"/>
        <v>0.40719508641664637</v>
      </c>
      <c r="AF1118" s="213">
        <f t="shared" si="1544"/>
        <v>0.65501838280930258</v>
      </c>
      <c r="AG1118" s="167">
        <f t="shared" si="1529"/>
        <v>3.969E-4</v>
      </c>
      <c r="AH1118" s="167">
        <f t="shared" si="1530"/>
        <v>1.7345999999999999</v>
      </c>
      <c r="AI1118" s="167">
        <f t="shared" si="1531"/>
        <v>2</v>
      </c>
      <c r="AJ1118" s="167">
        <f t="shared" si="1532"/>
        <v>3.6734700000000002E-4</v>
      </c>
      <c r="AK1118" s="115">
        <f t="shared" ref="AK1118:AM1118" si="1551">AK922*IF($G1118=10,1,IF($G1118=15,1,IF($G1118=20,1,(1-(($E1118-50)*0.005)))))</f>
        <v>411.84801378696699</v>
      </c>
      <c r="AL1118" s="7">
        <f t="shared" si="1551"/>
        <v>447.08095237792156</v>
      </c>
      <c r="AM1118" s="7">
        <f t="shared" si="1551"/>
        <v>570.24</v>
      </c>
      <c r="AN1118">
        <v>1</v>
      </c>
      <c r="AO1118">
        <v>1</v>
      </c>
      <c r="AP1118">
        <v>1</v>
      </c>
      <c r="AQ1118">
        <f t="shared" si="1534"/>
        <v>464</v>
      </c>
      <c r="AR1118">
        <f t="shared" si="1534"/>
        <v>503</v>
      </c>
      <c r="AS1118">
        <f t="shared" si="1488"/>
        <v>642</v>
      </c>
      <c r="AT1118">
        <f t="shared" si="1507"/>
        <v>200</v>
      </c>
      <c r="AU1118">
        <f t="shared" si="1508"/>
        <v>216</v>
      </c>
      <c r="AV1118" s="8">
        <f t="shared" si="1509"/>
        <v>276</v>
      </c>
      <c r="AW1118" s="213">
        <f t="shared" si="1546"/>
        <v>0.17877514448856552</v>
      </c>
      <c r="AX1118" s="213">
        <f t="shared" si="1547"/>
        <v>0.20770324097114895</v>
      </c>
      <c r="AY1118" s="213">
        <f t="shared" si="1548"/>
        <v>0.33503355154436709</v>
      </c>
      <c r="AZ1118" s="119">
        <f t="shared" si="1462"/>
        <v>0.4</v>
      </c>
      <c r="BA1118" s="1">
        <v>12.2</v>
      </c>
      <c r="BB1118">
        <v>13.7</v>
      </c>
      <c r="BC1118">
        <v>22</v>
      </c>
      <c r="BE1118">
        <v>2106</v>
      </c>
      <c r="BG1118" s="123">
        <f t="shared" si="1535"/>
        <v>0.9</v>
      </c>
      <c r="BJ1118">
        <v>0</v>
      </c>
      <c r="BK1118">
        <v>10.9</v>
      </c>
      <c r="BL1118">
        <v>12.7</v>
      </c>
      <c r="BM1118">
        <v>21.85</v>
      </c>
      <c r="BO1118">
        <f t="shared" ref="BO1118:BQ1181" si="1552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118">
        <f t="shared" si="1552"/>
        <v>1</v>
      </c>
      <c r="BQ1118">
        <f t="shared" si="1552"/>
        <v>1</v>
      </c>
      <c r="BR1118">
        <f t="shared" si="1536"/>
        <v>464</v>
      </c>
      <c r="BS1118">
        <f t="shared" si="1549"/>
        <v>503</v>
      </c>
      <c r="BT1118">
        <f t="shared" si="1550"/>
        <v>642</v>
      </c>
      <c r="BV1118">
        <f t="shared" si="1537"/>
        <v>0</v>
      </c>
      <c r="BW1118">
        <f t="shared" si="1538"/>
        <v>0</v>
      </c>
      <c r="BX1118">
        <f t="shared" si="1539"/>
        <v>0</v>
      </c>
      <c r="BY1118">
        <f t="shared" si="1516"/>
        <v>1</v>
      </c>
    </row>
    <row r="1119" spans="1:77" x14ac:dyDescent="0.25">
      <c r="A1119" t="str">
        <f t="shared" si="1540"/>
        <v>36011</v>
      </c>
      <c r="D1119">
        <v>3</v>
      </c>
      <c r="E1119">
        <v>60</v>
      </c>
      <c r="F1119">
        <v>40.5</v>
      </c>
      <c r="G1119">
        <v>11</v>
      </c>
      <c r="H1119">
        <v>11.5</v>
      </c>
      <c r="I1119">
        <v>0</v>
      </c>
      <c r="J1119">
        <v>26</v>
      </c>
      <c r="K1119">
        <v>30</v>
      </c>
      <c r="L1119">
        <v>46</v>
      </c>
      <c r="M1119" s="115">
        <f t="shared" si="1524"/>
        <v>1828.5200000000002</v>
      </c>
      <c r="N1119" s="7">
        <v>4030.7284303866513</v>
      </c>
      <c r="O1119" s="7">
        <v>4375.55079813051</v>
      </c>
      <c r="P1119" s="7">
        <v>5580.9</v>
      </c>
      <c r="Q1119" s="121" t="s">
        <v>392</v>
      </c>
      <c r="R1119">
        <v>1</v>
      </c>
      <c r="S1119">
        <v>1</v>
      </c>
      <c r="T1119">
        <v>1</v>
      </c>
      <c r="U1119" t="e">
        <f t="shared" si="1525"/>
        <v>#VALUE!</v>
      </c>
      <c r="V1119">
        <f t="shared" si="1526"/>
        <v>2218</v>
      </c>
      <c r="W1119">
        <f t="shared" si="1527"/>
        <v>2408</v>
      </c>
      <c r="X1119">
        <f t="shared" si="1528"/>
        <v>3071</v>
      </c>
      <c r="Y1119" t="e">
        <f t="shared" si="1502"/>
        <v>#VALUE!</v>
      </c>
      <c r="Z1119">
        <f t="shared" si="1503"/>
        <v>382</v>
      </c>
      <c r="AA1119">
        <f t="shared" si="1504"/>
        <v>414</v>
      </c>
      <c r="AB1119" s="8">
        <f t="shared" si="1505"/>
        <v>528</v>
      </c>
      <c r="AC1119" s="213" t="e">
        <f t="shared" si="1541"/>
        <v>#VALUE!</v>
      </c>
      <c r="AD1119" s="213">
        <f t="shared" si="1542"/>
        <v>1.0349510405785454</v>
      </c>
      <c r="AE1119" s="213">
        <f t="shared" si="1543"/>
        <v>1.210306748266057</v>
      </c>
      <c r="AF1119" s="213">
        <f t="shared" si="1544"/>
        <v>1.9436414458674167</v>
      </c>
      <c r="AG1119" s="167">
        <f t="shared" si="1529"/>
        <v>3.969E-4</v>
      </c>
      <c r="AH1119" s="167">
        <f t="shared" si="1530"/>
        <v>1.7345999999999999</v>
      </c>
      <c r="AI1119" s="167">
        <f t="shared" si="1531"/>
        <v>4</v>
      </c>
      <c r="AJ1119" s="167">
        <f t="shared" si="1532"/>
        <v>5.7428799999999995E-4</v>
      </c>
      <c r="AK1119" s="115">
        <f t="shared" ref="AK1119:AM1119" si="1553">AK923*IF($G1119=10,1,IF($G1119=15,1,IF($G1119=20,1,(1-(($E1119-50)*0.005)))))</f>
        <v>641.34797942422142</v>
      </c>
      <c r="AL1119" s="7">
        <f t="shared" si="1553"/>
        <v>696.21427285783432</v>
      </c>
      <c r="AM1119" s="7">
        <f t="shared" si="1553"/>
        <v>888.00299999999993</v>
      </c>
      <c r="AN1119">
        <v>1</v>
      </c>
      <c r="AO1119">
        <v>1</v>
      </c>
      <c r="AP1119">
        <v>1</v>
      </c>
      <c r="AQ1119">
        <f t="shared" si="1534"/>
        <v>722</v>
      </c>
      <c r="AR1119">
        <f t="shared" si="1534"/>
        <v>784</v>
      </c>
      <c r="AS1119">
        <f t="shared" si="1488"/>
        <v>1000</v>
      </c>
      <c r="AT1119">
        <f t="shared" si="1507"/>
        <v>310</v>
      </c>
      <c r="AU1119">
        <f t="shared" si="1508"/>
        <v>337</v>
      </c>
      <c r="AV1119" s="8">
        <f t="shared" si="1509"/>
        <v>430</v>
      </c>
      <c r="AW1119" s="213">
        <f t="shared" si="1546"/>
        <v>0.68959987978458281</v>
      </c>
      <c r="AX1119" s="213">
        <f t="shared" si="1547"/>
        <v>0.81110171503380502</v>
      </c>
      <c r="AY1119" s="213">
        <f t="shared" si="1548"/>
        <v>1.3030108053187017</v>
      </c>
      <c r="AZ1119" s="119">
        <f t="shared" si="1462"/>
        <v>0.8</v>
      </c>
      <c r="BA1119" s="1">
        <v>12.2</v>
      </c>
      <c r="BB1119">
        <v>13.7</v>
      </c>
      <c r="BC1119">
        <v>22</v>
      </c>
      <c r="BE1119">
        <v>2689</v>
      </c>
      <c r="BG1119" s="123">
        <f t="shared" si="1535"/>
        <v>0.68</v>
      </c>
      <c r="BJ1119">
        <v>0</v>
      </c>
      <c r="BK1119">
        <v>10.9</v>
      </c>
      <c r="BL1119">
        <v>12.7</v>
      </c>
      <c r="BM1119">
        <v>21.85</v>
      </c>
      <c r="BO1119">
        <f t="shared" si="1552"/>
        <v>1</v>
      </c>
      <c r="BP1119">
        <f t="shared" si="1552"/>
        <v>1</v>
      </c>
      <c r="BQ1119">
        <f t="shared" si="1552"/>
        <v>1</v>
      </c>
      <c r="BR1119">
        <f t="shared" si="1536"/>
        <v>722</v>
      </c>
      <c r="BS1119">
        <f t="shared" si="1549"/>
        <v>784</v>
      </c>
      <c r="BT1119">
        <f t="shared" si="1550"/>
        <v>1000</v>
      </c>
      <c r="BV1119">
        <f t="shared" si="1537"/>
        <v>0</v>
      </c>
      <c r="BW1119">
        <f t="shared" si="1538"/>
        <v>0</v>
      </c>
      <c r="BX1119">
        <f t="shared" si="1539"/>
        <v>0</v>
      </c>
      <c r="BY1119">
        <f t="shared" si="1516"/>
        <v>1</v>
      </c>
    </row>
    <row r="1120" spans="1:77" x14ac:dyDescent="0.25">
      <c r="A1120" t="str">
        <f t="shared" si="1540"/>
        <v>36015</v>
      </c>
      <c r="D1120">
        <v>3</v>
      </c>
      <c r="E1120">
        <v>60</v>
      </c>
      <c r="F1120">
        <v>40.5</v>
      </c>
      <c r="G1120">
        <v>15</v>
      </c>
      <c r="H1120">
        <v>16.5</v>
      </c>
      <c r="I1120">
        <v>0</v>
      </c>
      <c r="J1120">
        <v>26</v>
      </c>
      <c r="K1120">
        <v>30</v>
      </c>
      <c r="L1120">
        <v>46.4</v>
      </c>
      <c r="M1120" s="115">
        <f t="shared" si="1524"/>
        <v>2687.2000000000003</v>
      </c>
      <c r="N1120" s="7">
        <v>3233.3460619053994</v>
      </c>
      <c r="O1120" s="7">
        <v>3452.1364439366635</v>
      </c>
      <c r="P1120" s="7">
        <v>4920.8599999999997</v>
      </c>
      <c r="Q1120" s="121" t="s">
        <v>392</v>
      </c>
      <c r="R1120">
        <v>1</v>
      </c>
      <c r="S1120">
        <v>1</v>
      </c>
      <c r="T1120">
        <v>1</v>
      </c>
      <c r="U1120" t="e">
        <f t="shared" si="1525"/>
        <v>#VALUE!</v>
      </c>
      <c r="V1120">
        <f t="shared" si="1526"/>
        <v>1779</v>
      </c>
      <c r="W1120">
        <f t="shared" si="1527"/>
        <v>1900</v>
      </c>
      <c r="X1120">
        <f t="shared" si="1528"/>
        <v>2708</v>
      </c>
      <c r="Y1120" t="e">
        <f t="shared" si="1502"/>
        <v>#VALUE!</v>
      </c>
      <c r="Z1120">
        <f t="shared" si="1503"/>
        <v>306</v>
      </c>
      <c r="AA1120">
        <f t="shared" si="1504"/>
        <v>327</v>
      </c>
      <c r="AB1120" s="8">
        <f t="shared" si="1505"/>
        <v>466</v>
      </c>
      <c r="AC1120" s="213" t="e">
        <f t="shared" si="1541"/>
        <v>#VALUE!</v>
      </c>
      <c r="AD1120" s="213">
        <f t="shared" si="1542"/>
        <v>0.45970593131218523</v>
      </c>
      <c r="AE1120" s="213">
        <f t="shared" si="1543"/>
        <v>0.52422337218425841</v>
      </c>
      <c r="AF1120" s="213">
        <f t="shared" si="1544"/>
        <v>1.0569980477051404</v>
      </c>
      <c r="AG1120" s="167">
        <f t="shared" si="1529"/>
        <v>2.0829999999999999E-4</v>
      </c>
      <c r="AH1120" s="167">
        <f t="shared" si="1530"/>
        <v>1.724</v>
      </c>
      <c r="AI1120" s="167">
        <f t="shared" si="1531"/>
        <v>2</v>
      </c>
      <c r="AJ1120" s="167">
        <f t="shared" si="1532"/>
        <v>4.6182900000000003E-4</v>
      </c>
      <c r="AK1120" s="115">
        <f t="shared" ref="AK1120:AM1120" si="1554">AK924*IF($G1120=10,1,IF($G1120=15,1,IF($G1120=20,1,(1-(($E1120-50)*0.005)))))</f>
        <v>420.6820520547858</v>
      </c>
      <c r="AL1120" s="7">
        <f t="shared" si="1554"/>
        <v>449.14828645115074</v>
      </c>
      <c r="AM1120" s="7">
        <f t="shared" si="1554"/>
        <v>640.24</v>
      </c>
      <c r="AN1120">
        <v>1</v>
      </c>
      <c r="AO1120">
        <v>1</v>
      </c>
      <c r="AP1120">
        <v>1</v>
      </c>
      <c r="AQ1120">
        <f t="shared" si="1534"/>
        <v>474</v>
      </c>
      <c r="AR1120">
        <f t="shared" si="1534"/>
        <v>506</v>
      </c>
      <c r="AS1120">
        <f t="shared" si="1488"/>
        <v>721</v>
      </c>
      <c r="AT1120">
        <f t="shared" si="1507"/>
        <v>204</v>
      </c>
      <c r="AU1120">
        <f t="shared" si="1508"/>
        <v>218</v>
      </c>
      <c r="AV1120" s="8">
        <f t="shared" si="1509"/>
        <v>310</v>
      </c>
      <c r="AW1120" s="213">
        <f t="shared" si="1546"/>
        <v>0.20620391854991088</v>
      </c>
      <c r="AX1120" s="213">
        <f t="shared" si="1547"/>
        <v>0.23510749134140141</v>
      </c>
      <c r="AY1120" s="213">
        <f t="shared" si="1548"/>
        <v>0.47167104632007711</v>
      </c>
      <c r="AZ1120" s="119">
        <f t="shared" si="1462"/>
        <v>0.6</v>
      </c>
      <c r="BA1120" s="1">
        <v>11.5</v>
      </c>
      <c r="BB1120">
        <v>12.8</v>
      </c>
      <c r="BC1120">
        <v>19.600000000000001</v>
      </c>
      <c r="BE1120">
        <v>3359</v>
      </c>
      <c r="BG1120" s="123">
        <f t="shared" si="1535"/>
        <v>0.8</v>
      </c>
      <c r="BJ1120">
        <v>0</v>
      </c>
      <c r="BK1120">
        <v>10</v>
      </c>
      <c r="BL1120">
        <v>11.8</v>
      </c>
      <c r="BM1120">
        <v>21.85</v>
      </c>
      <c r="BO1120">
        <f t="shared" si="1552"/>
        <v>1</v>
      </c>
      <c r="BP1120">
        <f t="shared" si="1552"/>
        <v>1</v>
      </c>
      <c r="BQ1120">
        <f t="shared" si="1552"/>
        <v>1</v>
      </c>
      <c r="BR1120">
        <f t="shared" si="1536"/>
        <v>474</v>
      </c>
      <c r="BS1120">
        <f t="shared" si="1549"/>
        <v>506</v>
      </c>
      <c r="BT1120">
        <f t="shared" si="1550"/>
        <v>721</v>
      </c>
      <c r="BV1120">
        <f t="shared" si="1537"/>
        <v>0</v>
      </c>
      <c r="BW1120">
        <f t="shared" si="1538"/>
        <v>0</v>
      </c>
      <c r="BX1120">
        <f t="shared" si="1539"/>
        <v>0</v>
      </c>
      <c r="BY1120">
        <f t="shared" si="1516"/>
        <v>1</v>
      </c>
    </row>
    <row r="1121" spans="1:77" x14ac:dyDescent="0.25">
      <c r="A1121" t="str">
        <f t="shared" si="1540"/>
        <v>36016</v>
      </c>
      <c r="D1121">
        <v>3</v>
      </c>
      <c r="E1121">
        <v>60</v>
      </c>
      <c r="F1121">
        <v>40.5</v>
      </c>
      <c r="G1121">
        <v>16</v>
      </c>
      <c r="H1121">
        <v>16.5</v>
      </c>
      <c r="I1121">
        <v>0</v>
      </c>
      <c r="J1121">
        <v>26</v>
      </c>
      <c r="K1121">
        <v>30</v>
      </c>
      <c r="L1121">
        <v>46.4</v>
      </c>
      <c r="M1121" s="115">
        <f t="shared" si="1524"/>
        <v>2550.6800000000003</v>
      </c>
      <c r="N1121" s="7">
        <v>4843.4549704976926</v>
      </c>
      <c r="O1121" s="7">
        <v>5171.1963699821436</v>
      </c>
      <c r="P1121" s="7">
        <v>7371.3</v>
      </c>
      <c r="Q1121" s="121" t="s">
        <v>392</v>
      </c>
      <c r="R1121">
        <v>1</v>
      </c>
      <c r="S1121">
        <v>1</v>
      </c>
      <c r="T1121">
        <v>1</v>
      </c>
      <c r="U1121" t="e">
        <f t="shared" si="1525"/>
        <v>#VALUE!</v>
      </c>
      <c r="V1121">
        <f t="shared" si="1526"/>
        <v>2666</v>
      </c>
      <c r="W1121">
        <f t="shared" si="1527"/>
        <v>2846</v>
      </c>
      <c r="X1121">
        <f t="shared" si="1528"/>
        <v>4057</v>
      </c>
      <c r="Y1121" t="e">
        <f t="shared" si="1502"/>
        <v>#VALUE!</v>
      </c>
      <c r="Z1121">
        <f t="shared" si="1503"/>
        <v>459</v>
      </c>
      <c r="AA1121">
        <f t="shared" si="1504"/>
        <v>490</v>
      </c>
      <c r="AB1121" s="8">
        <f t="shared" si="1505"/>
        <v>698</v>
      </c>
      <c r="AC1121" s="213" t="e">
        <f t="shared" si="1541"/>
        <v>#VALUE!</v>
      </c>
      <c r="AD1121" s="213">
        <f t="shared" si="1542"/>
        <v>3.0201818551419501</v>
      </c>
      <c r="AE1121" s="213">
        <f t="shared" si="1543"/>
        <v>3.4389688722080498</v>
      </c>
      <c r="AF1121" s="213">
        <f t="shared" si="1544"/>
        <v>6.9477207969727885</v>
      </c>
      <c r="AG1121" s="167">
        <f t="shared" si="1529"/>
        <v>2.0829999999999999E-4</v>
      </c>
      <c r="AH1121" s="167">
        <f t="shared" si="1530"/>
        <v>1.724</v>
      </c>
      <c r="AI1121" s="167">
        <f t="shared" si="1531"/>
        <v>4</v>
      </c>
      <c r="AJ1121" s="167">
        <f t="shared" si="1532"/>
        <v>1.392796E-3</v>
      </c>
      <c r="AK1121" s="115">
        <f t="shared" ref="AK1121:AM1121" si="1555">AK925*IF($G1121=10,1,IF($G1121=15,1,IF($G1121=20,1,(1-(($E1121-50)*0.005)))))</f>
        <v>651.99344496229935</v>
      </c>
      <c r="AL1121" s="7">
        <f t="shared" si="1555"/>
        <v>696.11179548031294</v>
      </c>
      <c r="AM1121" s="7">
        <f t="shared" si="1555"/>
        <v>992.27499999999998</v>
      </c>
      <c r="AN1121">
        <v>1</v>
      </c>
      <c r="AO1121">
        <v>1</v>
      </c>
      <c r="AP1121">
        <v>1</v>
      </c>
      <c r="AQ1121">
        <f t="shared" si="1534"/>
        <v>734</v>
      </c>
      <c r="AR1121">
        <f t="shared" si="1534"/>
        <v>784</v>
      </c>
      <c r="AS1121">
        <f t="shared" si="1488"/>
        <v>1117</v>
      </c>
      <c r="AT1121">
        <f t="shared" si="1507"/>
        <v>316</v>
      </c>
      <c r="AU1121">
        <f t="shared" si="1508"/>
        <v>337</v>
      </c>
      <c r="AV1121" s="8">
        <f t="shared" si="1509"/>
        <v>480</v>
      </c>
      <c r="AW1121" s="213">
        <f t="shared" si="1546"/>
        <v>1.4389023476904499</v>
      </c>
      <c r="AX1121" s="213">
        <f t="shared" si="1547"/>
        <v>1.6349836167262266</v>
      </c>
      <c r="AY1121" s="213">
        <f t="shared" si="1548"/>
        <v>3.3009209270565898</v>
      </c>
      <c r="AZ1121" s="119">
        <f t="shared" si="1462"/>
        <v>1.2</v>
      </c>
      <c r="BA1121" s="1">
        <v>11.5</v>
      </c>
      <c r="BB1121">
        <v>12.8</v>
      </c>
      <c r="BC1121">
        <v>19.600000000000001</v>
      </c>
      <c r="BE1121">
        <v>3751</v>
      </c>
      <c r="BG1121" s="123">
        <f t="shared" si="1535"/>
        <v>0.68</v>
      </c>
      <c r="BJ1121">
        <v>0</v>
      </c>
      <c r="BK1121">
        <v>10</v>
      </c>
      <c r="BL1121">
        <v>11.8</v>
      </c>
      <c r="BM1121">
        <v>21.85</v>
      </c>
      <c r="BO1121">
        <f t="shared" si="1552"/>
        <v>1</v>
      </c>
      <c r="BP1121">
        <f t="shared" si="1552"/>
        <v>1</v>
      </c>
      <c r="BQ1121">
        <f t="shared" si="1552"/>
        <v>1</v>
      </c>
      <c r="BR1121">
        <f t="shared" si="1536"/>
        <v>734</v>
      </c>
      <c r="BS1121">
        <f t="shared" si="1549"/>
        <v>784</v>
      </c>
      <c r="BT1121">
        <f t="shared" si="1550"/>
        <v>1117</v>
      </c>
      <c r="BV1121">
        <f t="shared" si="1537"/>
        <v>0</v>
      </c>
      <c r="BW1121">
        <f t="shared" si="1538"/>
        <v>0</v>
      </c>
      <c r="BX1121">
        <f t="shared" si="1539"/>
        <v>0</v>
      </c>
      <c r="BY1121">
        <f t="shared" si="1516"/>
        <v>1</v>
      </c>
    </row>
    <row r="1122" spans="1:77" x14ac:dyDescent="0.25">
      <c r="A1122" t="str">
        <f t="shared" si="1540"/>
        <v>36020</v>
      </c>
      <c r="D1122">
        <v>3</v>
      </c>
      <c r="E1122">
        <v>60</v>
      </c>
      <c r="F1122">
        <v>40.5</v>
      </c>
      <c r="G1122">
        <v>20</v>
      </c>
      <c r="H1122">
        <v>21.5</v>
      </c>
      <c r="I1122">
        <v>0</v>
      </c>
      <c r="J1122">
        <v>26</v>
      </c>
      <c r="K1122">
        <v>30</v>
      </c>
      <c r="L1122">
        <v>46.4</v>
      </c>
      <c r="M1122" s="115">
        <f t="shared" si="1524"/>
        <v>3755.2000000000003</v>
      </c>
      <c r="N1122" s="7">
        <v>4497.8275192555193</v>
      </c>
      <c r="O1122" s="7">
        <v>4882.6094666576164</v>
      </c>
      <c r="P1122" s="7">
        <v>6227.64</v>
      </c>
      <c r="Q1122" s="121" t="s">
        <v>392</v>
      </c>
      <c r="R1122">
        <v>1</v>
      </c>
      <c r="S1122">
        <v>1</v>
      </c>
      <c r="T1122">
        <v>1</v>
      </c>
      <c r="U1122" t="e">
        <f t="shared" si="1525"/>
        <v>#VALUE!</v>
      </c>
      <c r="V1122">
        <f t="shared" si="1526"/>
        <v>2475</v>
      </c>
      <c r="W1122">
        <f t="shared" si="1527"/>
        <v>2687</v>
      </c>
      <c r="X1122">
        <f t="shared" si="1528"/>
        <v>3427</v>
      </c>
      <c r="Y1122" t="e">
        <f t="shared" si="1502"/>
        <v>#VALUE!</v>
      </c>
      <c r="Z1122">
        <f t="shared" si="1503"/>
        <v>426</v>
      </c>
      <c r="AA1122">
        <f t="shared" si="1504"/>
        <v>462</v>
      </c>
      <c r="AB1122" s="8">
        <f t="shared" si="1505"/>
        <v>589</v>
      </c>
      <c r="AC1122" s="213" t="e">
        <f t="shared" si="1541"/>
        <v>#VALUE!</v>
      </c>
      <c r="AD1122" s="213">
        <f t="shared" si="1542"/>
        <v>0.7082177779901998</v>
      </c>
      <c r="AE1122" s="213">
        <f t="shared" si="1543"/>
        <v>0.8319659621933001</v>
      </c>
      <c r="AF1122" s="213">
        <f t="shared" si="1544"/>
        <v>1.3475443398067271</v>
      </c>
      <c r="AG1122" s="167">
        <f t="shared" si="1529"/>
        <v>1.2760000000000001E-4</v>
      </c>
      <c r="AH1122" s="167">
        <f t="shared" si="1530"/>
        <v>1.7219</v>
      </c>
      <c r="AI1122" s="167">
        <f t="shared" si="1531"/>
        <v>2</v>
      </c>
      <c r="AJ1122" s="167">
        <f t="shared" si="1532"/>
        <v>3.76611E-4</v>
      </c>
      <c r="AK1122" s="115">
        <f t="shared" ref="AK1122:AM1122" si="1556">AK926*IF($G1122=10,1,IF($G1122=15,1,IF($G1122=20,1,(1-(($E1122-50)*0.005)))))</f>
        <v>526.1057925837863</v>
      </c>
      <c r="AL1122" s="7">
        <f t="shared" si="1556"/>
        <v>571.11330132956857</v>
      </c>
      <c r="AM1122" s="7">
        <f t="shared" si="1556"/>
        <v>728.44</v>
      </c>
      <c r="AN1122">
        <v>1</v>
      </c>
      <c r="AO1122">
        <v>1</v>
      </c>
      <c r="AP1122">
        <v>1</v>
      </c>
      <c r="AQ1122">
        <f t="shared" si="1534"/>
        <v>592</v>
      </c>
      <c r="AR1122">
        <f t="shared" si="1534"/>
        <v>643</v>
      </c>
      <c r="AS1122">
        <f t="shared" si="1488"/>
        <v>820</v>
      </c>
      <c r="AT1122">
        <f t="shared" si="1507"/>
        <v>255</v>
      </c>
      <c r="AU1122">
        <f t="shared" si="1508"/>
        <v>276</v>
      </c>
      <c r="AV1122" s="8">
        <f t="shared" si="1509"/>
        <v>353</v>
      </c>
      <c r="AW1122" s="213">
        <f t="shared" si="1546"/>
        <v>0.25587503543008999</v>
      </c>
      <c r="AX1122" s="213">
        <f t="shared" si="1547"/>
        <v>0.29934951635977131</v>
      </c>
      <c r="AY1122" s="213">
        <f t="shared" si="1548"/>
        <v>0.48770794125626354</v>
      </c>
      <c r="AZ1122" s="119">
        <f t="shared" si="1462"/>
        <v>0.8</v>
      </c>
      <c r="BA1122" s="1">
        <v>11.5</v>
      </c>
      <c r="BB1122">
        <v>12.8</v>
      </c>
      <c r="BC1122">
        <v>19.600000000000001</v>
      </c>
      <c r="BE1122">
        <v>4694</v>
      </c>
      <c r="BG1122" s="123">
        <f t="shared" si="1535"/>
        <v>0.8</v>
      </c>
      <c r="BJ1122">
        <v>0</v>
      </c>
      <c r="BK1122">
        <v>10</v>
      </c>
      <c r="BL1122">
        <v>11.8</v>
      </c>
      <c r="BM1122">
        <v>21.85</v>
      </c>
      <c r="BO1122">
        <f t="shared" si="1552"/>
        <v>1</v>
      </c>
      <c r="BP1122">
        <f t="shared" si="1552"/>
        <v>1</v>
      </c>
      <c r="BQ1122">
        <f t="shared" si="1552"/>
        <v>1</v>
      </c>
      <c r="BR1122">
        <f t="shared" si="1536"/>
        <v>592</v>
      </c>
      <c r="BS1122">
        <f t="shared" si="1549"/>
        <v>643</v>
      </c>
      <c r="BT1122">
        <f t="shared" si="1550"/>
        <v>820</v>
      </c>
      <c r="BV1122">
        <f t="shared" si="1537"/>
        <v>0</v>
      </c>
      <c r="BW1122">
        <f t="shared" si="1538"/>
        <v>0</v>
      </c>
      <c r="BX1122">
        <f t="shared" si="1539"/>
        <v>0</v>
      </c>
      <c r="BY1122">
        <f t="shared" si="1516"/>
        <v>1</v>
      </c>
    </row>
    <row r="1123" spans="1:77" x14ac:dyDescent="0.25">
      <c r="A1123" t="str">
        <f t="shared" si="1540"/>
        <v>36021</v>
      </c>
      <c r="D1123">
        <v>3</v>
      </c>
      <c r="E1123">
        <v>60</v>
      </c>
      <c r="F1123">
        <v>40.5</v>
      </c>
      <c r="G1123">
        <v>21</v>
      </c>
      <c r="H1123">
        <v>21.5</v>
      </c>
      <c r="I1123">
        <v>0</v>
      </c>
      <c r="J1123">
        <v>26</v>
      </c>
      <c r="K1123">
        <v>30</v>
      </c>
      <c r="L1123">
        <v>46.4</v>
      </c>
      <c r="M1123" s="115">
        <f t="shared" si="1524"/>
        <v>4150.4000000000005</v>
      </c>
      <c r="N1123" s="7">
        <v>6016.7573462820046</v>
      </c>
      <c r="O1123" s="7">
        <v>6423.892435808023</v>
      </c>
      <c r="P1123" s="7">
        <v>9156.9599999999991</v>
      </c>
      <c r="Q1123" s="121" t="s">
        <v>392</v>
      </c>
      <c r="R1123">
        <v>1</v>
      </c>
      <c r="S1123">
        <v>1</v>
      </c>
      <c r="T1123">
        <v>1</v>
      </c>
      <c r="U1123" t="e">
        <f t="shared" si="1525"/>
        <v>#VALUE!</v>
      </c>
      <c r="V1123">
        <f t="shared" si="1526"/>
        <v>3311</v>
      </c>
      <c r="W1123">
        <f t="shared" si="1527"/>
        <v>3535</v>
      </c>
      <c r="X1123">
        <f t="shared" si="1528"/>
        <v>5039</v>
      </c>
      <c r="Y1123" t="e">
        <f t="shared" si="1502"/>
        <v>#VALUE!</v>
      </c>
      <c r="Z1123">
        <f t="shared" si="1503"/>
        <v>569</v>
      </c>
      <c r="AA1123">
        <f t="shared" si="1504"/>
        <v>608</v>
      </c>
      <c r="AB1123" s="8">
        <f t="shared" si="1505"/>
        <v>867</v>
      </c>
      <c r="AC1123" s="213" t="e">
        <f t="shared" si="1541"/>
        <v>#VALUE!</v>
      </c>
      <c r="AD1123" s="213">
        <f t="shared" si="1542"/>
        <v>1.7579979760806306</v>
      </c>
      <c r="AE1123" s="213">
        <f t="shared" si="1543"/>
        <v>2.0046091099123653</v>
      </c>
      <c r="AF1123" s="213">
        <f t="shared" si="1544"/>
        <v>4.0491507609956994</v>
      </c>
      <c r="AG1123" s="167">
        <f t="shared" si="1529"/>
        <v>1.2760000000000001E-4</v>
      </c>
      <c r="AH1123" s="167">
        <f t="shared" si="1530"/>
        <v>1.7219</v>
      </c>
      <c r="AI1123" s="167">
        <f t="shared" si="1531"/>
        <v>4</v>
      </c>
      <c r="AJ1123" s="167">
        <f t="shared" si="1532"/>
        <v>5.1420100000000005E-4</v>
      </c>
      <c r="AK1123" s="115">
        <f t="shared" ref="AK1123:AM1123" si="1557">AK927*IF($G1123=10,1,IF($G1123=15,1,IF($G1123=20,1,(1-(($E1123-50)*0.005)))))</f>
        <v>712.61728735075178</v>
      </c>
      <c r="AL1123" s="7">
        <f t="shared" si="1557"/>
        <v>760.83786305048818</v>
      </c>
      <c r="AM1123" s="7">
        <f t="shared" si="1557"/>
        <v>1084.539</v>
      </c>
      <c r="AN1123">
        <v>1</v>
      </c>
      <c r="AO1123">
        <v>1</v>
      </c>
      <c r="AP1123">
        <v>1</v>
      </c>
      <c r="AQ1123">
        <f t="shared" si="1534"/>
        <v>803</v>
      </c>
      <c r="AR1123">
        <f t="shared" si="1534"/>
        <v>857</v>
      </c>
      <c r="AS1123">
        <f t="shared" si="1488"/>
        <v>1221</v>
      </c>
      <c r="AT1123">
        <f t="shared" si="1507"/>
        <v>345</v>
      </c>
      <c r="AU1123">
        <f t="shared" si="1508"/>
        <v>369</v>
      </c>
      <c r="AV1123" s="8">
        <f t="shared" si="1509"/>
        <v>525</v>
      </c>
      <c r="AW1123" s="213">
        <f t="shared" si="1546"/>
        <v>0.65324020997157783</v>
      </c>
      <c r="AX1123" s="213">
        <f t="shared" si="1547"/>
        <v>0.74615401733576336</v>
      </c>
      <c r="AY1123" s="213">
        <f t="shared" si="1548"/>
        <v>1.4990608759715796</v>
      </c>
      <c r="AZ1123" s="119">
        <f t="shared" si="1462"/>
        <v>1.6</v>
      </c>
      <c r="BA1123" s="1">
        <v>11.5</v>
      </c>
      <c r="BB1123">
        <v>12.8</v>
      </c>
      <c r="BC1123">
        <v>19.600000000000001</v>
      </c>
      <c r="BE1123">
        <v>5188</v>
      </c>
      <c r="BG1123" s="123">
        <f t="shared" si="1535"/>
        <v>0.8</v>
      </c>
      <c r="BJ1123">
        <v>0</v>
      </c>
      <c r="BK1123">
        <v>10</v>
      </c>
      <c r="BL1123">
        <v>11.8</v>
      </c>
      <c r="BM1123">
        <v>21.85</v>
      </c>
      <c r="BO1123">
        <f t="shared" si="1552"/>
        <v>1</v>
      </c>
      <c r="BP1123">
        <f t="shared" si="1552"/>
        <v>1</v>
      </c>
      <c r="BQ1123">
        <f t="shared" si="1552"/>
        <v>1</v>
      </c>
      <c r="BR1123">
        <f t="shared" si="1536"/>
        <v>803</v>
      </c>
      <c r="BS1123">
        <f t="shared" si="1549"/>
        <v>857</v>
      </c>
      <c r="BT1123">
        <f t="shared" si="1550"/>
        <v>1221</v>
      </c>
      <c r="BV1123">
        <f t="shared" si="1537"/>
        <v>0</v>
      </c>
      <c r="BW1123">
        <f t="shared" si="1538"/>
        <v>0</v>
      </c>
      <c r="BX1123">
        <f t="shared" si="1539"/>
        <v>0</v>
      </c>
      <c r="BY1123">
        <f t="shared" si="1516"/>
        <v>1</v>
      </c>
    </row>
    <row r="1124" spans="1:77" x14ac:dyDescent="0.25">
      <c r="A1124" t="str">
        <f t="shared" si="1540"/>
        <v>36010</v>
      </c>
      <c r="D1124">
        <v>3</v>
      </c>
      <c r="E1124">
        <v>60</v>
      </c>
      <c r="F1124">
        <v>40.5</v>
      </c>
      <c r="G1124">
        <v>10</v>
      </c>
      <c r="H1124">
        <v>11.5</v>
      </c>
      <c r="I1124">
        <v>0</v>
      </c>
      <c r="J1124">
        <v>26</v>
      </c>
      <c r="K1124">
        <v>30</v>
      </c>
      <c r="L1124">
        <v>46.5</v>
      </c>
      <c r="M1124" s="115">
        <f t="shared" si="1524"/>
        <v>2106</v>
      </c>
      <c r="N1124" s="7">
        <v>3259.5785648750903</v>
      </c>
      <c r="O1124" s="7">
        <v>3552.8677924068675</v>
      </c>
      <c r="P1124" s="7">
        <v>4620.9799999999996</v>
      </c>
      <c r="Q1124" s="121" t="s">
        <v>392</v>
      </c>
      <c r="R1124">
        <v>1</v>
      </c>
      <c r="S1124">
        <v>1</v>
      </c>
      <c r="T1124">
        <v>1</v>
      </c>
      <c r="U1124" t="e">
        <f t="shared" si="1525"/>
        <v>#VALUE!</v>
      </c>
      <c r="V1124">
        <f t="shared" si="1526"/>
        <v>1794</v>
      </c>
      <c r="W1124">
        <f t="shared" si="1527"/>
        <v>1955</v>
      </c>
      <c r="X1124">
        <f t="shared" si="1528"/>
        <v>2543</v>
      </c>
      <c r="Y1124" t="e">
        <f t="shared" si="1502"/>
        <v>#VALUE!</v>
      </c>
      <c r="Z1124">
        <f t="shared" si="1503"/>
        <v>309</v>
      </c>
      <c r="AA1124">
        <f t="shared" si="1504"/>
        <v>336</v>
      </c>
      <c r="AB1124" s="8">
        <f t="shared" si="1505"/>
        <v>437</v>
      </c>
      <c r="AC1124" s="213" t="e">
        <f t="shared" si="1541"/>
        <v>#VALUE!</v>
      </c>
      <c r="AD1124" s="213">
        <f t="shared" si="1542"/>
        <v>0.41768945856306539</v>
      </c>
      <c r="AE1124" s="213">
        <f t="shared" si="1543"/>
        <v>0.49195008495529913</v>
      </c>
      <c r="AF1124" s="213">
        <f t="shared" si="1544"/>
        <v>0.82240999987161789</v>
      </c>
      <c r="AG1124" s="167">
        <f t="shared" si="1529"/>
        <v>3.969E-4</v>
      </c>
      <c r="AH1124" s="167">
        <f t="shared" si="1530"/>
        <v>1.7345999999999999</v>
      </c>
      <c r="AI1124" s="167">
        <f t="shared" si="1531"/>
        <v>2</v>
      </c>
      <c r="AJ1124" s="167">
        <f t="shared" si="1532"/>
        <v>3.6734700000000002E-4</v>
      </c>
      <c r="AK1124" s="115">
        <f t="shared" ref="AK1124:AM1124" si="1558">AK928*IF($G1124=10,1,IF($G1124=15,1,IF($G1124=20,1,(1-(($E1124-50)*0.005)))))</f>
        <v>451.89903695786995</v>
      </c>
      <c r="AL1124" s="7">
        <f t="shared" si="1558"/>
        <v>492.55985148767917</v>
      </c>
      <c r="AM1124" s="7">
        <f t="shared" si="1558"/>
        <v>640.64</v>
      </c>
      <c r="AN1124">
        <v>1</v>
      </c>
      <c r="AO1124">
        <v>1</v>
      </c>
      <c r="AP1124">
        <v>1</v>
      </c>
      <c r="AQ1124">
        <f t="shared" si="1534"/>
        <v>509</v>
      </c>
      <c r="AR1124">
        <f t="shared" si="1534"/>
        <v>555</v>
      </c>
      <c r="AS1124">
        <f t="shared" si="1488"/>
        <v>721</v>
      </c>
      <c r="AT1124">
        <f t="shared" si="1507"/>
        <v>219</v>
      </c>
      <c r="AU1124">
        <f t="shared" si="1508"/>
        <v>239</v>
      </c>
      <c r="AV1124" s="8">
        <f t="shared" si="1509"/>
        <v>310</v>
      </c>
      <c r="AW1124" s="213">
        <f t="shared" si="1546"/>
        <v>0.21336356175408014</v>
      </c>
      <c r="AX1124" s="213">
        <f t="shared" si="1547"/>
        <v>0.25300210338936546</v>
      </c>
      <c r="AY1124" s="213">
        <f t="shared" si="1548"/>
        <v>0.42033352123229145</v>
      </c>
      <c r="AZ1124" s="119">
        <f t="shared" si="1462"/>
        <v>0.4</v>
      </c>
      <c r="BA1124" s="1">
        <v>13.4</v>
      </c>
      <c r="BB1124">
        <v>14.8</v>
      </c>
      <c r="BC1124">
        <v>24</v>
      </c>
      <c r="BE1124">
        <v>2340</v>
      </c>
      <c r="BG1124" s="123">
        <f t="shared" si="1535"/>
        <v>0.9</v>
      </c>
      <c r="BJ1124">
        <v>0</v>
      </c>
      <c r="BK1124">
        <v>10.7</v>
      </c>
      <c r="BL1124">
        <v>12.5</v>
      </c>
      <c r="BM1124">
        <v>21.85</v>
      </c>
      <c r="BO1124">
        <f t="shared" si="1552"/>
        <v>1</v>
      </c>
      <c r="BP1124">
        <f t="shared" si="1552"/>
        <v>1</v>
      </c>
      <c r="BQ1124">
        <f t="shared" si="1552"/>
        <v>1</v>
      </c>
      <c r="BR1124">
        <f t="shared" si="1536"/>
        <v>509</v>
      </c>
      <c r="BS1124">
        <f t="shared" si="1549"/>
        <v>555</v>
      </c>
      <c r="BT1124">
        <f t="shared" si="1550"/>
        <v>721</v>
      </c>
      <c r="BV1124">
        <f t="shared" si="1537"/>
        <v>0</v>
      </c>
      <c r="BW1124">
        <f t="shared" si="1538"/>
        <v>0</v>
      </c>
      <c r="BX1124">
        <f t="shared" si="1539"/>
        <v>0</v>
      </c>
      <c r="BY1124">
        <f t="shared" si="1516"/>
        <v>1</v>
      </c>
    </row>
    <row r="1125" spans="1:77" x14ac:dyDescent="0.25">
      <c r="A1125" t="str">
        <f t="shared" si="1540"/>
        <v>36011</v>
      </c>
      <c r="D1125">
        <v>3</v>
      </c>
      <c r="E1125">
        <v>60</v>
      </c>
      <c r="F1125">
        <v>40.5</v>
      </c>
      <c r="G1125">
        <v>11</v>
      </c>
      <c r="H1125">
        <v>11.5</v>
      </c>
      <c r="I1125">
        <v>0</v>
      </c>
      <c r="J1125">
        <v>26</v>
      </c>
      <c r="K1125">
        <v>30</v>
      </c>
      <c r="L1125">
        <v>46.5</v>
      </c>
      <c r="M1125" s="115">
        <f t="shared" si="1524"/>
        <v>2031.8400000000001</v>
      </c>
      <c r="N1125" s="7">
        <v>4422.7050634086982</v>
      </c>
      <c r="O1125" s="7">
        <v>4820.649682883678</v>
      </c>
      <c r="P1125" s="7">
        <v>6269.9</v>
      </c>
      <c r="Q1125" s="121" t="s">
        <v>392</v>
      </c>
      <c r="R1125">
        <v>1</v>
      </c>
      <c r="S1125">
        <v>1</v>
      </c>
      <c r="T1125">
        <v>1</v>
      </c>
      <c r="U1125" t="e">
        <f t="shared" si="1525"/>
        <v>#VALUE!</v>
      </c>
      <c r="V1125">
        <f t="shared" si="1526"/>
        <v>2434</v>
      </c>
      <c r="W1125">
        <f t="shared" si="1527"/>
        <v>2653</v>
      </c>
      <c r="X1125">
        <f t="shared" si="1528"/>
        <v>3451</v>
      </c>
      <c r="Y1125" t="e">
        <f t="shared" si="1502"/>
        <v>#VALUE!</v>
      </c>
      <c r="Z1125">
        <f t="shared" si="1503"/>
        <v>419</v>
      </c>
      <c r="AA1125">
        <f t="shared" si="1504"/>
        <v>456</v>
      </c>
      <c r="AB1125" s="8">
        <f t="shared" si="1505"/>
        <v>594</v>
      </c>
      <c r="AC1125" s="213" t="e">
        <f t="shared" si="1541"/>
        <v>#VALUE!</v>
      </c>
      <c r="AD1125" s="213">
        <f t="shared" si="1542"/>
        <v>1.2389172173696552</v>
      </c>
      <c r="AE1125" s="213">
        <f t="shared" si="1543"/>
        <v>1.4607860503347949</v>
      </c>
      <c r="AF1125" s="213">
        <f t="shared" si="1544"/>
        <v>2.4453286525803555</v>
      </c>
      <c r="AG1125" s="167">
        <f t="shared" si="1529"/>
        <v>3.969E-4</v>
      </c>
      <c r="AH1125" s="167">
        <f t="shared" si="1530"/>
        <v>1.7345999999999999</v>
      </c>
      <c r="AI1125" s="167">
        <f t="shared" si="1531"/>
        <v>4</v>
      </c>
      <c r="AJ1125" s="167">
        <f t="shared" si="1532"/>
        <v>5.7428799999999995E-4</v>
      </c>
      <c r="AK1125" s="115">
        <f t="shared" ref="AK1125:AM1125" si="1559">AK929*IF($G1125=10,1,IF($G1125=15,1,IF($G1125=20,1,(1-(($E1125-50)*0.005)))))</f>
        <v>703.94999999999993</v>
      </c>
      <c r="AL1125" s="7">
        <f t="shared" si="1559"/>
        <v>766.65</v>
      </c>
      <c r="AM1125" s="7">
        <f t="shared" si="1559"/>
        <v>997.5</v>
      </c>
      <c r="AN1125">
        <v>1</v>
      </c>
      <c r="AO1125">
        <v>1</v>
      </c>
      <c r="AP1125">
        <v>1</v>
      </c>
      <c r="AQ1125">
        <f t="shared" si="1534"/>
        <v>793</v>
      </c>
      <c r="AR1125">
        <f t="shared" si="1534"/>
        <v>863</v>
      </c>
      <c r="AS1125">
        <f t="shared" si="1488"/>
        <v>1123</v>
      </c>
      <c r="AT1125">
        <f t="shared" si="1507"/>
        <v>341</v>
      </c>
      <c r="AU1125">
        <f t="shared" si="1508"/>
        <v>371</v>
      </c>
      <c r="AV1125" s="8">
        <f t="shared" si="1509"/>
        <v>483</v>
      </c>
      <c r="AW1125" s="213">
        <f t="shared" si="1546"/>
        <v>0.82992020602138927</v>
      </c>
      <c r="AX1125" s="213">
        <f t="shared" si="1547"/>
        <v>0.97777378914310442</v>
      </c>
      <c r="AY1125" s="213">
        <f t="shared" si="1548"/>
        <v>1.6339569514231467</v>
      </c>
      <c r="AZ1125" s="119">
        <f t="shared" si="1462"/>
        <v>0.8</v>
      </c>
      <c r="BA1125" s="1">
        <v>13.4</v>
      </c>
      <c r="BB1125">
        <v>14.8</v>
      </c>
      <c r="BC1125">
        <v>24</v>
      </c>
      <c r="BE1125">
        <v>2988</v>
      </c>
      <c r="BG1125" s="123">
        <f t="shared" si="1535"/>
        <v>0.68</v>
      </c>
      <c r="BJ1125">
        <v>0</v>
      </c>
      <c r="BK1125">
        <v>10.7</v>
      </c>
      <c r="BL1125">
        <v>12.5</v>
      </c>
      <c r="BM1125">
        <v>21.85</v>
      </c>
      <c r="BO1125">
        <f t="shared" si="1552"/>
        <v>1</v>
      </c>
      <c r="BP1125">
        <f t="shared" si="1552"/>
        <v>1</v>
      </c>
      <c r="BQ1125">
        <f t="shared" si="1552"/>
        <v>1</v>
      </c>
      <c r="BR1125">
        <f t="shared" si="1536"/>
        <v>793</v>
      </c>
      <c r="BS1125">
        <f t="shared" si="1549"/>
        <v>863</v>
      </c>
      <c r="BT1125">
        <f t="shared" si="1550"/>
        <v>1123</v>
      </c>
      <c r="BV1125">
        <f t="shared" si="1537"/>
        <v>0</v>
      </c>
      <c r="BW1125">
        <f t="shared" si="1538"/>
        <v>0</v>
      </c>
      <c r="BX1125">
        <f t="shared" si="1539"/>
        <v>0</v>
      </c>
      <c r="BY1125">
        <f t="shared" si="1516"/>
        <v>1</v>
      </c>
    </row>
    <row r="1126" spans="1:77" x14ac:dyDescent="0.25">
      <c r="A1126" t="str">
        <f t="shared" si="1540"/>
        <v>36015</v>
      </c>
      <c r="D1126">
        <v>3</v>
      </c>
      <c r="E1126">
        <v>60</v>
      </c>
      <c r="F1126">
        <v>40.5</v>
      </c>
      <c r="G1126">
        <v>15</v>
      </c>
      <c r="H1126">
        <v>16.5</v>
      </c>
      <c r="I1126">
        <v>0</v>
      </c>
      <c r="J1126">
        <v>26</v>
      </c>
      <c r="K1126">
        <v>30</v>
      </c>
      <c r="L1126">
        <v>47.1</v>
      </c>
      <c r="M1126" s="115">
        <f t="shared" si="1524"/>
        <v>2985.6000000000004</v>
      </c>
      <c r="N1126" s="7">
        <v>3875.4624109054007</v>
      </c>
      <c r="O1126" s="7">
        <v>4083.4735576056296</v>
      </c>
      <c r="P1126" s="7">
        <v>5893.16</v>
      </c>
      <c r="Q1126" s="121" t="s">
        <v>392</v>
      </c>
      <c r="R1126">
        <v>1</v>
      </c>
      <c r="S1126">
        <v>1</v>
      </c>
      <c r="T1126">
        <v>1</v>
      </c>
      <c r="U1126" t="e">
        <f t="shared" si="1525"/>
        <v>#VALUE!</v>
      </c>
      <c r="V1126">
        <f t="shared" si="1526"/>
        <v>2133</v>
      </c>
      <c r="W1126">
        <f t="shared" si="1527"/>
        <v>2247</v>
      </c>
      <c r="X1126">
        <f t="shared" si="1528"/>
        <v>3243</v>
      </c>
      <c r="Y1126" t="e">
        <f t="shared" si="1502"/>
        <v>#VALUE!</v>
      </c>
      <c r="Z1126">
        <f t="shared" si="1503"/>
        <v>367</v>
      </c>
      <c r="AA1126">
        <f t="shared" si="1504"/>
        <v>386</v>
      </c>
      <c r="AB1126" s="8">
        <f t="shared" si="1505"/>
        <v>558</v>
      </c>
      <c r="AC1126" s="213" t="e">
        <f t="shared" si="1541"/>
        <v>#VALUE!</v>
      </c>
      <c r="AD1126" s="213">
        <f t="shared" si="1542"/>
        <v>0.65872760263293839</v>
      </c>
      <c r="AE1126" s="213">
        <f t="shared" si="1543"/>
        <v>0.72794730596722257</v>
      </c>
      <c r="AF1126" s="213">
        <f t="shared" si="1544"/>
        <v>1.5103928605511461</v>
      </c>
      <c r="AG1126" s="167">
        <f t="shared" si="1529"/>
        <v>2.0829999999999999E-4</v>
      </c>
      <c r="AH1126" s="167">
        <f t="shared" si="1530"/>
        <v>1.724</v>
      </c>
      <c r="AI1126" s="167">
        <f t="shared" si="1531"/>
        <v>2</v>
      </c>
      <c r="AJ1126" s="167">
        <f t="shared" si="1532"/>
        <v>4.6182900000000003E-4</v>
      </c>
      <c r="AK1126" s="115">
        <f>AK930*IF($G1126=10,1,IF($G1126=15,1,IF($G1126=20,1,(1-(($E1126-50)*0.005)))))</f>
        <v>529.01617838795164</v>
      </c>
      <c r="AL1126" s="7">
        <f t="shared" ref="AL1126:AM1126" si="1560">AL930*IF($G1126=10,1,IF($G1126=15,1,IF($G1126=20,1,(1-(($E1126-50)*0.005)))))</f>
        <v>557.41053504066974</v>
      </c>
      <c r="AM1126" s="7">
        <f t="shared" si="1560"/>
        <v>804.44</v>
      </c>
      <c r="AN1126">
        <v>1</v>
      </c>
      <c r="AO1126">
        <v>1</v>
      </c>
      <c r="AP1126">
        <v>1</v>
      </c>
      <c r="AQ1126">
        <f t="shared" si="1534"/>
        <v>596</v>
      </c>
      <c r="AR1126">
        <f t="shared" si="1534"/>
        <v>628</v>
      </c>
      <c r="AS1126">
        <f t="shared" si="1488"/>
        <v>906</v>
      </c>
      <c r="AT1126">
        <f t="shared" si="1507"/>
        <v>256</v>
      </c>
      <c r="AU1126">
        <f t="shared" si="1508"/>
        <v>270</v>
      </c>
      <c r="AV1126" s="8">
        <f t="shared" si="1509"/>
        <v>390</v>
      </c>
      <c r="AW1126" s="213">
        <f t="shared" si="1546"/>
        <v>0.32301777493622791</v>
      </c>
      <c r="AX1126" s="213">
        <f t="shared" si="1547"/>
        <v>0.35888539134069758</v>
      </c>
      <c r="AY1126" s="213">
        <f t="shared" si="1548"/>
        <v>0.7429569911942534</v>
      </c>
      <c r="AZ1126" s="119">
        <f t="shared" si="1462"/>
        <v>0.6</v>
      </c>
      <c r="BA1126" s="1">
        <v>13.2</v>
      </c>
      <c r="BB1126">
        <v>14.7</v>
      </c>
      <c r="BC1126">
        <v>23.5</v>
      </c>
      <c r="BE1126">
        <v>3732</v>
      </c>
      <c r="BG1126" s="123">
        <f t="shared" si="1535"/>
        <v>0.8</v>
      </c>
      <c r="BJ1126">
        <v>0</v>
      </c>
      <c r="BK1126">
        <v>10</v>
      </c>
      <c r="BL1126">
        <v>11.4</v>
      </c>
      <c r="BM1126">
        <v>21.85</v>
      </c>
      <c r="BO1126">
        <f t="shared" si="1552"/>
        <v>1</v>
      </c>
      <c r="BP1126">
        <f t="shared" si="1552"/>
        <v>1</v>
      </c>
      <c r="BQ1126">
        <f t="shared" si="1552"/>
        <v>1</v>
      </c>
      <c r="BR1126">
        <f t="shared" si="1536"/>
        <v>596</v>
      </c>
      <c r="BS1126">
        <f t="shared" si="1549"/>
        <v>628</v>
      </c>
      <c r="BT1126">
        <f t="shared" si="1550"/>
        <v>906</v>
      </c>
      <c r="BV1126">
        <f t="shared" si="1537"/>
        <v>0</v>
      </c>
      <c r="BW1126">
        <f t="shared" si="1538"/>
        <v>0</v>
      </c>
      <c r="BX1126">
        <f t="shared" si="1539"/>
        <v>0</v>
      </c>
      <c r="BY1126">
        <f t="shared" si="1516"/>
        <v>1</v>
      </c>
    </row>
    <row r="1127" spans="1:77" x14ac:dyDescent="0.25">
      <c r="A1127" t="str">
        <f t="shared" si="1540"/>
        <v>36016</v>
      </c>
      <c r="D1127">
        <v>3</v>
      </c>
      <c r="E1127">
        <v>60</v>
      </c>
      <c r="F1127">
        <v>40.5</v>
      </c>
      <c r="G1127">
        <v>16</v>
      </c>
      <c r="H1127">
        <v>16.5</v>
      </c>
      <c r="I1127">
        <v>0</v>
      </c>
      <c r="J1127">
        <v>26</v>
      </c>
      <c r="K1127">
        <v>30</v>
      </c>
      <c r="L1127">
        <v>47.1</v>
      </c>
      <c r="M1127" s="115">
        <f t="shared" si="1524"/>
        <v>2834.2400000000002</v>
      </c>
      <c r="N1127" s="7">
        <v>5667.1755761695722</v>
      </c>
      <c r="O1127" s="7">
        <v>5971.3549398587584</v>
      </c>
      <c r="P1127" s="7">
        <v>8617.7000000000007</v>
      </c>
      <c r="Q1127" s="121" t="s">
        <v>392</v>
      </c>
      <c r="R1127">
        <v>1</v>
      </c>
      <c r="S1127">
        <v>1</v>
      </c>
      <c r="T1127">
        <v>1</v>
      </c>
      <c r="U1127" t="e">
        <f t="shared" si="1525"/>
        <v>#VALUE!</v>
      </c>
      <c r="V1127">
        <f t="shared" si="1526"/>
        <v>3119</v>
      </c>
      <c r="W1127">
        <f t="shared" si="1527"/>
        <v>3286</v>
      </c>
      <c r="X1127">
        <f t="shared" si="1528"/>
        <v>4743</v>
      </c>
      <c r="Y1127" t="e">
        <f t="shared" si="1502"/>
        <v>#VALUE!</v>
      </c>
      <c r="Z1127">
        <f t="shared" si="1503"/>
        <v>536</v>
      </c>
      <c r="AA1127">
        <f t="shared" si="1504"/>
        <v>565</v>
      </c>
      <c r="AB1127" s="8">
        <f t="shared" si="1505"/>
        <v>816</v>
      </c>
      <c r="AC1127" s="213" t="e">
        <f t="shared" si="1541"/>
        <v>#VALUE!</v>
      </c>
      <c r="AD1127" s="213">
        <f t="shared" si="1542"/>
        <v>4.1102262023201872</v>
      </c>
      <c r="AE1127" s="213">
        <f t="shared" si="1543"/>
        <v>4.5639924365866245</v>
      </c>
      <c r="AF1127" s="213">
        <f t="shared" si="1544"/>
        <v>9.4782027648574658</v>
      </c>
      <c r="AG1127" s="167">
        <f t="shared" si="1529"/>
        <v>2.0829999999999999E-4</v>
      </c>
      <c r="AH1127" s="167">
        <f t="shared" si="1530"/>
        <v>1.724</v>
      </c>
      <c r="AI1127" s="167">
        <f t="shared" si="1531"/>
        <v>4</v>
      </c>
      <c r="AJ1127" s="167">
        <f t="shared" si="1532"/>
        <v>1.392796E-3</v>
      </c>
      <c r="AK1127" s="115">
        <f>AK931*IF($G1127=10,1,IF($G1127=15,1,IF($G1127=20,1,(1-(($E1127-50)*0.005)))))</f>
        <v>824.59999999999991</v>
      </c>
      <c r="AL1127" s="7">
        <f t="shared" ref="AL1127:AM1127" si="1561">AL931*IF($G1127=10,1,IF($G1127=15,1,IF($G1127=20,1,(1-(($E1127-50)*0.005)))))</f>
        <v>868.3</v>
      </c>
      <c r="AM1127" s="7">
        <f t="shared" si="1561"/>
        <v>1254</v>
      </c>
      <c r="AN1127">
        <v>1</v>
      </c>
      <c r="AO1127">
        <v>1</v>
      </c>
      <c r="AP1127">
        <v>1</v>
      </c>
      <c r="AQ1127">
        <f t="shared" si="1534"/>
        <v>929</v>
      </c>
      <c r="AR1127">
        <f t="shared" si="1534"/>
        <v>978</v>
      </c>
      <c r="AS1127">
        <f t="shared" si="1488"/>
        <v>1412</v>
      </c>
      <c r="AT1127">
        <f t="shared" si="1507"/>
        <v>399</v>
      </c>
      <c r="AU1127">
        <f t="shared" si="1508"/>
        <v>421</v>
      </c>
      <c r="AV1127" s="8">
        <f t="shared" si="1509"/>
        <v>607</v>
      </c>
      <c r="AW1127" s="213">
        <f t="shared" si="1546"/>
        <v>2.2865038993751319</v>
      </c>
      <c r="AX1127" s="213">
        <f t="shared" si="1547"/>
        <v>2.5437429540016261</v>
      </c>
      <c r="AY1127" s="213">
        <f t="shared" si="1548"/>
        <v>5.2630766250789787</v>
      </c>
      <c r="AZ1127" s="119">
        <f t="shared" ref="AZ1127:AZ1190" si="1562">ROUND(IF(G1127=10,$CO$92*E1127,IF(G1127=11,$CO$93*E1127,IF(G1127=15,$CO$94*E1127,IF(G1127=16,$CO$95*E1127,IF(G1127=20,$CO$96*E1127,IF(G1127=21,$CO$97*E1127,)))))),1)</f>
        <v>1.2</v>
      </c>
      <c r="BA1127" s="1">
        <v>13.2</v>
      </c>
      <c r="BB1127">
        <v>14.7</v>
      </c>
      <c r="BC1127">
        <v>23.5</v>
      </c>
      <c r="BE1127">
        <v>4168</v>
      </c>
      <c r="BG1127" s="123">
        <f t="shared" si="1535"/>
        <v>0.68</v>
      </c>
      <c r="BJ1127">
        <v>0</v>
      </c>
      <c r="BK1127">
        <v>10</v>
      </c>
      <c r="BL1127">
        <v>11.4</v>
      </c>
      <c r="BM1127">
        <v>21.85</v>
      </c>
      <c r="BO1127">
        <f t="shared" si="1552"/>
        <v>1</v>
      </c>
      <c r="BP1127">
        <f t="shared" si="1552"/>
        <v>1</v>
      </c>
      <c r="BQ1127">
        <f t="shared" si="1552"/>
        <v>1</v>
      </c>
      <c r="BR1127">
        <f t="shared" si="1536"/>
        <v>929</v>
      </c>
      <c r="BS1127">
        <f t="shared" si="1549"/>
        <v>978</v>
      </c>
      <c r="BT1127">
        <f t="shared" si="1550"/>
        <v>1412</v>
      </c>
      <c r="BV1127">
        <f t="shared" si="1537"/>
        <v>0</v>
      </c>
      <c r="BW1127">
        <f t="shared" si="1538"/>
        <v>0</v>
      </c>
      <c r="BX1127">
        <f t="shared" si="1539"/>
        <v>0</v>
      </c>
      <c r="BY1127">
        <f t="shared" si="1516"/>
        <v>1</v>
      </c>
    </row>
    <row r="1128" spans="1:77" x14ac:dyDescent="0.25">
      <c r="A1128" t="str">
        <f t="shared" si="1540"/>
        <v>36020</v>
      </c>
      <c r="D1128">
        <v>3</v>
      </c>
      <c r="E1128">
        <v>60</v>
      </c>
      <c r="F1128">
        <v>40.5</v>
      </c>
      <c r="G1128">
        <v>20</v>
      </c>
      <c r="H1128">
        <v>21.5</v>
      </c>
      <c r="I1128">
        <v>0</v>
      </c>
      <c r="J1128">
        <v>26</v>
      </c>
      <c r="K1128">
        <v>30</v>
      </c>
      <c r="L1128">
        <v>47.1</v>
      </c>
      <c r="M1128" s="115">
        <f t="shared" si="1524"/>
        <v>4172.8</v>
      </c>
      <c r="N1128" s="7">
        <v>5214.8121821672385</v>
      </c>
      <c r="O1128" s="7">
        <v>5684.028740747025</v>
      </c>
      <c r="P1128" s="7">
        <v>7392.84</v>
      </c>
      <c r="Q1128" s="121" t="s">
        <v>392</v>
      </c>
      <c r="R1128">
        <v>1</v>
      </c>
      <c r="S1128">
        <v>1</v>
      </c>
      <c r="T1128">
        <v>1</v>
      </c>
      <c r="U1128" t="e">
        <f t="shared" si="1525"/>
        <v>#VALUE!</v>
      </c>
      <c r="V1128">
        <f t="shared" si="1526"/>
        <v>2870</v>
      </c>
      <c r="W1128">
        <f t="shared" si="1527"/>
        <v>3128</v>
      </c>
      <c r="X1128">
        <f t="shared" si="1528"/>
        <v>4069</v>
      </c>
      <c r="Y1128" t="e">
        <f t="shared" si="1502"/>
        <v>#VALUE!</v>
      </c>
      <c r="Z1128">
        <f t="shared" si="1503"/>
        <v>494</v>
      </c>
      <c r="AA1128">
        <f t="shared" si="1504"/>
        <v>538</v>
      </c>
      <c r="AB1128" s="8">
        <f t="shared" si="1505"/>
        <v>700</v>
      </c>
      <c r="AC1128" s="213" t="e">
        <f t="shared" si="1541"/>
        <v>#VALUE!</v>
      </c>
      <c r="AD1128" s="213">
        <f t="shared" si="1542"/>
        <v>0.95027576679572945</v>
      </c>
      <c r="AE1128" s="213">
        <f t="shared" si="1543"/>
        <v>1.1257152145004927</v>
      </c>
      <c r="AF1128" s="213">
        <f t="shared" si="1544"/>
        <v>1.8988605211564633</v>
      </c>
      <c r="AG1128" s="167">
        <f t="shared" si="1529"/>
        <v>1.2760000000000001E-4</v>
      </c>
      <c r="AH1128" s="167">
        <f t="shared" si="1530"/>
        <v>1.7219</v>
      </c>
      <c r="AI1128" s="167">
        <f t="shared" si="1531"/>
        <v>2</v>
      </c>
      <c r="AJ1128" s="167">
        <f t="shared" si="1532"/>
        <v>3.76611E-4</v>
      </c>
      <c r="AK1128" s="115">
        <f t="shared" ref="AK1128:AM1128" si="1563">AK932*IF($G1128=10,1,IF($G1128=15,1,IF($G1128=20,1,(1-(($E1128-50)*0.005)))))</f>
        <v>644.46964929787134</v>
      </c>
      <c r="AL1128" s="7">
        <f t="shared" si="1563"/>
        <v>702.45751547390614</v>
      </c>
      <c r="AM1128" s="7">
        <f t="shared" si="1563"/>
        <v>913.64</v>
      </c>
      <c r="AN1128">
        <v>1</v>
      </c>
      <c r="AO1128">
        <v>1</v>
      </c>
      <c r="AP1128">
        <v>1</v>
      </c>
      <c r="AQ1128">
        <f t="shared" si="1534"/>
        <v>726</v>
      </c>
      <c r="AR1128">
        <f t="shared" si="1534"/>
        <v>791</v>
      </c>
      <c r="AS1128">
        <f t="shared" si="1488"/>
        <v>1029</v>
      </c>
      <c r="AT1128">
        <f t="shared" si="1507"/>
        <v>312</v>
      </c>
      <c r="AU1128">
        <f t="shared" si="1508"/>
        <v>340</v>
      </c>
      <c r="AV1128" s="8">
        <f t="shared" si="1509"/>
        <v>442</v>
      </c>
      <c r="AW1128" s="213">
        <f t="shared" si="1546"/>
        <v>0.38175398119672721</v>
      </c>
      <c r="AX1128" s="213">
        <f t="shared" si="1547"/>
        <v>0.4527181135870928</v>
      </c>
      <c r="AY1128" s="213">
        <f t="shared" si="1548"/>
        <v>0.76199426627575551</v>
      </c>
      <c r="AZ1128" s="119">
        <f t="shared" si="1562"/>
        <v>0.8</v>
      </c>
      <c r="BA1128" s="1">
        <v>13.2</v>
      </c>
      <c r="BB1128">
        <v>14.7</v>
      </c>
      <c r="BC1128">
        <v>23.5</v>
      </c>
      <c r="BE1128">
        <v>5216</v>
      </c>
      <c r="BG1128" s="123">
        <f t="shared" si="1535"/>
        <v>0.8</v>
      </c>
      <c r="BJ1128">
        <v>0</v>
      </c>
      <c r="BK1128">
        <v>10</v>
      </c>
      <c r="BL1128">
        <v>11.4</v>
      </c>
      <c r="BM1128">
        <v>21.85</v>
      </c>
      <c r="BO1128">
        <f t="shared" si="1552"/>
        <v>1</v>
      </c>
      <c r="BP1128">
        <f t="shared" si="1552"/>
        <v>1</v>
      </c>
      <c r="BQ1128">
        <f t="shared" si="1552"/>
        <v>1</v>
      </c>
      <c r="BR1128">
        <f t="shared" si="1536"/>
        <v>726</v>
      </c>
      <c r="BS1128">
        <f t="shared" si="1549"/>
        <v>791</v>
      </c>
      <c r="BT1128">
        <f t="shared" si="1550"/>
        <v>1029</v>
      </c>
      <c r="BV1128">
        <f t="shared" si="1537"/>
        <v>0</v>
      </c>
      <c r="BW1128">
        <f t="shared" si="1538"/>
        <v>0</v>
      </c>
      <c r="BX1128">
        <f t="shared" si="1539"/>
        <v>0</v>
      </c>
      <c r="BY1128">
        <f t="shared" si="1516"/>
        <v>1</v>
      </c>
    </row>
    <row r="1129" spans="1:77" x14ac:dyDescent="0.25">
      <c r="A1129" t="str">
        <f t="shared" si="1540"/>
        <v>36021</v>
      </c>
      <c r="D1129">
        <v>3</v>
      </c>
      <c r="E1129">
        <v>60</v>
      </c>
      <c r="F1129">
        <v>40.5</v>
      </c>
      <c r="G1129">
        <v>21</v>
      </c>
      <c r="H1129">
        <v>21.5</v>
      </c>
      <c r="I1129">
        <v>0</v>
      </c>
      <c r="J1129">
        <v>26</v>
      </c>
      <c r="K1129">
        <v>30</v>
      </c>
      <c r="L1129">
        <v>47.1</v>
      </c>
      <c r="M1129" s="115">
        <f t="shared" si="1524"/>
        <v>4611.2</v>
      </c>
      <c r="N1129" s="7">
        <v>7298.5082710627348</v>
      </c>
      <c r="O1129" s="7">
        <v>7690.2476078687869</v>
      </c>
      <c r="P1129" s="7">
        <v>11098.36</v>
      </c>
      <c r="Q1129" s="121" t="s">
        <v>392</v>
      </c>
      <c r="R1129">
        <v>1</v>
      </c>
      <c r="S1129">
        <v>1</v>
      </c>
      <c r="T1129">
        <v>1</v>
      </c>
      <c r="U1129" t="e">
        <f t="shared" si="1525"/>
        <v>#VALUE!</v>
      </c>
      <c r="V1129">
        <f t="shared" si="1526"/>
        <v>4017</v>
      </c>
      <c r="W1129">
        <f t="shared" si="1527"/>
        <v>4232</v>
      </c>
      <c r="X1129">
        <f t="shared" si="1528"/>
        <v>6108</v>
      </c>
      <c r="Y1129" t="e">
        <f t="shared" si="1502"/>
        <v>#VALUE!</v>
      </c>
      <c r="Z1129">
        <f t="shared" si="1503"/>
        <v>691</v>
      </c>
      <c r="AA1129">
        <f t="shared" si="1504"/>
        <v>728</v>
      </c>
      <c r="AB1129" s="8">
        <f t="shared" si="1505"/>
        <v>1051</v>
      </c>
      <c r="AC1129" s="213" t="e">
        <f t="shared" si="1541"/>
        <v>#VALUE!</v>
      </c>
      <c r="AD1129" s="213">
        <f t="shared" si="1542"/>
        <v>2.5828738757183767</v>
      </c>
      <c r="AE1129" s="213">
        <f t="shared" si="1543"/>
        <v>2.8640567180165326</v>
      </c>
      <c r="AF1129" s="213">
        <f t="shared" si="1544"/>
        <v>5.9301864504853175</v>
      </c>
      <c r="AG1129" s="167">
        <f t="shared" si="1529"/>
        <v>1.2760000000000001E-4</v>
      </c>
      <c r="AH1129" s="167">
        <f t="shared" si="1530"/>
        <v>1.7219</v>
      </c>
      <c r="AI1129" s="167">
        <f t="shared" si="1531"/>
        <v>4</v>
      </c>
      <c r="AJ1129" s="167">
        <f t="shared" si="1532"/>
        <v>5.1420100000000005E-4</v>
      </c>
      <c r="AK1129" s="115">
        <f t="shared" ref="AK1129:AM1129" si="1564">AK933*IF($G1129=10,1,IF($G1129=15,1,IF($G1129=20,1,(1-(($E1129-50)*0.005)))))</f>
        <v>899.3873467186113</v>
      </c>
      <c r="AL1129" s="7">
        <f t="shared" si="1564"/>
        <v>947.6609650595276</v>
      </c>
      <c r="AM1129" s="7">
        <f t="shared" si="1564"/>
        <v>1367.6389999999999</v>
      </c>
      <c r="AN1129">
        <v>1</v>
      </c>
      <c r="AO1129">
        <v>1</v>
      </c>
      <c r="AP1129">
        <v>1</v>
      </c>
      <c r="AQ1129">
        <f t="shared" si="1534"/>
        <v>1013</v>
      </c>
      <c r="AR1129">
        <f t="shared" si="1534"/>
        <v>1067</v>
      </c>
      <c r="AS1129">
        <f t="shared" si="1488"/>
        <v>1540</v>
      </c>
      <c r="AT1129">
        <f t="shared" si="1507"/>
        <v>436</v>
      </c>
      <c r="AU1129">
        <f t="shared" si="1508"/>
        <v>459</v>
      </c>
      <c r="AV1129" s="8">
        <f t="shared" si="1509"/>
        <v>662</v>
      </c>
      <c r="AW1129" s="213">
        <f t="shared" si="1546"/>
        <v>1.0379155937344899</v>
      </c>
      <c r="AX1129" s="213">
        <f t="shared" si="1547"/>
        <v>1.1490503727522232</v>
      </c>
      <c r="AY1129" s="213">
        <f t="shared" si="1548"/>
        <v>2.3725722449923503</v>
      </c>
      <c r="AZ1129" s="119">
        <f t="shared" si="1562"/>
        <v>1.6</v>
      </c>
      <c r="BA1129" s="1">
        <v>13.2</v>
      </c>
      <c r="BB1129">
        <v>14.7</v>
      </c>
      <c r="BC1129">
        <v>23.5</v>
      </c>
      <c r="BE1129">
        <v>5764</v>
      </c>
      <c r="BG1129" s="123">
        <f t="shared" si="1535"/>
        <v>0.8</v>
      </c>
      <c r="BJ1129">
        <v>0</v>
      </c>
      <c r="BK1129">
        <v>10</v>
      </c>
      <c r="BL1129">
        <v>11.4</v>
      </c>
      <c r="BM1129">
        <v>21.85</v>
      </c>
      <c r="BO1129">
        <f t="shared" si="1552"/>
        <v>1</v>
      </c>
      <c r="BP1129">
        <f t="shared" si="1552"/>
        <v>1</v>
      </c>
      <c r="BQ1129">
        <f t="shared" si="1552"/>
        <v>1</v>
      </c>
      <c r="BR1129">
        <f t="shared" si="1536"/>
        <v>1013</v>
      </c>
      <c r="BS1129">
        <f t="shared" si="1549"/>
        <v>1067</v>
      </c>
      <c r="BT1129">
        <f t="shared" si="1550"/>
        <v>1540</v>
      </c>
      <c r="BV1129">
        <f t="shared" si="1537"/>
        <v>0</v>
      </c>
      <c r="BW1129">
        <f t="shared" si="1538"/>
        <v>0</v>
      </c>
      <c r="BX1129">
        <f t="shared" si="1539"/>
        <v>0</v>
      </c>
      <c r="BY1129">
        <f t="shared" si="1516"/>
        <v>1</v>
      </c>
    </row>
    <row r="1130" spans="1:77" x14ac:dyDescent="0.25">
      <c r="A1130" t="str">
        <f t="shared" si="1540"/>
        <v>36010</v>
      </c>
      <c r="D1130">
        <v>3</v>
      </c>
      <c r="E1130">
        <v>60</v>
      </c>
      <c r="F1130">
        <v>40.5</v>
      </c>
      <c r="G1130">
        <v>10</v>
      </c>
      <c r="H1130">
        <v>11.5</v>
      </c>
      <c r="I1130">
        <v>0</v>
      </c>
      <c r="J1130">
        <v>26</v>
      </c>
      <c r="K1130">
        <v>30</v>
      </c>
      <c r="L1130">
        <v>46.9</v>
      </c>
      <c r="M1130" s="115">
        <f t="shared" si="1524"/>
        <v>2316.6</v>
      </c>
      <c r="N1130" s="7">
        <v>3560.7045070849035</v>
      </c>
      <c r="O1130" s="7">
        <v>3890.5075371280445</v>
      </c>
      <c r="P1130" s="7">
        <v>5128.78</v>
      </c>
      <c r="Q1130" s="121" t="s">
        <v>392</v>
      </c>
      <c r="R1130">
        <v>1</v>
      </c>
      <c r="S1130">
        <v>1</v>
      </c>
      <c r="T1130">
        <v>1</v>
      </c>
      <c r="U1130" t="e">
        <f t="shared" si="1525"/>
        <v>#VALUE!</v>
      </c>
      <c r="V1130">
        <f t="shared" si="1526"/>
        <v>1960</v>
      </c>
      <c r="W1130">
        <f t="shared" si="1527"/>
        <v>2141</v>
      </c>
      <c r="X1130">
        <f t="shared" si="1528"/>
        <v>2823</v>
      </c>
      <c r="Y1130" t="e">
        <f t="shared" si="1502"/>
        <v>#VALUE!</v>
      </c>
      <c r="Z1130">
        <f t="shared" si="1503"/>
        <v>337</v>
      </c>
      <c r="AA1130">
        <f t="shared" si="1504"/>
        <v>368</v>
      </c>
      <c r="AB1130" s="8">
        <f t="shared" si="1505"/>
        <v>486</v>
      </c>
      <c r="AC1130" s="213" t="e">
        <f t="shared" si="1541"/>
        <v>#VALUE!</v>
      </c>
      <c r="AD1130" s="213">
        <f t="shared" si="1542"/>
        <v>0.49481488768550252</v>
      </c>
      <c r="AE1130" s="213">
        <f t="shared" si="1543"/>
        <v>0.58766972146064311</v>
      </c>
      <c r="AF1130" s="213">
        <f t="shared" si="1544"/>
        <v>1.0125395211023567</v>
      </c>
      <c r="AG1130" s="167">
        <f t="shared" si="1529"/>
        <v>3.969E-4</v>
      </c>
      <c r="AH1130" s="167">
        <f t="shared" si="1530"/>
        <v>1.7345999999999999</v>
      </c>
      <c r="AI1130" s="167">
        <f t="shared" si="1531"/>
        <v>2</v>
      </c>
      <c r="AJ1130" s="167">
        <f t="shared" si="1532"/>
        <v>3.6734700000000002E-4</v>
      </c>
      <c r="AK1130" s="115">
        <f t="shared" ref="AK1130:AM1130" si="1565">AK934*IF($G1130=10,1,IF($G1130=15,1,IF($G1130=20,1,(1-(($E1130-50)*0.005)))))</f>
        <v>493.64631212835212</v>
      </c>
      <c r="AL1130" s="7">
        <f t="shared" si="1565"/>
        <v>539.36930014536108</v>
      </c>
      <c r="AM1130" s="7">
        <f t="shared" si="1565"/>
        <v>711.04</v>
      </c>
      <c r="AN1130">
        <v>1</v>
      </c>
      <c r="AO1130">
        <v>1</v>
      </c>
      <c r="AP1130">
        <v>1</v>
      </c>
      <c r="AQ1130">
        <f t="shared" si="1534"/>
        <v>556</v>
      </c>
      <c r="AR1130">
        <f t="shared" si="1534"/>
        <v>607</v>
      </c>
      <c r="AS1130">
        <f t="shared" si="1488"/>
        <v>801</v>
      </c>
      <c r="AT1130">
        <f t="shared" si="1507"/>
        <v>239</v>
      </c>
      <c r="AU1130">
        <f t="shared" si="1508"/>
        <v>261</v>
      </c>
      <c r="AV1130" s="8">
        <f t="shared" si="1509"/>
        <v>344</v>
      </c>
      <c r="AW1130" s="213">
        <f t="shared" si="1546"/>
        <v>0.25300210338936546</v>
      </c>
      <c r="AX1130" s="213">
        <f t="shared" si="1547"/>
        <v>0.30041880985974123</v>
      </c>
      <c r="AY1130" s="213">
        <f t="shared" si="1548"/>
        <v>0.51509707163750007</v>
      </c>
      <c r="AZ1130" s="119">
        <f t="shared" si="1562"/>
        <v>0.4</v>
      </c>
      <c r="BA1130" s="1">
        <v>13.4</v>
      </c>
      <c r="BB1130">
        <v>14.8</v>
      </c>
      <c r="BC1130">
        <v>24</v>
      </c>
      <c r="BE1130">
        <v>2574</v>
      </c>
      <c r="BG1130" s="123">
        <f t="shared" si="1535"/>
        <v>0.9</v>
      </c>
      <c r="BJ1130">
        <v>0</v>
      </c>
      <c r="BK1130">
        <v>10.5</v>
      </c>
      <c r="BL1130">
        <v>12.3</v>
      </c>
      <c r="BM1130">
        <v>21.85</v>
      </c>
      <c r="BO1130">
        <f t="shared" si="1552"/>
        <v>1</v>
      </c>
      <c r="BP1130">
        <f t="shared" si="1552"/>
        <v>1</v>
      </c>
      <c r="BQ1130">
        <f t="shared" si="1552"/>
        <v>1</v>
      </c>
      <c r="BR1130">
        <f t="shared" si="1536"/>
        <v>556</v>
      </c>
      <c r="BS1130">
        <f t="shared" si="1549"/>
        <v>607</v>
      </c>
      <c r="BT1130">
        <f t="shared" si="1550"/>
        <v>801</v>
      </c>
      <c r="BV1130">
        <f t="shared" si="1537"/>
        <v>0</v>
      </c>
      <c r="BW1130">
        <f t="shared" si="1538"/>
        <v>0</v>
      </c>
      <c r="BX1130">
        <f t="shared" si="1539"/>
        <v>0</v>
      </c>
      <c r="BY1130">
        <f t="shared" si="1516"/>
        <v>1</v>
      </c>
    </row>
    <row r="1131" spans="1:77" x14ac:dyDescent="0.25">
      <c r="A1131" t="str">
        <f t="shared" si="1540"/>
        <v>36011</v>
      </c>
      <c r="D1131">
        <v>3</v>
      </c>
      <c r="E1131">
        <v>60</v>
      </c>
      <c r="F1131">
        <v>40.5</v>
      </c>
      <c r="G1131">
        <v>11</v>
      </c>
      <c r="H1131">
        <v>11.5</v>
      </c>
      <c r="I1131">
        <v>0</v>
      </c>
      <c r="J1131">
        <v>26</v>
      </c>
      <c r="K1131">
        <v>30</v>
      </c>
      <c r="L1131">
        <v>46.9</v>
      </c>
      <c r="M1131" s="115">
        <f t="shared" si="1524"/>
        <v>2235.1600000000003</v>
      </c>
      <c r="N1131" s="7">
        <v>4831.2827990970827</v>
      </c>
      <c r="O1131" s="7">
        <v>5278.770565343093</v>
      </c>
      <c r="P1131" s="7">
        <v>6958.9</v>
      </c>
      <c r="Q1131" s="121" t="s">
        <v>392</v>
      </c>
      <c r="R1131">
        <v>1</v>
      </c>
      <c r="S1131">
        <v>1</v>
      </c>
      <c r="T1131">
        <v>1</v>
      </c>
      <c r="U1131" t="e">
        <f t="shared" si="1525"/>
        <v>#VALUE!</v>
      </c>
      <c r="V1131">
        <f t="shared" si="1526"/>
        <v>2659</v>
      </c>
      <c r="W1131">
        <f t="shared" si="1527"/>
        <v>2905</v>
      </c>
      <c r="X1131">
        <f t="shared" si="1528"/>
        <v>3830</v>
      </c>
      <c r="Y1131" t="e">
        <f t="shared" si="1502"/>
        <v>#VALUE!</v>
      </c>
      <c r="Z1131">
        <f t="shared" si="1503"/>
        <v>457</v>
      </c>
      <c r="AA1131">
        <f t="shared" si="1504"/>
        <v>500</v>
      </c>
      <c r="AB1131" s="8">
        <f t="shared" si="1505"/>
        <v>659</v>
      </c>
      <c r="AC1131" s="213" t="e">
        <f t="shared" si="1541"/>
        <v>#VALUE!</v>
      </c>
      <c r="AD1131" s="213">
        <f t="shared" si="1542"/>
        <v>1.4670304383643373</v>
      </c>
      <c r="AE1131" s="213">
        <f t="shared" si="1543"/>
        <v>1.7478572322894808</v>
      </c>
      <c r="AF1131" s="213">
        <f t="shared" si="1544"/>
        <v>2.9944066230908342</v>
      </c>
      <c r="AG1131" s="167">
        <f t="shared" si="1529"/>
        <v>3.969E-4</v>
      </c>
      <c r="AH1131" s="167">
        <f t="shared" si="1530"/>
        <v>1.7345999999999999</v>
      </c>
      <c r="AI1131" s="167">
        <f t="shared" si="1531"/>
        <v>4</v>
      </c>
      <c r="AJ1131" s="167">
        <f t="shared" si="1532"/>
        <v>5.7428799999999995E-4</v>
      </c>
      <c r="AK1131" s="115">
        <f t="shared" ref="AK1131:AM1131" si="1566">AK935*IF($G1131=10,1,IF($G1131=15,1,IF($G1131=20,1,(1-(($E1131-50)*0.005)))))</f>
        <v>768.72791475328472</v>
      </c>
      <c r="AL1131" s="7">
        <f t="shared" si="1566"/>
        <v>839.92977805306725</v>
      </c>
      <c r="AM1131" s="7">
        <f t="shared" si="1566"/>
        <v>1107.2629999999999</v>
      </c>
      <c r="AN1131">
        <v>1</v>
      </c>
      <c r="AO1131">
        <v>1</v>
      </c>
      <c r="AP1131">
        <v>1</v>
      </c>
      <c r="AQ1131">
        <f t="shared" si="1534"/>
        <v>866</v>
      </c>
      <c r="AR1131">
        <f t="shared" si="1534"/>
        <v>946</v>
      </c>
      <c r="AS1131">
        <f t="shared" si="1488"/>
        <v>1247</v>
      </c>
      <c r="AT1131">
        <f t="shared" si="1507"/>
        <v>372</v>
      </c>
      <c r="AU1131">
        <f t="shared" si="1508"/>
        <v>407</v>
      </c>
      <c r="AV1131" s="8">
        <f t="shared" si="1509"/>
        <v>536</v>
      </c>
      <c r="AW1131" s="213">
        <f t="shared" si="1546"/>
        <v>0.98290606508428957</v>
      </c>
      <c r="AX1131" s="213">
        <f t="shared" si="1547"/>
        <v>1.1708015935706402</v>
      </c>
      <c r="AY1131" s="213">
        <f t="shared" si="1548"/>
        <v>2.0014480850935943</v>
      </c>
      <c r="AZ1131" s="119">
        <f t="shared" si="1562"/>
        <v>0.8</v>
      </c>
      <c r="BA1131" s="1">
        <v>13.4</v>
      </c>
      <c r="BB1131">
        <v>14.8</v>
      </c>
      <c r="BC1131">
        <v>24</v>
      </c>
      <c r="BE1131">
        <v>3287</v>
      </c>
      <c r="BG1131" s="123">
        <f t="shared" si="1535"/>
        <v>0.68</v>
      </c>
      <c r="BJ1131">
        <v>0</v>
      </c>
      <c r="BK1131">
        <v>10.5</v>
      </c>
      <c r="BL1131">
        <v>12.3</v>
      </c>
      <c r="BM1131">
        <v>21.85</v>
      </c>
      <c r="BO1131">
        <f t="shared" si="1552"/>
        <v>1</v>
      </c>
      <c r="BP1131">
        <f t="shared" si="1552"/>
        <v>1</v>
      </c>
      <c r="BQ1131">
        <f t="shared" si="1552"/>
        <v>1</v>
      </c>
      <c r="BR1131">
        <f t="shared" si="1536"/>
        <v>866</v>
      </c>
      <c r="BS1131">
        <f t="shared" si="1549"/>
        <v>946</v>
      </c>
      <c r="BT1131">
        <f t="shared" si="1550"/>
        <v>1247</v>
      </c>
      <c r="BV1131">
        <f t="shared" si="1537"/>
        <v>0</v>
      </c>
      <c r="BW1131">
        <f t="shared" si="1538"/>
        <v>0</v>
      </c>
      <c r="BX1131">
        <f t="shared" si="1539"/>
        <v>0</v>
      </c>
      <c r="BY1131">
        <f t="shared" si="1516"/>
        <v>1</v>
      </c>
    </row>
    <row r="1132" spans="1:77" x14ac:dyDescent="0.25">
      <c r="A1132" t="str">
        <f t="shared" si="1540"/>
        <v>36015</v>
      </c>
      <c r="D1132">
        <v>3</v>
      </c>
      <c r="E1132">
        <v>60</v>
      </c>
      <c r="F1132">
        <v>40.5</v>
      </c>
      <c r="G1132">
        <v>15</v>
      </c>
      <c r="H1132">
        <v>16.5</v>
      </c>
      <c r="I1132">
        <v>0</v>
      </c>
      <c r="J1132">
        <v>26</v>
      </c>
      <c r="K1132">
        <v>30</v>
      </c>
      <c r="L1132">
        <v>47.8</v>
      </c>
      <c r="M1132" s="115">
        <f t="shared" si="1524"/>
        <v>3284</v>
      </c>
      <c r="N1132" s="7">
        <v>4302.5567439745028</v>
      </c>
      <c r="O1132" s="7">
        <v>4481.7988603493422</v>
      </c>
      <c r="P1132" s="7">
        <v>6540.76</v>
      </c>
      <c r="Q1132" s="121" t="s">
        <v>392</v>
      </c>
      <c r="R1132">
        <v>1</v>
      </c>
      <c r="S1132">
        <v>1</v>
      </c>
      <c r="T1132">
        <v>1</v>
      </c>
      <c r="U1132" t="e">
        <f t="shared" si="1525"/>
        <v>#VALUE!</v>
      </c>
      <c r="V1132">
        <f t="shared" si="1526"/>
        <v>2368</v>
      </c>
      <c r="W1132">
        <f t="shared" si="1527"/>
        <v>2467</v>
      </c>
      <c r="X1132">
        <f t="shared" si="1528"/>
        <v>3600</v>
      </c>
      <c r="Y1132" t="e">
        <f t="shared" si="1502"/>
        <v>#VALUE!</v>
      </c>
      <c r="Z1132">
        <f t="shared" si="1503"/>
        <v>407</v>
      </c>
      <c r="AA1132">
        <f t="shared" si="1504"/>
        <v>424</v>
      </c>
      <c r="AB1132" s="8">
        <f t="shared" si="1505"/>
        <v>619</v>
      </c>
      <c r="AC1132" s="213" t="e">
        <f t="shared" si="1541"/>
        <v>#VALUE!</v>
      </c>
      <c r="AD1132" s="213">
        <f t="shared" si="1542"/>
        <v>0.8084435932534304</v>
      </c>
      <c r="AE1132" s="213">
        <f t="shared" si="1543"/>
        <v>0.87667407581866175</v>
      </c>
      <c r="AF1132" s="213">
        <f t="shared" si="1544"/>
        <v>1.8551575010178105</v>
      </c>
      <c r="AG1132" s="167">
        <f t="shared" si="1529"/>
        <v>2.0829999999999999E-4</v>
      </c>
      <c r="AH1132" s="167">
        <f t="shared" si="1530"/>
        <v>1.724</v>
      </c>
      <c r="AI1132" s="167">
        <f t="shared" si="1531"/>
        <v>2</v>
      </c>
      <c r="AJ1132" s="167">
        <f t="shared" si="1532"/>
        <v>4.6182900000000003E-4</v>
      </c>
      <c r="AK1132" s="115">
        <f t="shared" ref="AK1132:AM1132" si="1567">AK936*IF($G1132=10,1,IF($G1132=15,1,IF($G1132=20,1,(1-(($E1132-50)*0.005)))))</f>
        <v>587.31626956044784</v>
      </c>
      <c r="AL1132" s="7">
        <f t="shared" si="1567"/>
        <v>611.78353807115786</v>
      </c>
      <c r="AM1132" s="7">
        <f t="shared" si="1567"/>
        <v>892.84</v>
      </c>
      <c r="AN1132">
        <v>1</v>
      </c>
      <c r="AO1132">
        <v>1</v>
      </c>
      <c r="AP1132">
        <v>1</v>
      </c>
      <c r="AQ1132">
        <f t="shared" si="1534"/>
        <v>661</v>
      </c>
      <c r="AR1132">
        <f t="shared" si="1534"/>
        <v>689</v>
      </c>
      <c r="AS1132">
        <f t="shared" si="1488"/>
        <v>1006</v>
      </c>
      <c r="AT1132">
        <f t="shared" si="1507"/>
        <v>284</v>
      </c>
      <c r="AU1132">
        <f t="shared" si="1508"/>
        <v>296</v>
      </c>
      <c r="AV1132" s="8">
        <f t="shared" si="1509"/>
        <v>433</v>
      </c>
      <c r="AW1132" s="213">
        <f t="shared" si="1546"/>
        <v>0.39662431492448208</v>
      </c>
      <c r="AX1132" s="213">
        <f t="shared" si="1547"/>
        <v>0.43046034834386271</v>
      </c>
      <c r="AY1132" s="213">
        <f t="shared" si="1548"/>
        <v>0.91390644694914003</v>
      </c>
      <c r="AZ1132" s="119">
        <f t="shared" si="1562"/>
        <v>0.6</v>
      </c>
      <c r="BA1132" s="1">
        <v>15.5</v>
      </c>
      <c r="BB1132">
        <v>16.8</v>
      </c>
      <c r="BC1132">
        <v>27.5</v>
      </c>
      <c r="BE1132">
        <v>4105</v>
      </c>
      <c r="BG1132" s="123">
        <f t="shared" si="1535"/>
        <v>0.8</v>
      </c>
      <c r="BJ1132">
        <v>0</v>
      </c>
      <c r="BK1132">
        <v>10</v>
      </c>
      <c r="BL1132">
        <v>11.1</v>
      </c>
      <c r="BM1132">
        <v>21.85</v>
      </c>
      <c r="BO1132">
        <f t="shared" si="1552"/>
        <v>1</v>
      </c>
      <c r="BP1132">
        <f t="shared" si="1552"/>
        <v>1</v>
      </c>
      <c r="BQ1132">
        <f t="shared" si="1552"/>
        <v>1</v>
      </c>
      <c r="BR1132">
        <f t="shared" si="1536"/>
        <v>661</v>
      </c>
      <c r="BS1132">
        <f t="shared" si="1549"/>
        <v>689</v>
      </c>
      <c r="BT1132">
        <f t="shared" si="1550"/>
        <v>1006</v>
      </c>
      <c r="BV1132">
        <f t="shared" si="1537"/>
        <v>0</v>
      </c>
      <c r="BW1132">
        <f t="shared" si="1538"/>
        <v>0</v>
      </c>
      <c r="BX1132">
        <f t="shared" si="1539"/>
        <v>0</v>
      </c>
      <c r="BY1132">
        <f t="shared" si="1516"/>
        <v>1</v>
      </c>
    </row>
    <row r="1133" spans="1:77" x14ac:dyDescent="0.25">
      <c r="A1133" t="str">
        <f t="shared" si="1540"/>
        <v>36016</v>
      </c>
      <c r="D1133">
        <v>3</v>
      </c>
      <c r="E1133">
        <v>60</v>
      </c>
      <c r="F1133">
        <v>40.5</v>
      </c>
      <c r="G1133">
        <v>16</v>
      </c>
      <c r="H1133">
        <v>16.5</v>
      </c>
      <c r="I1133">
        <v>0</v>
      </c>
      <c r="J1133">
        <v>26</v>
      </c>
      <c r="K1133">
        <v>30</v>
      </c>
      <c r="L1133">
        <v>47.8</v>
      </c>
      <c r="M1133" s="115">
        <f t="shared" si="1524"/>
        <v>3117.8</v>
      </c>
      <c r="N1133" s="7">
        <v>6291.7251954043459</v>
      </c>
      <c r="O1133" s="7">
        <v>6553.83496101116</v>
      </c>
      <c r="P1133" s="7">
        <v>9564.7000000000007</v>
      </c>
      <c r="Q1133" s="121" t="s">
        <v>392</v>
      </c>
      <c r="R1133">
        <v>1</v>
      </c>
      <c r="S1133">
        <v>1</v>
      </c>
      <c r="T1133">
        <v>1</v>
      </c>
      <c r="U1133" t="e">
        <f t="shared" si="1525"/>
        <v>#VALUE!</v>
      </c>
      <c r="V1133">
        <f t="shared" si="1526"/>
        <v>3463</v>
      </c>
      <c r="W1133">
        <f t="shared" si="1527"/>
        <v>3607</v>
      </c>
      <c r="X1133">
        <f t="shared" si="1528"/>
        <v>5264</v>
      </c>
      <c r="Y1133" t="e">
        <f t="shared" si="1502"/>
        <v>#VALUE!</v>
      </c>
      <c r="Z1133">
        <f t="shared" si="1503"/>
        <v>596</v>
      </c>
      <c r="AA1133">
        <f t="shared" si="1504"/>
        <v>620</v>
      </c>
      <c r="AB1133" s="8">
        <f t="shared" si="1505"/>
        <v>905</v>
      </c>
      <c r="AC1133" s="213" t="e">
        <f t="shared" si="1541"/>
        <v>#VALUE!</v>
      </c>
      <c r="AD1133" s="213">
        <f t="shared" si="1542"/>
        <v>5.0751924509230912</v>
      </c>
      <c r="AE1133" s="213">
        <f t="shared" si="1543"/>
        <v>5.4895037813143794</v>
      </c>
      <c r="AF1133" s="213">
        <f t="shared" si="1544"/>
        <v>11.64500354267318</v>
      </c>
      <c r="AG1133" s="167">
        <f t="shared" si="1529"/>
        <v>2.0829999999999999E-4</v>
      </c>
      <c r="AH1133" s="167">
        <f t="shared" si="1530"/>
        <v>1.724</v>
      </c>
      <c r="AI1133" s="167">
        <f t="shared" si="1531"/>
        <v>4</v>
      </c>
      <c r="AJ1133" s="167">
        <f t="shared" si="1532"/>
        <v>1.392796E-3</v>
      </c>
      <c r="AK1133" s="115">
        <f t="shared" ref="AK1133:AM1133" si="1568">AK937*IF($G1133=10,1,IF($G1133=15,1,IF($G1133=20,1,(1-(($E1133-50)*0.005)))))</f>
        <v>915.1902277370101</v>
      </c>
      <c r="AL1133" s="7">
        <f t="shared" si="1568"/>
        <v>953.31654263916278</v>
      </c>
      <c r="AM1133" s="7">
        <f t="shared" si="1568"/>
        <v>1391.2749999999999</v>
      </c>
      <c r="AN1133">
        <v>1</v>
      </c>
      <c r="AO1133">
        <v>1</v>
      </c>
      <c r="AP1133">
        <v>1</v>
      </c>
      <c r="AQ1133">
        <f t="shared" si="1534"/>
        <v>1031</v>
      </c>
      <c r="AR1133">
        <f t="shared" si="1534"/>
        <v>1074</v>
      </c>
      <c r="AS1133">
        <f t="shared" si="1488"/>
        <v>1567</v>
      </c>
      <c r="AT1133">
        <f t="shared" si="1507"/>
        <v>443</v>
      </c>
      <c r="AU1133">
        <f t="shared" si="1508"/>
        <v>462</v>
      </c>
      <c r="AV1133" s="8">
        <f t="shared" si="1509"/>
        <v>674</v>
      </c>
      <c r="AW1133" s="213">
        <f t="shared" si="1546"/>
        <v>2.8146190471336223</v>
      </c>
      <c r="AX1133" s="213">
        <f t="shared" si="1547"/>
        <v>3.0595273624217252</v>
      </c>
      <c r="AY1133" s="213">
        <f t="shared" si="1548"/>
        <v>6.4808479209929759</v>
      </c>
      <c r="AZ1133" s="119">
        <f t="shared" si="1562"/>
        <v>1.2</v>
      </c>
      <c r="BA1133" s="1">
        <v>15.5</v>
      </c>
      <c r="BB1133">
        <v>16.8</v>
      </c>
      <c r="BC1133">
        <v>27.5</v>
      </c>
      <c r="BE1133">
        <v>4585</v>
      </c>
      <c r="BG1133" s="123">
        <f t="shared" si="1535"/>
        <v>0.68</v>
      </c>
      <c r="BJ1133">
        <v>0</v>
      </c>
      <c r="BK1133">
        <v>10</v>
      </c>
      <c r="BL1133">
        <v>11.1</v>
      </c>
      <c r="BM1133">
        <v>21.85</v>
      </c>
      <c r="BO1133">
        <f t="shared" si="1552"/>
        <v>1</v>
      </c>
      <c r="BP1133">
        <f t="shared" si="1552"/>
        <v>1</v>
      </c>
      <c r="BQ1133">
        <f t="shared" si="1552"/>
        <v>1</v>
      </c>
      <c r="BR1133">
        <f t="shared" si="1536"/>
        <v>1031</v>
      </c>
      <c r="BS1133">
        <f t="shared" si="1549"/>
        <v>1074</v>
      </c>
      <c r="BT1133">
        <f t="shared" si="1550"/>
        <v>1567</v>
      </c>
      <c r="BV1133">
        <f t="shared" si="1537"/>
        <v>0</v>
      </c>
      <c r="BW1133">
        <f t="shared" si="1538"/>
        <v>0</v>
      </c>
      <c r="BX1133">
        <f t="shared" si="1539"/>
        <v>0</v>
      </c>
      <c r="BY1133">
        <f t="shared" si="1516"/>
        <v>1</v>
      </c>
    </row>
    <row r="1134" spans="1:77" x14ac:dyDescent="0.25">
      <c r="A1134" t="str">
        <f t="shared" si="1540"/>
        <v>36020</v>
      </c>
      <c r="D1134">
        <v>3</v>
      </c>
      <c r="E1134">
        <v>60</v>
      </c>
      <c r="F1134">
        <v>40.5</v>
      </c>
      <c r="G1134">
        <v>20</v>
      </c>
      <c r="H1134">
        <v>21.5</v>
      </c>
      <c r="I1134">
        <v>0</v>
      </c>
      <c r="J1134">
        <v>26</v>
      </c>
      <c r="K1134">
        <v>30</v>
      </c>
      <c r="L1134">
        <v>47.8</v>
      </c>
      <c r="M1134" s="115">
        <f t="shared" si="1524"/>
        <v>4590.4000000000005</v>
      </c>
      <c r="N1134" s="7">
        <v>5696.5662496175182</v>
      </c>
      <c r="O1134" s="7">
        <v>6224.1991397456159</v>
      </c>
      <c r="P1134" s="7">
        <v>8205.24</v>
      </c>
      <c r="Q1134" s="121" t="s">
        <v>392</v>
      </c>
      <c r="R1134">
        <v>1</v>
      </c>
      <c r="S1134">
        <v>1</v>
      </c>
      <c r="T1134">
        <v>1</v>
      </c>
      <c r="U1134" t="e">
        <f t="shared" si="1525"/>
        <v>#VALUE!</v>
      </c>
      <c r="V1134">
        <f t="shared" si="1526"/>
        <v>3135</v>
      </c>
      <c r="W1134">
        <f t="shared" si="1527"/>
        <v>3425</v>
      </c>
      <c r="X1134">
        <f t="shared" si="1528"/>
        <v>4516</v>
      </c>
      <c r="Y1134" t="e">
        <f t="shared" si="1502"/>
        <v>#VALUE!</v>
      </c>
      <c r="Z1134">
        <f t="shared" si="1503"/>
        <v>539</v>
      </c>
      <c r="AA1134">
        <f t="shared" si="1504"/>
        <v>589</v>
      </c>
      <c r="AB1134" s="8">
        <f t="shared" si="1505"/>
        <v>777</v>
      </c>
      <c r="AC1134" s="213" t="e">
        <f t="shared" si="1541"/>
        <v>#VALUE!</v>
      </c>
      <c r="AD1134" s="213">
        <f t="shared" si="1542"/>
        <v>1.1298741525643432</v>
      </c>
      <c r="AE1134" s="213">
        <f t="shared" si="1543"/>
        <v>1.3475443398067271</v>
      </c>
      <c r="AF1134" s="213">
        <f t="shared" si="1544"/>
        <v>2.3364008234824696</v>
      </c>
      <c r="AG1134" s="167">
        <f t="shared" si="1529"/>
        <v>1.2760000000000001E-4</v>
      </c>
      <c r="AH1134" s="167">
        <f t="shared" si="1530"/>
        <v>1.7219</v>
      </c>
      <c r="AI1134" s="167">
        <f t="shared" si="1531"/>
        <v>2</v>
      </c>
      <c r="AJ1134" s="167">
        <f t="shared" si="1532"/>
        <v>3.76611E-4</v>
      </c>
      <c r="AK1134" s="115">
        <f t="shared" ref="AK1134:AM1134" si="1569">AK938*IF($G1134=10,1,IF($G1134=15,1,IF($G1134=20,1,(1-(($E1134-50)*0.005)))))</f>
        <v>704.00695650122941</v>
      </c>
      <c r="AL1134" s="7">
        <f t="shared" si="1569"/>
        <v>769.21417236639559</v>
      </c>
      <c r="AM1134" s="7">
        <f t="shared" si="1569"/>
        <v>1014.04</v>
      </c>
      <c r="AN1134">
        <v>1</v>
      </c>
      <c r="AO1134">
        <v>1</v>
      </c>
      <c r="AP1134">
        <v>1</v>
      </c>
      <c r="AQ1134">
        <f t="shared" si="1534"/>
        <v>793</v>
      </c>
      <c r="AR1134">
        <f t="shared" si="1534"/>
        <v>866</v>
      </c>
      <c r="AS1134">
        <f t="shared" si="1488"/>
        <v>1142</v>
      </c>
      <c r="AT1134">
        <f t="shared" si="1507"/>
        <v>341</v>
      </c>
      <c r="AU1134">
        <f t="shared" si="1508"/>
        <v>372</v>
      </c>
      <c r="AV1134" s="8">
        <f t="shared" si="1509"/>
        <v>491</v>
      </c>
      <c r="AW1134" s="213">
        <f t="shared" si="1546"/>
        <v>0.45536367415405554</v>
      </c>
      <c r="AX1134" s="213">
        <f t="shared" si="1547"/>
        <v>0.54117510477972708</v>
      </c>
      <c r="AY1134" s="213">
        <f t="shared" si="1548"/>
        <v>0.93885206231343721</v>
      </c>
      <c r="AZ1134" s="119">
        <f t="shared" si="1562"/>
        <v>0.8</v>
      </c>
      <c r="BA1134" s="1">
        <v>15.5</v>
      </c>
      <c r="BB1134">
        <v>16.8</v>
      </c>
      <c r="BC1134">
        <v>27.5</v>
      </c>
      <c r="BE1134">
        <v>5738</v>
      </c>
      <c r="BG1134" s="123">
        <f t="shared" si="1535"/>
        <v>0.8</v>
      </c>
      <c r="BJ1134">
        <v>0</v>
      </c>
      <c r="BK1134">
        <v>10</v>
      </c>
      <c r="BL1134">
        <v>11.1</v>
      </c>
      <c r="BM1134">
        <v>21.85</v>
      </c>
      <c r="BO1134">
        <f t="shared" si="1552"/>
        <v>1</v>
      </c>
      <c r="BP1134">
        <f t="shared" si="1552"/>
        <v>1</v>
      </c>
      <c r="BQ1134">
        <f t="shared" si="1552"/>
        <v>1</v>
      </c>
      <c r="BR1134">
        <f t="shared" si="1536"/>
        <v>793</v>
      </c>
      <c r="BS1134">
        <f t="shared" si="1549"/>
        <v>866</v>
      </c>
      <c r="BT1134">
        <f t="shared" si="1550"/>
        <v>1142</v>
      </c>
      <c r="BV1134">
        <f t="shared" si="1537"/>
        <v>0</v>
      </c>
      <c r="BW1134">
        <f t="shared" si="1538"/>
        <v>0</v>
      </c>
      <c r="BX1134">
        <f t="shared" si="1539"/>
        <v>0</v>
      </c>
      <c r="BY1134">
        <f t="shared" si="1516"/>
        <v>1</v>
      </c>
    </row>
    <row r="1135" spans="1:77" x14ac:dyDescent="0.25">
      <c r="A1135" t="str">
        <f t="shared" si="1540"/>
        <v>36021</v>
      </c>
      <c r="D1135">
        <v>3</v>
      </c>
      <c r="E1135">
        <v>60</v>
      </c>
      <c r="F1135">
        <v>40.5</v>
      </c>
      <c r="G1135">
        <v>21</v>
      </c>
      <c r="H1135">
        <v>21.5</v>
      </c>
      <c r="I1135">
        <v>0</v>
      </c>
      <c r="J1135">
        <v>26</v>
      </c>
      <c r="K1135">
        <v>30</v>
      </c>
      <c r="L1135">
        <v>47.8</v>
      </c>
      <c r="M1135" s="115">
        <f t="shared" si="1524"/>
        <v>5072</v>
      </c>
      <c r="N1135" s="7">
        <v>8102.8384881891643</v>
      </c>
      <c r="O1135" s="7">
        <v>8440.3982243391856</v>
      </c>
      <c r="P1135" s="7">
        <v>12317.96</v>
      </c>
      <c r="Q1135" s="121" t="s">
        <v>392</v>
      </c>
      <c r="R1135">
        <v>1</v>
      </c>
      <c r="S1135">
        <v>1</v>
      </c>
      <c r="T1135">
        <v>1</v>
      </c>
      <c r="U1135" t="e">
        <f t="shared" si="1525"/>
        <v>#VALUE!</v>
      </c>
      <c r="V1135">
        <f t="shared" si="1526"/>
        <v>4459</v>
      </c>
      <c r="W1135">
        <f t="shared" si="1527"/>
        <v>4645</v>
      </c>
      <c r="X1135">
        <f t="shared" si="1528"/>
        <v>6779</v>
      </c>
      <c r="Y1135" t="e">
        <f t="shared" si="1502"/>
        <v>#VALUE!</v>
      </c>
      <c r="Z1135">
        <f t="shared" si="1503"/>
        <v>767</v>
      </c>
      <c r="AA1135">
        <f t="shared" si="1504"/>
        <v>799</v>
      </c>
      <c r="AB1135" s="8">
        <f t="shared" si="1505"/>
        <v>1166</v>
      </c>
      <c r="AC1135" s="213" t="e">
        <f t="shared" si="1541"/>
        <v>#VALUE!</v>
      </c>
      <c r="AD1135" s="213">
        <f t="shared" si="1542"/>
        <v>3.1760467804296142</v>
      </c>
      <c r="AE1135" s="213">
        <f t="shared" si="1543"/>
        <v>3.4439958957600187</v>
      </c>
      <c r="AF1135" s="213">
        <f t="shared" si="1544"/>
        <v>7.2861943882635689</v>
      </c>
      <c r="AG1135" s="167">
        <f t="shared" si="1529"/>
        <v>1.2760000000000001E-4</v>
      </c>
      <c r="AH1135" s="167">
        <f t="shared" si="1530"/>
        <v>1.7219</v>
      </c>
      <c r="AI1135" s="167">
        <f t="shared" si="1531"/>
        <v>4</v>
      </c>
      <c r="AJ1135" s="167">
        <f t="shared" si="1532"/>
        <v>5.1420100000000005E-4</v>
      </c>
      <c r="AK1135" s="115">
        <f t="shared" ref="AK1135:AM1135" si="1570">AK939*IF($G1135=10,1,IF($G1135=15,1,IF($G1135=20,1,(1-(($E1135-50)*0.005)))))</f>
        <v>998.50409674479295</v>
      </c>
      <c r="AL1135" s="7">
        <f t="shared" si="1570"/>
        <v>1040.1012210035556</v>
      </c>
      <c r="AM1135" s="7">
        <f t="shared" si="1570"/>
        <v>1517.9289999999999</v>
      </c>
      <c r="AN1135">
        <v>1</v>
      </c>
      <c r="AO1135">
        <v>1</v>
      </c>
      <c r="AP1135">
        <v>1</v>
      </c>
      <c r="AQ1135">
        <f t="shared" si="1534"/>
        <v>1125</v>
      </c>
      <c r="AR1135">
        <f t="shared" si="1534"/>
        <v>1171</v>
      </c>
      <c r="AS1135">
        <f t="shared" si="1488"/>
        <v>1709</v>
      </c>
      <c r="AT1135">
        <f t="shared" si="1507"/>
        <v>484</v>
      </c>
      <c r="AU1135">
        <f t="shared" si="1508"/>
        <v>504</v>
      </c>
      <c r="AV1135" s="8">
        <f t="shared" si="1509"/>
        <v>735</v>
      </c>
      <c r="AW1135" s="213">
        <f t="shared" si="1546"/>
        <v>1.2762053262606237</v>
      </c>
      <c r="AX1135" s="213">
        <f t="shared" si="1547"/>
        <v>1.3826934116156882</v>
      </c>
      <c r="AY1135" s="213">
        <f t="shared" si="1548"/>
        <v>2.9188756548395651</v>
      </c>
      <c r="AZ1135" s="119">
        <f t="shared" si="1562"/>
        <v>1.6</v>
      </c>
      <c r="BA1135" s="1">
        <v>15.5</v>
      </c>
      <c r="BB1135">
        <v>16.8</v>
      </c>
      <c r="BC1135">
        <v>27.5</v>
      </c>
      <c r="BE1135">
        <v>6340</v>
      </c>
      <c r="BG1135" s="123">
        <f t="shared" si="1535"/>
        <v>0.8</v>
      </c>
      <c r="BJ1135">
        <v>0</v>
      </c>
      <c r="BK1135">
        <v>10</v>
      </c>
      <c r="BL1135">
        <v>11.1</v>
      </c>
      <c r="BM1135">
        <v>21.85</v>
      </c>
      <c r="BO1135">
        <f t="shared" si="1552"/>
        <v>1</v>
      </c>
      <c r="BP1135">
        <f t="shared" si="1552"/>
        <v>1</v>
      </c>
      <c r="BQ1135">
        <f t="shared" si="1552"/>
        <v>1</v>
      </c>
      <c r="BR1135">
        <f t="shared" si="1536"/>
        <v>1125</v>
      </c>
      <c r="BS1135">
        <f t="shared" si="1549"/>
        <v>1171</v>
      </c>
      <c r="BT1135">
        <f t="shared" si="1550"/>
        <v>1709</v>
      </c>
      <c r="BV1135">
        <f t="shared" si="1537"/>
        <v>0</v>
      </c>
      <c r="BW1135">
        <f t="shared" si="1538"/>
        <v>0</v>
      </c>
      <c r="BX1135">
        <f t="shared" si="1539"/>
        <v>0</v>
      </c>
      <c r="BY1135">
        <f t="shared" si="1516"/>
        <v>1</v>
      </c>
    </row>
    <row r="1136" spans="1:77" x14ac:dyDescent="0.25">
      <c r="A1136" t="str">
        <f t="shared" si="1540"/>
        <v>36010</v>
      </c>
      <c r="D1136">
        <v>3</v>
      </c>
      <c r="E1136">
        <v>60</v>
      </c>
      <c r="F1136">
        <v>40.5</v>
      </c>
      <c r="G1136">
        <v>10</v>
      </c>
      <c r="H1136">
        <v>11.5</v>
      </c>
      <c r="I1136">
        <v>0</v>
      </c>
      <c r="J1136">
        <v>26</v>
      </c>
      <c r="K1136">
        <v>30</v>
      </c>
      <c r="L1136">
        <v>47.2</v>
      </c>
      <c r="M1136" s="115">
        <f t="shared" si="1524"/>
        <v>2527.2000000000003</v>
      </c>
      <c r="N1136" s="7">
        <v>3860.4188735925432</v>
      </c>
      <c r="O1136" s="7">
        <v>4228.9855673527691</v>
      </c>
      <c r="P1136" s="7">
        <v>5636.58</v>
      </c>
      <c r="Q1136" s="121" t="s">
        <v>392</v>
      </c>
      <c r="R1136">
        <v>1</v>
      </c>
      <c r="S1136">
        <v>1</v>
      </c>
      <c r="T1136">
        <v>1</v>
      </c>
      <c r="U1136" t="e">
        <f t="shared" si="1525"/>
        <v>#VALUE!</v>
      </c>
      <c r="V1136">
        <f t="shared" si="1526"/>
        <v>2125</v>
      </c>
      <c r="W1136">
        <f t="shared" si="1527"/>
        <v>2327</v>
      </c>
      <c r="X1136">
        <f t="shared" si="1528"/>
        <v>3102</v>
      </c>
      <c r="Y1136" t="e">
        <f t="shared" si="1502"/>
        <v>#VALUE!</v>
      </c>
      <c r="Z1136">
        <f t="shared" si="1503"/>
        <v>366</v>
      </c>
      <c r="AA1136">
        <f t="shared" si="1504"/>
        <v>400</v>
      </c>
      <c r="AB1136" s="8">
        <f t="shared" si="1505"/>
        <v>534</v>
      </c>
      <c r="AC1136" s="213" t="e">
        <f t="shared" si="1541"/>
        <v>#VALUE!</v>
      </c>
      <c r="AD1136" s="213">
        <f t="shared" si="1542"/>
        <v>0.58144273828976933</v>
      </c>
      <c r="AE1136" s="213">
        <f t="shared" si="1543"/>
        <v>0.69172725025129878</v>
      </c>
      <c r="AF1136" s="213">
        <f t="shared" si="1544"/>
        <v>1.2175889127480446</v>
      </c>
      <c r="AG1136" s="167">
        <f t="shared" si="1529"/>
        <v>3.969E-4</v>
      </c>
      <c r="AH1136" s="167">
        <f t="shared" si="1530"/>
        <v>1.7345999999999999</v>
      </c>
      <c r="AI1136" s="167">
        <f t="shared" si="1531"/>
        <v>2</v>
      </c>
      <c r="AJ1136" s="167">
        <f t="shared" si="1532"/>
        <v>3.6734700000000002E-4</v>
      </c>
      <c r="AK1136" s="115">
        <f t="shared" ref="AK1136:AM1136" si="1571">AK940*IF($G1136=10,1,IF($G1136=15,1,IF($G1136=20,1,(1-(($E1136-50)*0.005)))))</f>
        <v>535.19789031294818</v>
      </c>
      <c r="AL1136" s="7">
        <f t="shared" si="1571"/>
        <v>586.29496640731588</v>
      </c>
      <c r="AM1136" s="7">
        <f t="shared" si="1571"/>
        <v>781.44</v>
      </c>
      <c r="AN1136">
        <v>1</v>
      </c>
      <c r="AO1136">
        <v>1</v>
      </c>
      <c r="AP1136">
        <v>1</v>
      </c>
      <c r="AQ1136">
        <f t="shared" si="1534"/>
        <v>603</v>
      </c>
      <c r="AR1136">
        <f t="shared" si="1534"/>
        <v>660</v>
      </c>
      <c r="AS1136">
        <f t="shared" si="1488"/>
        <v>880</v>
      </c>
      <c r="AT1136">
        <f t="shared" si="1507"/>
        <v>259</v>
      </c>
      <c r="AU1136">
        <f t="shared" si="1508"/>
        <v>284</v>
      </c>
      <c r="AV1136" s="8">
        <f t="shared" si="1509"/>
        <v>378</v>
      </c>
      <c r="AW1136" s="213">
        <f t="shared" si="1546"/>
        <v>0.29594338295083461</v>
      </c>
      <c r="AX1136" s="213">
        <f t="shared" si="1547"/>
        <v>0.3542509301139064</v>
      </c>
      <c r="AY1136" s="213">
        <f t="shared" si="1548"/>
        <v>0.61929306594429301</v>
      </c>
      <c r="AZ1136" s="119">
        <f t="shared" si="1562"/>
        <v>0.4</v>
      </c>
      <c r="BA1136" s="1">
        <v>14.8</v>
      </c>
      <c r="BB1136">
        <v>16.600000000000001</v>
      </c>
      <c r="BC1136">
        <v>28</v>
      </c>
      <c r="BE1136">
        <v>2808</v>
      </c>
      <c r="BG1136" s="123">
        <f t="shared" si="1535"/>
        <v>0.9</v>
      </c>
      <c r="BJ1136">
        <v>0</v>
      </c>
      <c r="BK1136">
        <v>10.4</v>
      </c>
      <c r="BL1136">
        <v>12.2</v>
      </c>
      <c r="BM1136">
        <v>21.85</v>
      </c>
      <c r="BO1136">
        <f t="shared" si="1552"/>
        <v>1</v>
      </c>
      <c r="BP1136">
        <f t="shared" si="1552"/>
        <v>1</v>
      </c>
      <c r="BQ1136">
        <f t="shared" si="1552"/>
        <v>1</v>
      </c>
      <c r="BR1136">
        <f t="shared" si="1536"/>
        <v>603</v>
      </c>
      <c r="BS1136">
        <f t="shared" si="1549"/>
        <v>660</v>
      </c>
      <c r="BT1136">
        <f t="shared" si="1550"/>
        <v>880</v>
      </c>
      <c r="BV1136">
        <f t="shared" si="1537"/>
        <v>0</v>
      </c>
      <c r="BW1136">
        <f t="shared" si="1538"/>
        <v>0</v>
      </c>
      <c r="BX1136">
        <f t="shared" si="1539"/>
        <v>0</v>
      </c>
      <c r="BY1136">
        <f t="shared" si="1516"/>
        <v>1</v>
      </c>
    </row>
    <row r="1137" spans="1:77" x14ac:dyDescent="0.25">
      <c r="A1137" t="str">
        <f t="shared" si="1540"/>
        <v>36011</v>
      </c>
      <c r="D1137">
        <v>3</v>
      </c>
      <c r="E1137">
        <v>60</v>
      </c>
      <c r="F1137">
        <v>40.5</v>
      </c>
      <c r="G1137">
        <v>11</v>
      </c>
      <c r="H1137">
        <v>11.5</v>
      </c>
      <c r="I1137">
        <v>0</v>
      </c>
      <c r="J1137">
        <v>26</v>
      </c>
      <c r="K1137">
        <v>30</v>
      </c>
      <c r="L1137">
        <v>47.2</v>
      </c>
      <c r="M1137" s="115">
        <f t="shared" si="1524"/>
        <v>2438.48</v>
      </c>
      <c r="N1137" s="7">
        <v>5237.9452617275747</v>
      </c>
      <c r="O1137" s="7">
        <v>5738.028861571599</v>
      </c>
      <c r="P1137" s="7">
        <v>7647.9</v>
      </c>
      <c r="Q1137" s="121" t="s">
        <v>392</v>
      </c>
      <c r="R1137">
        <v>1</v>
      </c>
      <c r="S1137">
        <v>1</v>
      </c>
      <c r="T1137">
        <v>1</v>
      </c>
      <c r="U1137" t="e">
        <f t="shared" si="1525"/>
        <v>#VALUE!</v>
      </c>
      <c r="V1137">
        <f t="shared" si="1526"/>
        <v>2883</v>
      </c>
      <c r="W1137">
        <f t="shared" si="1527"/>
        <v>3158</v>
      </c>
      <c r="X1137">
        <f t="shared" si="1528"/>
        <v>4209</v>
      </c>
      <c r="Y1137" t="e">
        <f t="shared" si="1502"/>
        <v>#VALUE!</v>
      </c>
      <c r="Z1137">
        <f t="shared" si="1503"/>
        <v>496</v>
      </c>
      <c r="AA1137">
        <f t="shared" si="1504"/>
        <v>543</v>
      </c>
      <c r="AB1137" s="8">
        <f t="shared" si="1505"/>
        <v>724</v>
      </c>
      <c r="AC1137" s="213" t="e">
        <f t="shared" si="1541"/>
        <v>#VALUE!</v>
      </c>
      <c r="AD1137" s="213">
        <f t="shared" si="1542"/>
        <v>1.7207191694043993</v>
      </c>
      <c r="AE1137" s="213">
        <f t="shared" si="1543"/>
        <v>2.0527093929014417</v>
      </c>
      <c r="AF1137" s="213">
        <f t="shared" si="1544"/>
        <v>3.5978646961970018</v>
      </c>
      <c r="AG1137" s="167">
        <f t="shared" si="1529"/>
        <v>3.969E-4</v>
      </c>
      <c r="AH1137" s="167">
        <f t="shared" si="1530"/>
        <v>1.7345999999999999</v>
      </c>
      <c r="AI1137" s="167">
        <f t="shared" si="1531"/>
        <v>4</v>
      </c>
      <c r="AJ1137" s="167">
        <f t="shared" si="1532"/>
        <v>5.7428799999999995E-4</v>
      </c>
      <c r="AK1137" s="115">
        <f t="shared" ref="AK1137:AM1137" si="1572">AK941*IF($G1137=10,1,IF($G1137=15,1,IF($G1137=20,1,(1-(($E1137-50)*0.005)))))</f>
        <v>833.15</v>
      </c>
      <c r="AL1137" s="7">
        <f t="shared" si="1572"/>
        <v>912.94999999999993</v>
      </c>
      <c r="AM1137" s="7">
        <f t="shared" si="1572"/>
        <v>1216.95</v>
      </c>
      <c r="AN1137">
        <v>1</v>
      </c>
      <c r="AO1137">
        <v>1</v>
      </c>
      <c r="AP1137">
        <v>1</v>
      </c>
      <c r="AQ1137">
        <f t="shared" si="1534"/>
        <v>938</v>
      </c>
      <c r="AR1137">
        <f t="shared" si="1534"/>
        <v>1028</v>
      </c>
      <c r="AS1137">
        <f t="shared" si="1488"/>
        <v>1371</v>
      </c>
      <c r="AT1137">
        <f t="shared" si="1507"/>
        <v>403</v>
      </c>
      <c r="AU1137">
        <f t="shared" si="1508"/>
        <v>442</v>
      </c>
      <c r="AV1137" s="8">
        <f t="shared" si="1509"/>
        <v>590</v>
      </c>
      <c r="AW1137" s="213">
        <f t="shared" si="1546"/>
        <v>1.1485151926410699</v>
      </c>
      <c r="AX1137" s="213">
        <f t="shared" si="1547"/>
        <v>1.3747339101694898</v>
      </c>
      <c r="AY1137" s="213">
        <f t="shared" si="1548"/>
        <v>2.4133195945705683</v>
      </c>
      <c r="AZ1137" s="119">
        <f t="shared" si="1562"/>
        <v>0.8</v>
      </c>
      <c r="BA1137" s="1">
        <v>14.8</v>
      </c>
      <c r="BB1137">
        <v>16.600000000000001</v>
      </c>
      <c r="BC1137">
        <v>28</v>
      </c>
      <c r="BE1137">
        <v>3586</v>
      </c>
      <c r="BG1137" s="123">
        <f t="shared" si="1535"/>
        <v>0.68</v>
      </c>
      <c r="BJ1137">
        <v>0</v>
      </c>
      <c r="BK1137">
        <v>10.4</v>
      </c>
      <c r="BL1137">
        <v>12.2</v>
      </c>
      <c r="BM1137">
        <v>21.85</v>
      </c>
      <c r="BO1137">
        <f t="shared" si="1552"/>
        <v>1</v>
      </c>
      <c r="BP1137">
        <f t="shared" si="1552"/>
        <v>1</v>
      </c>
      <c r="BQ1137">
        <f t="shared" si="1552"/>
        <v>1</v>
      </c>
      <c r="BR1137">
        <f t="shared" si="1536"/>
        <v>938</v>
      </c>
      <c r="BS1137">
        <f t="shared" si="1549"/>
        <v>1028</v>
      </c>
      <c r="BT1137">
        <f t="shared" si="1550"/>
        <v>1371</v>
      </c>
      <c r="BV1137">
        <f t="shared" si="1537"/>
        <v>0</v>
      </c>
      <c r="BW1137">
        <f t="shared" si="1538"/>
        <v>0</v>
      </c>
      <c r="BX1137">
        <f t="shared" si="1539"/>
        <v>0</v>
      </c>
      <c r="BY1137">
        <f t="shared" si="1516"/>
        <v>1</v>
      </c>
    </row>
    <row r="1138" spans="1:77" x14ac:dyDescent="0.25">
      <c r="A1138" t="str">
        <f t="shared" si="1540"/>
        <v>36015</v>
      </c>
      <c r="D1138">
        <v>3</v>
      </c>
      <c r="E1138">
        <v>60</v>
      </c>
      <c r="F1138">
        <v>40.5</v>
      </c>
      <c r="G1138">
        <v>15</v>
      </c>
      <c r="H1138">
        <v>16.5</v>
      </c>
      <c r="I1138">
        <v>0</v>
      </c>
      <c r="J1138">
        <v>26</v>
      </c>
      <c r="K1138">
        <v>30</v>
      </c>
      <c r="L1138">
        <v>48.1</v>
      </c>
      <c r="M1138" s="115">
        <f t="shared" si="1524"/>
        <v>3582.4</v>
      </c>
      <c r="N1138" s="7">
        <v>4729.715265656896</v>
      </c>
      <c r="O1138" s="7">
        <v>4901.7743245246338</v>
      </c>
      <c r="P1138" s="7">
        <v>7188.36</v>
      </c>
      <c r="Q1138" s="121" t="s">
        <v>392</v>
      </c>
      <c r="R1138">
        <v>1</v>
      </c>
      <c r="S1138">
        <v>1</v>
      </c>
      <c r="T1138">
        <v>1</v>
      </c>
      <c r="U1138" t="e">
        <f t="shared" si="1525"/>
        <v>#VALUE!</v>
      </c>
      <c r="V1138">
        <f t="shared" si="1526"/>
        <v>2603</v>
      </c>
      <c r="W1138">
        <f t="shared" si="1527"/>
        <v>2698</v>
      </c>
      <c r="X1138">
        <f t="shared" si="1528"/>
        <v>3956</v>
      </c>
      <c r="Y1138" t="e">
        <f t="shared" si="1502"/>
        <v>#VALUE!</v>
      </c>
      <c r="Z1138">
        <f t="shared" si="1503"/>
        <v>448</v>
      </c>
      <c r="AA1138">
        <f t="shared" si="1504"/>
        <v>464</v>
      </c>
      <c r="AB1138" s="8">
        <f t="shared" si="1505"/>
        <v>680</v>
      </c>
      <c r="AC1138" s="213" t="e">
        <f t="shared" si="1541"/>
        <v>#VALUE!</v>
      </c>
      <c r="AD1138" s="213">
        <f t="shared" si="1542"/>
        <v>0.97766793849812561</v>
      </c>
      <c r="AE1138" s="213">
        <f t="shared" si="1543"/>
        <v>1.0480319135391505</v>
      </c>
      <c r="AF1138" s="213">
        <f t="shared" si="1544"/>
        <v>2.2350711808834776</v>
      </c>
      <c r="AG1138" s="167">
        <f t="shared" si="1529"/>
        <v>2.0829999999999999E-4</v>
      </c>
      <c r="AH1138" s="167">
        <f t="shared" si="1530"/>
        <v>1.724</v>
      </c>
      <c r="AI1138" s="167">
        <f t="shared" si="1531"/>
        <v>2</v>
      </c>
      <c r="AJ1138" s="167">
        <f t="shared" si="1532"/>
        <v>4.6182900000000003E-4</v>
      </c>
      <c r="AK1138" s="115">
        <f t="shared" ref="AK1138:AM1138" si="1573">AK942*IF($G1138=10,1,IF($G1138=15,1,IF($G1138=20,1,(1-(($E1138-50)*0.005)))))</f>
        <v>645.62512273636446</v>
      </c>
      <c r="AL1138" s="7">
        <f t="shared" si="1573"/>
        <v>669.11187505864359</v>
      </c>
      <c r="AM1138" s="7">
        <f t="shared" si="1573"/>
        <v>981.24</v>
      </c>
      <c r="AN1138">
        <v>1</v>
      </c>
      <c r="AO1138">
        <v>1</v>
      </c>
      <c r="AP1138">
        <v>1</v>
      </c>
      <c r="AQ1138">
        <f t="shared" si="1534"/>
        <v>727</v>
      </c>
      <c r="AR1138">
        <f t="shared" si="1534"/>
        <v>754</v>
      </c>
      <c r="AS1138">
        <f t="shared" si="1488"/>
        <v>1105</v>
      </c>
      <c r="AT1138">
        <f t="shared" si="1507"/>
        <v>313</v>
      </c>
      <c r="AU1138">
        <f t="shared" si="1508"/>
        <v>324</v>
      </c>
      <c r="AV1138" s="8">
        <f t="shared" si="1509"/>
        <v>475</v>
      </c>
      <c r="AW1138" s="213">
        <f t="shared" si="1546"/>
        <v>0.48074493758818815</v>
      </c>
      <c r="AX1138" s="213">
        <f t="shared" si="1547"/>
        <v>0.51474941533522323</v>
      </c>
      <c r="AY1138" s="213">
        <f t="shared" si="1548"/>
        <v>1.0978147906390832</v>
      </c>
      <c r="AZ1138" s="119">
        <f t="shared" si="1562"/>
        <v>0.6</v>
      </c>
      <c r="BA1138" s="1">
        <v>16.399999999999999</v>
      </c>
      <c r="BB1138">
        <v>17.7</v>
      </c>
      <c r="BC1138">
        <v>29.7</v>
      </c>
      <c r="BE1138">
        <v>4478</v>
      </c>
      <c r="BG1138" s="123">
        <f t="shared" si="1535"/>
        <v>0.8</v>
      </c>
      <c r="BJ1138">
        <v>0</v>
      </c>
      <c r="BK1138">
        <v>10</v>
      </c>
      <c r="BL1138">
        <v>10.9</v>
      </c>
      <c r="BM1138">
        <v>21.85</v>
      </c>
      <c r="BO1138">
        <f t="shared" si="1552"/>
        <v>1</v>
      </c>
      <c r="BP1138">
        <f t="shared" si="1552"/>
        <v>1</v>
      </c>
      <c r="BQ1138">
        <f t="shared" si="1552"/>
        <v>1</v>
      </c>
      <c r="BR1138">
        <f t="shared" si="1536"/>
        <v>727</v>
      </c>
      <c r="BS1138">
        <f t="shared" si="1549"/>
        <v>754</v>
      </c>
      <c r="BT1138">
        <f t="shared" si="1550"/>
        <v>1105</v>
      </c>
      <c r="BV1138">
        <f t="shared" si="1537"/>
        <v>0</v>
      </c>
      <c r="BW1138">
        <f t="shared" si="1538"/>
        <v>0</v>
      </c>
      <c r="BX1138">
        <f t="shared" si="1539"/>
        <v>0</v>
      </c>
      <c r="BY1138">
        <f t="shared" si="1516"/>
        <v>1</v>
      </c>
    </row>
    <row r="1139" spans="1:77" x14ac:dyDescent="0.25">
      <c r="A1139" t="str">
        <f t="shared" si="1540"/>
        <v>36016</v>
      </c>
      <c r="D1139">
        <v>3</v>
      </c>
      <c r="E1139">
        <v>60</v>
      </c>
      <c r="F1139">
        <v>40.5</v>
      </c>
      <c r="G1139">
        <v>16</v>
      </c>
      <c r="H1139">
        <v>16.5</v>
      </c>
      <c r="I1139">
        <v>0</v>
      </c>
      <c r="J1139">
        <v>26</v>
      </c>
      <c r="K1139">
        <v>30</v>
      </c>
      <c r="L1139">
        <v>48.1</v>
      </c>
      <c r="M1139" s="115">
        <f t="shared" si="1524"/>
        <v>3401.36</v>
      </c>
      <c r="N1139" s="7">
        <v>6916.3686790875245</v>
      </c>
      <c r="O1139" s="7">
        <v>7167.9744986485921</v>
      </c>
      <c r="P1139" s="7">
        <v>10511.7</v>
      </c>
      <c r="Q1139" s="121" t="s">
        <v>392</v>
      </c>
      <c r="R1139">
        <v>1</v>
      </c>
      <c r="S1139">
        <v>1</v>
      </c>
      <c r="T1139">
        <v>1</v>
      </c>
      <c r="U1139" t="e">
        <f t="shared" si="1525"/>
        <v>#VALUE!</v>
      </c>
      <c r="V1139">
        <f t="shared" si="1526"/>
        <v>3806</v>
      </c>
      <c r="W1139">
        <f t="shared" si="1527"/>
        <v>3945</v>
      </c>
      <c r="X1139">
        <f t="shared" si="1528"/>
        <v>5785</v>
      </c>
      <c r="Y1139" t="e">
        <f t="shared" si="1502"/>
        <v>#VALUE!</v>
      </c>
      <c r="Z1139">
        <f t="shared" si="1503"/>
        <v>655</v>
      </c>
      <c r="AA1139">
        <f t="shared" si="1504"/>
        <v>679</v>
      </c>
      <c r="AB1139" s="8">
        <f t="shared" si="1505"/>
        <v>995</v>
      </c>
      <c r="AC1139" s="213" t="e">
        <f t="shared" si="1541"/>
        <v>#VALUE!</v>
      </c>
      <c r="AD1139" s="213">
        <f t="shared" si="1542"/>
        <v>6.122706138966806</v>
      </c>
      <c r="AE1139" s="213">
        <f t="shared" si="1543"/>
        <v>6.5767799772459981</v>
      </c>
      <c r="AF1139" s="213">
        <f t="shared" si="1544"/>
        <v>14.06176133750893</v>
      </c>
      <c r="AG1139" s="167">
        <f t="shared" si="1529"/>
        <v>2.0829999999999999E-4</v>
      </c>
      <c r="AH1139" s="167">
        <f t="shared" si="1530"/>
        <v>1.724</v>
      </c>
      <c r="AI1139" s="167">
        <f t="shared" si="1531"/>
        <v>4</v>
      </c>
      <c r="AJ1139" s="167">
        <f t="shared" si="1532"/>
        <v>1.392796E-3</v>
      </c>
      <c r="AK1139" s="115">
        <f t="shared" ref="AK1139:AM1139" si="1574">AK943*IF($G1139=10,1,IF($G1139=15,1,IF($G1139=20,1,(1-(($E1139-50)*0.005)))))</f>
        <v>1006.05</v>
      </c>
      <c r="AL1139" s="7">
        <f t="shared" si="1574"/>
        <v>1043.0999999999999</v>
      </c>
      <c r="AM1139" s="7">
        <f t="shared" si="1574"/>
        <v>1529.5</v>
      </c>
      <c r="AN1139">
        <v>1</v>
      </c>
      <c r="AO1139">
        <v>1</v>
      </c>
      <c r="AP1139">
        <v>1</v>
      </c>
      <c r="AQ1139">
        <f t="shared" si="1534"/>
        <v>1133</v>
      </c>
      <c r="AR1139">
        <f t="shared" si="1534"/>
        <v>1175</v>
      </c>
      <c r="AS1139">
        <f t="shared" si="1488"/>
        <v>1723</v>
      </c>
      <c r="AT1139">
        <f t="shared" si="1507"/>
        <v>487</v>
      </c>
      <c r="AU1139">
        <f t="shared" si="1508"/>
        <v>505</v>
      </c>
      <c r="AV1139" s="8">
        <f t="shared" si="1509"/>
        <v>741</v>
      </c>
      <c r="AW1139" s="213">
        <f t="shared" si="1546"/>
        <v>3.3972590005510952</v>
      </c>
      <c r="AX1139" s="213">
        <f t="shared" si="1547"/>
        <v>3.6513168311664082</v>
      </c>
      <c r="AY1139" s="213">
        <f t="shared" si="1548"/>
        <v>7.8246211927995803</v>
      </c>
      <c r="AZ1139" s="119">
        <f t="shared" si="1562"/>
        <v>1.2</v>
      </c>
      <c r="BA1139" s="1">
        <v>16.399999999999999</v>
      </c>
      <c r="BB1139">
        <v>17.7</v>
      </c>
      <c r="BC1139">
        <v>29.7</v>
      </c>
      <c r="BE1139">
        <v>5002</v>
      </c>
      <c r="BG1139" s="123">
        <f t="shared" si="1535"/>
        <v>0.68</v>
      </c>
      <c r="BJ1139">
        <v>0</v>
      </c>
      <c r="BK1139">
        <v>10</v>
      </c>
      <c r="BL1139">
        <v>10.9</v>
      </c>
      <c r="BM1139">
        <v>21.85</v>
      </c>
      <c r="BO1139">
        <f t="shared" si="1552"/>
        <v>1</v>
      </c>
      <c r="BP1139">
        <f t="shared" si="1552"/>
        <v>1</v>
      </c>
      <c r="BQ1139">
        <f t="shared" si="1552"/>
        <v>1</v>
      </c>
      <c r="BR1139">
        <f t="shared" si="1536"/>
        <v>1133</v>
      </c>
      <c r="BS1139">
        <f t="shared" si="1549"/>
        <v>1175</v>
      </c>
      <c r="BT1139">
        <f t="shared" si="1550"/>
        <v>1723</v>
      </c>
      <c r="BV1139">
        <f t="shared" si="1537"/>
        <v>0</v>
      </c>
      <c r="BW1139">
        <f t="shared" si="1538"/>
        <v>0</v>
      </c>
      <c r="BX1139">
        <f t="shared" si="1539"/>
        <v>0</v>
      </c>
      <c r="BY1139">
        <f t="shared" si="1516"/>
        <v>1</v>
      </c>
    </row>
    <row r="1140" spans="1:77" x14ac:dyDescent="0.25">
      <c r="A1140" t="str">
        <f t="shared" si="1540"/>
        <v>36020</v>
      </c>
      <c r="D1140">
        <v>3</v>
      </c>
      <c r="E1140">
        <v>60</v>
      </c>
      <c r="F1140">
        <v>40.5</v>
      </c>
      <c r="G1140">
        <v>20</v>
      </c>
      <c r="H1140">
        <v>21.5</v>
      </c>
      <c r="I1140">
        <v>0</v>
      </c>
      <c r="J1140">
        <v>26</v>
      </c>
      <c r="K1140">
        <v>30</v>
      </c>
      <c r="L1140">
        <v>48.1</v>
      </c>
      <c r="M1140" s="115">
        <f t="shared" si="1524"/>
        <v>5007.2000000000007</v>
      </c>
      <c r="N1140" s="7">
        <v>6176.0620183272586</v>
      </c>
      <c r="O1140" s="7">
        <v>6765.7106634844222</v>
      </c>
      <c r="P1140" s="7">
        <v>9017.64</v>
      </c>
      <c r="Q1140" s="121" t="s">
        <v>392</v>
      </c>
      <c r="R1140">
        <v>1</v>
      </c>
      <c r="S1140">
        <v>1</v>
      </c>
      <c r="T1140">
        <v>1</v>
      </c>
      <c r="U1140" t="e">
        <f t="shared" si="1525"/>
        <v>#VALUE!</v>
      </c>
      <c r="V1140">
        <f t="shared" si="1526"/>
        <v>3399</v>
      </c>
      <c r="W1140">
        <f t="shared" si="1527"/>
        <v>3723</v>
      </c>
      <c r="X1140">
        <f t="shared" si="1528"/>
        <v>4963</v>
      </c>
      <c r="Y1140" t="e">
        <f t="shared" si="1502"/>
        <v>#VALUE!</v>
      </c>
      <c r="Z1140">
        <f t="shared" si="1503"/>
        <v>585</v>
      </c>
      <c r="AA1140">
        <f t="shared" si="1504"/>
        <v>640</v>
      </c>
      <c r="AB1140" s="8">
        <f t="shared" si="1505"/>
        <v>854</v>
      </c>
      <c r="AC1140" s="213" t="e">
        <f t="shared" si="1541"/>
        <v>#VALUE!</v>
      </c>
      <c r="AD1140" s="213">
        <f t="shared" si="1542"/>
        <v>1.329429296766627</v>
      </c>
      <c r="AE1140" s="213">
        <f t="shared" si="1543"/>
        <v>1.5891987272551642</v>
      </c>
      <c r="AF1140" s="213">
        <f t="shared" si="1544"/>
        <v>2.8190272920514845</v>
      </c>
      <c r="AG1140" s="167">
        <f t="shared" si="1529"/>
        <v>1.2760000000000001E-4</v>
      </c>
      <c r="AH1140" s="167">
        <f t="shared" si="1530"/>
        <v>1.7219</v>
      </c>
      <c r="AI1140" s="167">
        <f t="shared" si="1531"/>
        <v>2</v>
      </c>
      <c r="AJ1140" s="167">
        <f t="shared" si="1532"/>
        <v>3.76611E-4</v>
      </c>
      <c r="AK1140" s="115">
        <f t="shared" ref="AK1140:AM1140" si="1575">AK944*IF($G1140=10,1,IF($G1140=15,1,IF($G1140=20,1,(1-(($E1140-50)*0.005)))))</f>
        <v>763.26517311676128</v>
      </c>
      <c r="AL1140" s="7">
        <f t="shared" si="1575"/>
        <v>836.13657141043336</v>
      </c>
      <c r="AM1140" s="7">
        <f t="shared" si="1575"/>
        <v>1114.44</v>
      </c>
      <c r="AN1140">
        <v>1</v>
      </c>
      <c r="AO1140">
        <v>1</v>
      </c>
      <c r="AP1140">
        <v>1</v>
      </c>
      <c r="AQ1140">
        <f t="shared" si="1534"/>
        <v>860</v>
      </c>
      <c r="AR1140">
        <f t="shared" si="1534"/>
        <v>942</v>
      </c>
      <c r="AS1140">
        <f t="shared" si="1488"/>
        <v>1255</v>
      </c>
      <c r="AT1140">
        <f t="shared" si="1507"/>
        <v>370</v>
      </c>
      <c r="AU1140">
        <f t="shared" si="1508"/>
        <v>405</v>
      </c>
      <c r="AV1140" s="8">
        <f t="shared" si="1509"/>
        <v>540</v>
      </c>
      <c r="AW1140" s="213">
        <f t="shared" si="1546"/>
        <v>0.53541682416835745</v>
      </c>
      <c r="AX1140" s="213">
        <f t="shared" si="1547"/>
        <v>0.64060625729135123</v>
      </c>
      <c r="AY1140" s="213">
        <f t="shared" si="1548"/>
        <v>1.1340407187519534</v>
      </c>
      <c r="AZ1140" s="119">
        <f t="shared" si="1562"/>
        <v>0.8</v>
      </c>
      <c r="BA1140" s="1">
        <v>16.399999999999999</v>
      </c>
      <c r="BB1140">
        <v>17.7</v>
      </c>
      <c r="BC1140">
        <v>29.7</v>
      </c>
      <c r="BE1140">
        <v>6259</v>
      </c>
      <c r="BG1140" s="123">
        <f t="shared" si="1535"/>
        <v>0.8</v>
      </c>
      <c r="BJ1140">
        <v>0</v>
      </c>
      <c r="BK1140">
        <v>10</v>
      </c>
      <c r="BL1140">
        <v>10.9</v>
      </c>
      <c r="BM1140">
        <v>21.85</v>
      </c>
      <c r="BO1140">
        <f t="shared" si="1552"/>
        <v>1</v>
      </c>
      <c r="BP1140">
        <f t="shared" si="1552"/>
        <v>1</v>
      </c>
      <c r="BQ1140">
        <f t="shared" si="1552"/>
        <v>1</v>
      </c>
      <c r="BR1140">
        <f t="shared" si="1536"/>
        <v>860</v>
      </c>
      <c r="BS1140">
        <f t="shared" si="1549"/>
        <v>942</v>
      </c>
      <c r="BT1140">
        <f t="shared" si="1550"/>
        <v>1255</v>
      </c>
      <c r="BV1140">
        <f t="shared" si="1537"/>
        <v>0</v>
      </c>
      <c r="BW1140">
        <f t="shared" si="1538"/>
        <v>0</v>
      </c>
      <c r="BX1140">
        <f t="shared" si="1539"/>
        <v>0</v>
      </c>
      <c r="BY1140">
        <f t="shared" si="1516"/>
        <v>1</v>
      </c>
    </row>
    <row r="1141" spans="1:77" x14ac:dyDescent="0.25">
      <c r="A1141" t="str">
        <f t="shared" si="1540"/>
        <v>36021</v>
      </c>
      <c r="D1141">
        <v>3</v>
      </c>
      <c r="E1141">
        <v>60</v>
      </c>
      <c r="F1141">
        <v>40.5</v>
      </c>
      <c r="G1141">
        <v>21</v>
      </c>
      <c r="H1141">
        <v>21.5</v>
      </c>
      <c r="I1141">
        <v>0</v>
      </c>
      <c r="J1141">
        <v>26</v>
      </c>
      <c r="K1141">
        <v>30</v>
      </c>
      <c r="L1141">
        <v>48.1</v>
      </c>
      <c r="M1141" s="115">
        <f t="shared" si="1524"/>
        <v>5533.6</v>
      </c>
      <c r="N1141" s="7">
        <v>8907.2895892451361</v>
      </c>
      <c r="O1141" s="7">
        <v>9231.3217513746804</v>
      </c>
      <c r="P1141" s="7">
        <v>13537.56</v>
      </c>
      <c r="Q1141" s="121" t="s">
        <v>392</v>
      </c>
      <c r="R1141">
        <v>1</v>
      </c>
      <c r="S1141">
        <v>1</v>
      </c>
      <c r="T1141">
        <v>1</v>
      </c>
      <c r="U1141" t="e">
        <f t="shared" si="1525"/>
        <v>#VALUE!</v>
      </c>
      <c r="V1141">
        <f t="shared" si="1526"/>
        <v>4902</v>
      </c>
      <c r="W1141">
        <f t="shared" si="1527"/>
        <v>5080</v>
      </c>
      <c r="X1141">
        <f t="shared" si="1528"/>
        <v>7450</v>
      </c>
      <c r="Y1141" t="e">
        <f t="shared" si="1502"/>
        <v>#VALUE!</v>
      </c>
      <c r="Z1141">
        <f t="shared" si="1503"/>
        <v>843</v>
      </c>
      <c r="AA1141">
        <f t="shared" si="1504"/>
        <v>874</v>
      </c>
      <c r="AB1141" s="8">
        <f t="shared" si="1505"/>
        <v>1281</v>
      </c>
      <c r="AC1141" s="213" t="e">
        <f t="shared" si="1541"/>
        <v>#VALUE!</v>
      </c>
      <c r="AD1141" s="213">
        <f t="shared" si="1542"/>
        <v>3.8300149030685793</v>
      </c>
      <c r="AE1141" s="213">
        <f t="shared" si="1543"/>
        <v>4.1142058484144499</v>
      </c>
      <c r="AF1141" s="213">
        <f t="shared" si="1544"/>
        <v>8.7807516752350701</v>
      </c>
      <c r="AG1141" s="167">
        <f t="shared" si="1529"/>
        <v>1.2760000000000001E-4</v>
      </c>
      <c r="AH1141" s="167">
        <f t="shared" si="1530"/>
        <v>1.7219</v>
      </c>
      <c r="AI1141" s="167">
        <f t="shared" si="1531"/>
        <v>4</v>
      </c>
      <c r="AJ1141" s="167">
        <f t="shared" si="1532"/>
        <v>5.1420100000000005E-4</v>
      </c>
      <c r="AK1141" s="115">
        <f t="shared" ref="AK1141:AM1141" si="1576">AK945*IF($G1141=10,1,IF($G1141=15,1,IF($G1141=20,1,(1-(($E1141-50)*0.005)))))</f>
        <v>1097.6357431679662</v>
      </c>
      <c r="AL1141" s="7">
        <f t="shared" si="1576"/>
        <v>1137.5658789882752</v>
      </c>
      <c r="AM1141" s="7">
        <f t="shared" si="1576"/>
        <v>1668.2189999999998</v>
      </c>
      <c r="AN1141">
        <v>1</v>
      </c>
      <c r="AO1141">
        <v>1</v>
      </c>
      <c r="AP1141">
        <v>1</v>
      </c>
      <c r="AQ1141">
        <f t="shared" si="1534"/>
        <v>1236</v>
      </c>
      <c r="AR1141">
        <f t="shared" si="1534"/>
        <v>1281</v>
      </c>
      <c r="AS1141">
        <f t="shared" si="1488"/>
        <v>1879</v>
      </c>
      <c r="AT1141">
        <f t="shared" si="1507"/>
        <v>531</v>
      </c>
      <c r="AU1141">
        <f t="shared" si="1508"/>
        <v>551</v>
      </c>
      <c r="AV1141" s="8">
        <f t="shared" si="1509"/>
        <v>808</v>
      </c>
      <c r="AW1141" s="213">
        <f t="shared" si="1546"/>
        <v>1.5331654107367862</v>
      </c>
      <c r="AX1141" s="213">
        <f t="shared" si="1547"/>
        <v>1.6495959904312869</v>
      </c>
      <c r="AY1141" s="213">
        <f t="shared" si="1548"/>
        <v>3.5212978014635379</v>
      </c>
      <c r="AZ1141" s="119">
        <f t="shared" si="1562"/>
        <v>1.6</v>
      </c>
      <c r="BA1141" s="1">
        <v>16.399999999999999</v>
      </c>
      <c r="BB1141">
        <v>17.7</v>
      </c>
      <c r="BC1141">
        <v>29.7</v>
      </c>
      <c r="BE1141">
        <v>6917</v>
      </c>
      <c r="BG1141" s="123">
        <f t="shared" si="1535"/>
        <v>0.8</v>
      </c>
      <c r="BJ1141">
        <v>0</v>
      </c>
      <c r="BK1141">
        <v>10</v>
      </c>
      <c r="BL1141">
        <v>10.9</v>
      </c>
      <c r="BM1141">
        <v>21.85</v>
      </c>
      <c r="BO1141">
        <f t="shared" si="1552"/>
        <v>1</v>
      </c>
      <c r="BP1141">
        <f t="shared" si="1552"/>
        <v>1</v>
      </c>
      <c r="BQ1141">
        <f t="shared" si="1552"/>
        <v>1</v>
      </c>
      <c r="BR1141">
        <f t="shared" si="1536"/>
        <v>1236</v>
      </c>
      <c r="BS1141">
        <f t="shared" si="1549"/>
        <v>1281</v>
      </c>
      <c r="BT1141">
        <f t="shared" si="1550"/>
        <v>1879</v>
      </c>
      <c r="BV1141">
        <f t="shared" si="1537"/>
        <v>0</v>
      </c>
      <c r="BW1141">
        <f t="shared" si="1538"/>
        <v>0</v>
      </c>
      <c r="BX1141">
        <f t="shared" si="1539"/>
        <v>0</v>
      </c>
      <c r="BY1141">
        <f t="shared" si="1516"/>
        <v>1</v>
      </c>
    </row>
    <row r="1142" spans="1:77" x14ac:dyDescent="0.25">
      <c r="A1142" t="str">
        <f t="shared" si="1540"/>
        <v>36010</v>
      </c>
      <c r="D1142">
        <v>3</v>
      </c>
      <c r="E1142">
        <v>60</v>
      </c>
      <c r="F1142">
        <v>40.5</v>
      </c>
      <c r="G1142">
        <v>10</v>
      </c>
      <c r="H1142">
        <v>11.5</v>
      </c>
      <c r="I1142">
        <v>0</v>
      </c>
      <c r="J1142">
        <v>26</v>
      </c>
      <c r="K1142">
        <v>30</v>
      </c>
      <c r="L1142">
        <v>47.8</v>
      </c>
      <c r="M1142" s="115">
        <f t="shared" si="1524"/>
        <v>2737.8</v>
      </c>
      <c r="N1142" s="7">
        <v>4178.1784000000007</v>
      </c>
      <c r="O1142" s="7">
        <v>4608.2849999999999</v>
      </c>
      <c r="P1142" s="7">
        <v>6144.38</v>
      </c>
      <c r="Q1142" s="121" t="s">
        <v>392</v>
      </c>
      <c r="R1142">
        <v>1</v>
      </c>
      <c r="S1142">
        <v>1</v>
      </c>
      <c r="T1142">
        <v>1</v>
      </c>
      <c r="U1142" t="e">
        <f t="shared" si="1525"/>
        <v>#VALUE!</v>
      </c>
      <c r="V1142">
        <f t="shared" si="1526"/>
        <v>2299</v>
      </c>
      <c r="W1142">
        <f t="shared" si="1527"/>
        <v>2536</v>
      </c>
      <c r="X1142">
        <f t="shared" si="1528"/>
        <v>3381</v>
      </c>
      <c r="Y1142" t="e">
        <f t="shared" si="1502"/>
        <v>#VALUE!</v>
      </c>
      <c r="Z1142">
        <f t="shared" si="1503"/>
        <v>395</v>
      </c>
      <c r="AA1142">
        <f t="shared" si="1504"/>
        <v>436</v>
      </c>
      <c r="AB1142" s="8">
        <f t="shared" si="1505"/>
        <v>582</v>
      </c>
      <c r="AC1142" s="213" t="e">
        <f t="shared" si="1541"/>
        <v>#VALUE!</v>
      </c>
      <c r="AD1142" s="213">
        <f t="shared" si="1542"/>
        <v>0.67491952724731674</v>
      </c>
      <c r="AE1142" s="213">
        <f t="shared" si="1543"/>
        <v>0.81873210080897563</v>
      </c>
      <c r="AF1142" s="213">
        <f t="shared" si="1544"/>
        <v>1.441194285317293</v>
      </c>
      <c r="AG1142" s="167">
        <f t="shared" si="1529"/>
        <v>3.969E-4</v>
      </c>
      <c r="AH1142" s="167">
        <f t="shared" si="1530"/>
        <v>1.7345999999999999</v>
      </c>
      <c r="AI1142" s="167">
        <f t="shared" si="1531"/>
        <v>2</v>
      </c>
      <c r="AJ1142" s="167">
        <f t="shared" si="1532"/>
        <v>3.6734700000000002E-4</v>
      </c>
      <c r="AK1142" s="115">
        <f t="shared" ref="AK1142:AM1142" si="1577">AK946*IF($G1142=10,1,IF($G1142=15,1,IF($G1142=20,1,(1-(($E1142-50)*0.005)))))</f>
        <v>579.25120000000004</v>
      </c>
      <c r="AL1142" s="7">
        <f t="shared" si="1577"/>
        <v>638.88</v>
      </c>
      <c r="AM1142" s="7">
        <f t="shared" si="1577"/>
        <v>851.84</v>
      </c>
      <c r="AN1142">
        <v>1</v>
      </c>
      <c r="AO1142">
        <v>1</v>
      </c>
      <c r="AP1142">
        <v>1</v>
      </c>
      <c r="AQ1142">
        <f t="shared" si="1534"/>
        <v>652</v>
      </c>
      <c r="AR1142">
        <f t="shared" si="1534"/>
        <v>719</v>
      </c>
      <c r="AS1142">
        <f t="shared" si="1488"/>
        <v>959</v>
      </c>
      <c r="AT1142">
        <f t="shared" si="1507"/>
        <v>280</v>
      </c>
      <c r="AU1142">
        <f t="shared" si="1508"/>
        <v>309</v>
      </c>
      <c r="AV1142" s="8">
        <f t="shared" si="1509"/>
        <v>412</v>
      </c>
      <c r="AW1142" s="213">
        <f t="shared" si="1546"/>
        <v>0.3445765355211956</v>
      </c>
      <c r="AX1142" s="213">
        <f t="shared" si="1547"/>
        <v>0.41768945856306539</v>
      </c>
      <c r="AY1142" s="213">
        <f t="shared" si="1548"/>
        <v>0.7328940500118043</v>
      </c>
      <c r="AZ1142" s="119">
        <f t="shared" si="1562"/>
        <v>0.4</v>
      </c>
      <c r="BA1142" s="1">
        <v>16.2</v>
      </c>
      <c r="BB1142">
        <v>18.600000000000001</v>
      </c>
      <c r="BC1142">
        <v>31.4</v>
      </c>
      <c r="BE1142">
        <v>3042</v>
      </c>
      <c r="BG1142" s="123">
        <f t="shared" si="1535"/>
        <v>0.9</v>
      </c>
      <c r="BJ1142">
        <v>0</v>
      </c>
      <c r="BK1142">
        <v>10.199999999999999</v>
      </c>
      <c r="BL1142">
        <v>11.9</v>
      </c>
      <c r="BM1142">
        <v>21.85</v>
      </c>
      <c r="BO1142">
        <f t="shared" si="1552"/>
        <v>1</v>
      </c>
      <c r="BP1142">
        <f t="shared" si="1552"/>
        <v>1</v>
      </c>
      <c r="BQ1142">
        <f t="shared" si="1552"/>
        <v>1</v>
      </c>
      <c r="BR1142">
        <f t="shared" si="1536"/>
        <v>652</v>
      </c>
      <c r="BS1142">
        <f t="shared" si="1549"/>
        <v>719</v>
      </c>
      <c r="BT1142">
        <f t="shared" si="1550"/>
        <v>959</v>
      </c>
      <c r="BV1142">
        <f t="shared" si="1537"/>
        <v>0</v>
      </c>
      <c r="BW1142">
        <f t="shared" si="1538"/>
        <v>0</v>
      </c>
      <c r="BX1142">
        <f t="shared" si="1539"/>
        <v>0</v>
      </c>
      <c r="BY1142">
        <f t="shared" si="1516"/>
        <v>1</v>
      </c>
    </row>
    <row r="1143" spans="1:77" x14ac:dyDescent="0.25">
      <c r="A1143" t="str">
        <f t="shared" si="1540"/>
        <v>36011</v>
      </c>
      <c r="D1143">
        <v>3</v>
      </c>
      <c r="E1143">
        <v>60</v>
      </c>
      <c r="F1143">
        <v>40.5</v>
      </c>
      <c r="G1143">
        <v>11</v>
      </c>
      <c r="H1143">
        <v>11.5</v>
      </c>
      <c r="I1143">
        <v>0</v>
      </c>
      <c r="J1143">
        <v>26</v>
      </c>
      <c r="K1143">
        <v>30</v>
      </c>
      <c r="L1143">
        <v>47.8</v>
      </c>
      <c r="M1143" s="115">
        <f t="shared" si="1524"/>
        <v>2641.1200000000003</v>
      </c>
      <c r="N1143" s="7">
        <v>5669.0920000000006</v>
      </c>
      <c r="O1143" s="7">
        <v>6252.6749999999993</v>
      </c>
      <c r="P1143" s="7">
        <v>8336.9</v>
      </c>
      <c r="Q1143" s="121" t="s">
        <v>392</v>
      </c>
      <c r="R1143">
        <v>1</v>
      </c>
      <c r="S1143">
        <v>1</v>
      </c>
      <c r="T1143">
        <v>1</v>
      </c>
      <c r="U1143" t="e">
        <f t="shared" si="1525"/>
        <v>#VALUE!</v>
      </c>
      <c r="V1143">
        <f t="shared" si="1526"/>
        <v>3120</v>
      </c>
      <c r="W1143">
        <f t="shared" si="1527"/>
        <v>3441</v>
      </c>
      <c r="X1143">
        <f t="shared" si="1528"/>
        <v>4588</v>
      </c>
      <c r="Y1143" t="e">
        <f t="shared" si="1502"/>
        <v>#VALUE!</v>
      </c>
      <c r="Z1143">
        <f t="shared" si="1503"/>
        <v>537</v>
      </c>
      <c r="AA1143">
        <f t="shared" si="1504"/>
        <v>592</v>
      </c>
      <c r="AB1143" s="8">
        <f t="shared" si="1505"/>
        <v>789</v>
      </c>
      <c r="AC1143" s="213" t="e">
        <f t="shared" si="1541"/>
        <v>#VALUE!</v>
      </c>
      <c r="AD1143" s="213">
        <f t="shared" si="1542"/>
        <v>2.0087322510391221</v>
      </c>
      <c r="AE1143" s="213">
        <f t="shared" si="1543"/>
        <v>2.4292982891905899</v>
      </c>
      <c r="AF1143" s="213">
        <f t="shared" si="1544"/>
        <v>4.2555343205225142</v>
      </c>
      <c r="AG1143" s="167">
        <f t="shared" si="1529"/>
        <v>3.969E-4</v>
      </c>
      <c r="AH1143" s="167">
        <f t="shared" si="1530"/>
        <v>1.7345999999999999</v>
      </c>
      <c r="AI1143" s="167">
        <f t="shared" si="1531"/>
        <v>4</v>
      </c>
      <c r="AJ1143" s="167">
        <f t="shared" si="1532"/>
        <v>5.7428799999999995E-4</v>
      </c>
      <c r="AK1143" s="115">
        <f t="shared" ref="AK1143:AM1143" si="1578">AK947*IF($G1143=10,1,IF($G1143=15,1,IF($G1143=20,1,(1-(($E1143-50)*0.005)))))</f>
        <v>902.03563999999994</v>
      </c>
      <c r="AL1143" s="7">
        <f t="shared" si="1578"/>
        <v>994.89224999999988</v>
      </c>
      <c r="AM1143" s="7">
        <f t="shared" si="1578"/>
        <v>1326.5229999999999</v>
      </c>
      <c r="AN1143">
        <v>1</v>
      </c>
      <c r="AO1143">
        <v>1</v>
      </c>
      <c r="AP1143">
        <v>1</v>
      </c>
      <c r="AQ1143">
        <f t="shared" si="1534"/>
        <v>1016</v>
      </c>
      <c r="AR1143">
        <f t="shared" si="1534"/>
        <v>1120</v>
      </c>
      <c r="AS1143">
        <f t="shared" si="1488"/>
        <v>1494</v>
      </c>
      <c r="AT1143">
        <f t="shared" si="1507"/>
        <v>437</v>
      </c>
      <c r="AU1143">
        <f t="shared" si="1508"/>
        <v>482</v>
      </c>
      <c r="AV1143" s="8">
        <f t="shared" si="1509"/>
        <v>642</v>
      </c>
      <c r="AW1143" s="213">
        <f t="shared" si="1546"/>
        <v>1.3446207802860357</v>
      </c>
      <c r="AX1143" s="213">
        <f t="shared" si="1547"/>
        <v>1.6273739735044674</v>
      </c>
      <c r="AY1143" s="213">
        <f t="shared" si="1548"/>
        <v>2.8455429135886616</v>
      </c>
      <c r="AZ1143" s="119">
        <f t="shared" si="1562"/>
        <v>0.8</v>
      </c>
      <c r="BA1143" s="1">
        <v>16.2</v>
      </c>
      <c r="BB1143">
        <v>18.600000000000001</v>
      </c>
      <c r="BC1143">
        <v>31.4</v>
      </c>
      <c r="BE1143">
        <v>3884</v>
      </c>
      <c r="BG1143" s="123">
        <f t="shared" si="1535"/>
        <v>0.68</v>
      </c>
      <c r="BJ1143">
        <v>0</v>
      </c>
      <c r="BK1143">
        <v>10.199999999999999</v>
      </c>
      <c r="BL1143">
        <v>11.9</v>
      </c>
      <c r="BM1143">
        <v>21.85</v>
      </c>
      <c r="BO1143">
        <f t="shared" si="1552"/>
        <v>1</v>
      </c>
      <c r="BP1143">
        <f t="shared" si="1552"/>
        <v>1</v>
      </c>
      <c r="BQ1143">
        <f t="shared" si="1552"/>
        <v>1</v>
      </c>
      <c r="BR1143">
        <f t="shared" si="1536"/>
        <v>1016</v>
      </c>
      <c r="BS1143">
        <f t="shared" si="1549"/>
        <v>1120</v>
      </c>
      <c r="BT1143">
        <f t="shared" si="1550"/>
        <v>1494</v>
      </c>
      <c r="BV1143">
        <f t="shared" si="1537"/>
        <v>0</v>
      </c>
      <c r="BW1143">
        <f t="shared" si="1538"/>
        <v>0</v>
      </c>
      <c r="BX1143">
        <f t="shared" si="1539"/>
        <v>0</v>
      </c>
      <c r="BY1143">
        <f t="shared" si="1516"/>
        <v>1</v>
      </c>
    </row>
    <row r="1144" spans="1:77" x14ac:dyDescent="0.25">
      <c r="A1144" t="str">
        <f t="shared" si="1540"/>
        <v>36015</v>
      </c>
      <c r="D1144">
        <v>3</v>
      </c>
      <c r="E1144">
        <v>60</v>
      </c>
      <c r="F1144">
        <v>40.5</v>
      </c>
      <c r="G1144">
        <v>15</v>
      </c>
      <c r="H1144">
        <v>16.5</v>
      </c>
      <c r="I1144">
        <v>0</v>
      </c>
      <c r="J1144">
        <v>26</v>
      </c>
      <c r="K1144">
        <v>30</v>
      </c>
      <c r="L1144">
        <v>48.1</v>
      </c>
      <c r="M1144" s="115">
        <f t="shared" si="1524"/>
        <v>3881.6000000000004</v>
      </c>
      <c r="N1144" s="7">
        <v>4942.1733310961072</v>
      </c>
      <c r="O1144" s="7">
        <v>5121.9619484404784</v>
      </c>
      <c r="P1144" s="7">
        <v>7511.2599999999993</v>
      </c>
      <c r="Q1144" s="121" t="s">
        <v>392</v>
      </c>
      <c r="R1144">
        <v>1</v>
      </c>
      <c r="S1144">
        <v>1</v>
      </c>
      <c r="T1144">
        <v>1</v>
      </c>
      <c r="U1144" t="e">
        <f t="shared" si="1525"/>
        <v>#VALUE!</v>
      </c>
      <c r="V1144">
        <f t="shared" si="1526"/>
        <v>2720</v>
      </c>
      <c r="W1144">
        <f t="shared" si="1527"/>
        <v>2819</v>
      </c>
      <c r="X1144">
        <f t="shared" si="1528"/>
        <v>4134</v>
      </c>
      <c r="Y1144" t="e">
        <f t="shared" si="1502"/>
        <v>#VALUE!</v>
      </c>
      <c r="Z1144">
        <f t="shared" si="1503"/>
        <v>468</v>
      </c>
      <c r="AA1144">
        <f t="shared" si="1504"/>
        <v>485</v>
      </c>
      <c r="AB1144" s="8">
        <f t="shared" si="1505"/>
        <v>711</v>
      </c>
      <c r="AC1144" s="213" t="e">
        <f t="shared" si="1541"/>
        <v>#VALUE!</v>
      </c>
      <c r="AD1144" s="213">
        <f t="shared" si="1542"/>
        <v>1.0660020944505986</v>
      </c>
      <c r="AE1144" s="213">
        <f t="shared" si="1543"/>
        <v>1.1440669303936546</v>
      </c>
      <c r="AF1144" s="213">
        <f t="shared" si="1544"/>
        <v>2.4416000144461041</v>
      </c>
      <c r="AG1144" s="167">
        <f t="shared" si="1529"/>
        <v>2.0829999999999999E-4</v>
      </c>
      <c r="AH1144" s="167">
        <f t="shared" si="1530"/>
        <v>1.724</v>
      </c>
      <c r="AI1144" s="167">
        <f t="shared" si="1531"/>
        <v>2</v>
      </c>
      <c r="AJ1144" s="167">
        <f t="shared" si="1532"/>
        <v>4.6182900000000003E-4</v>
      </c>
      <c r="AK1144" s="115">
        <f t="shared" ref="AK1144:AM1144" si="1579">AK948*IF($G1144=10,1,IF($G1144=15,1,IF($G1144=20,1,(1-(($E1144-50)*0.005)))))</f>
        <v>653.91552727192982</v>
      </c>
      <c r="AL1144" s="7">
        <f t="shared" si="1579"/>
        <v>677.70396216321694</v>
      </c>
      <c r="AM1144" s="7">
        <f t="shared" si="1579"/>
        <v>993.84</v>
      </c>
      <c r="AN1144">
        <v>1</v>
      </c>
      <c r="AO1144">
        <v>1</v>
      </c>
      <c r="AP1144">
        <v>1</v>
      </c>
      <c r="AQ1144">
        <f t="shared" si="1534"/>
        <v>736</v>
      </c>
      <c r="AR1144">
        <f t="shared" si="1534"/>
        <v>763</v>
      </c>
      <c r="AS1144">
        <f t="shared" si="1488"/>
        <v>1119</v>
      </c>
      <c r="AT1144">
        <f t="shared" si="1507"/>
        <v>316</v>
      </c>
      <c r="AU1144">
        <f t="shared" si="1508"/>
        <v>328</v>
      </c>
      <c r="AV1144" s="8">
        <f t="shared" si="1509"/>
        <v>481</v>
      </c>
      <c r="AW1144" s="213">
        <f t="shared" si="1546"/>
        <v>0.48990457761802497</v>
      </c>
      <c r="AX1144" s="213">
        <f t="shared" si="1547"/>
        <v>0.52740040218619588</v>
      </c>
      <c r="AY1144" s="213">
        <f t="shared" si="1548"/>
        <v>1.1254523793343485</v>
      </c>
      <c r="AZ1144" s="119">
        <f t="shared" si="1562"/>
        <v>0.6</v>
      </c>
      <c r="BA1144" s="1">
        <v>16.399999999999999</v>
      </c>
      <c r="BB1144">
        <v>17.7</v>
      </c>
      <c r="BC1144">
        <v>29.7</v>
      </c>
      <c r="BE1144">
        <v>4852</v>
      </c>
      <c r="BG1144" s="123">
        <f t="shared" si="1535"/>
        <v>0.8</v>
      </c>
      <c r="BJ1144">
        <v>0</v>
      </c>
      <c r="BK1144">
        <v>10</v>
      </c>
      <c r="BL1144">
        <v>10.9</v>
      </c>
      <c r="BM1144">
        <v>21.85</v>
      </c>
      <c r="BO1144">
        <f t="shared" si="1552"/>
        <v>1</v>
      </c>
      <c r="BP1144">
        <f t="shared" si="1552"/>
        <v>1</v>
      </c>
      <c r="BQ1144">
        <f t="shared" si="1552"/>
        <v>1</v>
      </c>
      <c r="BR1144">
        <f t="shared" si="1536"/>
        <v>736</v>
      </c>
      <c r="BS1144">
        <f t="shared" si="1549"/>
        <v>763</v>
      </c>
      <c r="BT1144">
        <f t="shared" si="1550"/>
        <v>1119</v>
      </c>
      <c r="BV1144">
        <f t="shared" si="1537"/>
        <v>0</v>
      </c>
      <c r="BW1144">
        <f t="shared" si="1538"/>
        <v>0</v>
      </c>
      <c r="BX1144">
        <f t="shared" si="1539"/>
        <v>0</v>
      </c>
      <c r="BY1144">
        <f t="shared" si="1516"/>
        <v>1</v>
      </c>
    </row>
    <row r="1145" spans="1:77" x14ac:dyDescent="0.25">
      <c r="A1145" t="str">
        <f t="shared" si="1540"/>
        <v>36016</v>
      </c>
      <c r="D1145">
        <v>3</v>
      </c>
      <c r="E1145">
        <v>60</v>
      </c>
      <c r="F1145">
        <v>40.5</v>
      </c>
      <c r="G1145">
        <v>16</v>
      </c>
      <c r="H1145">
        <v>16.5</v>
      </c>
      <c r="I1145">
        <v>0</v>
      </c>
      <c r="J1145">
        <v>26</v>
      </c>
      <c r="K1145">
        <v>30</v>
      </c>
      <c r="L1145">
        <v>48.1</v>
      </c>
      <c r="M1145" s="115">
        <f t="shared" si="1524"/>
        <v>3684.2400000000002</v>
      </c>
      <c r="N1145" s="7">
        <v>7342.4691534710291</v>
      </c>
      <c r="O1145" s="7">
        <v>7609.5768181679023</v>
      </c>
      <c r="P1145" s="7">
        <v>11159.300000000001</v>
      </c>
      <c r="Q1145" s="121" t="s">
        <v>392</v>
      </c>
      <c r="R1145">
        <v>1</v>
      </c>
      <c r="S1145">
        <v>1</v>
      </c>
      <c r="T1145">
        <v>1</v>
      </c>
      <c r="U1145" t="e">
        <f t="shared" si="1525"/>
        <v>#VALUE!</v>
      </c>
      <c r="V1145">
        <f t="shared" si="1526"/>
        <v>4041</v>
      </c>
      <c r="W1145">
        <f t="shared" si="1527"/>
        <v>4188</v>
      </c>
      <c r="X1145">
        <f t="shared" si="1528"/>
        <v>6141</v>
      </c>
      <c r="Y1145" t="e">
        <f t="shared" si="1502"/>
        <v>#VALUE!</v>
      </c>
      <c r="Z1145">
        <f t="shared" si="1503"/>
        <v>695</v>
      </c>
      <c r="AA1145">
        <f t="shared" si="1504"/>
        <v>720</v>
      </c>
      <c r="AB1145" s="8">
        <f t="shared" si="1505"/>
        <v>1056</v>
      </c>
      <c r="AC1145" s="213" t="e">
        <f t="shared" si="1541"/>
        <v>#VALUE!</v>
      </c>
      <c r="AD1145" s="213">
        <f t="shared" si="1542"/>
        <v>6.8884776660325686</v>
      </c>
      <c r="AE1145" s="213">
        <f t="shared" si="1543"/>
        <v>7.3898867967155111</v>
      </c>
      <c r="AF1145" s="213">
        <f t="shared" si="1544"/>
        <v>15.828704733529351</v>
      </c>
      <c r="AG1145" s="167">
        <f t="shared" si="1529"/>
        <v>2.0829999999999999E-4</v>
      </c>
      <c r="AH1145" s="167">
        <f t="shared" si="1530"/>
        <v>1.724</v>
      </c>
      <c r="AI1145" s="167">
        <f t="shared" si="1531"/>
        <v>4</v>
      </c>
      <c r="AJ1145" s="167">
        <f t="shared" si="1532"/>
        <v>1.392796E-3</v>
      </c>
      <c r="AK1145" s="115">
        <f>AK949*IF($G1145=10,1,IF($G1145=15,1,IF($G1145=20,1,(1-(($E1145-50)*0.005)))))</f>
        <v>1015.4265126686263</v>
      </c>
      <c r="AL1145" s="7">
        <f t="shared" ref="AL1145:AM1145" si="1580">AL949*IF($G1145=10,1,IF($G1145=15,1,IF($G1145=20,1,(1-(($E1145-50)*0.005)))))</f>
        <v>1052.3661577391115</v>
      </c>
      <c r="AM1145" s="7">
        <f t="shared" si="1580"/>
        <v>1543.2749999999999</v>
      </c>
      <c r="AN1145">
        <v>1</v>
      </c>
      <c r="AO1145">
        <v>1</v>
      </c>
      <c r="AP1145">
        <v>1</v>
      </c>
      <c r="AQ1145">
        <f t="shared" si="1534"/>
        <v>1144</v>
      </c>
      <c r="AR1145">
        <f t="shared" si="1534"/>
        <v>1185</v>
      </c>
      <c r="AS1145">
        <f t="shared" si="1488"/>
        <v>1738</v>
      </c>
      <c r="AT1145">
        <f t="shared" si="1507"/>
        <v>492</v>
      </c>
      <c r="AU1145">
        <f t="shared" si="1508"/>
        <v>510</v>
      </c>
      <c r="AV1145" s="8">
        <f t="shared" si="1509"/>
        <v>747</v>
      </c>
      <c r="AW1145" s="213">
        <f t="shared" si="1546"/>
        <v>3.4669161523961987</v>
      </c>
      <c r="AX1145" s="213">
        <f t="shared" si="1547"/>
        <v>3.7235061954281119</v>
      </c>
      <c r="AY1145" s="213">
        <f t="shared" si="1548"/>
        <v>7.9511030993757226</v>
      </c>
      <c r="AZ1145" s="119">
        <f t="shared" si="1562"/>
        <v>1.2</v>
      </c>
      <c r="BA1145" s="1">
        <v>16.399999999999999</v>
      </c>
      <c r="BB1145">
        <v>17.7</v>
      </c>
      <c r="BC1145">
        <v>29.7</v>
      </c>
      <c r="BE1145">
        <v>5418</v>
      </c>
      <c r="BG1145" s="123">
        <f t="shared" si="1535"/>
        <v>0.68</v>
      </c>
      <c r="BJ1145">
        <v>0</v>
      </c>
      <c r="BK1145">
        <v>10</v>
      </c>
      <c r="BL1145">
        <v>10.9</v>
      </c>
      <c r="BM1145">
        <v>21.85</v>
      </c>
      <c r="BO1145">
        <f t="shared" si="1552"/>
        <v>1</v>
      </c>
      <c r="BP1145">
        <f t="shared" si="1552"/>
        <v>1</v>
      </c>
      <c r="BQ1145">
        <f t="shared" si="1552"/>
        <v>1</v>
      </c>
      <c r="BR1145">
        <f t="shared" si="1536"/>
        <v>1144</v>
      </c>
      <c r="BS1145">
        <f t="shared" si="1549"/>
        <v>1185</v>
      </c>
      <c r="BT1145">
        <f t="shared" si="1550"/>
        <v>1738</v>
      </c>
      <c r="BV1145">
        <f t="shared" si="1537"/>
        <v>0</v>
      </c>
      <c r="BW1145">
        <f t="shared" si="1538"/>
        <v>0</v>
      </c>
      <c r="BX1145">
        <f t="shared" si="1539"/>
        <v>0</v>
      </c>
      <c r="BY1145">
        <f t="shared" si="1516"/>
        <v>1</v>
      </c>
    </row>
    <row r="1146" spans="1:77" x14ac:dyDescent="0.25">
      <c r="A1146" t="str">
        <f t="shared" si="1540"/>
        <v>36020</v>
      </c>
      <c r="D1146">
        <v>3</v>
      </c>
      <c r="E1146">
        <v>60</v>
      </c>
      <c r="F1146">
        <v>40.5</v>
      </c>
      <c r="G1146">
        <v>20</v>
      </c>
      <c r="H1146">
        <v>21.5</v>
      </c>
      <c r="I1146">
        <v>0</v>
      </c>
      <c r="J1146">
        <v>26</v>
      </c>
      <c r="K1146">
        <v>30</v>
      </c>
      <c r="L1146">
        <v>48.1</v>
      </c>
      <c r="M1146" s="115">
        <f t="shared" si="1524"/>
        <v>5424.8</v>
      </c>
      <c r="N1146" s="7">
        <v>6444.5232000000005</v>
      </c>
      <c r="O1146" s="7">
        <v>7107.93</v>
      </c>
      <c r="P1146" s="7">
        <v>9477.24</v>
      </c>
      <c r="Q1146" s="121" t="s">
        <v>392</v>
      </c>
      <c r="R1146">
        <v>1</v>
      </c>
      <c r="S1146">
        <v>1</v>
      </c>
      <c r="T1146">
        <v>1</v>
      </c>
      <c r="U1146" t="e">
        <f t="shared" si="1525"/>
        <v>#VALUE!</v>
      </c>
      <c r="V1146">
        <f t="shared" si="1526"/>
        <v>3547</v>
      </c>
      <c r="W1146">
        <f t="shared" si="1527"/>
        <v>3912</v>
      </c>
      <c r="X1146">
        <f t="shared" si="1528"/>
        <v>5216</v>
      </c>
      <c r="Y1146" t="e">
        <f t="shared" si="1502"/>
        <v>#VALUE!</v>
      </c>
      <c r="Z1146">
        <f t="shared" si="1503"/>
        <v>610</v>
      </c>
      <c r="AA1146">
        <f t="shared" si="1504"/>
        <v>673</v>
      </c>
      <c r="AB1146" s="8">
        <f t="shared" si="1505"/>
        <v>897</v>
      </c>
      <c r="AC1146" s="213" t="e">
        <f t="shared" si="1541"/>
        <v>#VALUE!</v>
      </c>
      <c r="AD1146" s="213">
        <f t="shared" si="1542"/>
        <v>1.4446489541792893</v>
      </c>
      <c r="AE1146" s="213">
        <f t="shared" si="1543"/>
        <v>1.7561208700441118</v>
      </c>
      <c r="AF1146" s="213">
        <f t="shared" si="1544"/>
        <v>3.1081522823290371</v>
      </c>
      <c r="AG1146" s="167">
        <f t="shared" si="1529"/>
        <v>1.2760000000000001E-4</v>
      </c>
      <c r="AH1146" s="167">
        <f t="shared" si="1530"/>
        <v>1.7219</v>
      </c>
      <c r="AI1146" s="167">
        <f t="shared" si="1531"/>
        <v>2</v>
      </c>
      <c r="AJ1146" s="167">
        <f t="shared" si="1532"/>
        <v>3.76611E-4</v>
      </c>
      <c r="AK1146" s="115">
        <f>AK950*IF($G1146=10,1,IF($G1146=15,1,IF($G1146=20,1,(1-(($E1146-50)*0.005)))))</f>
        <v>768.42720000000008</v>
      </c>
      <c r="AL1146" s="7">
        <f t="shared" ref="AL1146:AM1146" si="1581">AL950*IF($G1146=10,1,IF($G1146=15,1,IF($G1146=20,1,(1-(($E1146-50)*0.005)))))</f>
        <v>847.53</v>
      </c>
      <c r="AM1146" s="7">
        <f t="shared" si="1581"/>
        <v>1130.04</v>
      </c>
      <c r="AN1146">
        <v>1</v>
      </c>
      <c r="AO1146">
        <v>1</v>
      </c>
      <c r="AP1146">
        <v>1</v>
      </c>
      <c r="AQ1146">
        <f t="shared" si="1534"/>
        <v>865</v>
      </c>
      <c r="AR1146">
        <f t="shared" si="1534"/>
        <v>954</v>
      </c>
      <c r="AS1146">
        <f t="shared" si="1488"/>
        <v>1273</v>
      </c>
      <c r="AT1146">
        <f t="shared" si="1507"/>
        <v>372</v>
      </c>
      <c r="AU1146">
        <f t="shared" si="1508"/>
        <v>410</v>
      </c>
      <c r="AV1146" s="8">
        <f t="shared" si="1509"/>
        <v>547</v>
      </c>
      <c r="AW1146" s="213">
        <f t="shared" si="1546"/>
        <v>0.54117510477972708</v>
      </c>
      <c r="AX1146" s="213">
        <f t="shared" si="1547"/>
        <v>0.65639836001820484</v>
      </c>
      <c r="AY1146" s="213">
        <f t="shared" si="1548"/>
        <v>1.1634202588953617</v>
      </c>
      <c r="AZ1146" s="119">
        <f t="shared" si="1562"/>
        <v>0.8</v>
      </c>
      <c r="BA1146" s="1">
        <v>16.399999999999999</v>
      </c>
      <c r="BB1146">
        <v>17.7</v>
      </c>
      <c r="BC1146">
        <v>29.7</v>
      </c>
      <c r="BE1146">
        <v>6781</v>
      </c>
      <c r="BG1146" s="123">
        <f t="shared" si="1535"/>
        <v>0.8</v>
      </c>
      <c r="BJ1146">
        <v>0</v>
      </c>
      <c r="BK1146">
        <v>10</v>
      </c>
      <c r="BL1146">
        <v>10.9</v>
      </c>
      <c r="BM1146">
        <v>21.85</v>
      </c>
      <c r="BO1146">
        <f t="shared" si="1552"/>
        <v>1</v>
      </c>
      <c r="BP1146">
        <f t="shared" si="1552"/>
        <v>1</v>
      </c>
      <c r="BQ1146">
        <f t="shared" si="1552"/>
        <v>1</v>
      </c>
      <c r="BR1146">
        <f t="shared" si="1536"/>
        <v>865</v>
      </c>
      <c r="BS1146">
        <f t="shared" si="1549"/>
        <v>954</v>
      </c>
      <c r="BT1146">
        <f t="shared" si="1550"/>
        <v>1273</v>
      </c>
      <c r="BV1146">
        <f t="shared" si="1537"/>
        <v>0</v>
      </c>
      <c r="BW1146">
        <f t="shared" si="1538"/>
        <v>0</v>
      </c>
      <c r="BX1146">
        <f t="shared" si="1539"/>
        <v>0</v>
      </c>
      <c r="BY1146">
        <f t="shared" si="1516"/>
        <v>1</v>
      </c>
    </row>
    <row r="1147" spans="1:77" x14ac:dyDescent="0.25">
      <c r="A1147" t="str">
        <f t="shared" si="1540"/>
        <v>36021</v>
      </c>
      <c r="D1147">
        <v>3</v>
      </c>
      <c r="E1147">
        <v>60</v>
      </c>
      <c r="F1147">
        <v>40.5</v>
      </c>
      <c r="G1147">
        <v>21</v>
      </c>
      <c r="H1147">
        <v>21.5</v>
      </c>
      <c r="I1147">
        <v>0</v>
      </c>
      <c r="J1147">
        <v>26</v>
      </c>
      <c r="K1147">
        <v>30</v>
      </c>
      <c r="L1147">
        <v>48.1</v>
      </c>
      <c r="M1147" s="115">
        <f t="shared" si="1524"/>
        <v>5994.4000000000005</v>
      </c>
      <c r="N1147" s="7">
        <v>9234.8263652613623</v>
      </c>
      <c r="O1147" s="7">
        <v>9570.7750567366256</v>
      </c>
      <c r="P1147" s="7">
        <v>14035.359999999999</v>
      </c>
      <c r="Q1147" s="121" t="s">
        <v>392</v>
      </c>
      <c r="R1147">
        <v>1</v>
      </c>
      <c r="S1147">
        <v>1</v>
      </c>
      <c r="T1147">
        <v>1</v>
      </c>
      <c r="U1147" t="e">
        <f t="shared" si="1525"/>
        <v>#VALUE!</v>
      </c>
      <c r="V1147">
        <f t="shared" si="1526"/>
        <v>5082</v>
      </c>
      <c r="W1147">
        <f t="shared" si="1527"/>
        <v>5267</v>
      </c>
      <c r="X1147">
        <f t="shared" si="1528"/>
        <v>7724</v>
      </c>
      <c r="Y1147" t="e">
        <f t="shared" si="1502"/>
        <v>#VALUE!</v>
      </c>
      <c r="Z1147">
        <f t="shared" si="1503"/>
        <v>874</v>
      </c>
      <c r="AA1147">
        <f t="shared" si="1504"/>
        <v>906</v>
      </c>
      <c r="AB1147" s="8">
        <f t="shared" si="1505"/>
        <v>1329</v>
      </c>
      <c r="AC1147" s="213" t="e">
        <f t="shared" si="1541"/>
        <v>#VALUE!</v>
      </c>
      <c r="AD1147" s="213">
        <f t="shared" si="1542"/>
        <v>4.1142058484144499</v>
      </c>
      <c r="AE1147" s="213">
        <f t="shared" si="1543"/>
        <v>4.4181577035440602</v>
      </c>
      <c r="AF1147" s="213">
        <f t="shared" si="1544"/>
        <v>9.4455172594432231</v>
      </c>
      <c r="AG1147" s="167">
        <f t="shared" si="1529"/>
        <v>1.2760000000000001E-4</v>
      </c>
      <c r="AH1147" s="167">
        <f t="shared" si="1530"/>
        <v>1.7219</v>
      </c>
      <c r="AI1147" s="167">
        <f t="shared" si="1531"/>
        <v>4</v>
      </c>
      <c r="AJ1147" s="167">
        <f t="shared" si="1532"/>
        <v>5.1420100000000005E-4</v>
      </c>
      <c r="AK1147" s="115">
        <f t="shared" ref="AK1147:AM1147" si="1582">AK951*IF($G1147=10,1,IF($G1147=15,1,IF($G1147=20,1,(1-(($E1147-50)*0.005)))))</f>
        <v>1109.1370345395283</v>
      </c>
      <c r="AL1147" s="7">
        <f t="shared" si="1582"/>
        <v>1149.4857233705352</v>
      </c>
      <c r="AM1147" s="7">
        <f t="shared" si="1582"/>
        <v>1685.6990000000001</v>
      </c>
      <c r="AN1147">
        <v>1</v>
      </c>
      <c r="AO1147">
        <v>1</v>
      </c>
      <c r="AP1147">
        <v>1</v>
      </c>
      <c r="AQ1147">
        <f t="shared" si="1534"/>
        <v>1249</v>
      </c>
      <c r="AR1147">
        <f t="shared" si="1534"/>
        <v>1295</v>
      </c>
      <c r="AS1147">
        <f t="shared" si="1488"/>
        <v>1898</v>
      </c>
      <c r="AT1147">
        <f t="shared" si="1507"/>
        <v>537</v>
      </c>
      <c r="AU1147">
        <f t="shared" si="1508"/>
        <v>557</v>
      </c>
      <c r="AV1147" s="8">
        <f t="shared" si="1509"/>
        <v>816</v>
      </c>
      <c r="AW1147" s="213">
        <f t="shared" si="1546"/>
        <v>1.5676505912353214</v>
      </c>
      <c r="AX1147" s="213">
        <f t="shared" si="1547"/>
        <v>1.6853495927712197</v>
      </c>
      <c r="AY1147" s="213">
        <f t="shared" si="1548"/>
        <v>3.5907258973390741</v>
      </c>
      <c r="AZ1147" s="119">
        <f t="shared" si="1562"/>
        <v>1.6</v>
      </c>
      <c r="BA1147" s="1">
        <v>16.399999999999999</v>
      </c>
      <c r="BB1147">
        <v>17.7</v>
      </c>
      <c r="BC1147">
        <v>29.7</v>
      </c>
      <c r="BE1147">
        <v>7493</v>
      </c>
      <c r="BG1147" s="123">
        <f t="shared" si="1535"/>
        <v>0.8</v>
      </c>
      <c r="BJ1147">
        <v>0</v>
      </c>
      <c r="BK1147">
        <v>10</v>
      </c>
      <c r="BL1147">
        <v>10.9</v>
      </c>
      <c r="BM1147">
        <v>21.85</v>
      </c>
      <c r="BO1147">
        <f t="shared" si="1552"/>
        <v>1</v>
      </c>
      <c r="BP1147">
        <f t="shared" si="1552"/>
        <v>1</v>
      </c>
      <c r="BQ1147">
        <f t="shared" si="1552"/>
        <v>1</v>
      </c>
      <c r="BR1147">
        <f t="shared" si="1536"/>
        <v>1249</v>
      </c>
      <c r="BS1147">
        <f t="shared" si="1549"/>
        <v>1295</v>
      </c>
      <c r="BT1147">
        <f t="shared" si="1550"/>
        <v>1898</v>
      </c>
      <c r="BV1147">
        <f t="shared" si="1537"/>
        <v>0</v>
      </c>
      <c r="BW1147">
        <f t="shared" si="1538"/>
        <v>0</v>
      </c>
      <c r="BX1147">
        <f t="shared" si="1539"/>
        <v>0</v>
      </c>
      <c r="BY1147">
        <f t="shared" si="1516"/>
        <v>1</v>
      </c>
    </row>
    <row r="1148" spans="1:77" x14ac:dyDescent="0.25">
      <c r="A1148" t="str">
        <f t="shared" si="1540"/>
        <v>36010</v>
      </c>
      <c r="D1148">
        <v>3</v>
      </c>
      <c r="E1148">
        <v>60</v>
      </c>
      <c r="F1148">
        <v>40.5</v>
      </c>
      <c r="G1148">
        <v>10</v>
      </c>
      <c r="H1148">
        <v>11.5</v>
      </c>
      <c r="I1148">
        <v>0</v>
      </c>
      <c r="J1148">
        <v>26</v>
      </c>
      <c r="K1148">
        <v>30</v>
      </c>
      <c r="L1148">
        <v>47.8</v>
      </c>
      <c r="M1148" s="115">
        <f t="shared" si="1524"/>
        <v>2948.4</v>
      </c>
      <c r="N1148" s="7">
        <v>4331.3824000000004</v>
      </c>
      <c r="O1148" s="7">
        <v>4782.2249168521384</v>
      </c>
      <c r="P1148" s="7">
        <v>6369.68</v>
      </c>
      <c r="Q1148" s="121" t="s">
        <v>392</v>
      </c>
      <c r="R1148">
        <v>1</v>
      </c>
      <c r="S1148">
        <v>1</v>
      </c>
      <c r="T1148">
        <v>1</v>
      </c>
      <c r="U1148" t="e">
        <f t="shared" si="1525"/>
        <v>#VALUE!</v>
      </c>
      <c r="V1148">
        <f t="shared" si="1526"/>
        <v>2384</v>
      </c>
      <c r="W1148">
        <f t="shared" si="1527"/>
        <v>2632</v>
      </c>
      <c r="X1148">
        <f t="shared" si="1528"/>
        <v>3505</v>
      </c>
      <c r="Y1148" t="e">
        <f t="shared" si="1502"/>
        <v>#VALUE!</v>
      </c>
      <c r="Z1148">
        <f t="shared" si="1503"/>
        <v>410</v>
      </c>
      <c r="AA1148">
        <f t="shared" si="1504"/>
        <v>453</v>
      </c>
      <c r="AB1148" s="8">
        <f t="shared" si="1505"/>
        <v>603</v>
      </c>
      <c r="AC1148" s="213" t="e">
        <f t="shared" si="1541"/>
        <v>#VALUE!</v>
      </c>
      <c r="AD1148" s="213">
        <f t="shared" si="1542"/>
        <v>0.72595174448354705</v>
      </c>
      <c r="AE1148" s="213">
        <f t="shared" si="1543"/>
        <v>0.8823576530171684</v>
      </c>
      <c r="AF1148" s="213">
        <f t="shared" si="1544"/>
        <v>1.5448450847698088</v>
      </c>
      <c r="AG1148" s="167">
        <f t="shared" si="1529"/>
        <v>3.969E-4</v>
      </c>
      <c r="AH1148" s="167">
        <f t="shared" si="1530"/>
        <v>1.7345999999999999</v>
      </c>
      <c r="AI1148" s="167">
        <f t="shared" si="1531"/>
        <v>2</v>
      </c>
      <c r="AJ1148" s="167">
        <f t="shared" si="1532"/>
        <v>3.6734700000000002E-4</v>
      </c>
      <c r="AK1148" s="115">
        <f t="shared" ref="AK1148:AM1148" si="1583">AK952*IF($G1148=10,1,IF($G1148=15,1,IF($G1148=20,1,(1-(($E1148-50)*0.005)))))</f>
        <v>587.68320000000006</v>
      </c>
      <c r="AL1148" s="7">
        <f t="shared" si="1583"/>
        <v>648.85364133524638</v>
      </c>
      <c r="AM1148" s="7">
        <f t="shared" si="1583"/>
        <v>864.24</v>
      </c>
      <c r="AN1148">
        <v>1</v>
      </c>
      <c r="AO1148">
        <v>1</v>
      </c>
      <c r="AP1148">
        <v>1</v>
      </c>
      <c r="AQ1148">
        <f t="shared" si="1534"/>
        <v>662</v>
      </c>
      <c r="AR1148">
        <f t="shared" si="1534"/>
        <v>731</v>
      </c>
      <c r="AS1148">
        <f t="shared" si="1488"/>
        <v>973</v>
      </c>
      <c r="AT1148">
        <f t="shared" si="1507"/>
        <v>285</v>
      </c>
      <c r="AU1148">
        <f t="shared" si="1508"/>
        <v>314</v>
      </c>
      <c r="AV1148" s="8">
        <f t="shared" si="1509"/>
        <v>418</v>
      </c>
      <c r="AW1148" s="213">
        <f t="shared" si="1546"/>
        <v>0.35669005450851138</v>
      </c>
      <c r="AX1148" s="213">
        <f t="shared" si="1547"/>
        <v>0.43099162505885219</v>
      </c>
      <c r="AY1148" s="213">
        <f t="shared" si="1548"/>
        <v>0.75391569460495145</v>
      </c>
      <c r="AZ1148" s="119">
        <f t="shared" si="1562"/>
        <v>0.4</v>
      </c>
      <c r="BA1148" s="1">
        <v>16.2</v>
      </c>
      <c r="BB1148">
        <v>18.600000000000001</v>
      </c>
      <c r="BC1148">
        <v>31.4</v>
      </c>
      <c r="BE1148">
        <v>3276</v>
      </c>
      <c r="BG1148" s="123">
        <f t="shared" si="1535"/>
        <v>0.9</v>
      </c>
      <c r="BJ1148">
        <v>0</v>
      </c>
      <c r="BK1148">
        <v>10.199999999999999</v>
      </c>
      <c r="BL1148">
        <v>11.9</v>
      </c>
      <c r="BM1148">
        <v>21.85</v>
      </c>
      <c r="BO1148">
        <f t="shared" si="1552"/>
        <v>1</v>
      </c>
      <c r="BP1148">
        <f t="shared" si="1552"/>
        <v>1</v>
      </c>
      <c r="BQ1148">
        <f t="shared" si="1552"/>
        <v>1</v>
      </c>
      <c r="BR1148">
        <f t="shared" si="1536"/>
        <v>662</v>
      </c>
      <c r="BS1148">
        <f t="shared" si="1549"/>
        <v>731</v>
      </c>
      <c r="BT1148">
        <f t="shared" si="1550"/>
        <v>973</v>
      </c>
      <c r="BV1148">
        <f t="shared" si="1537"/>
        <v>0</v>
      </c>
      <c r="BW1148">
        <f t="shared" si="1538"/>
        <v>0</v>
      </c>
      <c r="BX1148">
        <f t="shared" si="1539"/>
        <v>0</v>
      </c>
      <c r="BY1148">
        <f t="shared" si="1516"/>
        <v>1</v>
      </c>
    </row>
    <row r="1149" spans="1:77" x14ac:dyDescent="0.25">
      <c r="A1149" t="str">
        <f t="shared" si="1540"/>
        <v>36011</v>
      </c>
      <c r="D1149">
        <v>3</v>
      </c>
      <c r="E1149">
        <v>60</v>
      </c>
      <c r="F1149">
        <v>40.5</v>
      </c>
      <c r="G1149">
        <v>11</v>
      </c>
      <c r="H1149">
        <v>11.5</v>
      </c>
      <c r="I1149">
        <v>0</v>
      </c>
      <c r="J1149">
        <v>26</v>
      </c>
      <c r="K1149">
        <v>30</v>
      </c>
      <c r="L1149">
        <v>47.8</v>
      </c>
      <c r="M1149" s="115">
        <f t="shared" si="1524"/>
        <v>2844.44</v>
      </c>
      <c r="N1149" s="7">
        <v>5976.8600000000006</v>
      </c>
      <c r="O1149" s="7">
        <v>6598.9760720588583</v>
      </c>
      <c r="P1149" s="7">
        <v>8789.5</v>
      </c>
      <c r="Q1149" s="121" t="s">
        <v>392</v>
      </c>
      <c r="R1149">
        <v>1</v>
      </c>
      <c r="S1149">
        <v>1</v>
      </c>
      <c r="T1149">
        <v>1</v>
      </c>
      <c r="U1149" t="e">
        <f t="shared" si="1525"/>
        <v>#VALUE!</v>
      </c>
      <c r="V1149">
        <f t="shared" si="1526"/>
        <v>3289</v>
      </c>
      <c r="W1149">
        <f t="shared" si="1527"/>
        <v>3632</v>
      </c>
      <c r="X1149">
        <f t="shared" si="1528"/>
        <v>4837</v>
      </c>
      <c r="Y1149" t="e">
        <f t="shared" si="1502"/>
        <v>#VALUE!</v>
      </c>
      <c r="Z1149">
        <f t="shared" si="1503"/>
        <v>566</v>
      </c>
      <c r="AA1149">
        <f t="shared" si="1504"/>
        <v>625</v>
      </c>
      <c r="AB1149" s="8">
        <f t="shared" si="1505"/>
        <v>832</v>
      </c>
      <c r="AC1149" s="213" t="e">
        <f t="shared" si="1541"/>
        <v>#VALUE!</v>
      </c>
      <c r="AD1149" s="213">
        <f t="shared" si="1542"/>
        <v>2.2256076225142154</v>
      </c>
      <c r="AE1149" s="213">
        <f t="shared" si="1543"/>
        <v>2.700402061434374</v>
      </c>
      <c r="AF1149" s="213">
        <f t="shared" si="1544"/>
        <v>4.7203280112541099</v>
      </c>
      <c r="AG1149" s="167">
        <f t="shared" si="1529"/>
        <v>3.969E-4</v>
      </c>
      <c r="AH1149" s="167">
        <f t="shared" si="1530"/>
        <v>1.7345999999999999</v>
      </c>
      <c r="AI1149" s="167">
        <f t="shared" si="1531"/>
        <v>4</v>
      </c>
      <c r="AJ1149" s="167">
        <f t="shared" si="1532"/>
        <v>5.7428799999999995E-4</v>
      </c>
      <c r="AK1149" s="115">
        <f t="shared" ref="AK1149:AM1149" si="1584">AK953*IF($G1149=10,1,IF($G1149=15,1,IF($G1149=20,1,(1-(($E1149-50)*0.005)))))</f>
        <v>908.19999999999993</v>
      </c>
      <c r="AL1149" s="7">
        <f t="shared" si="1584"/>
        <v>1003.1999999999999</v>
      </c>
      <c r="AM1149" s="7">
        <f t="shared" si="1584"/>
        <v>1335.7</v>
      </c>
      <c r="AN1149">
        <v>1</v>
      </c>
      <c r="AO1149">
        <v>1</v>
      </c>
      <c r="AP1149">
        <v>1</v>
      </c>
      <c r="AQ1149">
        <f t="shared" si="1534"/>
        <v>1023</v>
      </c>
      <c r="AR1149">
        <f t="shared" si="1534"/>
        <v>1130</v>
      </c>
      <c r="AS1149">
        <f t="shared" si="1488"/>
        <v>1504</v>
      </c>
      <c r="AT1149">
        <f t="shared" si="1507"/>
        <v>440</v>
      </c>
      <c r="AU1149">
        <f t="shared" si="1508"/>
        <v>486</v>
      </c>
      <c r="AV1149" s="8">
        <f t="shared" si="1509"/>
        <v>647</v>
      </c>
      <c r="AW1149" s="213">
        <f t="shared" si="1546"/>
        <v>1.3626494972242666</v>
      </c>
      <c r="AX1149" s="213">
        <f t="shared" si="1547"/>
        <v>1.653783937559913</v>
      </c>
      <c r="AY1149" s="213">
        <f t="shared" si="1548"/>
        <v>2.8889400492917359</v>
      </c>
      <c r="AZ1149" s="119">
        <f t="shared" si="1562"/>
        <v>0.8</v>
      </c>
      <c r="BA1149" s="1">
        <v>16.2</v>
      </c>
      <c r="BB1149">
        <v>18.600000000000001</v>
      </c>
      <c r="BC1149">
        <v>31.4</v>
      </c>
      <c r="BE1149">
        <v>4183</v>
      </c>
      <c r="BG1149" s="123">
        <f t="shared" si="1535"/>
        <v>0.68</v>
      </c>
      <c r="BJ1149">
        <v>0</v>
      </c>
      <c r="BK1149">
        <v>10.199999999999999</v>
      </c>
      <c r="BL1149">
        <v>11.9</v>
      </c>
      <c r="BM1149">
        <v>21.85</v>
      </c>
      <c r="BO1149">
        <f t="shared" si="1552"/>
        <v>1</v>
      </c>
      <c r="BP1149">
        <f t="shared" si="1552"/>
        <v>1</v>
      </c>
      <c r="BQ1149">
        <f t="shared" si="1552"/>
        <v>1</v>
      </c>
      <c r="BR1149">
        <f t="shared" si="1536"/>
        <v>1023</v>
      </c>
      <c r="BS1149">
        <f t="shared" si="1549"/>
        <v>1130</v>
      </c>
      <c r="BT1149">
        <f t="shared" si="1550"/>
        <v>1504</v>
      </c>
      <c r="BV1149">
        <f t="shared" si="1537"/>
        <v>0</v>
      </c>
      <c r="BW1149">
        <f t="shared" si="1538"/>
        <v>0</v>
      </c>
      <c r="BX1149">
        <f t="shared" si="1539"/>
        <v>0</v>
      </c>
      <c r="BY1149">
        <f t="shared" si="1516"/>
        <v>1</v>
      </c>
    </row>
    <row r="1150" spans="1:77" x14ac:dyDescent="0.25">
      <c r="A1150" t="str">
        <f t="shared" si="1540"/>
        <v>36015</v>
      </c>
      <c r="D1150">
        <v>3</v>
      </c>
      <c r="E1150">
        <v>60</v>
      </c>
      <c r="F1150">
        <v>40.5</v>
      </c>
      <c r="G1150">
        <v>15</v>
      </c>
      <c r="H1150">
        <v>16.5</v>
      </c>
      <c r="I1150">
        <v>0</v>
      </c>
      <c r="J1150">
        <v>26</v>
      </c>
      <c r="K1150">
        <v>30</v>
      </c>
      <c r="L1150">
        <v>48.9</v>
      </c>
      <c r="M1150" s="115">
        <f t="shared" si="1524"/>
        <v>4180</v>
      </c>
      <c r="N1150" s="7">
        <v>5583.9635634029</v>
      </c>
      <c r="O1150" s="7">
        <v>5708.9475468201636</v>
      </c>
      <c r="P1150" s="7">
        <v>8483.56</v>
      </c>
      <c r="Q1150" s="121" t="s">
        <v>392</v>
      </c>
      <c r="R1150">
        <v>1</v>
      </c>
      <c r="S1150">
        <v>1</v>
      </c>
      <c r="T1150">
        <v>1</v>
      </c>
      <c r="U1150" t="e">
        <f t="shared" si="1525"/>
        <v>#VALUE!</v>
      </c>
      <c r="V1150">
        <f t="shared" si="1526"/>
        <v>3073</v>
      </c>
      <c r="W1150">
        <f t="shared" si="1527"/>
        <v>3142</v>
      </c>
      <c r="X1150">
        <f t="shared" si="1528"/>
        <v>4669</v>
      </c>
      <c r="Y1150" t="e">
        <f t="shared" si="1502"/>
        <v>#VALUE!</v>
      </c>
      <c r="Z1150">
        <f t="shared" si="1503"/>
        <v>529</v>
      </c>
      <c r="AA1150">
        <f t="shared" si="1504"/>
        <v>540</v>
      </c>
      <c r="AB1150" s="8">
        <f t="shared" si="1505"/>
        <v>803</v>
      </c>
      <c r="AC1150" s="213" t="e">
        <f t="shared" si="1541"/>
        <v>#VALUE!</v>
      </c>
      <c r="AD1150" s="213">
        <f t="shared" si="1542"/>
        <v>1.3588276912966029</v>
      </c>
      <c r="AE1150" s="213">
        <f t="shared" si="1543"/>
        <v>1.4153813212121351</v>
      </c>
      <c r="AF1150" s="213">
        <f t="shared" si="1544"/>
        <v>3.1078699967372594</v>
      </c>
      <c r="AG1150" s="167">
        <f t="shared" si="1529"/>
        <v>2.0829999999999999E-4</v>
      </c>
      <c r="AH1150" s="167">
        <f t="shared" si="1530"/>
        <v>1.724</v>
      </c>
      <c r="AI1150" s="167">
        <f t="shared" si="1531"/>
        <v>2</v>
      </c>
      <c r="AJ1150" s="167">
        <f t="shared" si="1532"/>
        <v>4.6182900000000003E-4</v>
      </c>
      <c r="AK1150" s="115">
        <f t="shared" ref="AK1150:AM1150" si="1585">AK954*IF($G1150=10,1,IF($G1150=15,1,IF($G1150=20,1,(1-(($E1150-50)*0.005)))))</f>
        <v>762.23344503523219</v>
      </c>
      <c r="AL1150" s="7">
        <f t="shared" si="1585"/>
        <v>779.29426056038062</v>
      </c>
      <c r="AM1150" s="7">
        <f t="shared" si="1585"/>
        <v>1158.04</v>
      </c>
      <c r="AN1150">
        <v>1</v>
      </c>
      <c r="AO1150">
        <v>1</v>
      </c>
      <c r="AP1150">
        <v>1</v>
      </c>
      <c r="AQ1150">
        <f t="shared" si="1534"/>
        <v>858</v>
      </c>
      <c r="AR1150">
        <f t="shared" si="1534"/>
        <v>878</v>
      </c>
      <c r="AS1150">
        <f t="shared" si="1488"/>
        <v>1304</v>
      </c>
      <c r="AT1150">
        <f t="shared" si="1507"/>
        <v>369</v>
      </c>
      <c r="AU1150">
        <f t="shared" si="1508"/>
        <v>378</v>
      </c>
      <c r="AV1150" s="8">
        <f t="shared" si="1509"/>
        <v>561</v>
      </c>
      <c r="AW1150" s="213">
        <f t="shared" si="1546"/>
        <v>0.66585230503522919</v>
      </c>
      <c r="AX1150" s="213">
        <f t="shared" si="1547"/>
        <v>0.69838399905397042</v>
      </c>
      <c r="AY1150" s="213">
        <f t="shared" si="1548"/>
        <v>1.526526059172937</v>
      </c>
      <c r="AZ1150" s="119">
        <f t="shared" si="1562"/>
        <v>0.6</v>
      </c>
      <c r="BA1150" s="1">
        <v>19.3</v>
      </c>
      <c r="BB1150">
        <v>20.399999999999999</v>
      </c>
      <c r="BC1150">
        <v>34.5</v>
      </c>
      <c r="BE1150">
        <v>5225</v>
      </c>
      <c r="BG1150" s="123">
        <f t="shared" si="1535"/>
        <v>0.8</v>
      </c>
      <c r="BJ1150">
        <v>0</v>
      </c>
      <c r="BK1150">
        <v>10</v>
      </c>
      <c r="BL1150">
        <v>10.6</v>
      </c>
      <c r="BM1150">
        <v>21.85</v>
      </c>
      <c r="BO1150">
        <f t="shared" si="1552"/>
        <v>1</v>
      </c>
      <c r="BP1150">
        <f t="shared" si="1552"/>
        <v>1</v>
      </c>
      <c r="BQ1150">
        <f t="shared" si="1552"/>
        <v>1</v>
      </c>
      <c r="BR1150">
        <f t="shared" si="1536"/>
        <v>858</v>
      </c>
      <c r="BS1150">
        <f t="shared" si="1549"/>
        <v>878</v>
      </c>
      <c r="BT1150">
        <f t="shared" si="1550"/>
        <v>1304</v>
      </c>
      <c r="BV1150">
        <f t="shared" si="1537"/>
        <v>0</v>
      </c>
      <c r="BW1150">
        <f t="shared" si="1538"/>
        <v>0</v>
      </c>
      <c r="BX1150">
        <f t="shared" si="1539"/>
        <v>0</v>
      </c>
      <c r="BY1150">
        <f t="shared" si="1516"/>
        <v>1</v>
      </c>
    </row>
    <row r="1151" spans="1:77" x14ac:dyDescent="0.25">
      <c r="A1151" t="str">
        <f t="shared" si="1540"/>
        <v>36016</v>
      </c>
      <c r="D1151">
        <v>3</v>
      </c>
      <c r="E1151">
        <v>60</v>
      </c>
      <c r="F1151">
        <v>40.5</v>
      </c>
      <c r="G1151">
        <v>16</v>
      </c>
      <c r="H1151">
        <v>16.5</v>
      </c>
      <c r="I1151">
        <v>0</v>
      </c>
      <c r="J1151">
        <v>26</v>
      </c>
      <c r="K1151">
        <v>30</v>
      </c>
      <c r="L1151">
        <v>48.9</v>
      </c>
      <c r="M1151" s="115">
        <f t="shared" si="1524"/>
        <v>3967.8</v>
      </c>
      <c r="N1151" s="7">
        <v>8165.5551181941737</v>
      </c>
      <c r="O1151" s="7">
        <v>8348.321999442087</v>
      </c>
      <c r="P1151" s="7">
        <v>12405.7</v>
      </c>
      <c r="Q1151" s="121" t="s">
        <v>392</v>
      </c>
      <c r="R1151">
        <v>1</v>
      </c>
      <c r="S1151">
        <v>1</v>
      </c>
      <c r="T1151">
        <v>1</v>
      </c>
      <c r="U1151" t="e">
        <f t="shared" si="1525"/>
        <v>#VALUE!</v>
      </c>
      <c r="V1151">
        <f t="shared" si="1526"/>
        <v>4494</v>
      </c>
      <c r="W1151">
        <f t="shared" si="1527"/>
        <v>4594</v>
      </c>
      <c r="X1151">
        <f t="shared" si="1528"/>
        <v>6827</v>
      </c>
      <c r="Y1151" t="e">
        <f t="shared" si="1502"/>
        <v>#VALUE!</v>
      </c>
      <c r="Z1151">
        <f t="shared" si="1503"/>
        <v>773</v>
      </c>
      <c r="AA1151">
        <f t="shared" si="1504"/>
        <v>790</v>
      </c>
      <c r="AB1151" s="8">
        <f t="shared" si="1505"/>
        <v>1174</v>
      </c>
      <c r="AC1151" s="213" t="e">
        <f t="shared" si="1541"/>
        <v>#VALUE!</v>
      </c>
      <c r="AD1151" s="213">
        <f t="shared" si="1542"/>
        <v>8.5108582718748504</v>
      </c>
      <c r="AE1151" s="213">
        <f t="shared" si="1543"/>
        <v>8.8871010456563084</v>
      </c>
      <c r="AF1151" s="213">
        <f t="shared" si="1544"/>
        <v>19.542179638587957</v>
      </c>
      <c r="AG1151" s="167">
        <f t="shared" si="1529"/>
        <v>2.0829999999999999E-4</v>
      </c>
      <c r="AH1151" s="167">
        <f t="shared" si="1530"/>
        <v>1.724</v>
      </c>
      <c r="AI1151" s="167">
        <f t="shared" si="1531"/>
        <v>4</v>
      </c>
      <c r="AJ1151" s="167">
        <f t="shared" si="1532"/>
        <v>1.392796E-3</v>
      </c>
      <c r="AK1151" s="115">
        <f t="shared" ref="AK1151:AM1151" si="1586">AK955*IF($G1151=10,1,IF($G1151=15,1,IF($G1151=20,1,(1-(($E1151-50)*0.005)))))</f>
        <v>1187.5</v>
      </c>
      <c r="AL1151" s="7">
        <f t="shared" si="1586"/>
        <v>1214.0999999999999</v>
      </c>
      <c r="AM1151" s="7">
        <f t="shared" si="1586"/>
        <v>1805</v>
      </c>
      <c r="AN1151">
        <v>1</v>
      </c>
      <c r="AO1151">
        <v>1</v>
      </c>
      <c r="AP1151">
        <v>1</v>
      </c>
      <c r="AQ1151">
        <f t="shared" si="1534"/>
        <v>1337</v>
      </c>
      <c r="AR1151">
        <f t="shared" si="1534"/>
        <v>1367</v>
      </c>
      <c r="AS1151">
        <f t="shared" si="1488"/>
        <v>2033</v>
      </c>
      <c r="AT1151">
        <f t="shared" si="1507"/>
        <v>575</v>
      </c>
      <c r="AU1151">
        <f t="shared" si="1508"/>
        <v>588</v>
      </c>
      <c r="AV1151" s="8">
        <f t="shared" si="1509"/>
        <v>874</v>
      </c>
      <c r="AW1151" s="213">
        <f t="shared" si="1546"/>
        <v>4.7259449623733163</v>
      </c>
      <c r="AX1151" s="213">
        <f t="shared" si="1547"/>
        <v>4.9406846392201667</v>
      </c>
      <c r="AY1151" s="213">
        <f t="shared" si="1548"/>
        <v>10.865087318678412</v>
      </c>
      <c r="AZ1151" s="119">
        <f t="shared" si="1562"/>
        <v>1.2</v>
      </c>
      <c r="BA1151" s="1">
        <v>19.3</v>
      </c>
      <c r="BB1151">
        <v>20.399999999999999</v>
      </c>
      <c r="BC1151">
        <v>34.5</v>
      </c>
      <c r="BE1151">
        <v>5835</v>
      </c>
      <c r="BG1151" s="123">
        <f t="shared" si="1535"/>
        <v>0.68</v>
      </c>
      <c r="BJ1151">
        <v>0</v>
      </c>
      <c r="BK1151">
        <v>10</v>
      </c>
      <c r="BL1151">
        <v>10.6</v>
      </c>
      <c r="BM1151">
        <v>21.85</v>
      </c>
      <c r="BO1151">
        <f t="shared" si="1552"/>
        <v>1</v>
      </c>
      <c r="BP1151">
        <f t="shared" si="1552"/>
        <v>1</v>
      </c>
      <c r="BQ1151">
        <f t="shared" si="1552"/>
        <v>1</v>
      </c>
      <c r="BR1151">
        <f t="shared" si="1536"/>
        <v>1337</v>
      </c>
      <c r="BS1151">
        <f t="shared" si="1549"/>
        <v>1367</v>
      </c>
      <c r="BT1151">
        <f t="shared" si="1550"/>
        <v>2033</v>
      </c>
      <c r="BV1151">
        <f t="shared" si="1537"/>
        <v>0</v>
      </c>
      <c r="BW1151">
        <f t="shared" si="1538"/>
        <v>0</v>
      </c>
      <c r="BX1151">
        <f t="shared" si="1539"/>
        <v>0</v>
      </c>
      <c r="BY1151">
        <f t="shared" si="1516"/>
        <v>1</v>
      </c>
    </row>
    <row r="1152" spans="1:77" x14ac:dyDescent="0.25">
      <c r="A1152" t="str">
        <f t="shared" si="1540"/>
        <v>36020</v>
      </c>
      <c r="D1152">
        <v>3</v>
      </c>
      <c r="E1152">
        <v>60</v>
      </c>
      <c r="F1152">
        <v>40.5</v>
      </c>
      <c r="G1152">
        <v>20</v>
      </c>
      <c r="H1152">
        <v>21.5</v>
      </c>
      <c r="I1152">
        <v>0</v>
      </c>
      <c r="J1152">
        <v>26</v>
      </c>
      <c r="K1152">
        <v>30</v>
      </c>
      <c r="L1152">
        <v>48.9</v>
      </c>
      <c r="M1152" s="115">
        <f t="shared" si="1524"/>
        <v>5841.6</v>
      </c>
      <c r="N1152" s="7">
        <v>7236.8592000000008</v>
      </c>
      <c r="O1152" s="7">
        <v>7990.1253664397382</v>
      </c>
      <c r="P1152" s="7">
        <v>10642.44</v>
      </c>
      <c r="Q1152" s="121" t="s">
        <v>392</v>
      </c>
      <c r="R1152">
        <v>1</v>
      </c>
      <c r="S1152">
        <v>1</v>
      </c>
      <c r="T1152">
        <v>1</v>
      </c>
      <c r="U1152" t="e">
        <f t="shared" si="1525"/>
        <v>#VALUE!</v>
      </c>
      <c r="V1152">
        <f t="shared" si="1526"/>
        <v>3983</v>
      </c>
      <c r="W1152">
        <f t="shared" si="1527"/>
        <v>4397</v>
      </c>
      <c r="X1152">
        <f t="shared" si="1528"/>
        <v>5857</v>
      </c>
      <c r="Y1152" t="e">
        <f t="shared" si="1502"/>
        <v>#VALUE!</v>
      </c>
      <c r="Z1152">
        <f t="shared" si="1503"/>
        <v>685</v>
      </c>
      <c r="AA1152">
        <f t="shared" si="1504"/>
        <v>756</v>
      </c>
      <c r="AB1152" s="8">
        <f t="shared" si="1505"/>
        <v>1007</v>
      </c>
      <c r="AC1152" s="213" t="e">
        <f t="shared" si="1541"/>
        <v>#VALUE!</v>
      </c>
      <c r="AD1152" s="213">
        <f t="shared" si="1542"/>
        <v>1.8188756229769478</v>
      </c>
      <c r="AE1152" s="213">
        <f t="shared" si="1543"/>
        <v>2.2125987481132214</v>
      </c>
      <c r="AF1152" s="213">
        <f t="shared" si="1544"/>
        <v>3.9116791133074891</v>
      </c>
      <c r="AG1152" s="167">
        <f t="shared" si="1529"/>
        <v>1.2760000000000001E-4</v>
      </c>
      <c r="AH1152" s="167">
        <f t="shared" si="1530"/>
        <v>1.7219</v>
      </c>
      <c r="AI1152" s="167">
        <f t="shared" si="1531"/>
        <v>2</v>
      </c>
      <c r="AJ1152" s="167">
        <f t="shared" si="1532"/>
        <v>3.76611E-4</v>
      </c>
      <c r="AK1152" s="115">
        <f t="shared" ref="AK1152:AM1152" si="1587">AK956*IF($G1152=10,1,IF($G1152=15,1,IF($G1152=20,1,(1-(($E1152-50)*0.005)))))</f>
        <v>894.36320000000012</v>
      </c>
      <c r="AL1152" s="7">
        <f t="shared" si="1587"/>
        <v>987.455178225689</v>
      </c>
      <c r="AM1152" s="7">
        <f t="shared" si="1587"/>
        <v>1315.24</v>
      </c>
      <c r="AN1152">
        <v>1</v>
      </c>
      <c r="AO1152">
        <v>1</v>
      </c>
      <c r="AP1152">
        <v>1</v>
      </c>
      <c r="AQ1152">
        <f t="shared" si="1534"/>
        <v>1007</v>
      </c>
      <c r="AR1152">
        <f t="shared" si="1534"/>
        <v>1112</v>
      </c>
      <c r="AS1152">
        <f t="shared" ref="AS1152:AS1215" si="1588">ROUND(AM1152*POWER(CF_cool,AP1152),0)</f>
        <v>1481</v>
      </c>
      <c r="AT1152">
        <f t="shared" si="1507"/>
        <v>433</v>
      </c>
      <c r="AU1152">
        <f t="shared" si="1508"/>
        <v>478</v>
      </c>
      <c r="AV1152" s="8">
        <f t="shared" si="1509"/>
        <v>637</v>
      </c>
      <c r="AW1152" s="213">
        <f t="shared" si="1546"/>
        <v>0.73150422151899197</v>
      </c>
      <c r="AX1152" s="213">
        <f t="shared" si="1547"/>
        <v>0.89014339169288881</v>
      </c>
      <c r="AY1152" s="213">
        <f t="shared" si="1548"/>
        <v>1.5744352304578972</v>
      </c>
      <c r="AZ1152" s="119">
        <f t="shared" si="1562"/>
        <v>0.8</v>
      </c>
      <c r="BA1152" s="1">
        <v>19.3</v>
      </c>
      <c r="BB1152">
        <v>20.399999999999999</v>
      </c>
      <c r="BC1152">
        <v>34.5</v>
      </c>
      <c r="BE1152">
        <v>7302</v>
      </c>
      <c r="BG1152" s="123">
        <f t="shared" si="1535"/>
        <v>0.8</v>
      </c>
      <c r="BJ1152">
        <v>0</v>
      </c>
      <c r="BK1152">
        <v>10</v>
      </c>
      <c r="BL1152">
        <v>10.6</v>
      </c>
      <c r="BM1152">
        <v>21.85</v>
      </c>
      <c r="BO1152">
        <f t="shared" si="1552"/>
        <v>1</v>
      </c>
      <c r="BP1152">
        <f t="shared" si="1552"/>
        <v>1</v>
      </c>
      <c r="BQ1152">
        <f t="shared" si="1552"/>
        <v>1</v>
      </c>
      <c r="BR1152">
        <f t="shared" si="1536"/>
        <v>1007</v>
      </c>
      <c r="BS1152">
        <f t="shared" si="1549"/>
        <v>1112</v>
      </c>
      <c r="BT1152">
        <f t="shared" si="1550"/>
        <v>1481</v>
      </c>
      <c r="BV1152">
        <f t="shared" si="1537"/>
        <v>0</v>
      </c>
      <c r="BW1152">
        <f t="shared" si="1538"/>
        <v>0</v>
      </c>
      <c r="BX1152">
        <f t="shared" si="1539"/>
        <v>0</v>
      </c>
      <c r="BY1152">
        <f t="shared" si="1516"/>
        <v>1</v>
      </c>
    </row>
    <row r="1153" spans="1:77" x14ac:dyDescent="0.25">
      <c r="A1153" t="str">
        <f t="shared" si="1540"/>
        <v>36021</v>
      </c>
      <c r="D1153">
        <v>3</v>
      </c>
      <c r="E1153">
        <v>60</v>
      </c>
      <c r="F1153">
        <v>40.5</v>
      </c>
      <c r="G1153">
        <v>21</v>
      </c>
      <c r="H1153">
        <v>21.5</v>
      </c>
      <c r="I1153">
        <v>0</v>
      </c>
      <c r="J1153">
        <v>26</v>
      </c>
      <c r="K1153">
        <v>30</v>
      </c>
      <c r="L1153">
        <v>48.1</v>
      </c>
      <c r="M1153" s="115">
        <f t="shared" si="1524"/>
        <v>6456</v>
      </c>
      <c r="N1153" s="7">
        <v>10516.06232539558</v>
      </c>
      <c r="O1153" s="7">
        <v>10751.439821034392</v>
      </c>
      <c r="P1153" s="7">
        <v>15976.76</v>
      </c>
      <c r="Q1153" s="121" t="s">
        <v>392</v>
      </c>
      <c r="R1153">
        <v>1</v>
      </c>
      <c r="S1153">
        <v>1</v>
      </c>
      <c r="T1153">
        <v>1</v>
      </c>
      <c r="U1153" t="e">
        <f t="shared" si="1525"/>
        <v>#VALUE!</v>
      </c>
      <c r="V1153">
        <f t="shared" si="1526"/>
        <v>5787</v>
      </c>
      <c r="W1153">
        <f t="shared" si="1527"/>
        <v>5917</v>
      </c>
      <c r="X1153">
        <f t="shared" si="1528"/>
        <v>8793</v>
      </c>
      <c r="Y1153" t="e">
        <f t="shared" si="1502"/>
        <v>#VALUE!</v>
      </c>
      <c r="Z1153">
        <f t="shared" si="1503"/>
        <v>995</v>
      </c>
      <c r="AA1153">
        <f t="shared" si="1504"/>
        <v>1018</v>
      </c>
      <c r="AB1153" s="8">
        <f t="shared" si="1505"/>
        <v>1512</v>
      </c>
      <c r="AC1153" s="213" t="e">
        <f t="shared" si="1541"/>
        <v>#VALUE!</v>
      </c>
      <c r="AD1153" s="213">
        <f t="shared" si="1542"/>
        <v>5.3200757273925294</v>
      </c>
      <c r="AE1153" s="213">
        <f t="shared" si="1543"/>
        <v>5.5666755271810873</v>
      </c>
      <c r="AF1153" s="213">
        <f t="shared" si="1544"/>
        <v>12.200992979862955</v>
      </c>
      <c r="AG1153" s="167">
        <f t="shared" si="1529"/>
        <v>1.2760000000000001E-4</v>
      </c>
      <c r="AH1153" s="167">
        <f t="shared" si="1530"/>
        <v>1.7219</v>
      </c>
      <c r="AI1153" s="167">
        <f t="shared" si="1531"/>
        <v>4</v>
      </c>
      <c r="AJ1153" s="167">
        <f t="shared" si="1532"/>
        <v>5.1420100000000005E-4</v>
      </c>
      <c r="AK1153" s="115">
        <f t="shared" ref="AK1153:AM1153" si="1589">AK957*IF($G1153=10,1,IF($G1153=15,1,IF($G1153=20,1,(1-(($E1153-50)*0.005)))))</f>
        <v>1198.6918509080224</v>
      </c>
      <c r="AL1153" s="7">
        <f t="shared" si="1589"/>
        <v>1225.5217685310877</v>
      </c>
      <c r="AM1153" s="7">
        <f t="shared" si="1589"/>
        <v>1821.139075</v>
      </c>
      <c r="AN1153">
        <v>1</v>
      </c>
      <c r="AO1153">
        <v>1</v>
      </c>
      <c r="AP1153">
        <v>1</v>
      </c>
      <c r="AQ1153">
        <f t="shared" si="1534"/>
        <v>1350</v>
      </c>
      <c r="AR1153">
        <f t="shared" si="1534"/>
        <v>1380</v>
      </c>
      <c r="AS1153">
        <f t="shared" si="1588"/>
        <v>2051</v>
      </c>
      <c r="AT1153">
        <f t="shared" si="1507"/>
        <v>581</v>
      </c>
      <c r="AU1153">
        <f t="shared" si="1508"/>
        <v>593</v>
      </c>
      <c r="AV1153" s="8">
        <f t="shared" si="1509"/>
        <v>882</v>
      </c>
      <c r="AW1153" s="213">
        <f t="shared" si="1546"/>
        <v>1.8321675855131303</v>
      </c>
      <c r="AX1153" s="213">
        <f t="shared" si="1547"/>
        <v>1.9078580162424679</v>
      </c>
      <c r="AY1153" s="213">
        <f t="shared" si="1548"/>
        <v>4.1891850819033936</v>
      </c>
      <c r="AZ1153" s="119">
        <f t="shared" si="1562"/>
        <v>1.6</v>
      </c>
      <c r="BA1153" s="1">
        <v>19.3</v>
      </c>
      <c r="BB1153">
        <v>20.399999999999999</v>
      </c>
      <c r="BC1153">
        <v>34.5</v>
      </c>
      <c r="BE1153">
        <v>8070</v>
      </c>
      <c r="BG1153" s="123">
        <f t="shared" si="1535"/>
        <v>0.8</v>
      </c>
      <c r="BJ1153">
        <v>0</v>
      </c>
      <c r="BK1153">
        <v>10</v>
      </c>
      <c r="BL1153">
        <v>10.6</v>
      </c>
      <c r="BM1153">
        <v>21.85</v>
      </c>
      <c r="BO1153">
        <f t="shared" si="1552"/>
        <v>1</v>
      </c>
      <c r="BP1153">
        <f t="shared" si="1552"/>
        <v>1</v>
      </c>
      <c r="BQ1153">
        <f t="shared" si="1552"/>
        <v>1</v>
      </c>
      <c r="BR1153">
        <f t="shared" si="1536"/>
        <v>1350</v>
      </c>
      <c r="BS1153">
        <f t="shared" si="1549"/>
        <v>1380</v>
      </c>
      <c r="BT1153">
        <f t="shared" si="1550"/>
        <v>2051</v>
      </c>
      <c r="BV1153">
        <f t="shared" si="1537"/>
        <v>0</v>
      </c>
      <c r="BW1153">
        <f t="shared" si="1538"/>
        <v>0</v>
      </c>
      <c r="BX1153">
        <f t="shared" si="1539"/>
        <v>0</v>
      </c>
      <c r="BY1153">
        <f t="shared" si="1516"/>
        <v>1</v>
      </c>
    </row>
    <row r="1154" spans="1:77" x14ac:dyDescent="0.25">
      <c r="A1154" t="str">
        <f t="shared" si="1540"/>
        <v>36010</v>
      </c>
      <c r="D1154">
        <v>3</v>
      </c>
      <c r="E1154">
        <v>60</v>
      </c>
      <c r="F1154">
        <v>40.5</v>
      </c>
      <c r="G1154">
        <v>10</v>
      </c>
      <c r="H1154">
        <v>11.5</v>
      </c>
      <c r="I1154">
        <v>0</v>
      </c>
      <c r="J1154">
        <v>26</v>
      </c>
      <c r="K1154">
        <v>30</v>
      </c>
      <c r="L1154">
        <v>47.8</v>
      </c>
      <c r="M1154" s="115">
        <f t="shared" si="1524"/>
        <v>3159</v>
      </c>
      <c r="N1154" s="7">
        <v>4485</v>
      </c>
      <c r="O1154" s="7">
        <v>4951</v>
      </c>
      <c r="P1154" s="7">
        <v>6595</v>
      </c>
      <c r="Q1154" s="121" t="s">
        <v>392</v>
      </c>
      <c r="R1154">
        <v>1</v>
      </c>
      <c r="S1154">
        <v>1</v>
      </c>
      <c r="T1154">
        <v>1</v>
      </c>
      <c r="U1154" t="e">
        <f t="shared" si="1525"/>
        <v>#VALUE!</v>
      </c>
      <c r="V1154">
        <f t="shared" si="1526"/>
        <v>2468</v>
      </c>
      <c r="W1154">
        <f t="shared" si="1527"/>
        <v>2725</v>
      </c>
      <c r="X1154">
        <f t="shared" si="1528"/>
        <v>3629</v>
      </c>
      <c r="Y1154" t="e">
        <f t="shared" si="1502"/>
        <v>#VALUE!</v>
      </c>
      <c r="Z1154">
        <f t="shared" si="1503"/>
        <v>425</v>
      </c>
      <c r="AA1154">
        <f t="shared" si="1504"/>
        <v>469</v>
      </c>
      <c r="AB1154" s="8">
        <f t="shared" si="1505"/>
        <v>624</v>
      </c>
      <c r="AC1154" s="213" t="e">
        <f t="shared" si="1541"/>
        <v>#VALUE!</v>
      </c>
      <c r="AD1154" s="213">
        <f t="shared" si="1542"/>
        <v>0.77880998618912733</v>
      </c>
      <c r="AE1154" s="213">
        <f t="shared" si="1543"/>
        <v>0.94437679229647553</v>
      </c>
      <c r="AF1154" s="213">
        <f t="shared" si="1544"/>
        <v>1.6520355947112264</v>
      </c>
      <c r="AG1154" s="167">
        <f t="shared" si="1529"/>
        <v>3.969E-4</v>
      </c>
      <c r="AH1154" s="167">
        <f t="shared" si="1530"/>
        <v>1.7345999999999999</v>
      </c>
      <c r="AI1154" s="167">
        <f t="shared" si="1531"/>
        <v>2</v>
      </c>
      <c r="AJ1154" s="167">
        <f t="shared" si="1532"/>
        <v>3.6734700000000002E-4</v>
      </c>
      <c r="AK1154" s="115">
        <f t="shared" ref="AK1154:AM1154" si="1590">AK958*IF($G1154=10,1,IF($G1154=15,1,IF($G1154=20,1,(1-(($E1154-50)*0.005)))))</f>
        <v>595</v>
      </c>
      <c r="AL1154" s="7">
        <f t="shared" si="1590"/>
        <v>658</v>
      </c>
      <c r="AM1154" s="7">
        <f t="shared" si="1590"/>
        <v>877</v>
      </c>
      <c r="AN1154">
        <v>1</v>
      </c>
      <c r="AO1154">
        <v>1</v>
      </c>
      <c r="AP1154">
        <v>1</v>
      </c>
      <c r="AQ1154">
        <f t="shared" si="1534"/>
        <v>670</v>
      </c>
      <c r="AR1154">
        <f t="shared" si="1534"/>
        <v>741</v>
      </c>
      <c r="AS1154">
        <f t="shared" si="1588"/>
        <v>988</v>
      </c>
      <c r="AT1154">
        <f t="shared" si="1507"/>
        <v>288</v>
      </c>
      <c r="AU1154">
        <f t="shared" si="1508"/>
        <v>319</v>
      </c>
      <c r="AV1154" s="8">
        <f t="shared" si="1509"/>
        <v>425</v>
      </c>
      <c r="AW1154" s="213">
        <f t="shared" si="1546"/>
        <v>0.36405667440819883</v>
      </c>
      <c r="AX1154" s="213">
        <f t="shared" si="1547"/>
        <v>0.44449836187230096</v>
      </c>
      <c r="AY1154" s="213">
        <f t="shared" si="1548"/>
        <v>0.77880998618912733</v>
      </c>
      <c r="AZ1154" s="119">
        <f t="shared" si="1562"/>
        <v>0.4</v>
      </c>
      <c r="BA1154">
        <v>16.2</v>
      </c>
      <c r="BB1154">
        <v>18.600000000000001</v>
      </c>
      <c r="BC1154">
        <v>31.4</v>
      </c>
      <c r="BE1154">
        <v>3510</v>
      </c>
      <c r="BG1154" s="123">
        <f t="shared" si="1535"/>
        <v>0.9</v>
      </c>
      <c r="BJ1154">
        <v>0</v>
      </c>
      <c r="BK1154">
        <v>10.199999999999999</v>
      </c>
      <c r="BL1154">
        <v>11.9</v>
      </c>
      <c r="BM1154">
        <v>21.85</v>
      </c>
      <c r="BO1154">
        <f t="shared" si="1552"/>
        <v>1</v>
      </c>
      <c r="BP1154">
        <f t="shared" si="1552"/>
        <v>1</v>
      </c>
      <c r="BQ1154">
        <f t="shared" si="1552"/>
        <v>1</v>
      </c>
      <c r="BR1154">
        <f t="shared" si="1536"/>
        <v>670</v>
      </c>
      <c r="BS1154">
        <f t="shared" si="1549"/>
        <v>741</v>
      </c>
      <c r="BT1154">
        <f t="shared" si="1550"/>
        <v>988</v>
      </c>
      <c r="BV1154">
        <f t="shared" si="1537"/>
        <v>0</v>
      </c>
      <c r="BW1154">
        <f t="shared" si="1538"/>
        <v>0</v>
      </c>
      <c r="BX1154">
        <f t="shared" si="1539"/>
        <v>0</v>
      </c>
      <c r="BY1154">
        <f t="shared" si="1516"/>
        <v>1</v>
      </c>
    </row>
    <row r="1155" spans="1:77" x14ac:dyDescent="0.25">
      <c r="A1155" t="str">
        <f t="shared" si="1540"/>
        <v>36011</v>
      </c>
      <c r="D1155">
        <v>3</v>
      </c>
      <c r="E1155">
        <v>60</v>
      </c>
      <c r="F1155">
        <v>40.5</v>
      </c>
      <c r="G1155">
        <v>11</v>
      </c>
      <c r="H1155">
        <v>11.5</v>
      </c>
      <c r="I1155">
        <v>0</v>
      </c>
      <c r="J1155">
        <v>26</v>
      </c>
      <c r="K1155">
        <v>30</v>
      </c>
      <c r="L1155">
        <v>47.8</v>
      </c>
      <c r="M1155" s="115">
        <f t="shared" si="1524"/>
        <v>3047.76</v>
      </c>
      <c r="N1155" s="7">
        <v>6285</v>
      </c>
      <c r="O1155" s="7">
        <v>6939</v>
      </c>
      <c r="P1155" s="7">
        <v>9242</v>
      </c>
      <c r="Q1155" s="121" t="s">
        <v>392</v>
      </c>
      <c r="R1155">
        <v>1</v>
      </c>
      <c r="S1155">
        <v>1</v>
      </c>
      <c r="T1155">
        <v>1</v>
      </c>
      <c r="U1155" t="e">
        <f t="shared" si="1525"/>
        <v>#VALUE!</v>
      </c>
      <c r="V1155">
        <f t="shared" si="1526"/>
        <v>3459</v>
      </c>
      <c r="W1155">
        <f t="shared" si="1527"/>
        <v>3819</v>
      </c>
      <c r="X1155">
        <f t="shared" si="1528"/>
        <v>5086</v>
      </c>
      <c r="Y1155" t="e">
        <f t="shared" si="1502"/>
        <v>#VALUE!</v>
      </c>
      <c r="Z1155">
        <f t="shared" si="1503"/>
        <v>595</v>
      </c>
      <c r="AA1155">
        <f t="shared" si="1504"/>
        <v>657</v>
      </c>
      <c r="AB1155" s="8">
        <f t="shared" si="1505"/>
        <v>875</v>
      </c>
      <c r="AC1155" s="213" t="e">
        <f t="shared" si="1541"/>
        <v>#VALUE!</v>
      </c>
      <c r="AD1155" s="213">
        <f t="shared" si="1542"/>
        <v>2.4533632082050914</v>
      </c>
      <c r="AE1155" s="213">
        <f t="shared" si="1543"/>
        <v>2.9767001243711029</v>
      </c>
      <c r="AF1155" s="213">
        <f t="shared" si="1544"/>
        <v>5.208740537667496</v>
      </c>
      <c r="AG1155" s="167">
        <f t="shared" si="1529"/>
        <v>3.969E-4</v>
      </c>
      <c r="AH1155" s="167">
        <f t="shared" si="1530"/>
        <v>1.7345999999999999</v>
      </c>
      <c r="AI1155" s="167">
        <f t="shared" si="1531"/>
        <v>4</v>
      </c>
      <c r="AJ1155" s="167">
        <f t="shared" si="1532"/>
        <v>5.7428799999999995E-4</v>
      </c>
      <c r="AK1155" s="115">
        <f t="shared" ref="AK1155:AM1155" si="1591">AK959*IF($G1155=10,1,IF($G1155=15,1,IF($G1155=20,1,(1-(($E1155-50)*0.005)))))</f>
        <v>914.84999999999991</v>
      </c>
      <c r="AL1155" s="7">
        <f t="shared" si="1591"/>
        <v>1009.8499999999999</v>
      </c>
      <c r="AM1155" s="7">
        <f t="shared" si="1591"/>
        <v>1345.2</v>
      </c>
      <c r="AN1155">
        <v>1</v>
      </c>
      <c r="AO1155">
        <v>1</v>
      </c>
      <c r="AP1155">
        <v>1</v>
      </c>
      <c r="AQ1155">
        <f t="shared" si="1534"/>
        <v>1030</v>
      </c>
      <c r="AR1155">
        <f t="shared" si="1534"/>
        <v>1137</v>
      </c>
      <c r="AS1155">
        <f t="shared" si="1588"/>
        <v>1515</v>
      </c>
      <c r="AT1155">
        <f t="shared" si="1507"/>
        <v>443</v>
      </c>
      <c r="AU1155">
        <f t="shared" si="1508"/>
        <v>489</v>
      </c>
      <c r="AV1155" s="8">
        <f t="shared" si="1509"/>
        <v>651</v>
      </c>
      <c r="AW1155" s="213">
        <f t="shared" si="1546"/>
        <v>1.3807956938904513</v>
      </c>
      <c r="AX1155" s="213">
        <f t="shared" si="1547"/>
        <v>1.6737279821412405</v>
      </c>
      <c r="AY1155" s="213">
        <f t="shared" si="1548"/>
        <v>2.9238895745901679</v>
      </c>
      <c r="AZ1155" s="119">
        <f t="shared" si="1562"/>
        <v>0.8</v>
      </c>
      <c r="BA1155">
        <v>16.2</v>
      </c>
      <c r="BB1155">
        <v>18.600000000000001</v>
      </c>
      <c r="BC1155">
        <v>31.4</v>
      </c>
      <c r="BE1155">
        <v>4482</v>
      </c>
      <c r="BG1155" s="123">
        <f t="shared" si="1535"/>
        <v>0.68</v>
      </c>
      <c r="BJ1155">
        <v>0</v>
      </c>
      <c r="BK1155">
        <v>10.199999999999999</v>
      </c>
      <c r="BL1155">
        <v>11.9</v>
      </c>
      <c r="BM1155">
        <v>21.85</v>
      </c>
      <c r="BO1155">
        <f t="shared" si="1552"/>
        <v>1</v>
      </c>
      <c r="BP1155">
        <f t="shared" si="1552"/>
        <v>1</v>
      </c>
      <c r="BQ1155">
        <f t="shared" si="1552"/>
        <v>1</v>
      </c>
      <c r="BR1155">
        <f t="shared" si="1536"/>
        <v>1030</v>
      </c>
      <c r="BS1155">
        <f t="shared" si="1549"/>
        <v>1137</v>
      </c>
      <c r="BT1155">
        <f t="shared" si="1550"/>
        <v>1515</v>
      </c>
      <c r="BV1155">
        <f t="shared" si="1537"/>
        <v>0</v>
      </c>
      <c r="BW1155">
        <f t="shared" si="1538"/>
        <v>0</v>
      </c>
      <c r="BX1155">
        <f t="shared" si="1539"/>
        <v>0</v>
      </c>
      <c r="BY1155">
        <f t="shared" si="1516"/>
        <v>1</v>
      </c>
    </row>
    <row r="1156" spans="1:77" x14ac:dyDescent="0.25">
      <c r="A1156" t="str">
        <f t="shared" si="1540"/>
        <v>36015</v>
      </c>
      <c r="D1156">
        <v>3</v>
      </c>
      <c r="E1156">
        <v>60</v>
      </c>
      <c r="F1156">
        <v>40.5</v>
      </c>
      <c r="G1156">
        <v>15</v>
      </c>
      <c r="H1156">
        <v>16.5</v>
      </c>
      <c r="I1156">
        <v>0</v>
      </c>
      <c r="J1156">
        <v>26</v>
      </c>
      <c r="K1156">
        <v>30</v>
      </c>
      <c r="L1156">
        <v>48.9</v>
      </c>
      <c r="M1156" s="115">
        <f t="shared" si="1524"/>
        <v>4478.4000000000005</v>
      </c>
      <c r="N1156" s="7">
        <v>5796</v>
      </c>
      <c r="O1156" s="7">
        <v>5926</v>
      </c>
      <c r="P1156" s="7">
        <v>8806</v>
      </c>
      <c r="Q1156" s="121" t="s">
        <v>392</v>
      </c>
      <c r="R1156">
        <v>1</v>
      </c>
      <c r="S1156">
        <v>1</v>
      </c>
      <c r="T1156">
        <v>1</v>
      </c>
      <c r="U1156" t="e">
        <f t="shared" si="1525"/>
        <v>#VALUE!</v>
      </c>
      <c r="V1156">
        <f t="shared" si="1526"/>
        <v>3190</v>
      </c>
      <c r="W1156">
        <f t="shared" si="1527"/>
        <v>3261</v>
      </c>
      <c r="X1156">
        <f t="shared" si="1528"/>
        <v>4846</v>
      </c>
      <c r="Y1156" t="e">
        <f t="shared" si="1502"/>
        <v>#VALUE!</v>
      </c>
      <c r="Z1156">
        <f t="shared" si="1503"/>
        <v>549</v>
      </c>
      <c r="AA1156">
        <f t="shared" si="1504"/>
        <v>561</v>
      </c>
      <c r="AB1156" s="8">
        <f t="shared" si="1505"/>
        <v>834</v>
      </c>
      <c r="AC1156" s="213" t="e">
        <f t="shared" si="1541"/>
        <v>#VALUE!</v>
      </c>
      <c r="AD1156" s="213">
        <f t="shared" si="1542"/>
        <v>1.4625039895567915</v>
      </c>
      <c r="AE1156" s="213">
        <f t="shared" si="1543"/>
        <v>1.526526059172937</v>
      </c>
      <c r="AF1156" s="213">
        <f t="shared" si="1544"/>
        <v>3.3503358627949407</v>
      </c>
      <c r="AG1156" s="167">
        <f t="shared" si="1529"/>
        <v>2.0829999999999999E-4</v>
      </c>
      <c r="AH1156" s="167">
        <f t="shared" si="1530"/>
        <v>1.724</v>
      </c>
      <c r="AI1156" s="167">
        <f t="shared" si="1531"/>
        <v>2</v>
      </c>
      <c r="AJ1156" s="167">
        <f t="shared" si="1532"/>
        <v>4.6182900000000003E-4</v>
      </c>
      <c r="AK1156" s="115">
        <f t="shared" ref="AK1156:AM1156" si="1592">AK960*IF($G1156=10,1,IF($G1156=15,1,IF($G1156=20,1,(1-(($E1156-50)*0.005)))))</f>
        <v>771</v>
      </c>
      <c r="AL1156" s="7">
        <f t="shared" si="1592"/>
        <v>788</v>
      </c>
      <c r="AM1156" s="7">
        <f t="shared" si="1592"/>
        <v>1171</v>
      </c>
      <c r="AN1156">
        <v>1</v>
      </c>
      <c r="AO1156">
        <v>1</v>
      </c>
      <c r="AP1156">
        <v>1</v>
      </c>
      <c r="AQ1156">
        <f t="shared" si="1534"/>
        <v>868</v>
      </c>
      <c r="AR1156">
        <f t="shared" si="1534"/>
        <v>887</v>
      </c>
      <c r="AS1156">
        <f t="shared" si="1588"/>
        <v>1319</v>
      </c>
      <c r="AT1156">
        <f t="shared" si="1507"/>
        <v>373</v>
      </c>
      <c r="AU1156">
        <f t="shared" si="1508"/>
        <v>381</v>
      </c>
      <c r="AV1156" s="8">
        <f t="shared" si="1509"/>
        <v>567</v>
      </c>
      <c r="AW1156" s="213">
        <f t="shared" si="1546"/>
        <v>0.68021578523393456</v>
      </c>
      <c r="AX1156" s="213">
        <f t="shared" si="1547"/>
        <v>0.70939897193955248</v>
      </c>
      <c r="AY1156" s="213">
        <f t="shared" si="1548"/>
        <v>1.5590477864047998</v>
      </c>
      <c r="AZ1156" s="119">
        <f t="shared" si="1562"/>
        <v>0.6</v>
      </c>
      <c r="BA1156">
        <v>19.3</v>
      </c>
      <c r="BB1156">
        <v>20.399999999999999</v>
      </c>
      <c r="BC1156">
        <v>34.5</v>
      </c>
      <c r="BE1156">
        <v>5598</v>
      </c>
      <c r="BG1156" s="123">
        <f t="shared" si="1535"/>
        <v>0.8</v>
      </c>
      <c r="BJ1156">
        <v>0</v>
      </c>
      <c r="BK1156">
        <v>10</v>
      </c>
      <c r="BL1156">
        <v>10.6</v>
      </c>
      <c r="BM1156">
        <v>21.85</v>
      </c>
      <c r="BO1156">
        <f t="shared" si="1552"/>
        <v>1</v>
      </c>
      <c r="BP1156">
        <f t="shared" si="1552"/>
        <v>1</v>
      </c>
      <c r="BQ1156">
        <f t="shared" si="1552"/>
        <v>1</v>
      </c>
      <c r="BR1156">
        <f t="shared" si="1536"/>
        <v>868</v>
      </c>
      <c r="BS1156">
        <f t="shared" si="1549"/>
        <v>887</v>
      </c>
      <c r="BT1156">
        <f t="shared" si="1550"/>
        <v>1319</v>
      </c>
      <c r="BV1156">
        <f t="shared" si="1537"/>
        <v>0</v>
      </c>
      <c r="BW1156">
        <f t="shared" si="1538"/>
        <v>0</v>
      </c>
      <c r="BX1156">
        <f t="shared" si="1539"/>
        <v>0</v>
      </c>
      <c r="BY1156">
        <f t="shared" si="1516"/>
        <v>1</v>
      </c>
    </row>
    <row r="1157" spans="1:77" x14ac:dyDescent="0.25">
      <c r="A1157" t="str">
        <f t="shared" si="1540"/>
        <v>36016</v>
      </c>
      <c r="D1157">
        <v>3</v>
      </c>
      <c r="E1157">
        <v>60</v>
      </c>
      <c r="F1157">
        <v>40.5</v>
      </c>
      <c r="G1157">
        <v>16</v>
      </c>
      <c r="H1157">
        <v>16.5</v>
      </c>
      <c r="I1157">
        <v>0</v>
      </c>
      <c r="J1157">
        <v>26</v>
      </c>
      <c r="K1157">
        <v>30</v>
      </c>
      <c r="L1157">
        <v>48.9</v>
      </c>
      <c r="M1157" s="115">
        <f t="shared" si="1524"/>
        <v>4251.3600000000006</v>
      </c>
      <c r="N1157" s="7">
        <v>8592</v>
      </c>
      <c r="O1157" s="7">
        <v>8784</v>
      </c>
      <c r="P1157" s="7">
        <v>13053</v>
      </c>
      <c r="Q1157" s="121" t="s">
        <v>392</v>
      </c>
      <c r="R1157">
        <v>1</v>
      </c>
      <c r="S1157">
        <v>1</v>
      </c>
      <c r="T1157">
        <v>1</v>
      </c>
      <c r="U1157" t="e">
        <f t="shared" si="1525"/>
        <v>#VALUE!</v>
      </c>
      <c r="V1157">
        <f t="shared" si="1526"/>
        <v>4729</v>
      </c>
      <c r="W1157">
        <f t="shared" si="1527"/>
        <v>4834</v>
      </c>
      <c r="X1157">
        <f t="shared" si="1528"/>
        <v>7184</v>
      </c>
      <c r="Y1157" t="e">
        <f t="shared" si="1502"/>
        <v>#VALUE!</v>
      </c>
      <c r="Z1157">
        <f t="shared" si="1503"/>
        <v>813</v>
      </c>
      <c r="AA1157">
        <f t="shared" si="1504"/>
        <v>831</v>
      </c>
      <c r="AB1157" s="8">
        <f t="shared" si="1505"/>
        <v>1236</v>
      </c>
      <c r="AC1157" s="213" t="e">
        <f t="shared" si="1541"/>
        <v>#VALUE!</v>
      </c>
      <c r="AD1157" s="213">
        <f t="shared" si="1542"/>
        <v>9.4090316279546755</v>
      </c>
      <c r="AE1157" s="213">
        <f t="shared" si="1543"/>
        <v>9.8278422655176598</v>
      </c>
      <c r="AF1157" s="213">
        <f t="shared" si="1544"/>
        <v>21.649358378193654</v>
      </c>
      <c r="AG1157" s="167">
        <f t="shared" si="1529"/>
        <v>2.0829999999999999E-4</v>
      </c>
      <c r="AH1157" s="167">
        <f t="shared" si="1530"/>
        <v>1.724</v>
      </c>
      <c r="AI1157" s="167">
        <f t="shared" si="1531"/>
        <v>4</v>
      </c>
      <c r="AJ1157" s="167">
        <f t="shared" si="1532"/>
        <v>1.392796E-3</v>
      </c>
      <c r="AK1157" s="115">
        <f t="shared" ref="AK1157:AM1157" si="1593">AK961*IF($G1157=10,1,IF($G1157=15,1,IF($G1157=20,1,(1-(($E1157-50)*0.005)))))</f>
        <v>1197</v>
      </c>
      <c r="AL1157" s="7">
        <f t="shared" si="1593"/>
        <v>1223.5999999999999</v>
      </c>
      <c r="AM1157" s="7">
        <f t="shared" si="1593"/>
        <v>1819.25</v>
      </c>
      <c r="AN1157">
        <v>1</v>
      </c>
      <c r="AO1157">
        <v>1</v>
      </c>
      <c r="AP1157">
        <v>1</v>
      </c>
      <c r="AQ1157">
        <f t="shared" si="1534"/>
        <v>1348</v>
      </c>
      <c r="AR1157">
        <f t="shared" si="1534"/>
        <v>1378</v>
      </c>
      <c r="AS1157">
        <f t="shared" si="1588"/>
        <v>2049</v>
      </c>
      <c r="AT1157">
        <f t="shared" si="1507"/>
        <v>580</v>
      </c>
      <c r="AU1157">
        <f t="shared" si="1508"/>
        <v>593</v>
      </c>
      <c r="AV1157" s="8">
        <f t="shared" si="1509"/>
        <v>881</v>
      </c>
      <c r="AW1157" s="213">
        <f t="shared" si="1546"/>
        <v>4.8079751249179088</v>
      </c>
      <c r="AX1157" s="213">
        <f t="shared" si="1547"/>
        <v>5.0245412957230613</v>
      </c>
      <c r="AY1157" s="213">
        <f t="shared" si="1548"/>
        <v>11.038844366696727</v>
      </c>
      <c r="AZ1157" s="119">
        <f t="shared" si="1562"/>
        <v>1.2</v>
      </c>
      <c r="BA1157">
        <v>19.3</v>
      </c>
      <c r="BB1157">
        <v>20.399999999999999</v>
      </c>
      <c r="BC1157">
        <v>34.5</v>
      </c>
      <c r="BE1157">
        <v>6252</v>
      </c>
      <c r="BG1157" s="123">
        <f t="shared" si="1535"/>
        <v>0.68</v>
      </c>
      <c r="BJ1157">
        <v>0</v>
      </c>
      <c r="BK1157">
        <v>10</v>
      </c>
      <c r="BL1157">
        <v>10.6</v>
      </c>
      <c r="BM1157">
        <v>21.85</v>
      </c>
      <c r="BO1157">
        <f t="shared" si="1552"/>
        <v>1</v>
      </c>
      <c r="BP1157">
        <f t="shared" si="1552"/>
        <v>1</v>
      </c>
      <c r="BQ1157">
        <f t="shared" si="1552"/>
        <v>1</v>
      </c>
      <c r="BR1157">
        <f t="shared" si="1536"/>
        <v>1348</v>
      </c>
      <c r="BS1157">
        <f t="shared" si="1549"/>
        <v>1378</v>
      </c>
      <c r="BT1157">
        <f t="shared" si="1550"/>
        <v>2049</v>
      </c>
      <c r="BV1157">
        <f t="shared" si="1537"/>
        <v>0</v>
      </c>
      <c r="BW1157">
        <f t="shared" si="1538"/>
        <v>0</v>
      </c>
      <c r="BX1157">
        <f t="shared" si="1539"/>
        <v>0</v>
      </c>
      <c r="BY1157">
        <f t="shared" si="1516"/>
        <v>1</v>
      </c>
    </row>
    <row r="1158" spans="1:77" x14ac:dyDescent="0.25">
      <c r="A1158" t="str">
        <f t="shared" si="1540"/>
        <v>36020</v>
      </c>
      <c r="D1158">
        <v>3</v>
      </c>
      <c r="E1158">
        <v>60</v>
      </c>
      <c r="F1158">
        <v>40.5</v>
      </c>
      <c r="G1158">
        <v>20</v>
      </c>
      <c r="H1158">
        <v>21.5</v>
      </c>
      <c r="I1158">
        <v>0</v>
      </c>
      <c r="J1158">
        <v>26</v>
      </c>
      <c r="K1158">
        <v>30</v>
      </c>
      <c r="L1158">
        <v>48.9</v>
      </c>
      <c r="M1158" s="115">
        <f t="shared" si="1524"/>
        <v>6259.2000000000007</v>
      </c>
      <c r="N1158" s="7">
        <v>7549</v>
      </c>
      <c r="O1158" s="7">
        <v>8335</v>
      </c>
      <c r="P1158" s="7">
        <v>11102</v>
      </c>
      <c r="Q1158" s="121" t="s">
        <v>392</v>
      </c>
      <c r="R1158">
        <v>1</v>
      </c>
      <c r="S1158">
        <v>1</v>
      </c>
      <c r="T1158">
        <v>1</v>
      </c>
      <c r="U1158" t="e">
        <f t="shared" si="1525"/>
        <v>#VALUE!</v>
      </c>
      <c r="V1158">
        <f t="shared" si="1526"/>
        <v>4155</v>
      </c>
      <c r="W1158">
        <f t="shared" si="1527"/>
        <v>4587</v>
      </c>
      <c r="X1158">
        <f t="shared" si="1528"/>
        <v>6110</v>
      </c>
      <c r="Y1158" t="e">
        <f t="shared" si="1502"/>
        <v>#VALUE!</v>
      </c>
      <c r="Z1158">
        <f t="shared" si="1503"/>
        <v>715</v>
      </c>
      <c r="AA1158">
        <f t="shared" si="1504"/>
        <v>789</v>
      </c>
      <c r="AB1158" s="8">
        <f t="shared" si="1505"/>
        <v>1051</v>
      </c>
      <c r="AC1158" s="213" t="e">
        <f t="shared" si="1541"/>
        <v>#VALUE!</v>
      </c>
      <c r="AD1158" s="213">
        <f t="shared" si="1542"/>
        <v>1.9805578588200889</v>
      </c>
      <c r="AE1158" s="213">
        <f t="shared" si="1543"/>
        <v>2.4086505622352115</v>
      </c>
      <c r="AF1158" s="213">
        <f t="shared" si="1544"/>
        <v>4.2588051197855581</v>
      </c>
      <c r="AG1158" s="167">
        <f t="shared" si="1529"/>
        <v>1.2760000000000001E-4</v>
      </c>
      <c r="AH1158" s="167">
        <f t="shared" si="1530"/>
        <v>1.7219</v>
      </c>
      <c r="AI1158" s="167">
        <f t="shared" si="1531"/>
        <v>2</v>
      </c>
      <c r="AJ1158" s="167">
        <f t="shared" si="1532"/>
        <v>3.76611E-4</v>
      </c>
      <c r="AK1158" s="115">
        <f t="shared" ref="AK1158:AM1158" si="1594">AK962*IF($G1158=10,1,IF($G1158=15,1,IF($G1158=20,1,(1-(($E1158-50)*0.005)))))</f>
        <v>905</v>
      </c>
      <c r="AL1158" s="7">
        <f t="shared" si="1594"/>
        <v>999</v>
      </c>
      <c r="AM1158" s="7">
        <f t="shared" si="1594"/>
        <v>1331</v>
      </c>
      <c r="AN1158">
        <v>1</v>
      </c>
      <c r="AO1158">
        <v>1</v>
      </c>
      <c r="AP1158">
        <v>1</v>
      </c>
      <c r="AQ1158">
        <f t="shared" si="1534"/>
        <v>1019</v>
      </c>
      <c r="AR1158">
        <f t="shared" si="1534"/>
        <v>1125</v>
      </c>
      <c r="AS1158">
        <f t="shared" si="1588"/>
        <v>1499</v>
      </c>
      <c r="AT1158">
        <f t="shared" si="1507"/>
        <v>438</v>
      </c>
      <c r="AU1158">
        <f t="shared" si="1508"/>
        <v>484</v>
      </c>
      <c r="AV1158" s="8">
        <f t="shared" si="1509"/>
        <v>645</v>
      </c>
      <c r="AW1158" s="213">
        <f t="shared" si="1546"/>
        <v>0.74836670701901298</v>
      </c>
      <c r="AX1158" s="213">
        <f t="shared" si="1547"/>
        <v>0.91246396967271182</v>
      </c>
      <c r="AY1158" s="213">
        <f t="shared" si="1548"/>
        <v>1.6139568863817995</v>
      </c>
      <c r="AZ1158" s="119">
        <f t="shared" si="1562"/>
        <v>0.8</v>
      </c>
      <c r="BA1158">
        <v>19.3</v>
      </c>
      <c r="BB1158">
        <v>20.399999999999999</v>
      </c>
      <c r="BC1158">
        <v>34.5</v>
      </c>
      <c r="BE1158">
        <v>7824</v>
      </c>
      <c r="BG1158" s="123">
        <f t="shared" si="1535"/>
        <v>0.8</v>
      </c>
      <c r="BJ1158">
        <v>0</v>
      </c>
      <c r="BK1158">
        <v>10</v>
      </c>
      <c r="BL1158">
        <v>10.6</v>
      </c>
      <c r="BM1158">
        <v>21.85</v>
      </c>
      <c r="BO1158">
        <f t="shared" si="1552"/>
        <v>1</v>
      </c>
      <c r="BP1158">
        <f t="shared" si="1552"/>
        <v>1</v>
      </c>
      <c r="BQ1158">
        <f t="shared" si="1552"/>
        <v>1</v>
      </c>
      <c r="BR1158">
        <f t="shared" si="1536"/>
        <v>1019</v>
      </c>
      <c r="BS1158">
        <f t="shared" si="1549"/>
        <v>1125</v>
      </c>
      <c r="BT1158">
        <f t="shared" si="1550"/>
        <v>1499</v>
      </c>
      <c r="BV1158">
        <f t="shared" si="1537"/>
        <v>0</v>
      </c>
      <c r="BW1158">
        <f t="shared" si="1538"/>
        <v>0</v>
      </c>
      <c r="BX1158">
        <f t="shared" si="1539"/>
        <v>0</v>
      </c>
      <c r="BY1158">
        <f t="shared" si="1516"/>
        <v>1</v>
      </c>
    </row>
    <row r="1159" spans="1:77" x14ac:dyDescent="0.25">
      <c r="A1159" t="str">
        <f t="shared" si="1540"/>
        <v>36021</v>
      </c>
      <c r="D1159">
        <v>3</v>
      </c>
      <c r="E1159">
        <v>60</v>
      </c>
      <c r="F1159">
        <v>40.5</v>
      </c>
      <c r="G1159">
        <v>21</v>
      </c>
      <c r="H1159">
        <v>21.5</v>
      </c>
      <c r="I1159">
        <v>0</v>
      </c>
      <c r="J1159">
        <v>26</v>
      </c>
      <c r="K1159">
        <v>30</v>
      </c>
      <c r="L1159">
        <v>48.1</v>
      </c>
      <c r="M1159" s="115">
        <f t="shared" si="1524"/>
        <v>6916.8</v>
      </c>
      <c r="N1159" s="7">
        <v>10844</v>
      </c>
      <c r="O1159" s="7">
        <v>11086</v>
      </c>
      <c r="P1159" s="7">
        <v>16475</v>
      </c>
      <c r="Q1159" s="121" t="s">
        <v>392</v>
      </c>
      <c r="R1159">
        <v>1</v>
      </c>
      <c r="S1159">
        <v>1</v>
      </c>
      <c r="T1159">
        <v>1</v>
      </c>
      <c r="U1159" t="e">
        <f t="shared" si="1525"/>
        <v>#VALUE!</v>
      </c>
      <c r="V1159">
        <f t="shared" si="1526"/>
        <v>5968</v>
      </c>
      <c r="W1159">
        <f t="shared" si="1527"/>
        <v>6101</v>
      </c>
      <c r="X1159">
        <f t="shared" si="1528"/>
        <v>9067</v>
      </c>
      <c r="Y1159" t="e">
        <f t="shared" si="1502"/>
        <v>#VALUE!</v>
      </c>
      <c r="Z1159">
        <f t="shared" si="1503"/>
        <v>1027</v>
      </c>
      <c r="AA1159">
        <f t="shared" si="1504"/>
        <v>1049</v>
      </c>
      <c r="AB1159" s="8">
        <f t="shared" si="1505"/>
        <v>1560</v>
      </c>
      <c r="AC1159" s="213" t="e">
        <f t="shared" si="1541"/>
        <v>#VALUE!</v>
      </c>
      <c r="AD1159" s="213">
        <f t="shared" si="1542"/>
        <v>5.6646819553621786</v>
      </c>
      <c r="AE1159" s="213">
        <f t="shared" si="1543"/>
        <v>5.9078303220890049</v>
      </c>
      <c r="AF1159" s="213">
        <f t="shared" si="1544"/>
        <v>12.981684763618562</v>
      </c>
      <c r="AG1159" s="167">
        <f t="shared" si="1529"/>
        <v>1.2760000000000001E-4</v>
      </c>
      <c r="AH1159" s="167">
        <f t="shared" si="1530"/>
        <v>1.7219</v>
      </c>
      <c r="AI1159" s="167">
        <f t="shared" si="1531"/>
        <v>4</v>
      </c>
      <c r="AJ1159" s="167">
        <f t="shared" si="1532"/>
        <v>5.1420100000000005E-4</v>
      </c>
      <c r="AK1159" s="115">
        <f>AK963*IF($G1159=10,1,IF($G1159=15,1,IF($G1159=20,1,(1-(($E1159-50)*0.005)))))</f>
        <v>1394.6</v>
      </c>
      <c r="AL1159" s="7">
        <f t="shared" ref="AL1159:AM1159" si="1595">AL963*IF($G1159=10,1,IF($G1159=15,1,IF($G1159=20,1,(1-(($E1159-50)*0.005)))))</f>
        <v>1425.95</v>
      </c>
      <c r="AM1159" s="7">
        <f t="shared" si="1595"/>
        <v>2119.4499999999998</v>
      </c>
      <c r="AN1159">
        <v>1</v>
      </c>
      <c r="AO1159">
        <v>1</v>
      </c>
      <c r="AP1159">
        <v>1</v>
      </c>
      <c r="AQ1159">
        <f t="shared" si="1534"/>
        <v>1571</v>
      </c>
      <c r="AR1159">
        <f t="shared" si="1534"/>
        <v>1606</v>
      </c>
      <c r="AS1159">
        <f t="shared" si="1588"/>
        <v>2387</v>
      </c>
      <c r="AT1159">
        <f t="shared" si="1507"/>
        <v>676</v>
      </c>
      <c r="AU1159">
        <f t="shared" si="1508"/>
        <v>691</v>
      </c>
      <c r="AV1159" s="8">
        <f t="shared" si="1509"/>
        <v>1026</v>
      </c>
      <c r="AW1159" s="213">
        <f t="shared" si="1546"/>
        <v>2.4729903358076659</v>
      </c>
      <c r="AX1159" s="213">
        <f t="shared" si="1547"/>
        <v>2.5828738757183767</v>
      </c>
      <c r="AY1159" s="213">
        <f t="shared" si="1548"/>
        <v>5.6537503887289207</v>
      </c>
      <c r="AZ1159" s="119">
        <f t="shared" si="1562"/>
        <v>1.6</v>
      </c>
      <c r="BA1159">
        <v>19.3</v>
      </c>
      <c r="BB1159">
        <v>20.399999999999999</v>
      </c>
      <c r="BC1159">
        <v>34.5</v>
      </c>
      <c r="BE1159">
        <v>8646</v>
      </c>
      <c r="BG1159" s="123">
        <f t="shared" si="1535"/>
        <v>0.8</v>
      </c>
      <c r="BJ1159">
        <v>0</v>
      </c>
      <c r="BK1159">
        <v>10</v>
      </c>
      <c r="BL1159">
        <v>10.6</v>
      </c>
      <c r="BM1159">
        <v>21.85</v>
      </c>
      <c r="BO1159">
        <f t="shared" si="1552"/>
        <v>1</v>
      </c>
      <c r="BP1159">
        <f t="shared" si="1552"/>
        <v>1</v>
      </c>
      <c r="BQ1159">
        <f t="shared" si="1552"/>
        <v>1</v>
      </c>
      <c r="BR1159">
        <f t="shared" si="1536"/>
        <v>1571</v>
      </c>
      <c r="BS1159">
        <f t="shared" si="1549"/>
        <v>1606</v>
      </c>
      <c r="BT1159">
        <f t="shared" si="1550"/>
        <v>2387</v>
      </c>
      <c r="BV1159">
        <f t="shared" si="1537"/>
        <v>0</v>
      </c>
      <c r="BW1159">
        <f t="shared" si="1538"/>
        <v>0</v>
      </c>
      <c r="BX1159">
        <f t="shared" si="1539"/>
        <v>0</v>
      </c>
      <c r="BY1159">
        <f t="shared" si="1516"/>
        <v>1</v>
      </c>
    </row>
    <row r="1160" spans="1:77" x14ac:dyDescent="0.25">
      <c r="A1160" t="str">
        <f t="shared" si="1540"/>
        <v>37010</v>
      </c>
      <c r="D1160">
        <v>3</v>
      </c>
      <c r="E1160">
        <v>70</v>
      </c>
      <c r="F1160">
        <v>40.5</v>
      </c>
      <c r="G1160">
        <v>10</v>
      </c>
      <c r="H1160">
        <v>11.5</v>
      </c>
      <c r="I1160">
        <v>0</v>
      </c>
      <c r="J1160">
        <v>26</v>
      </c>
      <c r="K1160">
        <v>30</v>
      </c>
      <c r="L1160">
        <v>38.799999999999997</v>
      </c>
      <c r="M1160" s="115">
        <f t="shared" si="1524"/>
        <v>554</v>
      </c>
      <c r="N1160" s="7">
        <v>649</v>
      </c>
      <c r="O1160" s="7">
        <v>695</v>
      </c>
      <c r="P1160" s="7">
        <v>812</v>
      </c>
      <c r="Q1160" s="121" t="s">
        <v>392</v>
      </c>
      <c r="R1160">
        <v>1</v>
      </c>
      <c r="S1160">
        <v>1</v>
      </c>
      <c r="T1160">
        <v>1</v>
      </c>
      <c r="U1160" t="e">
        <f t="shared" si="1525"/>
        <v>#VALUE!</v>
      </c>
      <c r="V1160">
        <f t="shared" si="1526"/>
        <v>357</v>
      </c>
      <c r="W1160">
        <f t="shared" si="1527"/>
        <v>382</v>
      </c>
      <c r="X1160">
        <f t="shared" si="1528"/>
        <v>447</v>
      </c>
      <c r="Y1160" t="e">
        <f t="shared" si="1502"/>
        <v>#VALUE!</v>
      </c>
      <c r="Z1160">
        <f t="shared" si="1503"/>
        <v>61</v>
      </c>
      <c r="AA1160">
        <f t="shared" si="1504"/>
        <v>66</v>
      </c>
      <c r="AB1160" s="8">
        <f t="shared" si="1505"/>
        <v>77</v>
      </c>
      <c r="AC1160" s="213" t="e">
        <f t="shared" si="1541"/>
        <v>#VALUE!</v>
      </c>
      <c r="AD1160" s="213">
        <f t="shared" si="1542"/>
        <v>1.8801217016227327E-2</v>
      </c>
      <c r="AE1160" s="213">
        <f t="shared" si="1543"/>
        <v>2.1878764945327631E-2</v>
      </c>
      <c r="AF1160" s="213">
        <f t="shared" si="1544"/>
        <v>2.944130352260382E-2</v>
      </c>
      <c r="AG1160" s="167">
        <f t="shared" si="1529"/>
        <v>3.969E-4</v>
      </c>
      <c r="AH1160" s="167">
        <f t="shared" si="1530"/>
        <v>1.7345999999999999</v>
      </c>
      <c r="AI1160" s="167">
        <f t="shared" si="1531"/>
        <v>2</v>
      </c>
      <c r="AJ1160" s="167">
        <f t="shared" si="1532"/>
        <v>3.6734700000000002E-4</v>
      </c>
      <c r="AK1160" s="115">
        <f>AK866*IF($G1160=10,1,IF($G1160=15,1,IF($G1160=20,1,(1-(($E1160-50)*0.005)))))</f>
        <v>90.020119234756137</v>
      </c>
      <c r="AL1160" s="7">
        <f>AL866*IF($G1160=10,1,IF($G1160=15,1,IF($G1160=20,1,(1-(($E1160-50)*0.005)))))</f>
        <v>96.328259324977694</v>
      </c>
      <c r="AM1160" s="7">
        <f>AM866*IF($G1160=10,1,IF($G1160=15,1,IF($G1160=20,1,(1-(($E1160-50)*0.005)))))</f>
        <v>112.64</v>
      </c>
      <c r="AN1160">
        <v>1</v>
      </c>
      <c r="AO1160">
        <v>1</v>
      </c>
      <c r="AP1160">
        <v>1</v>
      </c>
      <c r="AQ1160">
        <f t="shared" si="1534"/>
        <v>101</v>
      </c>
      <c r="AR1160">
        <f t="shared" si="1534"/>
        <v>108</v>
      </c>
      <c r="AS1160">
        <f t="shared" si="1588"/>
        <v>127</v>
      </c>
      <c r="AT1160">
        <f t="shared" si="1507"/>
        <v>43</v>
      </c>
      <c r="AU1160">
        <f t="shared" si="1508"/>
        <v>46</v>
      </c>
      <c r="AV1160" s="8">
        <f t="shared" si="1509"/>
        <v>55</v>
      </c>
      <c r="AW1160" s="213">
        <f t="shared" si="1546"/>
        <v>9.6037146876370022E-3</v>
      </c>
      <c r="AX1160" s="213">
        <f t="shared" si="1547"/>
        <v>1.0930679544661608E-2</v>
      </c>
      <c r="AY1160" s="213">
        <f t="shared" si="1548"/>
        <v>1.5406949733212683E-2</v>
      </c>
      <c r="AZ1160" s="119">
        <f t="shared" si="1562"/>
        <v>0.5</v>
      </c>
      <c r="BA1160" s="121">
        <v>3.6</v>
      </c>
      <c r="BB1160" s="121">
        <v>4.0999999999999996</v>
      </c>
      <c r="BC1160" s="121">
        <v>5.0999999999999996</v>
      </c>
      <c r="BE1160">
        <v>624</v>
      </c>
      <c r="BG1160" s="123">
        <f t="shared" si="1535"/>
        <v>0.9</v>
      </c>
      <c r="BJ1160">
        <v>0</v>
      </c>
      <c r="BK1160">
        <v>14.2</v>
      </c>
      <c r="BL1160">
        <v>16.2</v>
      </c>
      <c r="BM1160">
        <v>21.85</v>
      </c>
      <c r="BO1160">
        <f t="shared" si="1552"/>
        <v>1</v>
      </c>
      <c r="BP1160">
        <f t="shared" si="1552"/>
        <v>1</v>
      </c>
      <c r="BQ1160">
        <f t="shared" si="1552"/>
        <v>1</v>
      </c>
      <c r="BR1160">
        <f t="shared" si="1536"/>
        <v>101</v>
      </c>
      <c r="BS1160">
        <f t="shared" si="1549"/>
        <v>108</v>
      </c>
      <c r="BT1160">
        <f t="shared" si="1550"/>
        <v>127</v>
      </c>
      <c r="BV1160">
        <f t="shared" si="1537"/>
        <v>0</v>
      </c>
      <c r="BW1160">
        <f t="shared" si="1538"/>
        <v>0</v>
      </c>
      <c r="BX1160">
        <f t="shared" si="1539"/>
        <v>0</v>
      </c>
      <c r="BY1160">
        <f t="shared" si="1516"/>
        <v>1</v>
      </c>
    </row>
    <row r="1161" spans="1:77" x14ac:dyDescent="0.25">
      <c r="A1161" t="str">
        <f t="shared" si="1540"/>
        <v>37011</v>
      </c>
      <c r="D1161">
        <v>3</v>
      </c>
      <c r="E1161">
        <v>70</v>
      </c>
      <c r="F1161">
        <v>40.5</v>
      </c>
      <c r="G1161">
        <v>11</v>
      </c>
      <c r="H1161">
        <v>11.5</v>
      </c>
      <c r="I1161">
        <v>0</v>
      </c>
      <c r="J1161">
        <v>26</v>
      </c>
      <c r="K1161">
        <v>30</v>
      </c>
      <c r="L1161">
        <v>38.799999999999997</v>
      </c>
      <c r="M1161" s="115">
        <f t="shared" si="1524"/>
        <v>540.6</v>
      </c>
      <c r="N1161" s="7">
        <v>881.02076921515595</v>
      </c>
      <c r="O1161" s="7">
        <v>942.75810617769378</v>
      </c>
      <c r="P1161" s="7">
        <v>1102.4000000000001</v>
      </c>
      <c r="Q1161" s="121" t="s">
        <v>392</v>
      </c>
      <c r="R1161">
        <v>1</v>
      </c>
      <c r="S1161">
        <v>1</v>
      </c>
      <c r="T1161">
        <v>1</v>
      </c>
      <c r="U1161" t="e">
        <f t="shared" si="1525"/>
        <v>#VALUE!</v>
      </c>
      <c r="V1161">
        <f t="shared" si="1526"/>
        <v>485</v>
      </c>
      <c r="W1161">
        <f t="shared" si="1527"/>
        <v>519</v>
      </c>
      <c r="X1161">
        <f t="shared" si="1528"/>
        <v>607</v>
      </c>
      <c r="Y1161" t="e">
        <f t="shared" si="1502"/>
        <v>#VALUE!</v>
      </c>
      <c r="Z1161">
        <f t="shared" si="1503"/>
        <v>83</v>
      </c>
      <c r="AA1161">
        <f t="shared" si="1504"/>
        <v>89</v>
      </c>
      <c r="AB1161" s="8">
        <f t="shared" si="1505"/>
        <v>104</v>
      </c>
      <c r="AC1161" s="213" t="e">
        <f t="shared" si="1541"/>
        <v>#VALUE!</v>
      </c>
      <c r="AD1161" s="213">
        <f t="shared" si="1542"/>
        <v>5.7216283096821793E-2</v>
      </c>
      <c r="AE1161" s="213">
        <f t="shared" si="1543"/>
        <v>6.5398277704092858E-2</v>
      </c>
      <c r="AF1161" s="213">
        <f t="shared" si="1544"/>
        <v>8.8149149143184391E-2</v>
      </c>
      <c r="AG1161" s="167">
        <f t="shared" si="1529"/>
        <v>3.969E-4</v>
      </c>
      <c r="AH1161" s="167">
        <f t="shared" si="1530"/>
        <v>1.7345999999999999</v>
      </c>
      <c r="AI1161" s="167">
        <f t="shared" si="1531"/>
        <v>4</v>
      </c>
      <c r="AJ1161" s="167">
        <f t="shared" si="1532"/>
        <v>5.7428799999999995E-4</v>
      </c>
      <c r="AK1161" s="115">
        <f t="shared" ref="AK1161:AM1161" si="1596">AK867*IF($G1161=10,1,IF($G1161=15,1,IF($G1161=20,1,(1-(($E1161-50)*0.005)))))</f>
        <v>132.80524976877516</v>
      </c>
      <c r="AL1161" s="7">
        <f t="shared" si="1596"/>
        <v>142.11154848710487</v>
      </c>
      <c r="AM1161" s="7">
        <f t="shared" si="1596"/>
        <v>166.17599999999999</v>
      </c>
      <c r="AN1161">
        <v>1</v>
      </c>
      <c r="AO1161">
        <v>1</v>
      </c>
      <c r="AP1161">
        <v>1</v>
      </c>
      <c r="AQ1161">
        <f t="shared" si="1534"/>
        <v>150</v>
      </c>
      <c r="AR1161">
        <f t="shared" si="1534"/>
        <v>160</v>
      </c>
      <c r="AS1161">
        <f t="shared" si="1588"/>
        <v>187</v>
      </c>
      <c r="AT1161">
        <f t="shared" si="1507"/>
        <v>65</v>
      </c>
      <c r="AU1161">
        <f t="shared" si="1508"/>
        <v>69</v>
      </c>
      <c r="AV1161" s="8">
        <f t="shared" si="1509"/>
        <v>80</v>
      </c>
      <c r="AW1161" s="213">
        <f t="shared" si="1546"/>
        <v>3.5848789180241709E-2</v>
      </c>
      <c r="AX1161" s="213">
        <f t="shared" si="1547"/>
        <v>4.018282619040555E-2</v>
      </c>
      <c r="AY1161" s="213">
        <f t="shared" si="1548"/>
        <v>5.3323157788472068E-2</v>
      </c>
      <c r="AZ1161" s="119">
        <f t="shared" si="1562"/>
        <v>0.9</v>
      </c>
      <c r="BA1161" s="1">
        <v>3.6</v>
      </c>
      <c r="BB1161">
        <v>4.0999999999999996</v>
      </c>
      <c r="BC1161">
        <v>5.0999999999999996</v>
      </c>
      <c r="BE1161">
        <v>795</v>
      </c>
      <c r="BG1161" s="123">
        <f t="shared" si="1535"/>
        <v>0.68</v>
      </c>
      <c r="BJ1161">
        <v>0</v>
      </c>
      <c r="BK1161">
        <v>14.2</v>
      </c>
      <c r="BL1161">
        <v>16.2</v>
      </c>
      <c r="BM1161">
        <v>21.85</v>
      </c>
      <c r="BO1161">
        <f t="shared" si="1552"/>
        <v>1</v>
      </c>
      <c r="BP1161">
        <f t="shared" si="1552"/>
        <v>1</v>
      </c>
      <c r="BQ1161">
        <f t="shared" si="1552"/>
        <v>1</v>
      </c>
      <c r="BR1161">
        <f t="shared" si="1536"/>
        <v>150</v>
      </c>
      <c r="BS1161">
        <f t="shared" si="1549"/>
        <v>160</v>
      </c>
      <c r="BT1161">
        <f t="shared" si="1550"/>
        <v>187</v>
      </c>
      <c r="BV1161">
        <f t="shared" si="1537"/>
        <v>0</v>
      </c>
      <c r="BW1161">
        <f t="shared" si="1538"/>
        <v>0</v>
      </c>
      <c r="BX1161">
        <f t="shared" si="1539"/>
        <v>0</v>
      </c>
      <c r="BY1161">
        <f t="shared" si="1516"/>
        <v>1</v>
      </c>
    </row>
    <row r="1162" spans="1:77" x14ac:dyDescent="0.25">
      <c r="A1162" t="str">
        <f t="shared" si="1540"/>
        <v>37010</v>
      </c>
      <c r="D1162">
        <v>3</v>
      </c>
      <c r="E1162">
        <v>70</v>
      </c>
      <c r="F1162">
        <v>40.5</v>
      </c>
      <c r="G1162">
        <v>10</v>
      </c>
      <c r="H1162">
        <v>11.5</v>
      </c>
      <c r="I1162">
        <v>0</v>
      </c>
      <c r="J1162">
        <v>26</v>
      </c>
      <c r="K1162">
        <v>30</v>
      </c>
      <c r="L1162">
        <v>40</v>
      </c>
      <c r="M1162" s="115">
        <f t="shared" si="1524"/>
        <v>674.1</v>
      </c>
      <c r="N1162" s="7">
        <v>841.69225687813923</v>
      </c>
      <c r="O1162" s="7">
        <v>901.35950941531064</v>
      </c>
      <c r="P1162" s="7">
        <v>1066.3800000000001</v>
      </c>
      <c r="Q1162" s="121" t="s">
        <v>392</v>
      </c>
      <c r="R1162">
        <v>1</v>
      </c>
      <c r="S1162">
        <v>1</v>
      </c>
      <c r="T1162">
        <v>1</v>
      </c>
      <c r="U1162" t="e">
        <f t="shared" si="1525"/>
        <v>#VALUE!</v>
      </c>
      <c r="V1162">
        <f t="shared" si="1526"/>
        <v>463</v>
      </c>
      <c r="W1162">
        <f t="shared" si="1527"/>
        <v>496</v>
      </c>
      <c r="X1162">
        <f t="shared" si="1528"/>
        <v>587</v>
      </c>
      <c r="Y1162" t="e">
        <f t="shared" si="1502"/>
        <v>#VALUE!</v>
      </c>
      <c r="Z1162">
        <f t="shared" si="1503"/>
        <v>80</v>
      </c>
      <c r="AA1162">
        <f t="shared" si="1504"/>
        <v>85</v>
      </c>
      <c r="AB1162" s="8">
        <f t="shared" si="1505"/>
        <v>101</v>
      </c>
      <c r="AC1162" s="213" t="e">
        <f t="shared" si="1541"/>
        <v>#VALUE!</v>
      </c>
      <c r="AD1162" s="213">
        <f t="shared" si="1542"/>
        <v>3.1691911054236042E-2</v>
      </c>
      <c r="AE1162" s="213">
        <f t="shared" si="1543"/>
        <v>3.5621302059525781E-2</v>
      </c>
      <c r="AF1162" s="213">
        <f t="shared" si="1544"/>
        <v>4.9686674646110679E-2</v>
      </c>
      <c r="AG1162" s="167">
        <f t="shared" si="1529"/>
        <v>3.969E-4</v>
      </c>
      <c r="AH1162" s="167">
        <f t="shared" si="1530"/>
        <v>1.7345999999999999</v>
      </c>
      <c r="AI1162" s="167">
        <f t="shared" si="1531"/>
        <v>2</v>
      </c>
      <c r="AJ1162" s="167">
        <f t="shared" si="1532"/>
        <v>3.6734700000000002E-4</v>
      </c>
      <c r="AK1162" s="115">
        <f t="shared" ref="AK1162:AM1162" si="1597">AK868*IF($G1162=10,1,IF($G1162=15,1,IF($G1162=20,1,(1-(($E1162-50)*0.005)))))</f>
        <v>116.68990721587436</v>
      </c>
      <c r="AL1162" s="7">
        <f t="shared" si="1597"/>
        <v>124.96201154556491</v>
      </c>
      <c r="AM1162" s="7">
        <f t="shared" si="1597"/>
        <v>147.84</v>
      </c>
      <c r="AN1162">
        <v>1</v>
      </c>
      <c r="AO1162">
        <v>1</v>
      </c>
      <c r="AP1162">
        <v>1</v>
      </c>
      <c r="AQ1162">
        <f t="shared" si="1534"/>
        <v>131</v>
      </c>
      <c r="AR1162">
        <f t="shared" si="1534"/>
        <v>141</v>
      </c>
      <c r="AS1162">
        <f t="shared" si="1588"/>
        <v>166</v>
      </c>
      <c r="AT1162">
        <f t="shared" si="1507"/>
        <v>56</v>
      </c>
      <c r="AU1162">
        <f t="shared" si="1508"/>
        <v>61</v>
      </c>
      <c r="AV1162" s="8">
        <f t="shared" si="1509"/>
        <v>71</v>
      </c>
      <c r="AW1162" s="213">
        <f t="shared" si="1546"/>
        <v>1.5949955952257056E-2</v>
      </c>
      <c r="AX1162" s="213">
        <f t="shared" si="1547"/>
        <v>1.8801217016227327E-2</v>
      </c>
      <c r="AY1162" s="213">
        <f t="shared" si="1548"/>
        <v>2.5181640755033142E-2</v>
      </c>
      <c r="AZ1162" s="119">
        <f t="shared" si="1562"/>
        <v>0.5</v>
      </c>
      <c r="BA1162" s="1">
        <v>4.8</v>
      </c>
      <c r="BB1162">
        <v>5.4</v>
      </c>
      <c r="BC1162">
        <v>6.8</v>
      </c>
      <c r="BE1162">
        <v>749</v>
      </c>
      <c r="BG1162" s="123">
        <f t="shared" si="1535"/>
        <v>0.9</v>
      </c>
      <c r="BJ1162">
        <v>0</v>
      </c>
      <c r="BK1162">
        <v>13.6</v>
      </c>
      <c r="BL1162">
        <v>15.6</v>
      </c>
      <c r="BM1162">
        <v>21.85</v>
      </c>
      <c r="BO1162">
        <f t="shared" si="1552"/>
        <v>1</v>
      </c>
      <c r="BP1162">
        <f t="shared" si="1552"/>
        <v>1</v>
      </c>
      <c r="BQ1162">
        <f t="shared" si="1552"/>
        <v>1</v>
      </c>
      <c r="BR1162">
        <f t="shared" si="1536"/>
        <v>131</v>
      </c>
      <c r="BS1162">
        <f t="shared" si="1549"/>
        <v>141</v>
      </c>
      <c r="BT1162">
        <f t="shared" si="1550"/>
        <v>166</v>
      </c>
      <c r="BV1162">
        <f t="shared" si="1537"/>
        <v>0</v>
      </c>
      <c r="BW1162">
        <f t="shared" si="1538"/>
        <v>0</v>
      </c>
      <c r="BX1162">
        <f t="shared" si="1539"/>
        <v>0</v>
      </c>
      <c r="BY1162">
        <f t="shared" si="1516"/>
        <v>1</v>
      </c>
    </row>
    <row r="1163" spans="1:77" x14ac:dyDescent="0.25">
      <c r="A1163" t="str">
        <f t="shared" si="1540"/>
        <v>37011</v>
      </c>
      <c r="D1163">
        <v>3</v>
      </c>
      <c r="E1163">
        <v>70</v>
      </c>
      <c r="F1163">
        <v>40.5</v>
      </c>
      <c r="G1163">
        <v>11</v>
      </c>
      <c r="H1163">
        <v>11.5</v>
      </c>
      <c r="I1163">
        <v>0</v>
      </c>
      <c r="J1163">
        <v>26</v>
      </c>
      <c r="K1163">
        <v>30</v>
      </c>
      <c r="L1163">
        <v>40</v>
      </c>
      <c r="M1163" s="115">
        <f t="shared" si="1524"/>
        <v>648.72</v>
      </c>
      <c r="N1163" s="7">
        <v>1142.0361657917249</v>
      </c>
      <c r="O1163" s="7">
        <v>1222.9946868592929</v>
      </c>
      <c r="P1163" s="7">
        <v>1446.9</v>
      </c>
      <c r="Q1163" s="121" t="s">
        <v>392</v>
      </c>
      <c r="R1163">
        <v>1</v>
      </c>
      <c r="S1163">
        <v>1</v>
      </c>
      <c r="T1163">
        <v>1</v>
      </c>
      <c r="U1163" t="e">
        <f t="shared" si="1525"/>
        <v>#VALUE!</v>
      </c>
      <c r="V1163">
        <f t="shared" si="1526"/>
        <v>629</v>
      </c>
      <c r="W1163">
        <f t="shared" si="1527"/>
        <v>673</v>
      </c>
      <c r="X1163">
        <f t="shared" si="1528"/>
        <v>796</v>
      </c>
      <c r="Y1163" t="e">
        <f t="shared" si="1502"/>
        <v>#VALUE!</v>
      </c>
      <c r="Z1163">
        <f t="shared" si="1503"/>
        <v>108</v>
      </c>
      <c r="AA1163">
        <f t="shared" si="1504"/>
        <v>116</v>
      </c>
      <c r="AB1163" s="8">
        <f t="shared" si="1505"/>
        <v>137</v>
      </c>
      <c r="AC1163" s="213" t="e">
        <f t="shared" si="1541"/>
        <v>#VALUE!</v>
      </c>
      <c r="AD1163" s="213">
        <f t="shared" si="1542"/>
        <v>9.4767092758545599E-2</v>
      </c>
      <c r="AE1163" s="213">
        <f t="shared" si="1543"/>
        <v>0.10869549525474707</v>
      </c>
      <c r="AF1163" s="213">
        <f t="shared" si="1544"/>
        <v>0.14962675791345936</v>
      </c>
      <c r="AG1163" s="167">
        <f t="shared" si="1529"/>
        <v>3.969E-4</v>
      </c>
      <c r="AH1163" s="167">
        <f t="shared" si="1530"/>
        <v>1.7345999999999999</v>
      </c>
      <c r="AI1163" s="167">
        <f t="shared" si="1531"/>
        <v>4</v>
      </c>
      <c r="AJ1163" s="167">
        <f t="shared" si="1532"/>
        <v>5.7428799999999995E-4</v>
      </c>
      <c r="AK1163" s="115">
        <f t="shared" ref="AK1163:AM1163" si="1598">AK869*IF($G1163=10,1,IF($G1163=15,1,IF($G1163=20,1,(1-(($E1163-50)*0.005)))))</f>
        <v>171.9</v>
      </c>
      <c r="AL1163" s="7">
        <f t="shared" si="1598"/>
        <v>184.5</v>
      </c>
      <c r="AM1163" s="7">
        <f t="shared" si="1598"/>
        <v>217.8</v>
      </c>
      <c r="AN1163">
        <v>1</v>
      </c>
      <c r="AO1163">
        <v>1</v>
      </c>
      <c r="AP1163">
        <v>1</v>
      </c>
      <c r="AQ1163">
        <f t="shared" si="1534"/>
        <v>194</v>
      </c>
      <c r="AR1163">
        <f t="shared" si="1534"/>
        <v>208</v>
      </c>
      <c r="AS1163">
        <f t="shared" si="1588"/>
        <v>245</v>
      </c>
      <c r="AT1163">
        <f t="shared" si="1507"/>
        <v>83</v>
      </c>
      <c r="AU1163">
        <f t="shared" si="1508"/>
        <v>89</v>
      </c>
      <c r="AV1163" s="8">
        <f t="shared" si="1509"/>
        <v>105</v>
      </c>
      <c r="AW1163" s="213">
        <f t="shared" si="1546"/>
        <v>5.7216283096821793E-2</v>
      </c>
      <c r="AX1163" s="213">
        <f t="shared" si="1547"/>
        <v>6.5398277704092858E-2</v>
      </c>
      <c r="AY1163" s="213">
        <f t="shared" si="1548"/>
        <v>8.9781951048310285E-2</v>
      </c>
      <c r="AZ1163" s="119">
        <f t="shared" si="1562"/>
        <v>0.9</v>
      </c>
      <c r="BA1163" s="1">
        <v>4.8</v>
      </c>
      <c r="BB1163">
        <v>5.4</v>
      </c>
      <c r="BC1163">
        <v>6.8</v>
      </c>
      <c r="BE1163">
        <v>954</v>
      </c>
      <c r="BG1163" s="123">
        <f t="shared" si="1535"/>
        <v>0.68</v>
      </c>
      <c r="BJ1163">
        <v>0</v>
      </c>
      <c r="BK1163">
        <v>13.6</v>
      </c>
      <c r="BL1163">
        <v>15.6</v>
      </c>
      <c r="BM1163">
        <v>21.85</v>
      </c>
      <c r="BO1163">
        <f t="shared" si="1552"/>
        <v>1</v>
      </c>
      <c r="BP1163">
        <f t="shared" si="1552"/>
        <v>1</v>
      </c>
      <c r="BQ1163">
        <f t="shared" si="1552"/>
        <v>1</v>
      </c>
      <c r="BR1163">
        <f t="shared" si="1536"/>
        <v>194</v>
      </c>
      <c r="BS1163">
        <f t="shared" si="1549"/>
        <v>208</v>
      </c>
      <c r="BT1163">
        <f t="shared" si="1550"/>
        <v>245</v>
      </c>
      <c r="BV1163">
        <f t="shared" si="1537"/>
        <v>0</v>
      </c>
      <c r="BW1163">
        <f t="shared" si="1538"/>
        <v>0</v>
      </c>
      <c r="BX1163">
        <f t="shared" si="1539"/>
        <v>0</v>
      </c>
      <c r="BY1163">
        <f t="shared" si="1516"/>
        <v>1</v>
      </c>
    </row>
    <row r="1164" spans="1:77" x14ac:dyDescent="0.25">
      <c r="A1164" t="str">
        <f t="shared" si="1540"/>
        <v>37015</v>
      </c>
      <c r="D1164">
        <v>3</v>
      </c>
      <c r="E1164">
        <v>70</v>
      </c>
      <c r="F1164">
        <v>40.5</v>
      </c>
      <c r="G1164">
        <v>15</v>
      </c>
      <c r="H1164">
        <v>16.5</v>
      </c>
      <c r="I1164">
        <v>0</v>
      </c>
      <c r="J1164">
        <v>26</v>
      </c>
      <c r="K1164">
        <v>30</v>
      </c>
      <c r="L1164">
        <v>41.1</v>
      </c>
      <c r="M1164" s="115">
        <f t="shared" si="1524"/>
        <v>862.19258357509659</v>
      </c>
      <c r="N1164" s="7">
        <v>957.19258357509659</v>
      </c>
      <c r="O1164" s="7">
        <v>1027.5250511543745</v>
      </c>
      <c r="P1164" s="7">
        <v>1359.96</v>
      </c>
      <c r="Q1164" s="121" t="s">
        <v>392</v>
      </c>
      <c r="R1164">
        <v>1</v>
      </c>
      <c r="S1164">
        <v>1</v>
      </c>
      <c r="T1164">
        <v>1</v>
      </c>
      <c r="U1164" t="e">
        <f t="shared" si="1525"/>
        <v>#VALUE!</v>
      </c>
      <c r="V1164">
        <f t="shared" si="1526"/>
        <v>527</v>
      </c>
      <c r="W1164">
        <f t="shared" si="1527"/>
        <v>565</v>
      </c>
      <c r="X1164">
        <f t="shared" si="1528"/>
        <v>748</v>
      </c>
      <c r="Y1164" t="e">
        <f t="shared" si="1502"/>
        <v>#VALUE!</v>
      </c>
      <c r="Z1164">
        <f t="shared" si="1503"/>
        <v>91</v>
      </c>
      <c r="AA1164">
        <f t="shared" si="1504"/>
        <v>97</v>
      </c>
      <c r="AB1164" s="8">
        <f t="shared" si="1505"/>
        <v>129</v>
      </c>
      <c r="AC1164" s="213" t="e">
        <f t="shared" si="1541"/>
        <v>#VALUE!</v>
      </c>
      <c r="AD1164" s="213">
        <f t="shared" si="1542"/>
        <v>4.2891797743019988E-2</v>
      </c>
      <c r="AE1164" s="213">
        <f t="shared" si="1543"/>
        <v>4.8626892187548093E-2</v>
      </c>
      <c r="AF1164" s="213">
        <f t="shared" si="1544"/>
        <v>8.5194081378701519E-2</v>
      </c>
      <c r="AG1164" s="167">
        <f t="shared" si="1529"/>
        <v>2.0829999999999999E-4</v>
      </c>
      <c r="AH1164" s="167">
        <f t="shared" si="1530"/>
        <v>1.724</v>
      </c>
      <c r="AI1164" s="167">
        <f t="shared" si="1531"/>
        <v>2</v>
      </c>
      <c r="AJ1164" s="167">
        <f t="shared" si="1532"/>
        <v>4.6182900000000003E-4</v>
      </c>
      <c r="AK1164" s="115">
        <f t="shared" ref="AK1164:AM1164" si="1599">AK870*IF($G1164=10,1,IF($G1164=15,1,IF($G1164=20,1,(1-(($E1164-50)*0.005)))))</f>
        <v>423.65815696218516</v>
      </c>
      <c r="AL1164" s="7">
        <f t="shared" si="1599"/>
        <v>140.26129481477255</v>
      </c>
      <c r="AM1164" s="7">
        <f t="shared" si="1599"/>
        <v>185.64</v>
      </c>
      <c r="AN1164">
        <v>1</v>
      </c>
      <c r="AO1164">
        <v>1</v>
      </c>
      <c r="AP1164">
        <v>1</v>
      </c>
      <c r="AQ1164">
        <f t="shared" si="1534"/>
        <v>477</v>
      </c>
      <c r="AR1164">
        <f t="shared" si="1534"/>
        <v>158</v>
      </c>
      <c r="AS1164">
        <f t="shared" si="1588"/>
        <v>209</v>
      </c>
      <c r="AT1164">
        <f t="shared" si="1507"/>
        <v>205</v>
      </c>
      <c r="AU1164">
        <f t="shared" si="1508"/>
        <v>68</v>
      </c>
      <c r="AV1164" s="8">
        <f t="shared" si="1509"/>
        <v>90</v>
      </c>
      <c r="AW1164" s="213">
        <f t="shared" si="1546"/>
        <v>0.21215445457347551</v>
      </c>
      <c r="AX1164" s="213">
        <f t="shared" si="1547"/>
        <v>2.4203282201903622E-2</v>
      </c>
      <c r="AY1164" s="213">
        <f t="shared" si="1548"/>
        <v>4.1970471419742875E-2</v>
      </c>
      <c r="AZ1164" s="119">
        <f t="shared" si="1562"/>
        <v>0.7</v>
      </c>
      <c r="BA1164" s="1">
        <v>4.8</v>
      </c>
      <c r="BB1164">
        <v>5.5</v>
      </c>
      <c r="BC1164">
        <v>7.2</v>
      </c>
      <c r="BE1164">
        <v>1183</v>
      </c>
      <c r="BG1164" s="123">
        <f t="shared" si="1535"/>
        <v>0.8</v>
      </c>
      <c r="BJ1164">
        <v>0</v>
      </c>
      <c r="BK1164">
        <v>12.3</v>
      </c>
      <c r="BL1164">
        <v>14.4</v>
      </c>
      <c r="BM1164">
        <v>21.85</v>
      </c>
      <c r="BO1164">
        <f t="shared" si="1552"/>
        <v>1</v>
      </c>
      <c r="BP1164">
        <f t="shared" si="1552"/>
        <v>1</v>
      </c>
      <c r="BQ1164">
        <f t="shared" si="1552"/>
        <v>1</v>
      </c>
      <c r="BR1164">
        <f t="shared" si="1536"/>
        <v>477</v>
      </c>
      <c r="BS1164">
        <f t="shared" si="1549"/>
        <v>158</v>
      </c>
      <c r="BT1164">
        <f t="shared" si="1550"/>
        <v>209</v>
      </c>
      <c r="BV1164">
        <f t="shared" si="1537"/>
        <v>0</v>
      </c>
      <c r="BW1164">
        <f t="shared" si="1538"/>
        <v>0</v>
      </c>
      <c r="BX1164">
        <f t="shared" si="1539"/>
        <v>0</v>
      </c>
      <c r="BY1164">
        <f t="shared" si="1516"/>
        <v>1</v>
      </c>
    </row>
    <row r="1165" spans="1:77" x14ac:dyDescent="0.25">
      <c r="A1165" t="str">
        <f t="shared" si="1540"/>
        <v>37016</v>
      </c>
      <c r="D1165">
        <v>3</v>
      </c>
      <c r="E1165">
        <v>70</v>
      </c>
      <c r="F1165">
        <v>40.5</v>
      </c>
      <c r="G1165">
        <v>16</v>
      </c>
      <c r="H1165">
        <v>16.5</v>
      </c>
      <c r="I1165">
        <v>0</v>
      </c>
      <c r="J1165">
        <v>26</v>
      </c>
      <c r="K1165">
        <v>30</v>
      </c>
      <c r="L1165">
        <v>41.1</v>
      </c>
      <c r="M1165" s="115">
        <f t="shared" si="1524"/>
        <v>922.08</v>
      </c>
      <c r="N1165" s="7">
        <v>1399.7241764138612</v>
      </c>
      <c r="O1165" s="7">
        <v>1502.5729206967153</v>
      </c>
      <c r="P1165" s="7">
        <v>1988.7</v>
      </c>
      <c r="Q1165" s="121" t="s">
        <v>392</v>
      </c>
      <c r="R1165">
        <v>1</v>
      </c>
      <c r="S1165">
        <v>1</v>
      </c>
      <c r="T1165">
        <v>1</v>
      </c>
      <c r="U1165" t="e">
        <f t="shared" si="1525"/>
        <v>#VALUE!</v>
      </c>
      <c r="V1165">
        <f t="shared" si="1526"/>
        <v>770</v>
      </c>
      <c r="W1165">
        <f t="shared" si="1527"/>
        <v>827</v>
      </c>
      <c r="X1165">
        <f t="shared" si="1528"/>
        <v>1094</v>
      </c>
      <c r="Y1165" t="e">
        <f t="shared" si="1502"/>
        <v>#VALUE!</v>
      </c>
      <c r="Z1165">
        <f t="shared" si="1503"/>
        <v>132</v>
      </c>
      <c r="AA1165">
        <f t="shared" si="1504"/>
        <v>142</v>
      </c>
      <c r="AB1165" s="8">
        <f t="shared" si="1505"/>
        <v>188</v>
      </c>
      <c r="AC1165" s="213" t="e">
        <f t="shared" si="1541"/>
        <v>#VALUE!</v>
      </c>
      <c r="AD1165" s="213">
        <f t="shared" si="1542"/>
        <v>0.25838225916041185</v>
      </c>
      <c r="AE1165" s="213">
        <f t="shared" si="1543"/>
        <v>0.29853936048034357</v>
      </c>
      <c r="AF1165" s="213">
        <f t="shared" si="1544"/>
        <v>0.520242396027639</v>
      </c>
      <c r="AG1165" s="167">
        <f t="shared" si="1529"/>
        <v>2.0829999999999999E-4</v>
      </c>
      <c r="AH1165" s="167">
        <f t="shared" si="1530"/>
        <v>1.724</v>
      </c>
      <c r="AI1165" s="167">
        <f t="shared" si="1531"/>
        <v>4</v>
      </c>
      <c r="AJ1165" s="167">
        <f t="shared" si="1532"/>
        <v>1.392796E-3</v>
      </c>
      <c r="AK1165" s="115">
        <f t="shared" ref="AK1165:AM1165" si="1600">AK871*IF($G1165=10,1,IF($G1165=15,1,IF($G1165=20,1,(1-(($E1165-50)*0.005)))))</f>
        <v>192.6</v>
      </c>
      <c r="AL1165" s="7">
        <f t="shared" si="1600"/>
        <v>207</v>
      </c>
      <c r="AM1165" s="7">
        <f t="shared" si="1600"/>
        <v>274.5</v>
      </c>
      <c r="AN1165">
        <v>1</v>
      </c>
      <c r="AO1165">
        <v>1</v>
      </c>
      <c r="AP1165">
        <v>1</v>
      </c>
      <c r="AQ1165">
        <f t="shared" si="1534"/>
        <v>217</v>
      </c>
      <c r="AR1165">
        <f t="shared" si="1534"/>
        <v>233</v>
      </c>
      <c r="AS1165">
        <f t="shared" si="1588"/>
        <v>309</v>
      </c>
      <c r="AT1165">
        <f t="shared" si="1507"/>
        <v>93</v>
      </c>
      <c r="AU1165">
        <f t="shared" si="1508"/>
        <v>100</v>
      </c>
      <c r="AV1165" s="8">
        <f t="shared" si="1509"/>
        <v>133</v>
      </c>
      <c r="AW1165" s="213">
        <f t="shared" si="1546"/>
        <v>0.12929233266973245</v>
      </c>
      <c r="AX1165" s="213">
        <f t="shared" si="1547"/>
        <v>0.14923050883915187</v>
      </c>
      <c r="AY1165" s="213">
        <f t="shared" si="1548"/>
        <v>0.26226854815605993</v>
      </c>
      <c r="AZ1165" s="119">
        <f t="shared" si="1562"/>
        <v>1.4</v>
      </c>
      <c r="BA1165" s="1">
        <v>4.8</v>
      </c>
      <c r="BB1165">
        <v>5.5</v>
      </c>
      <c r="BC1165">
        <v>7.2</v>
      </c>
      <c r="BE1165">
        <v>1356</v>
      </c>
      <c r="BG1165" s="123">
        <f t="shared" si="1535"/>
        <v>0.68</v>
      </c>
      <c r="BJ1165">
        <v>0</v>
      </c>
      <c r="BK1165">
        <v>12.3</v>
      </c>
      <c r="BL1165">
        <v>14.4</v>
      </c>
      <c r="BM1165">
        <v>21.85</v>
      </c>
      <c r="BO1165">
        <f t="shared" si="1552"/>
        <v>1</v>
      </c>
      <c r="BP1165">
        <f t="shared" si="1552"/>
        <v>1</v>
      </c>
      <c r="BQ1165">
        <f t="shared" si="1552"/>
        <v>1</v>
      </c>
      <c r="BR1165">
        <f t="shared" si="1536"/>
        <v>217</v>
      </c>
      <c r="BS1165">
        <f t="shared" si="1549"/>
        <v>233</v>
      </c>
      <c r="BT1165">
        <f t="shared" si="1550"/>
        <v>309</v>
      </c>
      <c r="BV1165">
        <f t="shared" si="1537"/>
        <v>0</v>
      </c>
      <c r="BW1165">
        <f t="shared" si="1538"/>
        <v>0</v>
      </c>
      <c r="BX1165">
        <f t="shared" si="1539"/>
        <v>0</v>
      </c>
      <c r="BY1165">
        <f t="shared" si="1516"/>
        <v>1</v>
      </c>
    </row>
    <row r="1166" spans="1:77" x14ac:dyDescent="0.25">
      <c r="A1166" t="str">
        <f t="shared" si="1540"/>
        <v>37020</v>
      </c>
      <c r="D1166">
        <v>3</v>
      </c>
      <c r="E1166">
        <v>70</v>
      </c>
      <c r="F1166">
        <v>40.5</v>
      </c>
      <c r="G1166">
        <v>20</v>
      </c>
      <c r="H1166">
        <v>21.5</v>
      </c>
      <c r="I1166">
        <v>0</v>
      </c>
      <c r="J1166">
        <v>26</v>
      </c>
      <c r="K1166">
        <v>30</v>
      </c>
      <c r="L1166">
        <v>41.1</v>
      </c>
      <c r="M1166" s="115">
        <f t="shared" si="1524"/>
        <v>1251.575008837732</v>
      </c>
      <c r="N1166" s="7">
        <v>1346.575008837732</v>
      </c>
      <c r="O1166" s="7">
        <v>1442.0332127786496</v>
      </c>
      <c r="P1166" s="7">
        <v>1706.04</v>
      </c>
      <c r="Q1166" s="121" t="s">
        <v>392</v>
      </c>
      <c r="R1166">
        <v>1</v>
      </c>
      <c r="S1166">
        <v>1</v>
      </c>
      <c r="T1166">
        <v>1</v>
      </c>
      <c r="U1166" t="e">
        <f t="shared" si="1525"/>
        <v>#VALUE!</v>
      </c>
      <c r="V1166">
        <f t="shared" si="1526"/>
        <v>741</v>
      </c>
      <c r="W1166">
        <f t="shared" si="1527"/>
        <v>794</v>
      </c>
      <c r="X1166">
        <f t="shared" si="1528"/>
        <v>939</v>
      </c>
      <c r="Y1166" t="e">
        <f t="shared" ref="Y1166:Y1229" si="1601">ROUND(U1166*3600/(4186*ABS($O$1-$O$2)),0)</f>
        <v>#VALUE!</v>
      </c>
      <c r="Z1166">
        <f t="shared" ref="Z1166:Z1229" si="1602">ROUND(V1166*3600/(4186*ABS($O$1-$O$2)),0)</f>
        <v>127</v>
      </c>
      <c r="AA1166">
        <f t="shared" ref="AA1166:AA1229" si="1603">ROUND(W1166*3600/(4186*ABS($O$1-$O$2)),0)</f>
        <v>137</v>
      </c>
      <c r="AB1166" s="8">
        <f t="shared" ref="AB1166:AB1229" si="1604">ROUND(X1166*3600/(4186*ABS($O$1-$O$2)),0)</f>
        <v>162</v>
      </c>
      <c r="AC1166" s="213" t="e">
        <f t="shared" si="1541"/>
        <v>#VALUE!</v>
      </c>
      <c r="AD1166" s="213">
        <f t="shared" si="1542"/>
        <v>6.5359422705045175E-2</v>
      </c>
      <c r="AE1166" s="213">
        <f t="shared" si="1543"/>
        <v>7.591595346937631E-2</v>
      </c>
      <c r="AF1166" s="213">
        <f t="shared" si="1544"/>
        <v>0.10572739665490051</v>
      </c>
      <c r="AG1166" s="167">
        <f t="shared" si="1529"/>
        <v>1.2760000000000001E-4</v>
      </c>
      <c r="AH1166" s="167">
        <f t="shared" si="1530"/>
        <v>1.7219</v>
      </c>
      <c r="AI1166" s="167">
        <f t="shared" si="1531"/>
        <v>2</v>
      </c>
      <c r="AJ1166" s="167">
        <f t="shared" si="1532"/>
        <v>3.76611E-4</v>
      </c>
      <c r="AK1166" s="115">
        <f t="shared" ref="AK1166:AM1166" si="1605">AK872*IF($G1166=10,1,IF($G1166=15,1,IF($G1166=20,1,(1-(($E1166-50)*0.005)))))</f>
        <v>166.41571994991173</v>
      </c>
      <c r="AL1166" s="7">
        <f t="shared" si="1605"/>
        <v>178.21286873827722</v>
      </c>
      <c r="AM1166" s="7">
        <f t="shared" si="1605"/>
        <v>210.84</v>
      </c>
      <c r="AN1166">
        <v>1</v>
      </c>
      <c r="AO1166">
        <v>1</v>
      </c>
      <c r="AP1166">
        <v>1</v>
      </c>
      <c r="AQ1166">
        <f t="shared" si="1534"/>
        <v>187</v>
      </c>
      <c r="AR1166">
        <f t="shared" si="1534"/>
        <v>201</v>
      </c>
      <c r="AS1166">
        <f t="shared" si="1588"/>
        <v>237</v>
      </c>
      <c r="AT1166">
        <f t="shared" ref="AT1166:AT1229" si="1606">ROUND(AQ1166*3600/(4186*ABS($AM$1-$AM$2)),0)</f>
        <v>80</v>
      </c>
      <c r="AU1166">
        <f t="shared" ref="AU1166:AU1229" si="1607">ROUND(AR1166*3600/(4186*ABS($AM$1-$AM$2)),0)</f>
        <v>86</v>
      </c>
      <c r="AV1166" s="8">
        <f t="shared" ref="AV1166:AV1229" si="1608">ROUND(AS1166*3600/(4186*ABS($AM$1-$AM$2)),0)</f>
        <v>102</v>
      </c>
      <c r="AW1166" s="213">
        <f t="shared" si="1546"/>
        <v>2.6251989444276255E-2</v>
      </c>
      <c r="AX1166" s="213">
        <f t="shared" si="1547"/>
        <v>3.0276916688561008E-2</v>
      </c>
      <c r="AY1166" s="213">
        <f t="shared" si="1548"/>
        <v>4.2396471925119035E-2</v>
      </c>
      <c r="AZ1166" s="119">
        <f t="shared" si="1562"/>
        <v>0.9</v>
      </c>
      <c r="BA1166" s="1">
        <v>4.8</v>
      </c>
      <c r="BB1166">
        <v>5.5</v>
      </c>
      <c r="BC1166">
        <v>7.2</v>
      </c>
      <c r="BE1166">
        <v>1652</v>
      </c>
      <c r="BG1166" s="123">
        <f t="shared" si="1535"/>
        <v>0.8</v>
      </c>
      <c r="BJ1166">
        <v>0</v>
      </c>
      <c r="BK1166">
        <v>12.3</v>
      </c>
      <c r="BL1166">
        <v>14.4</v>
      </c>
      <c r="BM1166">
        <v>21.85</v>
      </c>
      <c r="BO1166">
        <f t="shared" si="1552"/>
        <v>1</v>
      </c>
      <c r="BP1166">
        <f t="shared" si="1552"/>
        <v>1</v>
      </c>
      <c r="BQ1166">
        <f t="shared" si="1552"/>
        <v>1</v>
      </c>
      <c r="BR1166">
        <f t="shared" si="1536"/>
        <v>187</v>
      </c>
      <c r="BS1166">
        <f t="shared" si="1549"/>
        <v>201</v>
      </c>
      <c r="BT1166">
        <f t="shared" si="1550"/>
        <v>237</v>
      </c>
      <c r="BV1166">
        <f t="shared" si="1537"/>
        <v>0</v>
      </c>
      <c r="BW1166">
        <f t="shared" si="1538"/>
        <v>0</v>
      </c>
      <c r="BX1166">
        <f t="shared" si="1539"/>
        <v>0</v>
      </c>
      <c r="BY1166">
        <f t="shared" si="1516"/>
        <v>1</v>
      </c>
    </row>
    <row r="1167" spans="1:77" x14ac:dyDescent="0.25">
      <c r="A1167" t="str">
        <f t="shared" si="1540"/>
        <v>37021</v>
      </c>
      <c r="D1167">
        <v>3</v>
      </c>
      <c r="E1167">
        <v>70</v>
      </c>
      <c r="F1167">
        <v>40.5</v>
      </c>
      <c r="G1167">
        <v>21</v>
      </c>
      <c r="H1167">
        <v>21.5</v>
      </c>
      <c r="I1167">
        <v>0</v>
      </c>
      <c r="J1167">
        <v>26</v>
      </c>
      <c r="K1167">
        <v>30</v>
      </c>
      <c r="L1167">
        <v>41.1</v>
      </c>
      <c r="M1167" s="115">
        <f t="shared" si="1524"/>
        <v>1524.8000000000002</v>
      </c>
      <c r="N1167" s="7">
        <v>1802.6437228662567</v>
      </c>
      <c r="O1167" s="7">
        <v>1935.0981352499616</v>
      </c>
      <c r="P1167" s="7">
        <v>2561.16</v>
      </c>
      <c r="Q1167" s="121" t="s">
        <v>392</v>
      </c>
      <c r="R1167">
        <v>1</v>
      </c>
      <c r="S1167">
        <v>1</v>
      </c>
      <c r="T1167">
        <v>1</v>
      </c>
      <c r="U1167" t="e">
        <f t="shared" si="1525"/>
        <v>#VALUE!</v>
      </c>
      <c r="V1167">
        <f t="shared" si="1526"/>
        <v>992</v>
      </c>
      <c r="W1167">
        <f t="shared" si="1527"/>
        <v>1065</v>
      </c>
      <c r="X1167">
        <f t="shared" si="1528"/>
        <v>1410</v>
      </c>
      <c r="Y1167" t="e">
        <f t="shared" si="1601"/>
        <v>#VALUE!</v>
      </c>
      <c r="Z1167">
        <f t="shared" si="1602"/>
        <v>171</v>
      </c>
      <c r="AA1167">
        <f t="shared" si="1603"/>
        <v>183</v>
      </c>
      <c r="AB1167" s="8">
        <f t="shared" si="1604"/>
        <v>243</v>
      </c>
      <c r="AC1167" s="213" t="e">
        <f t="shared" si="1541"/>
        <v>#VALUE!</v>
      </c>
      <c r="AD1167" s="213">
        <f t="shared" si="1542"/>
        <v>0.16681326341451896</v>
      </c>
      <c r="AE1167" s="213">
        <f t="shared" si="1543"/>
        <v>0.1906306494771868</v>
      </c>
      <c r="AF1167" s="213">
        <f t="shared" si="1544"/>
        <v>0.33320198188092837</v>
      </c>
      <c r="AG1167" s="167">
        <f t="shared" si="1529"/>
        <v>1.2760000000000001E-4</v>
      </c>
      <c r="AH1167" s="167">
        <f t="shared" si="1530"/>
        <v>1.7219</v>
      </c>
      <c r="AI1167" s="167">
        <f t="shared" si="1531"/>
        <v>4</v>
      </c>
      <c r="AJ1167" s="167">
        <f t="shared" si="1532"/>
        <v>5.1420100000000005E-4</v>
      </c>
      <c r="AK1167" s="115">
        <f t="shared" ref="AK1167:AM1167" si="1609">AK873*IF($G1167=10,1,IF($G1167=15,1,IF($G1167=20,1,(1-(($E1167-50)*0.005)))))</f>
        <v>210.44638673474716</v>
      </c>
      <c r="AL1167" s="7">
        <f t="shared" si="1609"/>
        <v>225.90953796071631</v>
      </c>
      <c r="AM1167" s="7">
        <f t="shared" si="1609"/>
        <v>298.99800000000005</v>
      </c>
      <c r="AN1167">
        <v>1</v>
      </c>
      <c r="AO1167">
        <v>1</v>
      </c>
      <c r="AP1167">
        <v>1</v>
      </c>
      <c r="AQ1167">
        <f t="shared" si="1534"/>
        <v>237</v>
      </c>
      <c r="AR1167">
        <f t="shared" si="1534"/>
        <v>254</v>
      </c>
      <c r="AS1167">
        <f t="shared" si="1588"/>
        <v>337</v>
      </c>
      <c r="AT1167">
        <f t="shared" si="1606"/>
        <v>102</v>
      </c>
      <c r="AU1167">
        <f t="shared" si="1607"/>
        <v>109</v>
      </c>
      <c r="AV1167" s="8">
        <f t="shared" si="1608"/>
        <v>145</v>
      </c>
      <c r="AW1167" s="213">
        <f t="shared" si="1546"/>
        <v>6.0422553907038073E-2</v>
      </c>
      <c r="AX1167" s="213">
        <f t="shared" si="1547"/>
        <v>6.8833434662868426E-2</v>
      </c>
      <c r="AY1167" s="213">
        <f t="shared" si="1548"/>
        <v>0.12059967417312581</v>
      </c>
      <c r="AZ1167" s="119">
        <f t="shared" si="1562"/>
        <v>1.9</v>
      </c>
      <c r="BA1167" s="1">
        <v>4.8</v>
      </c>
      <c r="BB1167">
        <v>5.5</v>
      </c>
      <c r="BC1167">
        <v>7.2</v>
      </c>
      <c r="BE1167">
        <v>1906</v>
      </c>
      <c r="BG1167" s="123">
        <f t="shared" si="1535"/>
        <v>0.8</v>
      </c>
      <c r="BJ1167">
        <v>0</v>
      </c>
      <c r="BK1167">
        <v>12.3</v>
      </c>
      <c r="BL1167">
        <v>14.4</v>
      </c>
      <c r="BM1167">
        <v>21.85</v>
      </c>
      <c r="BO1167">
        <f t="shared" si="1552"/>
        <v>1</v>
      </c>
      <c r="BP1167">
        <f t="shared" si="1552"/>
        <v>1</v>
      </c>
      <c r="BQ1167">
        <f t="shared" si="1552"/>
        <v>1</v>
      </c>
      <c r="BR1167">
        <f t="shared" si="1536"/>
        <v>237</v>
      </c>
      <c r="BS1167">
        <f t="shared" si="1549"/>
        <v>254</v>
      </c>
      <c r="BT1167">
        <f t="shared" si="1550"/>
        <v>337</v>
      </c>
      <c r="BV1167">
        <f t="shared" si="1537"/>
        <v>0</v>
      </c>
      <c r="BW1167">
        <f t="shared" si="1538"/>
        <v>0</v>
      </c>
      <c r="BX1167">
        <f t="shared" si="1539"/>
        <v>0</v>
      </c>
      <c r="BY1167">
        <f t="shared" si="1516"/>
        <v>1</v>
      </c>
    </row>
    <row r="1168" spans="1:77" x14ac:dyDescent="0.25">
      <c r="A1168" t="str">
        <f t="shared" si="1540"/>
        <v>37010</v>
      </c>
      <c r="D1168">
        <v>3</v>
      </c>
      <c r="E1168">
        <v>70</v>
      </c>
      <c r="F1168">
        <v>40.5</v>
      </c>
      <c r="G1168">
        <v>10</v>
      </c>
      <c r="H1168">
        <v>11.5</v>
      </c>
      <c r="I1168">
        <v>0</v>
      </c>
      <c r="J1168">
        <v>26</v>
      </c>
      <c r="K1168">
        <v>30</v>
      </c>
      <c r="L1168">
        <v>41</v>
      </c>
      <c r="M1168" s="115">
        <f t="shared" si="1524"/>
        <v>786.6</v>
      </c>
      <c r="N1168" s="7">
        <v>1029.7403904507714</v>
      </c>
      <c r="O1168" s="7">
        <v>1104.2859635902939</v>
      </c>
      <c r="P1168" s="7">
        <v>1320.28</v>
      </c>
      <c r="Q1168" s="121" t="s">
        <v>392</v>
      </c>
      <c r="R1168">
        <v>1</v>
      </c>
      <c r="S1168">
        <v>1</v>
      </c>
      <c r="T1168">
        <v>1</v>
      </c>
      <c r="U1168" t="e">
        <f t="shared" si="1525"/>
        <v>#VALUE!</v>
      </c>
      <c r="V1168">
        <f t="shared" si="1526"/>
        <v>567</v>
      </c>
      <c r="W1168">
        <f t="shared" si="1527"/>
        <v>608</v>
      </c>
      <c r="X1168">
        <f t="shared" si="1528"/>
        <v>727</v>
      </c>
      <c r="Y1168" t="e">
        <f t="shared" si="1601"/>
        <v>#VALUE!</v>
      </c>
      <c r="Z1168">
        <f t="shared" si="1602"/>
        <v>98</v>
      </c>
      <c r="AA1168">
        <f t="shared" si="1603"/>
        <v>105</v>
      </c>
      <c r="AB1168" s="8">
        <f t="shared" si="1604"/>
        <v>125</v>
      </c>
      <c r="AC1168" s="213" t="e">
        <f t="shared" si="1541"/>
        <v>#VALUE!</v>
      </c>
      <c r="AD1168" s="213">
        <f t="shared" si="1542"/>
        <v>4.6876887038915217E-2</v>
      </c>
      <c r="AE1168" s="213">
        <f t="shared" si="1543"/>
        <v>5.355650865915515E-2</v>
      </c>
      <c r="AF1168" s="213">
        <f t="shared" si="1544"/>
        <v>7.5013432420667936E-2</v>
      </c>
      <c r="AG1168" s="167">
        <f t="shared" si="1529"/>
        <v>3.969E-4</v>
      </c>
      <c r="AH1168" s="167">
        <f t="shared" si="1530"/>
        <v>1.7345999999999999</v>
      </c>
      <c r="AI1168" s="167">
        <f t="shared" si="1531"/>
        <v>2</v>
      </c>
      <c r="AJ1168" s="167">
        <f t="shared" si="1532"/>
        <v>3.6734700000000002E-4</v>
      </c>
      <c r="AK1168" s="115">
        <f t="shared" ref="AK1168:AM1168" si="1610">AK874*IF($G1168=10,1,IF($G1168=15,1,IF($G1168=20,1,(1-(($E1168-50)*0.005)))))</f>
        <v>142.7603849699376</v>
      </c>
      <c r="AL1168" s="7">
        <f t="shared" si="1610"/>
        <v>153.09517888293954</v>
      </c>
      <c r="AM1168" s="7">
        <f t="shared" si="1610"/>
        <v>183.04</v>
      </c>
      <c r="AN1168">
        <v>1</v>
      </c>
      <c r="AO1168">
        <v>1</v>
      </c>
      <c r="AP1168">
        <v>1</v>
      </c>
      <c r="AQ1168">
        <f t="shared" si="1534"/>
        <v>161</v>
      </c>
      <c r="AR1168">
        <f t="shared" si="1534"/>
        <v>172</v>
      </c>
      <c r="AS1168">
        <f t="shared" si="1588"/>
        <v>206</v>
      </c>
      <c r="AT1168">
        <f t="shared" si="1606"/>
        <v>69</v>
      </c>
      <c r="AU1168">
        <f t="shared" si="1607"/>
        <v>74</v>
      </c>
      <c r="AV1168" s="8">
        <f t="shared" si="1608"/>
        <v>89</v>
      </c>
      <c r="AW1168" s="213">
        <f t="shared" si="1546"/>
        <v>2.3833508628602774E-2</v>
      </c>
      <c r="AX1168" s="213">
        <f t="shared" si="1547"/>
        <v>2.7271158049938453E-2</v>
      </c>
      <c r="AY1168" s="213">
        <f t="shared" si="1548"/>
        <v>3.8924960889446435E-2</v>
      </c>
      <c r="AZ1168" s="119">
        <f t="shared" si="1562"/>
        <v>0.5</v>
      </c>
      <c r="BA1168" s="1">
        <v>5.5</v>
      </c>
      <c r="BB1168">
        <v>5.9</v>
      </c>
      <c r="BC1168">
        <v>7.9</v>
      </c>
      <c r="BE1168">
        <v>874</v>
      </c>
      <c r="BG1168" s="123">
        <f t="shared" si="1535"/>
        <v>0.9</v>
      </c>
      <c r="BJ1168">
        <v>0</v>
      </c>
      <c r="BK1168">
        <v>13.2</v>
      </c>
      <c r="BL1168">
        <v>15.1</v>
      </c>
      <c r="BM1168">
        <v>21.85</v>
      </c>
      <c r="BO1168">
        <f t="shared" si="1552"/>
        <v>1</v>
      </c>
      <c r="BP1168">
        <f t="shared" si="1552"/>
        <v>1</v>
      </c>
      <c r="BQ1168">
        <f t="shared" si="1552"/>
        <v>1</v>
      </c>
      <c r="BR1168">
        <f t="shared" si="1536"/>
        <v>161</v>
      </c>
      <c r="BS1168">
        <f t="shared" si="1549"/>
        <v>172</v>
      </c>
      <c r="BT1168">
        <f t="shared" si="1550"/>
        <v>206</v>
      </c>
      <c r="BV1168">
        <f t="shared" si="1537"/>
        <v>0</v>
      </c>
      <c r="BW1168">
        <f t="shared" si="1538"/>
        <v>0</v>
      </c>
      <c r="BX1168">
        <f t="shared" si="1539"/>
        <v>0</v>
      </c>
      <c r="BY1168">
        <f t="shared" si="1516"/>
        <v>1</v>
      </c>
    </row>
    <row r="1169" spans="1:77" x14ac:dyDescent="0.25">
      <c r="A1169" t="str">
        <f t="shared" si="1540"/>
        <v>37011</v>
      </c>
      <c r="D1169">
        <v>3</v>
      </c>
      <c r="E1169">
        <v>70</v>
      </c>
      <c r="F1169">
        <v>40.5</v>
      </c>
      <c r="G1169">
        <v>11</v>
      </c>
      <c r="H1169">
        <v>11.5</v>
      </c>
      <c r="I1169">
        <v>0</v>
      </c>
      <c r="J1169">
        <v>26</v>
      </c>
      <c r="K1169">
        <v>30</v>
      </c>
      <c r="L1169">
        <v>41</v>
      </c>
      <c r="M1169" s="115">
        <f t="shared" si="1524"/>
        <v>756.84</v>
      </c>
      <c r="N1169" s="7">
        <v>1397.1861540381678</v>
      </c>
      <c r="O1169" s="7">
        <v>1498.3320774196782</v>
      </c>
      <c r="P1169" s="7">
        <v>1791.4</v>
      </c>
      <c r="Q1169" s="121" t="s">
        <v>392</v>
      </c>
      <c r="R1169">
        <v>1</v>
      </c>
      <c r="S1169">
        <v>1</v>
      </c>
      <c r="T1169">
        <v>1</v>
      </c>
      <c r="U1169" t="e">
        <f t="shared" si="1525"/>
        <v>#VALUE!</v>
      </c>
      <c r="V1169">
        <f t="shared" si="1526"/>
        <v>769</v>
      </c>
      <c r="W1169">
        <f t="shared" si="1527"/>
        <v>825</v>
      </c>
      <c r="X1169">
        <f t="shared" si="1528"/>
        <v>986</v>
      </c>
      <c r="Y1169" t="e">
        <f t="shared" si="1601"/>
        <v>#VALUE!</v>
      </c>
      <c r="Z1169">
        <f t="shared" si="1602"/>
        <v>132</v>
      </c>
      <c r="AA1169">
        <f t="shared" si="1603"/>
        <v>142</v>
      </c>
      <c r="AB1169" s="8">
        <f t="shared" si="1604"/>
        <v>170</v>
      </c>
      <c r="AC1169" s="213" t="e">
        <f t="shared" si="1541"/>
        <v>#VALUE!</v>
      </c>
      <c r="AD1169" s="213">
        <f t="shared" si="1542"/>
        <v>0.13930938990103131</v>
      </c>
      <c r="AE1169" s="213">
        <f t="shared" si="1543"/>
        <v>0.16030019990637592</v>
      </c>
      <c r="AF1169" s="213">
        <f t="shared" si="1544"/>
        <v>0.22662018699905809</v>
      </c>
      <c r="AG1169" s="167">
        <f t="shared" si="1529"/>
        <v>3.969E-4</v>
      </c>
      <c r="AH1169" s="167">
        <f t="shared" si="1530"/>
        <v>1.7345999999999999</v>
      </c>
      <c r="AI1169" s="167">
        <f t="shared" si="1531"/>
        <v>4</v>
      </c>
      <c r="AJ1169" s="167">
        <f t="shared" si="1532"/>
        <v>5.7428799999999995E-4</v>
      </c>
      <c r="AK1169" s="115">
        <f t="shared" ref="AK1169:AM1169" si="1611">AK875*IF($G1169=10,1,IF($G1169=15,1,IF($G1169=20,1,(1-(($E1169-50)*0.005)))))</f>
        <v>210.61212475820625</v>
      </c>
      <c r="AL1169" s="7">
        <f t="shared" si="1611"/>
        <v>225.8588818008821</v>
      </c>
      <c r="AM1169" s="7">
        <f t="shared" si="1611"/>
        <v>270.036</v>
      </c>
      <c r="AN1169">
        <v>1</v>
      </c>
      <c r="AO1169">
        <v>1</v>
      </c>
      <c r="AP1169">
        <v>1</v>
      </c>
      <c r="AQ1169">
        <f t="shared" si="1534"/>
        <v>237</v>
      </c>
      <c r="AR1169">
        <f t="shared" si="1534"/>
        <v>254</v>
      </c>
      <c r="AS1169">
        <f t="shared" si="1588"/>
        <v>304</v>
      </c>
      <c r="AT1169">
        <f t="shared" si="1606"/>
        <v>102</v>
      </c>
      <c r="AU1169">
        <f t="shared" si="1607"/>
        <v>109</v>
      </c>
      <c r="AV1169" s="8">
        <f t="shared" si="1608"/>
        <v>131</v>
      </c>
      <c r="AW1169" s="213">
        <f t="shared" si="1546"/>
        <v>8.4926962093825373E-2</v>
      </c>
      <c r="AX1169" s="213">
        <f t="shared" si="1547"/>
        <v>9.6457692131886416E-2</v>
      </c>
      <c r="AY1169" s="213">
        <f t="shared" si="1548"/>
        <v>0.13728870973564805</v>
      </c>
      <c r="AZ1169" s="119">
        <f t="shared" si="1562"/>
        <v>0.9</v>
      </c>
      <c r="BA1169" s="1">
        <v>5.5</v>
      </c>
      <c r="BB1169">
        <v>5.9</v>
      </c>
      <c r="BC1169">
        <v>7.9</v>
      </c>
      <c r="BE1169">
        <v>1113</v>
      </c>
      <c r="BG1169" s="123">
        <f t="shared" si="1535"/>
        <v>0.68</v>
      </c>
      <c r="BJ1169">
        <v>0</v>
      </c>
      <c r="BK1169">
        <v>13.2</v>
      </c>
      <c r="BL1169">
        <v>15.1</v>
      </c>
      <c r="BM1169">
        <v>21.85</v>
      </c>
      <c r="BO1169">
        <f t="shared" si="1552"/>
        <v>1</v>
      </c>
      <c r="BP1169">
        <f t="shared" si="1552"/>
        <v>1</v>
      </c>
      <c r="BQ1169">
        <f t="shared" si="1552"/>
        <v>1</v>
      </c>
      <c r="BR1169">
        <f t="shared" si="1536"/>
        <v>237</v>
      </c>
      <c r="BS1169">
        <f t="shared" si="1549"/>
        <v>254</v>
      </c>
      <c r="BT1169">
        <f t="shared" si="1550"/>
        <v>304</v>
      </c>
      <c r="BV1169">
        <f t="shared" si="1537"/>
        <v>0</v>
      </c>
      <c r="BW1169">
        <f t="shared" si="1538"/>
        <v>0</v>
      </c>
      <c r="BX1169">
        <f t="shared" si="1539"/>
        <v>0</v>
      </c>
      <c r="BY1169">
        <f t="shared" si="1516"/>
        <v>1</v>
      </c>
    </row>
    <row r="1170" spans="1:77" x14ac:dyDescent="0.25">
      <c r="A1170" t="str">
        <f t="shared" si="1540"/>
        <v>37015</v>
      </c>
      <c r="D1170">
        <v>3</v>
      </c>
      <c r="E1170">
        <v>70</v>
      </c>
      <c r="F1170">
        <v>40.5</v>
      </c>
      <c r="G1170">
        <v>15</v>
      </c>
      <c r="H1170">
        <v>16.5</v>
      </c>
      <c r="I1170">
        <v>0</v>
      </c>
      <c r="J1170">
        <v>26</v>
      </c>
      <c r="K1170">
        <v>30</v>
      </c>
      <c r="L1170">
        <v>41.1</v>
      </c>
      <c r="M1170" s="115">
        <f t="shared" si="1524"/>
        <v>975.82735416996661</v>
      </c>
      <c r="N1170" s="7">
        <v>1070.8273541699666</v>
      </c>
      <c r="O1170" s="7">
        <v>1149.5094620994566</v>
      </c>
      <c r="P1170" s="7">
        <v>1521.41</v>
      </c>
      <c r="Q1170" s="121" t="s">
        <v>392</v>
      </c>
      <c r="R1170">
        <v>1</v>
      </c>
      <c r="S1170">
        <v>1</v>
      </c>
      <c r="T1170">
        <v>1</v>
      </c>
      <c r="U1170" t="e">
        <f t="shared" si="1525"/>
        <v>#VALUE!</v>
      </c>
      <c r="V1170">
        <f t="shared" si="1526"/>
        <v>589</v>
      </c>
      <c r="W1170">
        <f t="shared" si="1527"/>
        <v>633</v>
      </c>
      <c r="X1170">
        <f t="shared" si="1528"/>
        <v>837</v>
      </c>
      <c r="Y1170" t="e">
        <f t="shared" si="1601"/>
        <v>#VALUE!</v>
      </c>
      <c r="Z1170">
        <f t="shared" si="1602"/>
        <v>101</v>
      </c>
      <c r="AA1170">
        <f t="shared" si="1603"/>
        <v>109</v>
      </c>
      <c r="AB1170" s="8">
        <f t="shared" si="1604"/>
        <v>144</v>
      </c>
      <c r="AC1170" s="213" t="e">
        <f t="shared" si="1541"/>
        <v>#VALUE!</v>
      </c>
      <c r="AD1170" s="213">
        <f t="shared" si="1542"/>
        <v>5.2647388891397251E-2</v>
      </c>
      <c r="AE1170" s="213">
        <f t="shared" si="1543"/>
        <v>6.1160786601258191E-2</v>
      </c>
      <c r="AF1170" s="213">
        <f t="shared" si="1544"/>
        <v>0.10579046442934126</v>
      </c>
      <c r="AG1170" s="167">
        <f t="shared" si="1529"/>
        <v>2.0829999999999999E-4</v>
      </c>
      <c r="AH1170" s="167">
        <f t="shared" si="1530"/>
        <v>1.724</v>
      </c>
      <c r="AI1170" s="167">
        <f t="shared" si="1531"/>
        <v>2</v>
      </c>
      <c r="AJ1170" s="167">
        <f t="shared" si="1532"/>
        <v>4.6182900000000003E-4</v>
      </c>
      <c r="AK1170" s="115">
        <f t="shared" ref="AK1170:AM1170" si="1612">AK876*IF($G1170=10,1,IF($G1170=15,1,IF($G1170=20,1,(1-(($E1170-50)*0.005)))))</f>
        <v>135.09481491470635</v>
      </c>
      <c r="AL1170" s="7">
        <f t="shared" si="1612"/>
        <v>145.02129350758159</v>
      </c>
      <c r="AM1170" s="7">
        <f t="shared" si="1612"/>
        <v>191.94</v>
      </c>
      <c r="AN1170">
        <v>1</v>
      </c>
      <c r="AO1170">
        <v>1</v>
      </c>
      <c r="AP1170">
        <v>1</v>
      </c>
      <c r="AQ1170">
        <f t="shared" si="1534"/>
        <v>152</v>
      </c>
      <c r="AR1170">
        <f t="shared" si="1534"/>
        <v>163</v>
      </c>
      <c r="AS1170">
        <f t="shared" si="1588"/>
        <v>216</v>
      </c>
      <c r="AT1170">
        <f t="shared" si="1606"/>
        <v>65</v>
      </c>
      <c r="AU1170">
        <f t="shared" si="1607"/>
        <v>70</v>
      </c>
      <c r="AV1170" s="8">
        <f t="shared" si="1608"/>
        <v>93</v>
      </c>
      <c r="AW1170" s="213">
        <f t="shared" si="1546"/>
        <v>2.2152309746863368E-2</v>
      </c>
      <c r="AX1170" s="213">
        <f t="shared" si="1547"/>
        <v>2.5620283318897829E-2</v>
      </c>
      <c r="AY1170" s="213">
        <f t="shared" si="1548"/>
        <v>4.4764050981066221E-2</v>
      </c>
      <c r="AZ1170" s="119">
        <f t="shared" si="1562"/>
        <v>0.7</v>
      </c>
      <c r="BA1170" s="1">
        <v>5.0999999999999996</v>
      </c>
      <c r="BB1170">
        <v>5.6</v>
      </c>
      <c r="BC1170">
        <v>7.2</v>
      </c>
      <c r="BE1170">
        <v>1380</v>
      </c>
      <c r="BG1170" s="123">
        <f t="shared" si="1535"/>
        <v>0.8</v>
      </c>
      <c r="BJ1170">
        <v>0</v>
      </c>
      <c r="BK1170">
        <v>12.3</v>
      </c>
      <c r="BL1170">
        <v>14.4</v>
      </c>
      <c r="BM1170">
        <v>21.85</v>
      </c>
      <c r="BO1170">
        <f t="shared" si="1552"/>
        <v>1</v>
      </c>
      <c r="BP1170">
        <f t="shared" si="1552"/>
        <v>1</v>
      </c>
      <c r="BQ1170">
        <f t="shared" si="1552"/>
        <v>1</v>
      </c>
      <c r="BR1170">
        <f t="shared" si="1536"/>
        <v>152</v>
      </c>
      <c r="BS1170">
        <f t="shared" si="1549"/>
        <v>163</v>
      </c>
      <c r="BT1170">
        <f t="shared" si="1550"/>
        <v>216</v>
      </c>
      <c r="BV1170">
        <f t="shared" si="1537"/>
        <v>0</v>
      </c>
      <c r="BW1170">
        <f t="shared" si="1538"/>
        <v>0</v>
      </c>
      <c r="BX1170">
        <f t="shared" si="1539"/>
        <v>0</v>
      </c>
      <c r="BY1170">
        <f t="shared" si="1516"/>
        <v>1</v>
      </c>
    </row>
    <row r="1171" spans="1:77" x14ac:dyDescent="0.25">
      <c r="A1171" t="str">
        <f t="shared" si="1540"/>
        <v>37016</v>
      </c>
      <c r="D1171">
        <v>3</v>
      </c>
      <c r="E1171">
        <v>70</v>
      </c>
      <c r="F1171">
        <v>40.5</v>
      </c>
      <c r="G1171">
        <v>16</v>
      </c>
      <c r="H1171">
        <v>16.5</v>
      </c>
      <c r="I1171">
        <v>0</v>
      </c>
      <c r="J1171">
        <v>26</v>
      </c>
      <c r="K1171">
        <v>30</v>
      </c>
      <c r="L1171">
        <v>41.1</v>
      </c>
      <c r="M1171" s="115">
        <f t="shared" si="1524"/>
        <v>1075.76</v>
      </c>
      <c r="N1171" s="7">
        <v>1627.62717250317</v>
      </c>
      <c r="O1171" s="7">
        <v>1747.2217424001376</v>
      </c>
      <c r="P1171" s="7">
        <v>2312.5</v>
      </c>
      <c r="Q1171" s="121" t="s">
        <v>392</v>
      </c>
      <c r="R1171">
        <v>1</v>
      </c>
      <c r="S1171">
        <v>1</v>
      </c>
      <c r="T1171">
        <v>1</v>
      </c>
      <c r="U1171" t="e">
        <f t="shared" si="1525"/>
        <v>#VALUE!</v>
      </c>
      <c r="V1171">
        <f t="shared" si="1526"/>
        <v>896</v>
      </c>
      <c r="W1171">
        <f t="shared" si="1527"/>
        <v>962</v>
      </c>
      <c r="X1171">
        <f t="shared" si="1528"/>
        <v>1273</v>
      </c>
      <c r="Y1171" t="e">
        <f t="shared" si="1601"/>
        <v>#VALUE!</v>
      </c>
      <c r="Z1171">
        <f t="shared" si="1602"/>
        <v>154</v>
      </c>
      <c r="AA1171">
        <f t="shared" si="1603"/>
        <v>165</v>
      </c>
      <c r="AB1171" s="8">
        <f t="shared" si="1604"/>
        <v>219</v>
      </c>
      <c r="AC1171" s="213" t="e">
        <f t="shared" si="1541"/>
        <v>#VALUE!</v>
      </c>
      <c r="AD1171" s="213">
        <f t="shared" si="1542"/>
        <v>0.35052159934302124</v>
      </c>
      <c r="AE1171" s="213">
        <f t="shared" si="1543"/>
        <v>0.40180392887155647</v>
      </c>
      <c r="AF1171" s="213">
        <f t="shared" si="1544"/>
        <v>0.70384012166446286</v>
      </c>
      <c r="AG1171" s="167">
        <f t="shared" si="1529"/>
        <v>2.0829999999999999E-4</v>
      </c>
      <c r="AH1171" s="167">
        <f t="shared" si="1530"/>
        <v>1.724</v>
      </c>
      <c r="AI1171" s="167">
        <f t="shared" si="1531"/>
        <v>4</v>
      </c>
      <c r="AJ1171" s="167">
        <f t="shared" si="1532"/>
        <v>1.392796E-3</v>
      </c>
      <c r="AK1171" s="115">
        <f t="shared" ref="AK1171:AM1171" si="1613">AK877*IF($G1171=10,1,IF($G1171=15,1,IF($G1171=20,1,(1-(($E1171-50)*0.005)))))</f>
        <v>197.63792866546598</v>
      </c>
      <c r="AL1171" s="7">
        <f t="shared" si="1613"/>
        <v>212.15994173663077</v>
      </c>
      <c r="AM1171" s="7">
        <f t="shared" si="1613"/>
        <v>280.8</v>
      </c>
      <c r="AN1171">
        <v>1</v>
      </c>
      <c r="AO1171">
        <v>1</v>
      </c>
      <c r="AP1171">
        <v>1</v>
      </c>
      <c r="AQ1171">
        <f t="shared" si="1534"/>
        <v>223</v>
      </c>
      <c r="AR1171">
        <f t="shared" si="1534"/>
        <v>239</v>
      </c>
      <c r="AS1171">
        <f t="shared" si="1588"/>
        <v>316</v>
      </c>
      <c r="AT1171">
        <f t="shared" si="1606"/>
        <v>96</v>
      </c>
      <c r="AU1171">
        <f t="shared" si="1607"/>
        <v>103</v>
      </c>
      <c r="AV1171" s="8">
        <f t="shared" si="1608"/>
        <v>136</v>
      </c>
      <c r="AW1171" s="213">
        <f t="shared" si="1546"/>
        <v>0.13766383484006076</v>
      </c>
      <c r="AX1171" s="213">
        <f t="shared" si="1547"/>
        <v>0.15820886001920739</v>
      </c>
      <c r="AY1171" s="213">
        <f t="shared" si="1548"/>
        <v>0.27410001231502079</v>
      </c>
      <c r="AZ1171" s="119">
        <f t="shared" si="1562"/>
        <v>1.4</v>
      </c>
      <c r="BA1171" s="1">
        <v>5.0999999999999996</v>
      </c>
      <c r="BB1171">
        <v>5.6</v>
      </c>
      <c r="BC1171">
        <v>7.2</v>
      </c>
      <c r="BE1171">
        <v>1582</v>
      </c>
      <c r="BG1171" s="123">
        <f t="shared" si="1535"/>
        <v>0.68</v>
      </c>
      <c r="BJ1171">
        <v>0</v>
      </c>
      <c r="BK1171">
        <v>12.3</v>
      </c>
      <c r="BL1171">
        <v>14.4</v>
      </c>
      <c r="BM1171">
        <v>21.85</v>
      </c>
      <c r="BO1171">
        <f t="shared" si="1552"/>
        <v>1</v>
      </c>
      <c r="BP1171">
        <f t="shared" si="1552"/>
        <v>1</v>
      </c>
      <c r="BQ1171">
        <f t="shared" si="1552"/>
        <v>1</v>
      </c>
      <c r="BR1171">
        <f t="shared" si="1536"/>
        <v>223</v>
      </c>
      <c r="BS1171">
        <f t="shared" si="1549"/>
        <v>239</v>
      </c>
      <c r="BT1171">
        <f t="shared" si="1550"/>
        <v>316</v>
      </c>
      <c r="BV1171">
        <f t="shared" si="1537"/>
        <v>0</v>
      </c>
      <c r="BW1171">
        <f t="shared" si="1538"/>
        <v>0</v>
      </c>
      <c r="BX1171">
        <f t="shared" si="1539"/>
        <v>0</v>
      </c>
      <c r="BY1171">
        <f t="shared" si="1516"/>
        <v>1</v>
      </c>
    </row>
    <row r="1172" spans="1:77" x14ac:dyDescent="0.25">
      <c r="A1172" t="str">
        <f t="shared" si="1540"/>
        <v>37020</v>
      </c>
      <c r="D1172">
        <v>3</v>
      </c>
      <c r="E1172">
        <v>70</v>
      </c>
      <c r="F1172">
        <v>40.5</v>
      </c>
      <c r="G1172">
        <v>20</v>
      </c>
      <c r="H1172">
        <v>21.5</v>
      </c>
      <c r="I1172">
        <v>0</v>
      </c>
      <c r="J1172">
        <v>26</v>
      </c>
      <c r="K1172">
        <v>30</v>
      </c>
      <c r="L1172">
        <v>41.1</v>
      </c>
      <c r="M1172" s="115">
        <f t="shared" si="1524"/>
        <v>1414.840819712653</v>
      </c>
      <c r="N1172" s="7">
        <v>1509.840819712653</v>
      </c>
      <c r="O1172" s="7">
        <v>1619.1421060355642</v>
      </c>
      <c r="P1172" s="7">
        <v>1935.84</v>
      </c>
      <c r="Q1172" s="121" t="s">
        <v>392</v>
      </c>
      <c r="R1172">
        <v>1</v>
      </c>
      <c r="S1172">
        <v>1</v>
      </c>
      <c r="T1172">
        <v>1</v>
      </c>
      <c r="U1172" t="e">
        <f t="shared" si="1525"/>
        <v>#VALUE!</v>
      </c>
      <c r="V1172">
        <f t="shared" si="1526"/>
        <v>831</v>
      </c>
      <c r="W1172">
        <f t="shared" si="1527"/>
        <v>891</v>
      </c>
      <c r="X1172">
        <f t="shared" si="1528"/>
        <v>1065</v>
      </c>
      <c r="Y1172" t="e">
        <f t="shared" si="1601"/>
        <v>#VALUE!</v>
      </c>
      <c r="Z1172">
        <f t="shared" si="1602"/>
        <v>143</v>
      </c>
      <c r="AA1172">
        <f t="shared" si="1603"/>
        <v>153</v>
      </c>
      <c r="AB1172" s="8">
        <f t="shared" si="1604"/>
        <v>183</v>
      </c>
      <c r="AC1172" s="213" t="e">
        <f t="shared" si="1541"/>
        <v>#VALUE!</v>
      </c>
      <c r="AD1172" s="213">
        <f t="shared" si="1542"/>
        <v>8.2625366918017515E-2</v>
      </c>
      <c r="AE1172" s="213">
        <f t="shared" si="1543"/>
        <v>9.4432944508222025E-2</v>
      </c>
      <c r="AF1172" s="213">
        <f t="shared" si="1544"/>
        <v>0.13453773865669338</v>
      </c>
      <c r="AG1172" s="167">
        <f t="shared" si="1529"/>
        <v>1.2760000000000001E-4</v>
      </c>
      <c r="AH1172" s="167">
        <f t="shared" si="1530"/>
        <v>1.7219</v>
      </c>
      <c r="AI1172" s="167">
        <f t="shared" si="1531"/>
        <v>2</v>
      </c>
      <c r="AJ1172" s="167">
        <f t="shared" si="1532"/>
        <v>3.76611E-4</v>
      </c>
      <c r="AK1172" s="115">
        <f t="shared" ref="AK1172:AM1172" si="1614">AK878*IF($G1172=10,1,IF($G1172=15,1,IF($G1172=20,1,(1-(($E1172-50)*0.005)))))</f>
        <v>170.52628152222005</v>
      </c>
      <c r="AL1172" s="7">
        <f t="shared" si="1614"/>
        <v>182.87112058001478</v>
      </c>
      <c r="AM1172" s="7">
        <f t="shared" si="1614"/>
        <v>218.64000000000001</v>
      </c>
      <c r="AN1172">
        <v>1</v>
      </c>
      <c r="AO1172">
        <v>1</v>
      </c>
      <c r="AP1172">
        <v>1</v>
      </c>
      <c r="AQ1172">
        <f t="shared" si="1534"/>
        <v>192</v>
      </c>
      <c r="AR1172">
        <f t="shared" si="1534"/>
        <v>206</v>
      </c>
      <c r="AS1172">
        <f t="shared" si="1588"/>
        <v>246</v>
      </c>
      <c r="AT1172">
        <f t="shared" si="1606"/>
        <v>83</v>
      </c>
      <c r="AU1172">
        <f t="shared" si="1607"/>
        <v>89</v>
      </c>
      <c r="AV1172" s="8">
        <f t="shared" si="1608"/>
        <v>106</v>
      </c>
      <c r="AW1172" s="213">
        <f t="shared" si="1546"/>
        <v>2.8228959829713119E-2</v>
      </c>
      <c r="AX1172" s="213">
        <f t="shared" si="1547"/>
        <v>3.2395815278852581E-2</v>
      </c>
      <c r="AY1172" s="213">
        <f t="shared" si="1548"/>
        <v>4.5740948751947619E-2</v>
      </c>
      <c r="AZ1172" s="119">
        <f t="shared" si="1562"/>
        <v>0.9</v>
      </c>
      <c r="BA1172" s="1">
        <v>5.0999999999999996</v>
      </c>
      <c r="BB1172">
        <v>5.6</v>
      </c>
      <c r="BC1172">
        <v>7.2</v>
      </c>
      <c r="BE1172">
        <v>1927</v>
      </c>
      <c r="BG1172" s="123">
        <f t="shared" si="1535"/>
        <v>0.8</v>
      </c>
      <c r="BJ1172">
        <v>0</v>
      </c>
      <c r="BK1172">
        <v>12.3</v>
      </c>
      <c r="BL1172">
        <v>14.4</v>
      </c>
      <c r="BM1172">
        <v>21.85</v>
      </c>
      <c r="BO1172">
        <f t="shared" si="1552"/>
        <v>1</v>
      </c>
      <c r="BP1172">
        <f t="shared" si="1552"/>
        <v>1</v>
      </c>
      <c r="BQ1172">
        <f t="shared" si="1552"/>
        <v>1</v>
      </c>
      <c r="BR1172">
        <f t="shared" si="1536"/>
        <v>192</v>
      </c>
      <c r="BS1172">
        <f t="shared" si="1549"/>
        <v>206</v>
      </c>
      <c r="BT1172">
        <f t="shared" si="1550"/>
        <v>246</v>
      </c>
      <c r="BV1172">
        <f t="shared" si="1537"/>
        <v>0</v>
      </c>
      <c r="BW1172">
        <f t="shared" si="1538"/>
        <v>0</v>
      </c>
      <c r="BX1172">
        <f t="shared" si="1539"/>
        <v>0</v>
      </c>
      <c r="BY1172">
        <f t="shared" ref="BY1172:BY1235" si="1615">IF(SUM(BV1172:BX1172)=0,1,0)</f>
        <v>1</v>
      </c>
    </row>
    <row r="1173" spans="1:77" x14ac:dyDescent="0.25">
      <c r="A1173" t="str">
        <f t="shared" si="1540"/>
        <v>37021</v>
      </c>
      <c r="D1173">
        <v>3</v>
      </c>
      <c r="E1173">
        <v>70</v>
      </c>
      <c r="F1173">
        <v>40.5</v>
      </c>
      <c r="G1173">
        <v>21</v>
      </c>
      <c r="H1173">
        <v>21.5</v>
      </c>
      <c r="I1173">
        <v>0</v>
      </c>
      <c r="J1173">
        <v>26</v>
      </c>
      <c r="K1173">
        <v>30</v>
      </c>
      <c r="L1173">
        <v>41.1</v>
      </c>
      <c r="M1173" s="115">
        <f t="shared" si="1524"/>
        <v>1779.2</v>
      </c>
      <c r="N1173" s="7">
        <v>1977.8291945358951</v>
      </c>
      <c r="O1173" s="7">
        <v>2123.1558613833213</v>
      </c>
      <c r="P1173" s="7">
        <v>2810.06</v>
      </c>
      <c r="Q1173" s="121" t="s">
        <v>392</v>
      </c>
      <c r="R1173">
        <v>1</v>
      </c>
      <c r="S1173">
        <v>1</v>
      </c>
      <c r="T1173">
        <v>1</v>
      </c>
      <c r="U1173" t="e">
        <f t="shared" si="1525"/>
        <v>#VALUE!</v>
      </c>
      <c r="V1173">
        <f t="shared" si="1526"/>
        <v>1088</v>
      </c>
      <c r="W1173">
        <f t="shared" si="1527"/>
        <v>1168</v>
      </c>
      <c r="X1173">
        <f t="shared" si="1528"/>
        <v>1546</v>
      </c>
      <c r="Y1173" t="e">
        <f t="shared" si="1601"/>
        <v>#VALUE!</v>
      </c>
      <c r="Z1173">
        <f t="shared" si="1602"/>
        <v>187</v>
      </c>
      <c r="AA1173">
        <f t="shared" si="1603"/>
        <v>201</v>
      </c>
      <c r="AB1173" s="8">
        <f t="shared" si="1604"/>
        <v>266</v>
      </c>
      <c r="AC1173" s="213" t="e">
        <f t="shared" si="1541"/>
        <v>#VALUE!</v>
      </c>
      <c r="AD1173" s="213">
        <f t="shared" si="1542"/>
        <v>0.19891837414688673</v>
      </c>
      <c r="AE1173" s="213">
        <f t="shared" si="1543"/>
        <v>0.22929647777828951</v>
      </c>
      <c r="AF1173" s="213">
        <f t="shared" si="1544"/>
        <v>0.39820151921419855</v>
      </c>
      <c r="AG1173" s="167">
        <f t="shared" si="1529"/>
        <v>1.2760000000000001E-4</v>
      </c>
      <c r="AH1173" s="167">
        <f t="shared" si="1530"/>
        <v>1.7219</v>
      </c>
      <c r="AI1173" s="167">
        <f t="shared" si="1531"/>
        <v>4</v>
      </c>
      <c r="AJ1173" s="167">
        <f t="shared" si="1532"/>
        <v>5.1420100000000005E-4</v>
      </c>
      <c r="AK1173" s="115">
        <f t="shared" ref="AK1173:AM1173" si="1616">AK879*IF($G1173=10,1,IF($G1173=15,1,IF($G1173=20,1,(1-(($E1173-50)*0.005)))))</f>
        <v>216.27417181078013</v>
      </c>
      <c r="AL1173" s="7">
        <f t="shared" si="1616"/>
        <v>232.16553624269386</v>
      </c>
      <c r="AM1173" s="7">
        <f t="shared" si="1616"/>
        <v>307.27800000000002</v>
      </c>
      <c r="AN1173">
        <v>1</v>
      </c>
      <c r="AO1173">
        <v>1</v>
      </c>
      <c r="AP1173">
        <v>1</v>
      </c>
      <c r="AQ1173">
        <f t="shared" si="1534"/>
        <v>244</v>
      </c>
      <c r="AR1173">
        <f t="shared" si="1534"/>
        <v>261</v>
      </c>
      <c r="AS1173">
        <f t="shared" si="1588"/>
        <v>346</v>
      </c>
      <c r="AT1173">
        <f t="shared" si="1606"/>
        <v>105</v>
      </c>
      <c r="AU1173">
        <f t="shared" si="1607"/>
        <v>112</v>
      </c>
      <c r="AV1173" s="8">
        <f t="shared" si="1608"/>
        <v>149</v>
      </c>
      <c r="AW1173" s="213">
        <f t="shared" si="1546"/>
        <v>6.3961066551646489E-2</v>
      </c>
      <c r="AX1173" s="213">
        <f t="shared" si="1547"/>
        <v>7.2603388408189085E-2</v>
      </c>
      <c r="AY1173" s="213">
        <f t="shared" si="1548"/>
        <v>0.12722858865926479</v>
      </c>
      <c r="AZ1173" s="119">
        <f t="shared" si="1562"/>
        <v>1.9</v>
      </c>
      <c r="BA1173" s="1">
        <v>5.0999999999999996</v>
      </c>
      <c r="BB1173">
        <v>5.6</v>
      </c>
      <c r="BC1173">
        <v>7.2</v>
      </c>
      <c r="BE1173">
        <v>2224</v>
      </c>
      <c r="BG1173" s="123">
        <f t="shared" si="1535"/>
        <v>0.8</v>
      </c>
      <c r="BJ1173">
        <v>0</v>
      </c>
      <c r="BK1173">
        <v>12.3</v>
      </c>
      <c r="BL1173">
        <v>14.4</v>
      </c>
      <c r="BM1173">
        <v>21.85</v>
      </c>
      <c r="BO1173">
        <f t="shared" si="1552"/>
        <v>1</v>
      </c>
      <c r="BP1173">
        <f t="shared" si="1552"/>
        <v>1</v>
      </c>
      <c r="BQ1173">
        <f t="shared" si="1552"/>
        <v>1</v>
      </c>
      <c r="BR1173">
        <f t="shared" si="1536"/>
        <v>244</v>
      </c>
      <c r="BS1173">
        <f t="shared" si="1549"/>
        <v>261</v>
      </c>
      <c r="BT1173">
        <f t="shared" si="1550"/>
        <v>346</v>
      </c>
      <c r="BV1173">
        <f t="shared" si="1537"/>
        <v>0</v>
      </c>
      <c r="BW1173">
        <f t="shared" si="1538"/>
        <v>0</v>
      </c>
      <c r="BX1173">
        <f t="shared" si="1539"/>
        <v>0</v>
      </c>
      <c r="BY1173">
        <f t="shared" si="1615"/>
        <v>1</v>
      </c>
    </row>
    <row r="1174" spans="1:77" x14ac:dyDescent="0.25">
      <c r="A1174" t="str">
        <f t="shared" si="1540"/>
        <v>37010</v>
      </c>
      <c r="D1174">
        <v>3</v>
      </c>
      <c r="E1174">
        <v>70</v>
      </c>
      <c r="F1174">
        <v>40.5</v>
      </c>
      <c r="G1174">
        <v>10</v>
      </c>
      <c r="H1174">
        <v>11.5</v>
      </c>
      <c r="I1174">
        <v>0</v>
      </c>
      <c r="J1174">
        <v>26</v>
      </c>
      <c r="K1174">
        <v>30</v>
      </c>
      <c r="L1174">
        <v>41.8</v>
      </c>
      <c r="M1174" s="115">
        <f t="shared" si="1524"/>
        <v>898.2</v>
      </c>
      <c r="N1174" s="7">
        <v>1214.2269940407766</v>
      </c>
      <c r="O1174" s="7">
        <v>1304.1433704057049</v>
      </c>
      <c r="P1174" s="7">
        <v>1574.18</v>
      </c>
      <c r="Q1174" s="121" t="s">
        <v>392</v>
      </c>
      <c r="R1174">
        <v>1</v>
      </c>
      <c r="S1174">
        <v>1</v>
      </c>
      <c r="T1174">
        <v>1</v>
      </c>
      <c r="U1174" t="e">
        <f t="shared" si="1525"/>
        <v>#VALUE!</v>
      </c>
      <c r="V1174">
        <f t="shared" si="1526"/>
        <v>668</v>
      </c>
      <c r="W1174">
        <f t="shared" si="1527"/>
        <v>718</v>
      </c>
      <c r="X1174">
        <f t="shared" si="1528"/>
        <v>866</v>
      </c>
      <c r="Y1174" t="e">
        <f t="shared" si="1601"/>
        <v>#VALUE!</v>
      </c>
      <c r="Z1174">
        <f t="shared" si="1602"/>
        <v>115</v>
      </c>
      <c r="AA1174">
        <f t="shared" si="1603"/>
        <v>123</v>
      </c>
      <c r="AB1174" s="8">
        <f t="shared" si="1604"/>
        <v>149</v>
      </c>
      <c r="AC1174" s="213" t="e">
        <f t="shared" si="1541"/>
        <v>#VALUE!</v>
      </c>
      <c r="AD1174" s="213">
        <f t="shared" si="1542"/>
        <v>6.3846732956972019E-2</v>
      </c>
      <c r="AE1174" s="213">
        <f t="shared" si="1543"/>
        <v>7.2710144297663856E-2</v>
      </c>
      <c r="AF1174" s="213">
        <f t="shared" si="1544"/>
        <v>0.10536969184458719</v>
      </c>
      <c r="AG1174" s="167">
        <f t="shared" si="1529"/>
        <v>3.969E-4</v>
      </c>
      <c r="AH1174" s="167">
        <f t="shared" si="1530"/>
        <v>1.7345999999999999</v>
      </c>
      <c r="AI1174" s="167">
        <f t="shared" si="1531"/>
        <v>2</v>
      </c>
      <c r="AJ1174" s="167">
        <f t="shared" si="1532"/>
        <v>3.6734700000000002E-4</v>
      </c>
      <c r="AK1174" s="115">
        <f t="shared" ref="AK1174:AM1174" si="1617">AK880*IF($G1174=10,1,IF($G1174=15,1,IF($G1174=20,1,(1-(($E1174-50)*0.005)))))</f>
        <v>168.33710197020613</v>
      </c>
      <c r="AL1174" s="7">
        <f t="shared" si="1617"/>
        <v>180.80286190736828</v>
      </c>
      <c r="AM1174" s="7">
        <f t="shared" si="1617"/>
        <v>218.24</v>
      </c>
      <c r="AN1174">
        <v>1</v>
      </c>
      <c r="AO1174">
        <v>1</v>
      </c>
      <c r="AP1174">
        <v>1</v>
      </c>
      <c r="AQ1174">
        <f t="shared" si="1534"/>
        <v>190</v>
      </c>
      <c r="AR1174">
        <f t="shared" si="1534"/>
        <v>204</v>
      </c>
      <c r="AS1174">
        <f t="shared" si="1588"/>
        <v>246</v>
      </c>
      <c r="AT1174">
        <f t="shared" si="1606"/>
        <v>82</v>
      </c>
      <c r="AU1174">
        <f t="shared" si="1607"/>
        <v>88</v>
      </c>
      <c r="AV1174" s="8">
        <f t="shared" si="1608"/>
        <v>106</v>
      </c>
      <c r="AW1174" s="213">
        <f t="shared" si="1546"/>
        <v>3.3236938826749871E-2</v>
      </c>
      <c r="AX1174" s="213">
        <f t="shared" si="1547"/>
        <v>3.8085721704242792E-2</v>
      </c>
      <c r="AY1174" s="213">
        <f t="shared" si="1548"/>
        <v>5.4545984051217605E-2</v>
      </c>
      <c r="AZ1174" s="119">
        <f t="shared" si="1562"/>
        <v>0.5</v>
      </c>
      <c r="BA1174" s="1">
        <v>6.3</v>
      </c>
      <c r="BB1174">
        <v>6.8</v>
      </c>
      <c r="BC1174">
        <v>9.1</v>
      </c>
      <c r="BE1174">
        <v>998</v>
      </c>
      <c r="BG1174" s="123">
        <f t="shared" si="1535"/>
        <v>0.9</v>
      </c>
      <c r="BJ1174">
        <v>0</v>
      </c>
      <c r="BK1174">
        <v>12.8</v>
      </c>
      <c r="BL1174">
        <v>14.7</v>
      </c>
      <c r="BM1174">
        <v>21.85</v>
      </c>
      <c r="BO1174">
        <f t="shared" si="1552"/>
        <v>1</v>
      </c>
      <c r="BP1174">
        <f t="shared" si="1552"/>
        <v>1</v>
      </c>
      <c r="BQ1174">
        <f t="shared" si="1552"/>
        <v>1</v>
      </c>
      <c r="BR1174">
        <f t="shared" si="1536"/>
        <v>190</v>
      </c>
      <c r="BS1174">
        <f t="shared" si="1549"/>
        <v>204</v>
      </c>
      <c r="BT1174">
        <f t="shared" si="1550"/>
        <v>246</v>
      </c>
      <c r="BV1174">
        <f t="shared" si="1537"/>
        <v>0</v>
      </c>
      <c r="BW1174">
        <f t="shared" si="1538"/>
        <v>0</v>
      </c>
      <c r="BX1174">
        <f t="shared" si="1539"/>
        <v>0</v>
      </c>
      <c r="BY1174">
        <f t="shared" si="1615"/>
        <v>1</v>
      </c>
    </row>
    <row r="1175" spans="1:77" x14ac:dyDescent="0.25">
      <c r="A1175" t="str">
        <f t="shared" si="1540"/>
        <v>37011</v>
      </c>
      <c r="D1175">
        <v>3</v>
      </c>
      <c r="E1175">
        <v>70</v>
      </c>
      <c r="F1175">
        <v>40.5</v>
      </c>
      <c r="G1175">
        <v>11</v>
      </c>
      <c r="H1175">
        <v>11.5</v>
      </c>
      <c r="I1175">
        <v>0</v>
      </c>
      <c r="J1175">
        <v>26</v>
      </c>
      <c r="K1175">
        <v>30</v>
      </c>
      <c r="L1175">
        <v>41.8</v>
      </c>
      <c r="M1175" s="115">
        <f t="shared" si="1524"/>
        <v>864.96</v>
      </c>
      <c r="N1175" s="7">
        <v>1647.5037394527276</v>
      </c>
      <c r="O1175" s="7">
        <v>1769.505282019556</v>
      </c>
      <c r="P1175" s="7">
        <v>2135.9</v>
      </c>
      <c r="Q1175" s="121" t="s">
        <v>392</v>
      </c>
      <c r="R1175">
        <v>1</v>
      </c>
      <c r="S1175">
        <v>1</v>
      </c>
      <c r="T1175">
        <v>1</v>
      </c>
      <c r="U1175" t="e">
        <f t="shared" si="1525"/>
        <v>#VALUE!</v>
      </c>
      <c r="V1175">
        <f t="shared" si="1526"/>
        <v>907</v>
      </c>
      <c r="W1175">
        <f t="shared" si="1527"/>
        <v>974</v>
      </c>
      <c r="X1175">
        <f t="shared" si="1528"/>
        <v>1175</v>
      </c>
      <c r="Y1175" t="e">
        <f t="shared" si="1601"/>
        <v>#VALUE!</v>
      </c>
      <c r="Z1175">
        <f t="shared" si="1602"/>
        <v>156</v>
      </c>
      <c r="AA1175">
        <f t="shared" si="1603"/>
        <v>168</v>
      </c>
      <c r="AB1175" s="8">
        <f t="shared" si="1604"/>
        <v>202</v>
      </c>
      <c r="AC1175" s="213" t="e">
        <f t="shared" si="1541"/>
        <v>#VALUE!</v>
      </c>
      <c r="AD1175" s="213">
        <f t="shared" si="1542"/>
        <v>0.19207424785678068</v>
      </c>
      <c r="AE1175" s="213">
        <f t="shared" si="1543"/>
        <v>0.22151584433041249</v>
      </c>
      <c r="AF1175" s="213">
        <f t="shared" si="1544"/>
        <v>0.31592469491044012</v>
      </c>
      <c r="AG1175" s="167">
        <f t="shared" si="1529"/>
        <v>3.969E-4</v>
      </c>
      <c r="AH1175" s="167">
        <f t="shared" si="1530"/>
        <v>1.7345999999999999</v>
      </c>
      <c r="AI1175" s="167">
        <f t="shared" si="1531"/>
        <v>4</v>
      </c>
      <c r="AJ1175" s="167">
        <f t="shared" si="1532"/>
        <v>5.7428799999999995E-4</v>
      </c>
      <c r="AK1175" s="115">
        <f t="shared" ref="AK1175:AM1175" si="1618">AK881*IF($G1175=10,1,IF($G1175=15,1,IF($G1175=20,1,(1-(($E1175-50)*0.005)))))</f>
        <v>248.4</v>
      </c>
      <c r="AL1175" s="7">
        <f t="shared" si="1618"/>
        <v>266.40000000000003</v>
      </c>
      <c r="AM1175" s="7">
        <f t="shared" si="1618"/>
        <v>322.2</v>
      </c>
      <c r="AN1175">
        <v>1</v>
      </c>
      <c r="AO1175">
        <v>1</v>
      </c>
      <c r="AP1175">
        <v>1</v>
      </c>
      <c r="AQ1175">
        <f t="shared" si="1534"/>
        <v>280</v>
      </c>
      <c r="AR1175">
        <f t="shared" si="1534"/>
        <v>300</v>
      </c>
      <c r="AS1175">
        <f t="shared" si="1588"/>
        <v>363</v>
      </c>
      <c r="AT1175">
        <f t="shared" si="1606"/>
        <v>120</v>
      </c>
      <c r="AU1175">
        <f t="shared" si="1607"/>
        <v>129</v>
      </c>
      <c r="AV1175" s="8">
        <f t="shared" si="1608"/>
        <v>156</v>
      </c>
      <c r="AW1175" s="213">
        <f t="shared" si="1546"/>
        <v>0.11600499755813</v>
      </c>
      <c r="AX1175" s="213">
        <f t="shared" si="1547"/>
        <v>0.13329019125147809</v>
      </c>
      <c r="AY1175" s="213">
        <f t="shared" si="1548"/>
        <v>0.19207424785678068</v>
      </c>
      <c r="AZ1175" s="119">
        <f t="shared" si="1562"/>
        <v>0.9</v>
      </c>
      <c r="BA1175" s="1">
        <v>6.3</v>
      </c>
      <c r="BB1175">
        <v>6.8</v>
      </c>
      <c r="BC1175">
        <v>9.1</v>
      </c>
      <c r="BE1175">
        <v>1272</v>
      </c>
      <c r="BG1175" s="123">
        <f t="shared" si="1535"/>
        <v>0.68</v>
      </c>
      <c r="BJ1175">
        <v>0</v>
      </c>
      <c r="BK1175">
        <v>12.8</v>
      </c>
      <c r="BL1175">
        <v>14.7</v>
      </c>
      <c r="BM1175">
        <v>21.85</v>
      </c>
      <c r="BO1175">
        <f t="shared" si="1552"/>
        <v>1</v>
      </c>
      <c r="BP1175">
        <f t="shared" si="1552"/>
        <v>1</v>
      </c>
      <c r="BQ1175">
        <f t="shared" si="1552"/>
        <v>1</v>
      </c>
      <c r="BR1175">
        <f t="shared" si="1536"/>
        <v>280</v>
      </c>
      <c r="BS1175">
        <f t="shared" si="1549"/>
        <v>300</v>
      </c>
      <c r="BT1175">
        <f t="shared" si="1550"/>
        <v>363</v>
      </c>
      <c r="BV1175">
        <f t="shared" si="1537"/>
        <v>0</v>
      </c>
      <c r="BW1175">
        <f t="shared" si="1538"/>
        <v>0</v>
      </c>
      <c r="BX1175">
        <f t="shared" si="1539"/>
        <v>0</v>
      </c>
      <c r="BY1175">
        <f t="shared" si="1615"/>
        <v>1</v>
      </c>
    </row>
    <row r="1176" spans="1:77" x14ac:dyDescent="0.25">
      <c r="A1176" t="str">
        <f t="shared" si="1540"/>
        <v>37015</v>
      </c>
      <c r="D1176">
        <v>3</v>
      </c>
      <c r="E1176">
        <v>70</v>
      </c>
      <c r="F1176">
        <v>40.5</v>
      </c>
      <c r="G1176">
        <v>15</v>
      </c>
      <c r="H1176">
        <v>16.5</v>
      </c>
      <c r="I1176">
        <v>0</v>
      </c>
      <c r="J1176">
        <v>26</v>
      </c>
      <c r="K1176">
        <v>30</v>
      </c>
      <c r="L1176">
        <v>42.4</v>
      </c>
      <c r="M1176" s="115">
        <f t="shared" si="1524"/>
        <v>1262.4000000000001</v>
      </c>
      <c r="N1176" s="7">
        <v>1395.33740436932</v>
      </c>
      <c r="O1176" s="7">
        <v>1496.2563490716184</v>
      </c>
      <c r="P1176" s="7">
        <v>2007.56</v>
      </c>
      <c r="Q1176" s="121" t="s">
        <v>392</v>
      </c>
      <c r="R1176">
        <v>1</v>
      </c>
      <c r="S1176">
        <v>1</v>
      </c>
      <c r="T1176">
        <v>1</v>
      </c>
      <c r="U1176" t="e">
        <f t="shared" si="1525"/>
        <v>#VALUE!</v>
      </c>
      <c r="V1176">
        <f t="shared" si="1526"/>
        <v>768</v>
      </c>
      <c r="W1176">
        <f t="shared" si="1527"/>
        <v>823</v>
      </c>
      <c r="X1176">
        <f t="shared" si="1528"/>
        <v>1105</v>
      </c>
      <c r="Y1176" t="e">
        <f t="shared" si="1601"/>
        <v>#VALUE!</v>
      </c>
      <c r="Z1176">
        <f t="shared" si="1602"/>
        <v>132</v>
      </c>
      <c r="AA1176">
        <f t="shared" si="1603"/>
        <v>142</v>
      </c>
      <c r="AB1176" s="8">
        <f t="shared" si="1604"/>
        <v>190</v>
      </c>
      <c r="AC1176" s="213" t="e">
        <f t="shared" si="1541"/>
        <v>#VALUE!</v>
      </c>
      <c r="AD1176" s="213">
        <f t="shared" si="1542"/>
        <v>8.9137253071405922E-2</v>
      </c>
      <c r="AE1176" s="213">
        <f t="shared" si="1543"/>
        <v>0.10291715694337182</v>
      </c>
      <c r="AF1176" s="213">
        <f t="shared" si="1544"/>
        <v>0.18264298380744259</v>
      </c>
      <c r="AG1176" s="167">
        <f t="shared" si="1529"/>
        <v>2.0829999999999999E-4</v>
      </c>
      <c r="AH1176" s="167">
        <f t="shared" si="1530"/>
        <v>1.724</v>
      </c>
      <c r="AI1176" s="167">
        <f t="shared" si="1531"/>
        <v>2</v>
      </c>
      <c r="AJ1176" s="167">
        <f t="shared" si="1532"/>
        <v>4.6182900000000003E-4</v>
      </c>
      <c r="AK1176" s="115">
        <f t="shared" ref="AK1176:AM1176" si="1619">AK882*IF($G1176=10,1,IF($G1176=15,1,IF($G1176=20,1,(1-(($E1176-50)*0.005)))))</f>
        <v>190.46915773046311</v>
      </c>
      <c r="AL1176" s="7">
        <f t="shared" si="1619"/>
        <v>204.24499885412456</v>
      </c>
      <c r="AM1176" s="7">
        <f t="shared" si="1619"/>
        <v>274.04000000000002</v>
      </c>
      <c r="AN1176">
        <v>1</v>
      </c>
      <c r="AO1176">
        <v>1</v>
      </c>
      <c r="AP1176">
        <v>1</v>
      </c>
      <c r="AQ1176">
        <f t="shared" si="1534"/>
        <v>215</v>
      </c>
      <c r="AR1176">
        <f t="shared" si="1534"/>
        <v>230</v>
      </c>
      <c r="AS1176">
        <f t="shared" si="1588"/>
        <v>309</v>
      </c>
      <c r="AT1176">
        <f t="shared" si="1606"/>
        <v>92</v>
      </c>
      <c r="AU1176">
        <f t="shared" si="1607"/>
        <v>99</v>
      </c>
      <c r="AV1176" s="8">
        <f t="shared" si="1608"/>
        <v>133</v>
      </c>
      <c r="AW1176" s="213">
        <f t="shared" si="1546"/>
        <v>4.3822991749213405E-2</v>
      </c>
      <c r="AX1176" s="213">
        <f t="shared" si="1547"/>
        <v>5.0617442668221047E-2</v>
      </c>
      <c r="AY1176" s="213">
        <f t="shared" si="1548"/>
        <v>9.0471221876229968E-2</v>
      </c>
      <c r="AZ1176" s="119">
        <f t="shared" si="1562"/>
        <v>0.7</v>
      </c>
      <c r="BA1176" s="1">
        <v>6</v>
      </c>
      <c r="BB1176">
        <v>6.7</v>
      </c>
      <c r="BC1176">
        <v>9</v>
      </c>
      <c r="BE1176">
        <v>1578</v>
      </c>
      <c r="BG1176" s="123">
        <f t="shared" si="1535"/>
        <v>0.8</v>
      </c>
      <c r="BJ1176">
        <v>0</v>
      </c>
      <c r="BK1176">
        <v>11.8</v>
      </c>
      <c r="BL1176">
        <v>13.7</v>
      </c>
      <c r="BM1176">
        <v>21.85</v>
      </c>
      <c r="BO1176">
        <f t="shared" si="1552"/>
        <v>1</v>
      </c>
      <c r="BP1176">
        <f t="shared" si="1552"/>
        <v>1</v>
      </c>
      <c r="BQ1176">
        <f t="shared" si="1552"/>
        <v>1</v>
      </c>
      <c r="BR1176">
        <f t="shared" si="1536"/>
        <v>215</v>
      </c>
      <c r="BS1176">
        <f t="shared" si="1549"/>
        <v>230</v>
      </c>
      <c r="BT1176">
        <f t="shared" si="1550"/>
        <v>309</v>
      </c>
      <c r="BV1176">
        <f t="shared" si="1537"/>
        <v>0</v>
      </c>
      <c r="BW1176">
        <f t="shared" si="1538"/>
        <v>0</v>
      </c>
      <c r="BX1176">
        <f t="shared" si="1539"/>
        <v>0</v>
      </c>
      <c r="BY1176">
        <f t="shared" si="1615"/>
        <v>1</v>
      </c>
    </row>
    <row r="1177" spans="1:77" x14ac:dyDescent="0.25">
      <c r="A1177" t="str">
        <f t="shared" si="1540"/>
        <v>37016</v>
      </c>
      <c r="D1177">
        <v>3</v>
      </c>
      <c r="E1177">
        <v>70</v>
      </c>
      <c r="F1177">
        <v>40.5</v>
      </c>
      <c r="G1177">
        <v>16</v>
      </c>
      <c r="H1177">
        <v>16.5</v>
      </c>
      <c r="I1177">
        <v>0</v>
      </c>
      <c r="J1177">
        <v>26</v>
      </c>
      <c r="K1177">
        <v>30</v>
      </c>
      <c r="L1177">
        <v>42.4</v>
      </c>
      <c r="M1177" s="115">
        <f t="shared" si="1524"/>
        <v>1229.44</v>
      </c>
      <c r="N1177" s="7">
        <v>2040.4331716148024</v>
      </c>
      <c r="O1177" s="7">
        <v>2188.0092071816284</v>
      </c>
      <c r="P1177" s="7">
        <v>2935.7</v>
      </c>
      <c r="Q1177" s="121" t="s">
        <v>392</v>
      </c>
      <c r="R1177">
        <v>1</v>
      </c>
      <c r="S1177">
        <v>1</v>
      </c>
      <c r="T1177">
        <v>1</v>
      </c>
      <c r="U1177" t="e">
        <f t="shared" si="1525"/>
        <v>#VALUE!</v>
      </c>
      <c r="V1177">
        <f t="shared" si="1526"/>
        <v>1123</v>
      </c>
      <c r="W1177">
        <f t="shared" si="1527"/>
        <v>1204</v>
      </c>
      <c r="X1177">
        <f t="shared" si="1528"/>
        <v>1616</v>
      </c>
      <c r="Y1177" t="e">
        <f t="shared" si="1601"/>
        <v>#VALUE!</v>
      </c>
      <c r="Z1177">
        <f t="shared" si="1602"/>
        <v>193</v>
      </c>
      <c r="AA1177">
        <f t="shared" si="1603"/>
        <v>207</v>
      </c>
      <c r="AB1177" s="8">
        <f t="shared" si="1604"/>
        <v>278</v>
      </c>
      <c r="AC1177" s="213" t="e">
        <f t="shared" si="1541"/>
        <v>#VALUE!</v>
      </c>
      <c r="AD1177" s="213">
        <f t="shared" si="1542"/>
        <v>0.54799515270033605</v>
      </c>
      <c r="AE1177" s="213">
        <f t="shared" si="1543"/>
        <v>0.62950922105719909</v>
      </c>
      <c r="AF1177" s="213">
        <f t="shared" si="1544"/>
        <v>1.1291109573653855</v>
      </c>
      <c r="AG1177" s="167">
        <f t="shared" si="1529"/>
        <v>2.0829999999999999E-4</v>
      </c>
      <c r="AH1177" s="167">
        <f t="shared" si="1530"/>
        <v>1.724</v>
      </c>
      <c r="AI1177" s="167">
        <f t="shared" si="1531"/>
        <v>4</v>
      </c>
      <c r="AJ1177" s="167">
        <f t="shared" si="1532"/>
        <v>1.392796E-3</v>
      </c>
      <c r="AK1177" s="115">
        <f t="shared" ref="AK1177:AM1177" si="1620">AK883*IF($G1177=10,1,IF($G1177=15,1,IF($G1177=20,1,(1-(($E1177-50)*0.005)))))</f>
        <v>280.8</v>
      </c>
      <c r="AL1177" s="7">
        <f t="shared" si="1620"/>
        <v>301.5</v>
      </c>
      <c r="AM1177" s="7">
        <f t="shared" si="1620"/>
        <v>405</v>
      </c>
      <c r="AN1177">
        <v>1</v>
      </c>
      <c r="AO1177">
        <v>1</v>
      </c>
      <c r="AP1177">
        <v>1</v>
      </c>
      <c r="AQ1177">
        <f t="shared" si="1534"/>
        <v>316</v>
      </c>
      <c r="AR1177">
        <f t="shared" si="1534"/>
        <v>340</v>
      </c>
      <c r="AS1177">
        <f t="shared" si="1588"/>
        <v>456</v>
      </c>
      <c r="AT1177">
        <f t="shared" si="1606"/>
        <v>136</v>
      </c>
      <c r="AU1177">
        <f t="shared" si="1607"/>
        <v>146</v>
      </c>
      <c r="AV1177" s="8">
        <f t="shared" si="1608"/>
        <v>196</v>
      </c>
      <c r="AW1177" s="213">
        <f t="shared" si="1546"/>
        <v>0.27410001231502079</v>
      </c>
      <c r="AX1177" s="213">
        <f t="shared" si="1547"/>
        <v>0.31540713574190515</v>
      </c>
      <c r="AY1177" s="213">
        <f t="shared" si="1548"/>
        <v>0.56499031858240756</v>
      </c>
      <c r="AZ1177" s="119">
        <f t="shared" si="1562"/>
        <v>1.4</v>
      </c>
      <c r="BA1177" s="1">
        <v>6</v>
      </c>
      <c r="BB1177">
        <v>6.7</v>
      </c>
      <c r="BC1177">
        <v>9</v>
      </c>
      <c r="BE1177">
        <v>1808</v>
      </c>
      <c r="BG1177" s="123">
        <f t="shared" si="1535"/>
        <v>0.68</v>
      </c>
      <c r="BJ1177">
        <v>0</v>
      </c>
      <c r="BK1177">
        <v>11.8</v>
      </c>
      <c r="BL1177">
        <v>13.7</v>
      </c>
      <c r="BM1177">
        <v>21.85</v>
      </c>
      <c r="BO1177">
        <f t="shared" si="1552"/>
        <v>1</v>
      </c>
      <c r="BP1177">
        <f t="shared" si="1552"/>
        <v>1</v>
      </c>
      <c r="BQ1177">
        <f t="shared" si="1552"/>
        <v>1</v>
      </c>
      <c r="BR1177">
        <f t="shared" si="1536"/>
        <v>316</v>
      </c>
      <c r="BS1177">
        <f t="shared" si="1549"/>
        <v>340</v>
      </c>
      <c r="BT1177">
        <f t="shared" si="1550"/>
        <v>456</v>
      </c>
      <c r="BV1177">
        <f t="shared" si="1537"/>
        <v>0</v>
      </c>
      <c r="BW1177">
        <f t="shared" si="1538"/>
        <v>0</v>
      </c>
      <c r="BX1177">
        <f t="shared" si="1539"/>
        <v>0</v>
      </c>
      <c r="BY1177">
        <f t="shared" si="1615"/>
        <v>1</v>
      </c>
    </row>
    <row r="1178" spans="1:77" x14ac:dyDescent="0.25">
      <c r="A1178" t="str">
        <f t="shared" si="1540"/>
        <v>37020</v>
      </c>
      <c r="D1178">
        <v>3</v>
      </c>
      <c r="E1178">
        <v>70</v>
      </c>
      <c r="F1178">
        <v>40.5</v>
      </c>
      <c r="G1178">
        <v>20</v>
      </c>
      <c r="H1178">
        <v>21.5</v>
      </c>
      <c r="I1178">
        <v>0</v>
      </c>
      <c r="J1178">
        <v>26</v>
      </c>
      <c r="K1178">
        <v>30</v>
      </c>
      <c r="L1178">
        <v>42.4</v>
      </c>
      <c r="M1178" s="115">
        <f t="shared" si="1524"/>
        <v>1761.6000000000001</v>
      </c>
      <c r="N1178" s="7">
        <v>1942.5718983039128</v>
      </c>
      <c r="O1178" s="7">
        <v>2086.4239348515057</v>
      </c>
      <c r="P1178" s="7">
        <v>2518.44</v>
      </c>
      <c r="Q1178" s="121" t="s">
        <v>392</v>
      </c>
      <c r="R1178">
        <v>1</v>
      </c>
      <c r="S1178">
        <v>1</v>
      </c>
      <c r="T1178">
        <v>1</v>
      </c>
      <c r="U1178" t="e">
        <f t="shared" si="1525"/>
        <v>#VALUE!</v>
      </c>
      <c r="V1178">
        <f t="shared" si="1526"/>
        <v>1069</v>
      </c>
      <c r="W1178">
        <f t="shared" si="1527"/>
        <v>1148</v>
      </c>
      <c r="X1178">
        <f t="shared" si="1528"/>
        <v>1386</v>
      </c>
      <c r="Y1178" t="e">
        <f t="shared" si="1601"/>
        <v>#VALUE!</v>
      </c>
      <c r="Z1178">
        <f t="shared" si="1602"/>
        <v>184</v>
      </c>
      <c r="AA1178">
        <f t="shared" si="1603"/>
        <v>197</v>
      </c>
      <c r="AB1178" s="8">
        <f t="shared" si="1604"/>
        <v>238</v>
      </c>
      <c r="AC1178" s="213" t="e">
        <f t="shared" si="1541"/>
        <v>#VALUE!</v>
      </c>
      <c r="AD1178" s="213">
        <f t="shared" si="1542"/>
        <v>0.13599536954725866</v>
      </c>
      <c r="AE1178" s="213">
        <f t="shared" si="1543"/>
        <v>0.15565296245595533</v>
      </c>
      <c r="AF1178" s="213">
        <f t="shared" si="1544"/>
        <v>0.22625626998772472</v>
      </c>
      <c r="AG1178" s="167">
        <f t="shared" si="1529"/>
        <v>1.2760000000000001E-4</v>
      </c>
      <c r="AH1178" s="167">
        <f t="shared" si="1530"/>
        <v>1.7219</v>
      </c>
      <c r="AI1178" s="167">
        <f t="shared" si="1531"/>
        <v>2</v>
      </c>
      <c r="AJ1178" s="167">
        <f t="shared" si="1532"/>
        <v>3.76611E-4</v>
      </c>
      <c r="AK1178" s="115">
        <f t="shared" ref="AK1178:AM1178" si="1621">AK884*IF($G1178=10,1,IF($G1178=15,1,IF($G1178=20,1,(1-(($E1178-50)*0.005)))))</f>
        <v>240.07166246887351</v>
      </c>
      <c r="AL1178" s="7">
        <f t="shared" si="1621"/>
        <v>257.84953601562182</v>
      </c>
      <c r="AM1178" s="7">
        <f t="shared" si="1621"/>
        <v>311.24</v>
      </c>
      <c r="AN1178">
        <v>1</v>
      </c>
      <c r="AO1178">
        <v>1</v>
      </c>
      <c r="AP1178">
        <v>1</v>
      </c>
      <c r="AQ1178">
        <f t="shared" si="1534"/>
        <v>270</v>
      </c>
      <c r="AR1178">
        <f t="shared" si="1534"/>
        <v>290</v>
      </c>
      <c r="AS1178">
        <f t="shared" si="1588"/>
        <v>351</v>
      </c>
      <c r="AT1178">
        <f t="shared" si="1606"/>
        <v>116</v>
      </c>
      <c r="AU1178">
        <f t="shared" si="1607"/>
        <v>125</v>
      </c>
      <c r="AV1178" s="8">
        <f t="shared" si="1608"/>
        <v>151</v>
      </c>
      <c r="AW1178" s="213">
        <f t="shared" si="1546"/>
        <v>5.4651760995638156E-2</v>
      </c>
      <c r="AX1178" s="213">
        <f t="shared" si="1547"/>
        <v>6.3342057147943234E-2</v>
      </c>
      <c r="AY1178" s="213">
        <f t="shared" si="1548"/>
        <v>9.2008937563316212E-2</v>
      </c>
      <c r="AZ1178" s="119">
        <f t="shared" si="1562"/>
        <v>0.9</v>
      </c>
      <c r="BA1178" s="1">
        <v>6</v>
      </c>
      <c r="BB1178">
        <v>6.7</v>
      </c>
      <c r="BC1178">
        <v>9</v>
      </c>
      <c r="BE1178">
        <v>2202</v>
      </c>
      <c r="BG1178" s="123">
        <f t="shared" si="1535"/>
        <v>0.8</v>
      </c>
      <c r="BJ1178">
        <v>0</v>
      </c>
      <c r="BK1178">
        <v>11.8</v>
      </c>
      <c r="BL1178">
        <v>13.7</v>
      </c>
      <c r="BM1178">
        <v>21.85</v>
      </c>
      <c r="BO1178">
        <f t="shared" si="1552"/>
        <v>1</v>
      </c>
      <c r="BP1178">
        <f t="shared" si="1552"/>
        <v>1</v>
      </c>
      <c r="BQ1178">
        <f t="shared" si="1552"/>
        <v>1</v>
      </c>
      <c r="BR1178">
        <f t="shared" si="1536"/>
        <v>270</v>
      </c>
      <c r="BS1178">
        <f t="shared" si="1549"/>
        <v>290</v>
      </c>
      <c r="BT1178">
        <f t="shared" si="1550"/>
        <v>351</v>
      </c>
      <c r="BV1178">
        <f t="shared" si="1537"/>
        <v>0</v>
      </c>
      <c r="BW1178">
        <f t="shared" si="1538"/>
        <v>0</v>
      </c>
      <c r="BX1178">
        <f t="shared" si="1539"/>
        <v>0</v>
      </c>
      <c r="BY1178">
        <f t="shared" si="1615"/>
        <v>1</v>
      </c>
    </row>
    <row r="1179" spans="1:77" x14ac:dyDescent="0.25">
      <c r="A1179" t="str">
        <f t="shared" si="1540"/>
        <v>37021</v>
      </c>
      <c r="D1179">
        <v>3</v>
      </c>
      <c r="E1179">
        <v>70</v>
      </c>
      <c r="F1179">
        <v>40.5</v>
      </c>
      <c r="G1179">
        <v>21</v>
      </c>
      <c r="H1179">
        <v>21.5</v>
      </c>
      <c r="I1179">
        <v>0</v>
      </c>
      <c r="J1179">
        <v>26</v>
      </c>
      <c r="K1179">
        <v>30</v>
      </c>
      <c r="L1179">
        <v>42.4</v>
      </c>
      <c r="M1179" s="115">
        <f t="shared" si="1524"/>
        <v>2033.6000000000001</v>
      </c>
      <c r="N1179" s="7">
        <v>2627.7848955664344</v>
      </c>
      <c r="O1179" s="7">
        <v>2817.8416357747774</v>
      </c>
      <c r="P1179" s="7">
        <v>3780.76</v>
      </c>
      <c r="Q1179" s="121" t="s">
        <v>392</v>
      </c>
      <c r="R1179">
        <v>1</v>
      </c>
      <c r="S1179">
        <v>1</v>
      </c>
      <c r="T1179">
        <v>1</v>
      </c>
      <c r="U1179" t="e">
        <f t="shared" si="1525"/>
        <v>#VALUE!</v>
      </c>
      <c r="V1179">
        <f t="shared" si="1526"/>
        <v>1446</v>
      </c>
      <c r="W1179">
        <f t="shared" si="1527"/>
        <v>1551</v>
      </c>
      <c r="X1179">
        <f t="shared" si="1528"/>
        <v>2081</v>
      </c>
      <c r="Y1179" t="e">
        <f t="shared" si="1601"/>
        <v>#VALUE!</v>
      </c>
      <c r="Z1179">
        <f t="shared" si="1602"/>
        <v>249</v>
      </c>
      <c r="AA1179">
        <f t="shared" si="1603"/>
        <v>267</v>
      </c>
      <c r="AB1179" s="8">
        <f t="shared" si="1604"/>
        <v>358</v>
      </c>
      <c r="AC1179" s="213" t="e">
        <f t="shared" si="1541"/>
        <v>#VALUE!</v>
      </c>
      <c r="AD1179" s="213">
        <f t="shared" si="1542"/>
        <v>0.3496065305681999</v>
      </c>
      <c r="AE1179" s="213">
        <f t="shared" si="1543"/>
        <v>0.40115737586791916</v>
      </c>
      <c r="AF1179" s="213">
        <f t="shared" si="1544"/>
        <v>0.71530142777774319</v>
      </c>
      <c r="AG1179" s="167">
        <f t="shared" si="1529"/>
        <v>1.2760000000000001E-4</v>
      </c>
      <c r="AH1179" s="167">
        <f t="shared" si="1530"/>
        <v>1.7219</v>
      </c>
      <c r="AI1179" s="167">
        <f t="shared" si="1531"/>
        <v>4</v>
      </c>
      <c r="AJ1179" s="167">
        <f t="shared" si="1532"/>
        <v>5.1420100000000005E-4</v>
      </c>
      <c r="AK1179" s="115">
        <f t="shared" ref="AK1179:AM1179" si="1622">AK885*IF($G1179=10,1,IF($G1179=15,1,IF($G1179=20,1,(1-(($E1179-50)*0.005)))))</f>
        <v>306.77600314098794</v>
      </c>
      <c r="AL1179" s="7">
        <f t="shared" si="1622"/>
        <v>328.96383412726533</v>
      </c>
      <c r="AM1179" s="7">
        <f t="shared" si="1622"/>
        <v>441.37800000000004</v>
      </c>
      <c r="AN1179">
        <v>1</v>
      </c>
      <c r="AO1179">
        <v>1</v>
      </c>
      <c r="AP1179">
        <v>1</v>
      </c>
      <c r="AQ1179">
        <f t="shared" si="1534"/>
        <v>345</v>
      </c>
      <c r="AR1179">
        <f t="shared" si="1534"/>
        <v>370</v>
      </c>
      <c r="AS1179">
        <f t="shared" si="1588"/>
        <v>497</v>
      </c>
      <c r="AT1179">
        <f t="shared" si="1606"/>
        <v>148</v>
      </c>
      <c r="AU1179">
        <f t="shared" si="1607"/>
        <v>159</v>
      </c>
      <c r="AV1179" s="8">
        <f t="shared" si="1608"/>
        <v>214</v>
      </c>
      <c r="AW1179" s="213">
        <f t="shared" si="1546"/>
        <v>0.12555494897058514</v>
      </c>
      <c r="AX1179" s="213">
        <f t="shared" si="1547"/>
        <v>0.14456631707503761</v>
      </c>
      <c r="AY1179" s="213">
        <f t="shared" si="1548"/>
        <v>0.25941236909997784</v>
      </c>
      <c r="AZ1179" s="119">
        <f t="shared" si="1562"/>
        <v>1.9</v>
      </c>
      <c r="BA1179" s="1">
        <v>6</v>
      </c>
      <c r="BB1179">
        <v>6.7</v>
      </c>
      <c r="BC1179">
        <v>9</v>
      </c>
      <c r="BE1179">
        <v>2542</v>
      </c>
      <c r="BG1179" s="123">
        <f t="shared" si="1535"/>
        <v>0.8</v>
      </c>
      <c r="BJ1179">
        <v>0</v>
      </c>
      <c r="BK1179">
        <v>11.8</v>
      </c>
      <c r="BL1179">
        <v>13.7</v>
      </c>
      <c r="BM1179">
        <v>21.85</v>
      </c>
      <c r="BO1179">
        <f t="shared" si="1552"/>
        <v>1</v>
      </c>
      <c r="BP1179">
        <f t="shared" si="1552"/>
        <v>1</v>
      </c>
      <c r="BQ1179">
        <f t="shared" si="1552"/>
        <v>1</v>
      </c>
      <c r="BR1179">
        <f t="shared" si="1536"/>
        <v>345</v>
      </c>
      <c r="BS1179">
        <f t="shared" si="1549"/>
        <v>370</v>
      </c>
      <c r="BT1179">
        <f t="shared" si="1550"/>
        <v>497</v>
      </c>
      <c r="BV1179">
        <f t="shared" si="1537"/>
        <v>0</v>
      </c>
      <c r="BW1179">
        <f t="shared" si="1538"/>
        <v>0</v>
      </c>
      <c r="BX1179">
        <f t="shared" si="1539"/>
        <v>0</v>
      </c>
      <c r="BY1179">
        <f t="shared" si="1615"/>
        <v>1</v>
      </c>
    </row>
    <row r="1180" spans="1:77" x14ac:dyDescent="0.25">
      <c r="A1180" t="str">
        <f t="shared" si="1540"/>
        <v>37010</v>
      </c>
      <c r="D1180">
        <v>3</v>
      </c>
      <c r="E1180">
        <v>70</v>
      </c>
      <c r="F1180">
        <v>40.5</v>
      </c>
      <c r="G1180">
        <v>10</v>
      </c>
      <c r="H1180">
        <v>11.5</v>
      </c>
      <c r="I1180">
        <v>0</v>
      </c>
      <c r="J1180">
        <v>26</v>
      </c>
      <c r="K1180">
        <v>30</v>
      </c>
      <c r="L1180">
        <v>42.4</v>
      </c>
      <c r="M1180" s="115">
        <f t="shared" ref="M1180:M1243" si="1623">IF($N1180-($BE1180*$BG1180)&gt;100,$BE1180*$BG1180,$N1180-95)</f>
        <v>1010.7</v>
      </c>
      <c r="N1180" s="7">
        <v>1395.6272192501513</v>
      </c>
      <c r="O1180" s="7">
        <v>1501.3000140389001</v>
      </c>
      <c r="P1180" s="7">
        <v>1828.08</v>
      </c>
      <c r="Q1180" s="121" t="s">
        <v>392</v>
      </c>
      <c r="R1180">
        <v>1</v>
      </c>
      <c r="S1180">
        <v>1</v>
      </c>
      <c r="T1180">
        <v>1</v>
      </c>
      <c r="U1180" t="e">
        <f t="shared" ref="U1180:U1243" si="1624">ROUND(M1180*POWER(CF_heat,Q1180),0)</f>
        <v>#VALUE!</v>
      </c>
      <c r="V1180">
        <f t="shared" ref="V1180:V1243" si="1625">ROUND(N1180*POWER(CF_heat,R1180),0)</f>
        <v>768</v>
      </c>
      <c r="W1180">
        <f t="shared" ref="W1180:W1243" si="1626">ROUND(O1180*POWER(CF_heat,S1180),0)</f>
        <v>826</v>
      </c>
      <c r="X1180">
        <f t="shared" ref="X1180:X1243" si="1627">ROUND(P1180*POWER(CF_heat,T1180),0)</f>
        <v>1006</v>
      </c>
      <c r="Y1180" t="e">
        <f t="shared" si="1601"/>
        <v>#VALUE!</v>
      </c>
      <c r="Z1180">
        <f t="shared" si="1602"/>
        <v>132</v>
      </c>
      <c r="AA1180">
        <f t="shared" si="1603"/>
        <v>142</v>
      </c>
      <c r="AB1180" s="8">
        <f t="shared" si="1604"/>
        <v>173</v>
      </c>
      <c r="AC1180" s="213" t="e">
        <f t="shared" si="1541"/>
        <v>#VALUE!</v>
      </c>
      <c r="AD1180" s="213">
        <f t="shared" si="1542"/>
        <v>8.3349774256115658E-2</v>
      </c>
      <c r="AE1180" s="213">
        <f t="shared" si="1543"/>
        <v>9.599879021478798E-2</v>
      </c>
      <c r="AF1180" s="213">
        <f t="shared" si="1544"/>
        <v>0.14071500898495728</v>
      </c>
      <c r="AG1180" s="167">
        <f t="shared" ref="AG1180:AG1243" si="1628">IF($G1180=$CO$103,CP$103,IF($G1180=$CO$104,CP$104,IF($G1180=$CO$105,CP$105,IF($G1180=$CO$107,CP$107,IF($G1180=$CO$108,CP$108,IF($G1180=$CO$109,CP$109,IF($G1180=$CO$111,CP$111,IF($G1180=$CO$112,CP$112,IF($G1180=$CO$113,CP$113,IF($G1180=$CO$115,CP$115,IF($G1180=$CO$116,CP$116,IF($G1180=$CO$117,CP$117,IF($G1180=$CO$119,CP$119,IF($G1180=$CO$120,CP$120,))))))))))))))</f>
        <v>3.969E-4</v>
      </c>
      <c r="AH1180" s="167">
        <f t="shared" ref="AH1180:AH1243" si="1629">IF($G1180=$CO$103,CQ$103,IF($G1180=$CO$104,CQ$104,IF($G1180=$CO$105,CQ$105,IF($G1180=$CO$107,CQ$107,IF($G1180=$CO$108,CQ$108,IF($G1180=$CO$109,CQ$109,IF($G1180=$CO$111,CQ$111,IF($G1180=$CO$112,CQ$112,IF($G1180=$CO$113,CQ$113,IF($G1180=$CO$115,CQ$115,IF($G1180=$CO$116,CQ$116,IF($G1180=$CO$117,CQ$117,IF($G1180=$CO$119,CQ$119,IF($G1180=$CO$120,CQ$120,))))))))))))))</f>
        <v>1.7345999999999999</v>
      </c>
      <c r="AI1180" s="167">
        <f t="shared" ref="AI1180:AI1243" si="1630">IF($G1180=$CO$103,CR$103,IF($G1180=$CO$104,CR$104,IF($G1180=$CO$105,CR$105,IF($G1180=$CO$107,CR$107,IF($G1180=$CO$108,CR$108,IF($G1180=$CO$109,CR$109,IF($G1180=$CO$111,CR$111,IF($G1180=$CO$112,CR$112,IF($G1180=$CO$113,CR$113,IF($G1180=$CO$115,CR$115,IF($G1180=$CO$116,CR$116,IF($G1180=$CO$117,CR$117,IF($G1180=$CO$119,CR$119,IF($G1180=$CO$120,CR$120,))))))))))))))</f>
        <v>2</v>
      </c>
      <c r="AJ1180" s="167">
        <f t="shared" ref="AJ1180:AJ1243" si="1631">IF($G1180=$CO$103,CS$103,IF($G1180=$CO$104,CS$104,IF($G1180=$CO$105,CS$105,IF($G1180=$CO$107,CS$107,IF($G1180=$CO$108,CS$108,IF($G1180=$CO$109,CS$109,IF($G1180=$CO$111,CS$111,IF($G1180=$CO$112,CS$112,IF($G1180=$CO$113,CS$113,IF($G1180=$CO$115,CS$115,IF($G1180=$CO$116,CS$116,IF($G1180=$CO$117,CS$117,IF($G1180=$CO$119,CS$119,IF($G1180=$CO$120,CS$120,))))))))))))))</f>
        <v>3.6734700000000002E-4</v>
      </c>
      <c r="AK1180" s="115">
        <f t="shared" ref="AK1180:AM1180" si="1632">AK886*IF($G1180=10,1,IF($G1180=15,1,IF($G1180=20,1,(1-(($E1180-50)*0.005)))))</f>
        <v>193.48593193227777</v>
      </c>
      <c r="AL1180" s="7">
        <f t="shared" si="1632"/>
        <v>208.13611852764589</v>
      </c>
      <c r="AM1180" s="7">
        <f t="shared" si="1632"/>
        <v>253.44</v>
      </c>
      <c r="AN1180">
        <v>1</v>
      </c>
      <c r="AO1180">
        <v>1</v>
      </c>
      <c r="AP1180">
        <v>1</v>
      </c>
      <c r="AQ1180">
        <f t="shared" ref="AQ1180:AR1243" si="1633">ROUND(AK1180*POWER(CF_cool,AN1180),0)</f>
        <v>218</v>
      </c>
      <c r="AR1180">
        <f t="shared" si="1633"/>
        <v>234</v>
      </c>
      <c r="AS1180">
        <f t="shared" si="1588"/>
        <v>285</v>
      </c>
      <c r="AT1180">
        <f t="shared" si="1606"/>
        <v>94</v>
      </c>
      <c r="AU1180">
        <f t="shared" si="1607"/>
        <v>101</v>
      </c>
      <c r="AV1180" s="8">
        <f t="shared" si="1608"/>
        <v>123</v>
      </c>
      <c r="AW1180" s="213">
        <f t="shared" si="1546"/>
        <v>4.3254176800245799E-2</v>
      </c>
      <c r="AX1180" s="213">
        <f t="shared" si="1547"/>
        <v>4.9686674646110679E-2</v>
      </c>
      <c r="AY1180" s="213">
        <f t="shared" si="1548"/>
        <v>7.2710144297663856E-2</v>
      </c>
      <c r="AZ1180" s="119">
        <f t="shared" si="1562"/>
        <v>0.5</v>
      </c>
      <c r="BA1180" s="1">
        <v>6.7</v>
      </c>
      <c r="BB1180">
        <v>7.4</v>
      </c>
      <c r="BC1180">
        <v>10.3</v>
      </c>
      <c r="BE1180">
        <v>1123</v>
      </c>
      <c r="BG1180" s="123">
        <f t="shared" ref="BG1180:BG1243" si="1634">IF(G1180=10,0.9,IF(G1180=11,0.68,IF(G1180=15,0.8,IF(G1180=16,0.68,IF(G1180=20,0.8,IF(G1180=21,0.8))))))</f>
        <v>0.9</v>
      </c>
      <c r="BJ1180">
        <v>0</v>
      </c>
      <c r="BK1180">
        <v>12.5</v>
      </c>
      <c r="BL1180">
        <v>14.7</v>
      </c>
      <c r="BM1180">
        <v>21.85</v>
      </c>
      <c r="BO1180">
        <f t="shared" si="1552"/>
        <v>1</v>
      </c>
      <c r="BP1180">
        <f t="shared" si="1552"/>
        <v>1</v>
      </c>
      <c r="BQ1180">
        <f t="shared" si="1552"/>
        <v>1</v>
      </c>
      <c r="BR1180">
        <f t="shared" ref="BR1180:BR1243" si="1635">AQ1180/BO1180</f>
        <v>218</v>
      </c>
      <c r="BS1180">
        <f t="shared" si="1549"/>
        <v>234</v>
      </c>
      <c r="BT1180">
        <f t="shared" si="1550"/>
        <v>285</v>
      </c>
      <c r="BV1180">
        <f t="shared" ref="BV1180:BV1243" si="1636">BR1180-AQ1180</f>
        <v>0</v>
      </c>
      <c r="BW1180">
        <f t="shared" ref="BW1180:BW1243" si="1637">BS1180-AR1180</f>
        <v>0</v>
      </c>
      <c r="BX1180">
        <f t="shared" ref="BX1180:BX1243" si="1638">BT1180-AS1180</f>
        <v>0</v>
      </c>
      <c r="BY1180">
        <f t="shared" si="1615"/>
        <v>1</v>
      </c>
    </row>
    <row r="1181" spans="1:77" x14ac:dyDescent="0.25">
      <c r="A1181" t="str">
        <f t="shared" ref="A1181:A1244" si="1639">CONCATENATE(D1181,E1181,G1181)</f>
        <v>37011</v>
      </c>
      <c r="D1181">
        <v>3</v>
      </c>
      <c r="E1181">
        <v>70</v>
      </c>
      <c r="F1181">
        <v>40.5</v>
      </c>
      <c r="G1181">
        <v>11</v>
      </c>
      <c r="H1181">
        <v>11.5</v>
      </c>
      <c r="I1181">
        <v>0</v>
      </c>
      <c r="J1181">
        <v>26</v>
      </c>
      <c r="K1181">
        <v>30</v>
      </c>
      <c r="L1181">
        <v>42.4</v>
      </c>
      <c r="M1181" s="115">
        <f t="shared" si="1623"/>
        <v>973.08</v>
      </c>
      <c r="N1181" s="7">
        <v>1893.6336235985709</v>
      </c>
      <c r="O1181" s="7">
        <v>2037.0140009310799</v>
      </c>
      <c r="P1181" s="7">
        <v>2480.4</v>
      </c>
      <c r="Q1181" s="121" t="s">
        <v>392</v>
      </c>
      <c r="R1181">
        <v>1</v>
      </c>
      <c r="S1181">
        <v>1</v>
      </c>
      <c r="T1181">
        <v>1</v>
      </c>
      <c r="U1181" t="e">
        <f t="shared" si="1624"/>
        <v>#VALUE!</v>
      </c>
      <c r="V1181">
        <f t="shared" si="1625"/>
        <v>1042</v>
      </c>
      <c r="W1181">
        <f t="shared" si="1626"/>
        <v>1121</v>
      </c>
      <c r="X1181">
        <f t="shared" si="1627"/>
        <v>1365</v>
      </c>
      <c r="Y1181" t="e">
        <f t="shared" si="1601"/>
        <v>#VALUE!</v>
      </c>
      <c r="Z1181">
        <f t="shared" si="1602"/>
        <v>179</v>
      </c>
      <c r="AA1181">
        <f t="shared" si="1603"/>
        <v>193</v>
      </c>
      <c r="AB1181" s="8">
        <f t="shared" si="1604"/>
        <v>235</v>
      </c>
      <c r="AC1181" s="213" t="e">
        <f t="shared" ref="AC1181:AC1244" si="1640">(($AG1181*(Y1181^$AH1181)*((($F1181-14.4)*$AI1181)/100))+($AJ1181*(Y1181^2)))*0.0098</f>
        <v>#VALUE!</v>
      </c>
      <c r="AD1181" s="213">
        <f t="shared" ref="AD1181:AD1244" si="1641">(($AG1181*(Z1181^$AH1181)*((($E1181-14.4)*$AI1181)/100))+($AJ1181*(Z1181^2)))*0.0098</f>
        <v>0.2502860198385799</v>
      </c>
      <c r="AE1181" s="213">
        <f t="shared" ref="AE1181:AE1244" si="1642">(($AG1181*(AA1181^$AH1181)*((($E1181-14.4)*$AI1181)/100))+($AJ1181*(AA1181^2)))*0.0098</f>
        <v>0.28935864246468557</v>
      </c>
      <c r="AF1181" s="213">
        <f t="shared" ref="AF1181:AF1244" si="1643">(($AG1181*(AB1181^$AH1181)*((($E1181-14.4)*$AI1181)/100))+($AJ1181*(AB1181^2)))*0.0098</f>
        <v>0.42298258694240798</v>
      </c>
      <c r="AG1181" s="167">
        <f t="shared" si="1628"/>
        <v>3.969E-4</v>
      </c>
      <c r="AH1181" s="167">
        <f t="shared" si="1629"/>
        <v>1.7345999999999999</v>
      </c>
      <c r="AI1181" s="167">
        <f t="shared" si="1630"/>
        <v>4</v>
      </c>
      <c r="AJ1181" s="167">
        <f t="shared" si="1631"/>
        <v>5.7428799999999995E-4</v>
      </c>
      <c r="AK1181" s="115">
        <f t="shared" ref="AK1181:AM1181" si="1644">AK887*IF($G1181=10,1,IF($G1181=15,1,IF($G1181=20,1,(1-(($E1181-50)*0.005)))))</f>
        <v>285.44671719440868</v>
      </c>
      <c r="AL1181" s="7">
        <f t="shared" si="1644"/>
        <v>307.05990440740487</v>
      </c>
      <c r="AM1181" s="7">
        <f t="shared" si="1644"/>
        <v>373.89600000000002</v>
      </c>
      <c r="AN1181">
        <v>1</v>
      </c>
      <c r="AO1181">
        <v>1</v>
      </c>
      <c r="AP1181">
        <v>1</v>
      </c>
      <c r="AQ1181">
        <f t="shared" si="1633"/>
        <v>321</v>
      </c>
      <c r="AR1181">
        <f t="shared" si="1633"/>
        <v>346</v>
      </c>
      <c r="AS1181">
        <f t="shared" si="1588"/>
        <v>421</v>
      </c>
      <c r="AT1181">
        <f t="shared" si="1606"/>
        <v>138</v>
      </c>
      <c r="AU1181">
        <f t="shared" si="1607"/>
        <v>149</v>
      </c>
      <c r="AV1181" s="8">
        <f t="shared" si="1608"/>
        <v>181</v>
      </c>
      <c r="AW1181" s="213">
        <f t="shared" ref="AW1181:AW1244" si="1645">(($AG1181*(AT1181^$AH1181)*((($E1181-14.4)*$AI1181)/100))+($AJ1181*(AT1181^2)))*0.0098</f>
        <v>0.1517329834891927</v>
      </c>
      <c r="AX1181" s="213">
        <f t="shared" ref="AX1181:AX1244" si="1646">(($AG1181*(AU1181^$AH1181)*((($E1181-14.4)*$AI1181)/100))+($AJ1181*(AU1181^2)))*0.0098</f>
        <v>0.17583988235037434</v>
      </c>
      <c r="AY1181" s="213">
        <f t="shared" ref="AY1181:AY1244" si="1647">(($AG1181*(AV1181^$AH1181)*((($E1181-14.4)*$AI1181)/100))+($AJ1181*(AV1181^2)))*0.0098</f>
        <v>0.25569962197154211</v>
      </c>
      <c r="AZ1181" s="119">
        <f t="shared" si="1562"/>
        <v>0.9</v>
      </c>
      <c r="BA1181" s="1">
        <v>6.7</v>
      </c>
      <c r="BB1181">
        <v>7.4</v>
      </c>
      <c r="BC1181">
        <v>10.3</v>
      </c>
      <c r="BE1181">
        <v>1431</v>
      </c>
      <c r="BG1181" s="123">
        <f t="shared" si="1634"/>
        <v>0.68</v>
      </c>
      <c r="BJ1181">
        <v>0</v>
      </c>
      <c r="BK1181">
        <v>12.5</v>
      </c>
      <c r="BL1181">
        <v>14.7</v>
      </c>
      <c r="BM1181">
        <v>21.85</v>
      </c>
      <c r="BO1181">
        <f t="shared" si="1552"/>
        <v>1</v>
      </c>
      <c r="BP1181">
        <f t="shared" si="1552"/>
        <v>1</v>
      </c>
      <c r="BQ1181">
        <f t="shared" si="1552"/>
        <v>1</v>
      </c>
      <c r="BR1181">
        <f t="shared" si="1635"/>
        <v>321</v>
      </c>
      <c r="BS1181">
        <f t="shared" ref="BS1181:BS1244" si="1648">AR1181/BP1181</f>
        <v>346</v>
      </c>
      <c r="BT1181">
        <f t="shared" ref="BT1181:BT1244" si="1649">AS1181/BQ1181</f>
        <v>421</v>
      </c>
      <c r="BV1181">
        <f t="shared" si="1636"/>
        <v>0</v>
      </c>
      <c r="BW1181">
        <f t="shared" si="1637"/>
        <v>0</v>
      </c>
      <c r="BX1181">
        <f t="shared" si="1638"/>
        <v>0</v>
      </c>
      <c r="BY1181">
        <f t="shared" si="1615"/>
        <v>1</v>
      </c>
    </row>
    <row r="1182" spans="1:77" x14ac:dyDescent="0.25">
      <c r="A1182" t="str">
        <f t="shared" si="1639"/>
        <v>37015</v>
      </c>
      <c r="D1182">
        <v>3</v>
      </c>
      <c r="E1182">
        <v>70</v>
      </c>
      <c r="F1182">
        <v>40.5</v>
      </c>
      <c r="G1182">
        <v>15</v>
      </c>
      <c r="H1182">
        <v>16.5</v>
      </c>
      <c r="I1182">
        <v>0</v>
      </c>
      <c r="J1182">
        <v>26</v>
      </c>
      <c r="K1182">
        <v>30</v>
      </c>
      <c r="L1182">
        <v>43.3</v>
      </c>
      <c r="M1182" s="115">
        <f t="shared" si="1623"/>
        <v>1420</v>
      </c>
      <c r="N1182" s="7">
        <v>1597.9167676946356</v>
      </c>
      <c r="O1182" s="7">
        <v>1711.9130538160239</v>
      </c>
      <c r="P1182" s="7">
        <v>2331.36</v>
      </c>
      <c r="Q1182" s="121" t="s">
        <v>392</v>
      </c>
      <c r="R1182">
        <v>1</v>
      </c>
      <c r="S1182">
        <v>1</v>
      </c>
      <c r="T1182">
        <v>1</v>
      </c>
      <c r="U1182" t="e">
        <f t="shared" si="1624"/>
        <v>#VALUE!</v>
      </c>
      <c r="V1182">
        <f t="shared" si="1625"/>
        <v>879</v>
      </c>
      <c r="W1182">
        <f t="shared" si="1626"/>
        <v>942</v>
      </c>
      <c r="X1182">
        <f t="shared" si="1627"/>
        <v>1283</v>
      </c>
      <c r="Y1182" t="e">
        <f t="shared" si="1601"/>
        <v>#VALUE!</v>
      </c>
      <c r="Z1182">
        <f t="shared" si="1602"/>
        <v>151</v>
      </c>
      <c r="AA1182">
        <f t="shared" si="1603"/>
        <v>162</v>
      </c>
      <c r="AB1182" s="8">
        <f t="shared" si="1604"/>
        <v>221</v>
      </c>
      <c r="AC1182" s="213" t="e">
        <f t="shared" si="1640"/>
        <v>#VALUE!</v>
      </c>
      <c r="AD1182" s="213">
        <f t="shared" si="1641"/>
        <v>0.11615474390172281</v>
      </c>
      <c r="AE1182" s="213">
        <f t="shared" si="1642"/>
        <v>0.13340767060321235</v>
      </c>
      <c r="AF1182" s="213">
        <f t="shared" si="1643"/>
        <v>0.24603986729308452</v>
      </c>
      <c r="AG1182" s="167">
        <f t="shared" si="1628"/>
        <v>2.0829999999999999E-4</v>
      </c>
      <c r="AH1182" s="167">
        <f t="shared" si="1629"/>
        <v>1.724</v>
      </c>
      <c r="AI1182" s="167">
        <f t="shared" si="1630"/>
        <v>2</v>
      </c>
      <c r="AJ1182" s="167">
        <f t="shared" si="1631"/>
        <v>4.6182900000000003E-4</v>
      </c>
      <c r="AK1182" s="115">
        <f t="shared" ref="AK1182:AM1182" si="1650">AK888*IF($G1182=10,1,IF($G1182=15,1,IF($G1182=20,1,(1-(($E1182-50)*0.005)))))</f>
        <v>218.12205414485143</v>
      </c>
      <c r="AL1182" s="7">
        <f t="shared" si="1650"/>
        <v>233.68300487544244</v>
      </c>
      <c r="AM1182" s="7">
        <f t="shared" si="1650"/>
        <v>318.24</v>
      </c>
      <c r="AN1182">
        <v>1</v>
      </c>
      <c r="AO1182">
        <v>1</v>
      </c>
      <c r="AP1182">
        <v>1</v>
      </c>
      <c r="AQ1182">
        <f t="shared" si="1633"/>
        <v>246</v>
      </c>
      <c r="AR1182">
        <f t="shared" si="1633"/>
        <v>263</v>
      </c>
      <c r="AS1182">
        <f t="shared" si="1588"/>
        <v>358</v>
      </c>
      <c r="AT1182">
        <f t="shared" si="1606"/>
        <v>106</v>
      </c>
      <c r="AU1182">
        <f t="shared" si="1607"/>
        <v>113</v>
      </c>
      <c r="AV1182" s="8">
        <f t="shared" si="1608"/>
        <v>154</v>
      </c>
      <c r="AW1182" s="213">
        <f t="shared" si="1645"/>
        <v>5.7894496702787075E-2</v>
      </c>
      <c r="AX1182" s="213">
        <f t="shared" si="1646"/>
        <v>6.5653423466304872E-2</v>
      </c>
      <c r="AY1182" s="213">
        <f t="shared" si="1647"/>
        <v>0.12074302331231061</v>
      </c>
      <c r="AZ1182" s="119">
        <f t="shared" si="1562"/>
        <v>0.7</v>
      </c>
      <c r="BA1182" s="1">
        <v>7</v>
      </c>
      <c r="BB1182">
        <v>7.7</v>
      </c>
      <c r="BC1182">
        <v>10.7</v>
      </c>
      <c r="BE1182">
        <v>1775</v>
      </c>
      <c r="BG1182" s="123">
        <f t="shared" si="1634"/>
        <v>0.8</v>
      </c>
      <c r="BJ1182">
        <v>0</v>
      </c>
      <c r="BK1182">
        <v>11.3</v>
      </c>
      <c r="BL1182">
        <v>13.2</v>
      </c>
      <c r="BM1182">
        <v>21.85</v>
      </c>
      <c r="BO1182">
        <f t="shared" ref="BO1182:BQ1213" si="1651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182">
        <f t="shared" si="1651"/>
        <v>1</v>
      </c>
      <c r="BQ1182">
        <f t="shared" si="1651"/>
        <v>1</v>
      </c>
      <c r="BR1182">
        <f t="shared" si="1635"/>
        <v>246</v>
      </c>
      <c r="BS1182">
        <f t="shared" si="1648"/>
        <v>263</v>
      </c>
      <c r="BT1182">
        <f t="shared" si="1649"/>
        <v>358</v>
      </c>
      <c r="BV1182">
        <f t="shared" si="1636"/>
        <v>0</v>
      </c>
      <c r="BW1182">
        <f t="shared" si="1637"/>
        <v>0</v>
      </c>
      <c r="BX1182">
        <f t="shared" si="1638"/>
        <v>0</v>
      </c>
      <c r="BY1182">
        <f t="shared" si="1615"/>
        <v>1</v>
      </c>
    </row>
    <row r="1183" spans="1:77" x14ac:dyDescent="0.25">
      <c r="A1183" t="str">
        <f t="shared" si="1639"/>
        <v>37016</v>
      </c>
      <c r="D1183">
        <v>3</v>
      </c>
      <c r="E1183">
        <v>70</v>
      </c>
      <c r="F1183">
        <v>40.5</v>
      </c>
      <c r="G1183">
        <v>16</v>
      </c>
      <c r="H1183">
        <v>16.5</v>
      </c>
      <c r="I1183">
        <v>0</v>
      </c>
      <c r="J1183">
        <v>26</v>
      </c>
      <c r="K1183">
        <v>30</v>
      </c>
      <c r="L1183">
        <v>43.3</v>
      </c>
      <c r="M1183" s="115">
        <f t="shared" si="1623"/>
        <v>1383.1200000000001</v>
      </c>
      <c r="N1183" s="7">
        <v>2336.669516687492</v>
      </c>
      <c r="O1183" s="7">
        <v>2503.3688418217644</v>
      </c>
      <c r="P1183" s="7">
        <v>3409.2</v>
      </c>
      <c r="Q1183" s="121" t="s">
        <v>392</v>
      </c>
      <c r="R1183">
        <v>1</v>
      </c>
      <c r="S1183">
        <v>1</v>
      </c>
      <c r="T1183">
        <v>1</v>
      </c>
      <c r="U1183" t="e">
        <f t="shared" si="1624"/>
        <v>#VALUE!</v>
      </c>
      <c r="V1183">
        <f t="shared" si="1625"/>
        <v>1286</v>
      </c>
      <c r="W1183">
        <f t="shared" si="1626"/>
        <v>1378</v>
      </c>
      <c r="X1183">
        <f t="shared" si="1627"/>
        <v>1876</v>
      </c>
      <c r="Y1183" t="e">
        <f t="shared" si="1601"/>
        <v>#VALUE!</v>
      </c>
      <c r="Z1183">
        <f t="shared" si="1602"/>
        <v>221</v>
      </c>
      <c r="AA1183">
        <f t="shared" si="1603"/>
        <v>237</v>
      </c>
      <c r="AB1183" s="8">
        <f t="shared" si="1604"/>
        <v>323</v>
      </c>
      <c r="AC1183" s="213" t="e">
        <f t="shared" si="1640"/>
        <v>#VALUE!</v>
      </c>
      <c r="AD1183" s="213">
        <f t="shared" si="1641"/>
        <v>0.71662879135456892</v>
      </c>
      <c r="AE1183" s="213">
        <f t="shared" si="1642"/>
        <v>0.82305205185167563</v>
      </c>
      <c r="AF1183" s="213">
        <f t="shared" si="1643"/>
        <v>1.5201708064254629</v>
      </c>
      <c r="AG1183" s="167">
        <f t="shared" si="1628"/>
        <v>2.0829999999999999E-4</v>
      </c>
      <c r="AH1183" s="167">
        <f t="shared" si="1629"/>
        <v>1.724</v>
      </c>
      <c r="AI1183" s="167">
        <f t="shared" si="1630"/>
        <v>4</v>
      </c>
      <c r="AJ1183" s="167">
        <f t="shared" si="1631"/>
        <v>1.392796E-3</v>
      </c>
      <c r="AK1183" s="115">
        <f t="shared" ref="AK1183:AM1183" si="1652">AK889*IF($G1183=10,1,IF($G1183=15,1,IF($G1183=20,1,(1-(($E1183-50)*0.005)))))</f>
        <v>322.00144870931126</v>
      </c>
      <c r="AL1183" s="7">
        <f t="shared" si="1652"/>
        <v>344.97321421091897</v>
      </c>
      <c r="AM1183" s="7">
        <f t="shared" si="1652"/>
        <v>469.8</v>
      </c>
      <c r="AN1183">
        <v>1</v>
      </c>
      <c r="AO1183">
        <v>1</v>
      </c>
      <c r="AP1183">
        <v>1</v>
      </c>
      <c r="AQ1183">
        <f t="shared" si="1633"/>
        <v>363</v>
      </c>
      <c r="AR1183">
        <f t="shared" si="1633"/>
        <v>389</v>
      </c>
      <c r="AS1183">
        <f t="shared" si="1588"/>
        <v>529</v>
      </c>
      <c r="AT1183">
        <f t="shared" si="1606"/>
        <v>156</v>
      </c>
      <c r="AU1183">
        <f t="shared" si="1607"/>
        <v>167</v>
      </c>
      <c r="AV1183" s="8">
        <f t="shared" si="1608"/>
        <v>227</v>
      </c>
      <c r="AW1183" s="213">
        <f t="shared" si="1645"/>
        <v>0.35958736617454912</v>
      </c>
      <c r="AX1183" s="213">
        <f t="shared" si="1646"/>
        <v>0.41150096439669731</v>
      </c>
      <c r="AY1183" s="213">
        <f t="shared" si="1647"/>
        <v>0.75568057497266883</v>
      </c>
      <c r="AZ1183" s="119">
        <f t="shared" si="1562"/>
        <v>1.4</v>
      </c>
      <c r="BA1183" s="1">
        <v>7</v>
      </c>
      <c r="BB1183">
        <v>7.7</v>
      </c>
      <c r="BC1183">
        <v>10.7</v>
      </c>
      <c r="BE1183">
        <v>2034</v>
      </c>
      <c r="BG1183" s="123">
        <f t="shared" si="1634"/>
        <v>0.68</v>
      </c>
      <c r="BJ1183">
        <v>0</v>
      </c>
      <c r="BK1183">
        <v>11.3</v>
      </c>
      <c r="BL1183">
        <v>13.2</v>
      </c>
      <c r="BM1183">
        <v>21.85</v>
      </c>
      <c r="BO1183">
        <f t="shared" si="1651"/>
        <v>1</v>
      </c>
      <c r="BP1183">
        <f t="shared" si="1651"/>
        <v>1</v>
      </c>
      <c r="BQ1183">
        <f t="shared" si="1651"/>
        <v>1</v>
      </c>
      <c r="BR1183">
        <f t="shared" si="1635"/>
        <v>363</v>
      </c>
      <c r="BS1183">
        <f t="shared" si="1648"/>
        <v>389</v>
      </c>
      <c r="BT1183">
        <f t="shared" si="1649"/>
        <v>529</v>
      </c>
      <c r="BV1183">
        <f t="shared" si="1636"/>
        <v>0</v>
      </c>
      <c r="BW1183">
        <f t="shared" si="1637"/>
        <v>0</v>
      </c>
      <c r="BX1183">
        <f t="shared" si="1638"/>
        <v>0</v>
      </c>
      <c r="BY1183">
        <f t="shared" si="1615"/>
        <v>1</v>
      </c>
    </row>
    <row r="1184" spans="1:77" x14ac:dyDescent="0.25">
      <c r="A1184" t="str">
        <f t="shared" si="1639"/>
        <v>37020</v>
      </c>
      <c r="D1184">
        <v>3</v>
      </c>
      <c r="E1184">
        <v>70</v>
      </c>
      <c r="F1184">
        <v>40.5</v>
      </c>
      <c r="G1184">
        <v>20</v>
      </c>
      <c r="H1184">
        <v>21.5</v>
      </c>
      <c r="I1184">
        <v>0</v>
      </c>
      <c r="J1184">
        <v>26</v>
      </c>
      <c r="K1184">
        <v>30</v>
      </c>
      <c r="L1184">
        <v>43.3</v>
      </c>
      <c r="M1184" s="115">
        <f t="shared" si="1623"/>
        <v>1982.4</v>
      </c>
      <c r="N1184" s="7">
        <v>2232.7836804230465</v>
      </c>
      <c r="O1184" s="7">
        <v>2401.8435041457315</v>
      </c>
      <c r="P1184" s="7">
        <v>2924.64</v>
      </c>
      <c r="Q1184" s="121" t="s">
        <v>392</v>
      </c>
      <c r="R1184">
        <v>1</v>
      </c>
      <c r="S1184">
        <v>1</v>
      </c>
      <c r="T1184">
        <v>1</v>
      </c>
      <c r="U1184" t="e">
        <f t="shared" si="1624"/>
        <v>#VALUE!</v>
      </c>
      <c r="V1184">
        <f t="shared" si="1625"/>
        <v>1229</v>
      </c>
      <c r="W1184">
        <f t="shared" si="1626"/>
        <v>1322</v>
      </c>
      <c r="X1184">
        <f t="shared" si="1627"/>
        <v>1610</v>
      </c>
      <c r="Y1184" t="e">
        <f t="shared" si="1601"/>
        <v>#VALUE!</v>
      </c>
      <c r="Z1184">
        <f t="shared" si="1602"/>
        <v>211</v>
      </c>
      <c r="AA1184">
        <f t="shared" si="1603"/>
        <v>227</v>
      </c>
      <c r="AB1184" s="8">
        <f t="shared" si="1604"/>
        <v>277</v>
      </c>
      <c r="AC1184" s="213" t="e">
        <f t="shared" si="1640"/>
        <v>#VALUE!</v>
      </c>
      <c r="AD1184" s="213">
        <f t="shared" si="1641"/>
        <v>0.17829293951266503</v>
      </c>
      <c r="AE1184" s="213">
        <f t="shared" si="1642"/>
        <v>0.20603235616643006</v>
      </c>
      <c r="AF1184" s="213">
        <f t="shared" si="1643"/>
        <v>0.30552039173529311</v>
      </c>
      <c r="AG1184" s="167">
        <f t="shared" si="1628"/>
        <v>1.2760000000000001E-4</v>
      </c>
      <c r="AH1184" s="167">
        <f t="shared" si="1629"/>
        <v>1.7219</v>
      </c>
      <c r="AI1184" s="167">
        <f t="shared" si="1630"/>
        <v>2</v>
      </c>
      <c r="AJ1184" s="167">
        <f t="shared" si="1631"/>
        <v>3.76611E-4</v>
      </c>
      <c r="AK1184" s="115">
        <f t="shared" ref="AK1184:AM1184" si="1653">AK890*IF($G1184=10,1,IF($G1184=15,1,IF($G1184=20,1,(1-(($E1184-50)*0.005)))))</f>
        <v>275.93732338069162</v>
      </c>
      <c r="AL1184" s="7">
        <f t="shared" si="1653"/>
        <v>296.83048721840407</v>
      </c>
      <c r="AM1184" s="7">
        <f t="shared" si="1653"/>
        <v>361.44</v>
      </c>
      <c r="AN1184">
        <v>1</v>
      </c>
      <c r="AO1184">
        <v>1</v>
      </c>
      <c r="AP1184">
        <v>1</v>
      </c>
      <c r="AQ1184">
        <f t="shared" si="1633"/>
        <v>311</v>
      </c>
      <c r="AR1184">
        <f t="shared" si="1633"/>
        <v>334</v>
      </c>
      <c r="AS1184">
        <f t="shared" si="1588"/>
        <v>407</v>
      </c>
      <c r="AT1184">
        <f t="shared" si="1606"/>
        <v>134</v>
      </c>
      <c r="AU1184">
        <f t="shared" si="1607"/>
        <v>144</v>
      </c>
      <c r="AV1184" s="8">
        <f t="shared" si="1608"/>
        <v>175</v>
      </c>
      <c r="AW1184" s="213">
        <f t="shared" si="1645"/>
        <v>7.2666826095490966E-2</v>
      </c>
      <c r="AX1184" s="213">
        <f t="shared" si="1646"/>
        <v>8.3770964732323011E-2</v>
      </c>
      <c r="AY1184" s="213">
        <f t="shared" si="1647"/>
        <v>0.12315709523920543</v>
      </c>
      <c r="AZ1184" s="119">
        <f t="shared" si="1562"/>
        <v>0.9</v>
      </c>
      <c r="BA1184" s="1">
        <v>7</v>
      </c>
      <c r="BB1184">
        <v>7.7</v>
      </c>
      <c r="BC1184">
        <v>10.7</v>
      </c>
      <c r="BE1184">
        <v>2478</v>
      </c>
      <c r="BG1184" s="123">
        <f t="shared" si="1634"/>
        <v>0.8</v>
      </c>
      <c r="BJ1184">
        <v>0</v>
      </c>
      <c r="BK1184">
        <v>11.3</v>
      </c>
      <c r="BL1184">
        <v>13.2</v>
      </c>
      <c r="BM1184">
        <v>21.85</v>
      </c>
      <c r="BO1184">
        <f t="shared" si="1651"/>
        <v>1</v>
      </c>
      <c r="BP1184">
        <f t="shared" si="1651"/>
        <v>1</v>
      </c>
      <c r="BQ1184">
        <f t="shared" si="1651"/>
        <v>1</v>
      </c>
      <c r="BR1184">
        <f t="shared" si="1635"/>
        <v>311</v>
      </c>
      <c r="BS1184">
        <f t="shared" si="1648"/>
        <v>334</v>
      </c>
      <c r="BT1184">
        <f t="shared" si="1649"/>
        <v>407</v>
      </c>
      <c r="BV1184">
        <f t="shared" si="1636"/>
        <v>0</v>
      </c>
      <c r="BW1184">
        <f t="shared" si="1637"/>
        <v>0</v>
      </c>
      <c r="BX1184">
        <f t="shared" si="1638"/>
        <v>0</v>
      </c>
      <c r="BY1184">
        <f t="shared" si="1615"/>
        <v>1</v>
      </c>
    </row>
    <row r="1185" spans="1:77" x14ac:dyDescent="0.25">
      <c r="A1185" t="str">
        <f t="shared" si="1639"/>
        <v>37021</v>
      </c>
      <c r="D1185">
        <v>3</v>
      </c>
      <c r="E1185">
        <v>70</v>
      </c>
      <c r="F1185">
        <v>40.5</v>
      </c>
      <c r="G1185">
        <v>21</v>
      </c>
      <c r="H1185">
        <v>21.5</v>
      </c>
      <c r="I1185">
        <v>0</v>
      </c>
      <c r="J1185">
        <v>26</v>
      </c>
      <c r="K1185">
        <v>30</v>
      </c>
      <c r="L1185">
        <v>43.3</v>
      </c>
      <c r="M1185" s="115">
        <f t="shared" si="1623"/>
        <v>2287.2000000000003</v>
      </c>
      <c r="N1185" s="7">
        <v>3009.2947651024979</v>
      </c>
      <c r="O1185" s="7">
        <v>3223.9795559512399</v>
      </c>
      <c r="P1185" s="7">
        <v>4390.5600000000004</v>
      </c>
      <c r="Q1185" s="121" t="s">
        <v>392</v>
      </c>
      <c r="R1185">
        <v>1</v>
      </c>
      <c r="S1185">
        <v>1</v>
      </c>
      <c r="T1185">
        <v>1</v>
      </c>
      <c r="U1185" t="e">
        <f t="shared" si="1624"/>
        <v>#VALUE!</v>
      </c>
      <c r="V1185">
        <f t="shared" si="1625"/>
        <v>1656</v>
      </c>
      <c r="W1185">
        <f t="shared" si="1626"/>
        <v>1774</v>
      </c>
      <c r="X1185">
        <f t="shared" si="1627"/>
        <v>2416</v>
      </c>
      <c r="Y1185" t="e">
        <f t="shared" si="1601"/>
        <v>#VALUE!</v>
      </c>
      <c r="Z1185">
        <f t="shared" si="1602"/>
        <v>285</v>
      </c>
      <c r="AA1185">
        <f t="shared" si="1603"/>
        <v>305</v>
      </c>
      <c r="AB1185" s="8">
        <f t="shared" si="1604"/>
        <v>416</v>
      </c>
      <c r="AC1185" s="213" t="e">
        <f t="shared" si="1640"/>
        <v>#VALUE!</v>
      </c>
      <c r="AD1185" s="213">
        <f t="shared" si="1641"/>
        <v>0.4562104607607102</v>
      </c>
      <c r="AE1185" s="213">
        <f t="shared" si="1642"/>
        <v>0.52148294714416876</v>
      </c>
      <c r="AF1185" s="213">
        <f t="shared" si="1643"/>
        <v>0.96201419673991029</v>
      </c>
      <c r="AG1185" s="167">
        <f t="shared" si="1628"/>
        <v>1.2760000000000001E-4</v>
      </c>
      <c r="AH1185" s="167">
        <f t="shared" si="1629"/>
        <v>1.7219</v>
      </c>
      <c r="AI1185" s="167">
        <f t="shared" si="1630"/>
        <v>4</v>
      </c>
      <c r="AJ1185" s="167">
        <f t="shared" si="1631"/>
        <v>5.1420100000000005E-4</v>
      </c>
      <c r="AK1185" s="115">
        <f t="shared" ref="AK1185:AM1185" si="1654">AK891*IF($G1185=10,1,IF($G1185=15,1,IF($G1185=20,1,(1-(($E1185-50)*0.005)))))</f>
        <v>351.31468404008984</v>
      </c>
      <c r="AL1185" s="7">
        <f t="shared" si="1654"/>
        <v>376.37767233218881</v>
      </c>
      <c r="AM1185" s="7">
        <f t="shared" si="1654"/>
        <v>512.56799999999998</v>
      </c>
      <c r="AN1185">
        <v>1</v>
      </c>
      <c r="AO1185">
        <v>1</v>
      </c>
      <c r="AP1185">
        <v>1</v>
      </c>
      <c r="AQ1185">
        <f t="shared" si="1633"/>
        <v>396</v>
      </c>
      <c r="AR1185">
        <f t="shared" si="1633"/>
        <v>424</v>
      </c>
      <c r="AS1185">
        <f t="shared" si="1588"/>
        <v>577</v>
      </c>
      <c r="AT1185">
        <f t="shared" si="1606"/>
        <v>170</v>
      </c>
      <c r="AU1185">
        <f t="shared" si="1607"/>
        <v>182</v>
      </c>
      <c r="AV1185" s="8">
        <f t="shared" si="1608"/>
        <v>248</v>
      </c>
      <c r="AW1185" s="213">
        <f t="shared" si="1645"/>
        <v>0.16489933699427986</v>
      </c>
      <c r="AX1185" s="213">
        <f t="shared" si="1646"/>
        <v>0.18858594087677322</v>
      </c>
      <c r="AY1185" s="213">
        <f t="shared" si="1647"/>
        <v>0.34684537520290248</v>
      </c>
      <c r="AZ1185" s="119">
        <f t="shared" si="1562"/>
        <v>1.9</v>
      </c>
      <c r="BA1185" s="1">
        <v>7</v>
      </c>
      <c r="BB1185">
        <v>7.7</v>
      </c>
      <c r="BC1185">
        <v>10.7</v>
      </c>
      <c r="BE1185">
        <v>2859</v>
      </c>
      <c r="BG1185" s="123">
        <f t="shared" si="1634"/>
        <v>0.8</v>
      </c>
      <c r="BJ1185">
        <v>0</v>
      </c>
      <c r="BK1185">
        <v>11.3</v>
      </c>
      <c r="BL1185">
        <v>13.2</v>
      </c>
      <c r="BM1185">
        <v>21.85</v>
      </c>
      <c r="BO1185">
        <f t="shared" si="1651"/>
        <v>1</v>
      </c>
      <c r="BP1185">
        <f t="shared" si="1651"/>
        <v>1</v>
      </c>
      <c r="BQ1185">
        <f t="shared" si="1651"/>
        <v>1</v>
      </c>
      <c r="BR1185">
        <f t="shared" si="1635"/>
        <v>396</v>
      </c>
      <c r="BS1185">
        <f t="shared" si="1648"/>
        <v>424</v>
      </c>
      <c r="BT1185">
        <f t="shared" si="1649"/>
        <v>577</v>
      </c>
      <c r="BV1185">
        <f t="shared" si="1636"/>
        <v>0</v>
      </c>
      <c r="BW1185">
        <f t="shared" si="1637"/>
        <v>0</v>
      </c>
      <c r="BX1185">
        <f t="shared" si="1638"/>
        <v>0</v>
      </c>
      <c r="BY1185">
        <f t="shared" si="1615"/>
        <v>1</v>
      </c>
    </row>
    <row r="1186" spans="1:77" x14ac:dyDescent="0.25">
      <c r="A1186" t="str">
        <f t="shared" si="1639"/>
        <v>37010</v>
      </c>
      <c r="D1186">
        <v>3</v>
      </c>
      <c r="E1186">
        <v>70</v>
      </c>
      <c r="F1186">
        <v>40.5</v>
      </c>
      <c r="G1186">
        <v>10</v>
      </c>
      <c r="H1186">
        <v>11.5</v>
      </c>
      <c r="I1186">
        <v>0</v>
      </c>
      <c r="J1186">
        <v>26</v>
      </c>
      <c r="K1186">
        <v>30</v>
      </c>
      <c r="L1186">
        <v>43</v>
      </c>
      <c r="M1186" s="115">
        <f t="shared" si="1623"/>
        <v>1123.2</v>
      </c>
      <c r="N1186" s="7">
        <v>1574.3905475253332</v>
      </c>
      <c r="O1186" s="7">
        <v>1696.1265760133244</v>
      </c>
      <c r="P1186" s="7">
        <v>2081.98</v>
      </c>
      <c r="Q1186" s="121" t="s">
        <v>392</v>
      </c>
      <c r="R1186">
        <v>1</v>
      </c>
      <c r="S1186">
        <v>1</v>
      </c>
      <c r="T1186">
        <v>1</v>
      </c>
      <c r="U1186" t="e">
        <f t="shared" si="1624"/>
        <v>#VALUE!</v>
      </c>
      <c r="V1186">
        <f t="shared" si="1625"/>
        <v>866</v>
      </c>
      <c r="W1186">
        <f t="shared" si="1626"/>
        <v>933</v>
      </c>
      <c r="X1186">
        <f t="shared" si="1627"/>
        <v>1146</v>
      </c>
      <c r="Y1186" t="e">
        <f t="shared" si="1601"/>
        <v>#VALUE!</v>
      </c>
      <c r="Z1186">
        <f t="shared" si="1602"/>
        <v>149</v>
      </c>
      <c r="AA1186">
        <f t="shared" si="1603"/>
        <v>160</v>
      </c>
      <c r="AB1186" s="8">
        <f t="shared" si="1604"/>
        <v>197</v>
      </c>
      <c r="AC1186" s="213" t="e">
        <f t="shared" si="1640"/>
        <v>#VALUE!</v>
      </c>
      <c r="AD1186" s="213">
        <f t="shared" si="1641"/>
        <v>0.10536969184458719</v>
      </c>
      <c r="AE1186" s="213">
        <f t="shared" si="1642"/>
        <v>0.12095245623965263</v>
      </c>
      <c r="AF1186" s="213">
        <f t="shared" si="1643"/>
        <v>0.18101651512995334</v>
      </c>
      <c r="AG1186" s="167">
        <f t="shared" si="1628"/>
        <v>3.969E-4</v>
      </c>
      <c r="AH1186" s="167">
        <f t="shared" si="1629"/>
        <v>1.7345999999999999</v>
      </c>
      <c r="AI1186" s="167">
        <f t="shared" si="1630"/>
        <v>2</v>
      </c>
      <c r="AJ1186" s="167">
        <f t="shared" si="1631"/>
        <v>3.6734700000000002E-4</v>
      </c>
      <c r="AK1186" s="115">
        <f t="shared" ref="AK1186:AM1186" si="1655">AK892*IF($G1186=10,1,IF($G1186=15,1,IF($G1186=20,1,(1-(($E1186-50)*0.005)))))</f>
        <v>218.26918973175157</v>
      </c>
      <c r="AL1186" s="7">
        <f t="shared" si="1655"/>
        <v>235.14633901405676</v>
      </c>
      <c r="AM1186" s="7">
        <f t="shared" si="1655"/>
        <v>288.64</v>
      </c>
      <c r="AN1186">
        <v>1</v>
      </c>
      <c r="AO1186">
        <v>1</v>
      </c>
      <c r="AP1186">
        <v>1</v>
      </c>
      <c r="AQ1186">
        <f t="shared" si="1633"/>
        <v>246</v>
      </c>
      <c r="AR1186">
        <f t="shared" si="1633"/>
        <v>265</v>
      </c>
      <c r="AS1186">
        <f t="shared" si="1588"/>
        <v>325</v>
      </c>
      <c r="AT1186">
        <f t="shared" si="1606"/>
        <v>106</v>
      </c>
      <c r="AU1186">
        <f t="shared" si="1607"/>
        <v>114</v>
      </c>
      <c r="AV1186" s="8">
        <f t="shared" si="1608"/>
        <v>140</v>
      </c>
      <c r="AW1186" s="213">
        <f t="shared" si="1645"/>
        <v>5.4545984051217605E-2</v>
      </c>
      <c r="AX1186" s="213">
        <f t="shared" si="1646"/>
        <v>6.2778209343462163E-2</v>
      </c>
      <c r="AY1186" s="213">
        <f t="shared" si="1647"/>
        <v>9.3399462345839068E-2</v>
      </c>
      <c r="AZ1186" s="119">
        <f t="shared" si="1562"/>
        <v>0.5</v>
      </c>
      <c r="BA1186" s="1">
        <v>7.8</v>
      </c>
      <c r="BB1186">
        <v>8.6999999999999993</v>
      </c>
      <c r="BC1186">
        <v>12.2</v>
      </c>
      <c r="BE1186">
        <v>1248</v>
      </c>
      <c r="BG1186" s="123">
        <f t="shared" si="1634"/>
        <v>0.9</v>
      </c>
      <c r="BJ1186">
        <v>0</v>
      </c>
      <c r="BK1186">
        <v>12.3</v>
      </c>
      <c r="BL1186">
        <v>14.1</v>
      </c>
      <c r="BM1186">
        <v>21.85</v>
      </c>
      <c r="BO1186">
        <f t="shared" si="1651"/>
        <v>1</v>
      </c>
      <c r="BP1186">
        <f t="shared" si="1651"/>
        <v>1</v>
      </c>
      <c r="BQ1186">
        <f t="shared" si="1651"/>
        <v>1</v>
      </c>
      <c r="BR1186">
        <f t="shared" si="1635"/>
        <v>246</v>
      </c>
      <c r="BS1186">
        <f t="shared" si="1648"/>
        <v>265</v>
      </c>
      <c r="BT1186">
        <f t="shared" si="1649"/>
        <v>325</v>
      </c>
      <c r="BV1186">
        <f t="shared" si="1636"/>
        <v>0</v>
      </c>
      <c r="BW1186">
        <f t="shared" si="1637"/>
        <v>0</v>
      </c>
      <c r="BX1186">
        <f t="shared" si="1638"/>
        <v>0</v>
      </c>
      <c r="BY1186">
        <f t="shared" si="1615"/>
        <v>1</v>
      </c>
    </row>
    <row r="1187" spans="1:77" x14ac:dyDescent="0.25">
      <c r="A1187" t="str">
        <f t="shared" si="1639"/>
        <v>37011</v>
      </c>
      <c r="D1187">
        <v>3</v>
      </c>
      <c r="E1187">
        <v>70</v>
      </c>
      <c r="F1187">
        <v>40.5</v>
      </c>
      <c r="G1187">
        <v>11</v>
      </c>
      <c r="H1187">
        <v>11.5</v>
      </c>
      <c r="I1187">
        <v>0</v>
      </c>
      <c r="J1187">
        <v>26</v>
      </c>
      <c r="K1187">
        <v>30</v>
      </c>
      <c r="L1187">
        <v>43</v>
      </c>
      <c r="M1187" s="115">
        <f t="shared" si="1623"/>
        <v>1081.2</v>
      </c>
      <c r="N1187" s="7">
        <v>2136.1856779144437</v>
      </c>
      <c r="O1187" s="7">
        <v>2301.3611872256411</v>
      </c>
      <c r="P1187" s="7">
        <v>2824.9</v>
      </c>
      <c r="Q1187" s="121" t="s">
        <v>392</v>
      </c>
      <c r="R1187">
        <v>1</v>
      </c>
      <c r="S1187">
        <v>1</v>
      </c>
      <c r="T1187">
        <v>1</v>
      </c>
      <c r="U1187" t="e">
        <f t="shared" si="1624"/>
        <v>#VALUE!</v>
      </c>
      <c r="V1187">
        <f t="shared" si="1625"/>
        <v>1176</v>
      </c>
      <c r="W1187">
        <f t="shared" si="1626"/>
        <v>1267</v>
      </c>
      <c r="X1187">
        <f t="shared" si="1627"/>
        <v>1555</v>
      </c>
      <c r="Y1187" t="e">
        <f t="shared" si="1601"/>
        <v>#VALUE!</v>
      </c>
      <c r="Z1187">
        <f t="shared" si="1602"/>
        <v>202</v>
      </c>
      <c r="AA1187">
        <f t="shared" si="1603"/>
        <v>218</v>
      </c>
      <c r="AB1187" s="8">
        <f t="shared" si="1604"/>
        <v>267</v>
      </c>
      <c r="AC1187" s="213" t="e">
        <f t="shared" si="1640"/>
        <v>#VALUE!</v>
      </c>
      <c r="AD1187" s="213">
        <f t="shared" si="1641"/>
        <v>0.31592469491044012</v>
      </c>
      <c r="AE1187" s="213">
        <f t="shared" si="1642"/>
        <v>0.36594172649783269</v>
      </c>
      <c r="AF1187" s="213">
        <f t="shared" si="1643"/>
        <v>0.54119686317361182</v>
      </c>
      <c r="AG1187" s="167">
        <f t="shared" si="1628"/>
        <v>3.969E-4</v>
      </c>
      <c r="AH1187" s="167">
        <f t="shared" si="1629"/>
        <v>1.7345999999999999</v>
      </c>
      <c r="AI1187" s="167">
        <f t="shared" si="1630"/>
        <v>4</v>
      </c>
      <c r="AJ1187" s="167">
        <f t="shared" si="1631"/>
        <v>5.7428799999999995E-4</v>
      </c>
      <c r="AK1187" s="115">
        <f t="shared" ref="AK1187:AM1187" si="1656">AK893*IF($G1187=10,1,IF($G1187=15,1,IF($G1187=20,1,(1-(($E1187-50)*0.005)))))</f>
        <v>322.2</v>
      </c>
      <c r="AL1187" s="7">
        <f t="shared" si="1656"/>
        <v>346.5</v>
      </c>
      <c r="AM1187" s="7">
        <f t="shared" si="1656"/>
        <v>425.7</v>
      </c>
      <c r="AN1187">
        <v>1</v>
      </c>
      <c r="AO1187">
        <v>1</v>
      </c>
      <c r="AP1187">
        <v>1</v>
      </c>
      <c r="AQ1187">
        <f t="shared" si="1633"/>
        <v>363</v>
      </c>
      <c r="AR1187">
        <f t="shared" si="1633"/>
        <v>390</v>
      </c>
      <c r="AS1187">
        <f t="shared" si="1588"/>
        <v>479</v>
      </c>
      <c r="AT1187">
        <f t="shared" si="1606"/>
        <v>156</v>
      </c>
      <c r="AU1187">
        <f t="shared" si="1607"/>
        <v>168</v>
      </c>
      <c r="AV1187" s="8">
        <f t="shared" si="1608"/>
        <v>206</v>
      </c>
      <c r="AW1187" s="213">
        <f t="shared" si="1645"/>
        <v>0.19207424785678068</v>
      </c>
      <c r="AX1187" s="213">
        <f t="shared" si="1646"/>
        <v>0.22151584433041249</v>
      </c>
      <c r="AY1187" s="213">
        <f t="shared" si="1647"/>
        <v>0.32809469565037364</v>
      </c>
      <c r="AZ1187" s="119">
        <f t="shared" si="1562"/>
        <v>0.9</v>
      </c>
      <c r="BA1187" s="1">
        <v>7.8</v>
      </c>
      <c r="BB1187">
        <v>8.6999999999999993</v>
      </c>
      <c r="BC1187">
        <v>12.2</v>
      </c>
      <c r="BE1187">
        <v>1590</v>
      </c>
      <c r="BG1187" s="123">
        <f t="shared" si="1634"/>
        <v>0.68</v>
      </c>
      <c r="BJ1187">
        <v>0</v>
      </c>
      <c r="BK1187">
        <v>12.3</v>
      </c>
      <c r="BL1187">
        <v>14.1</v>
      </c>
      <c r="BM1187">
        <v>21.85</v>
      </c>
      <c r="BO1187">
        <f t="shared" si="1651"/>
        <v>1</v>
      </c>
      <c r="BP1187">
        <f t="shared" si="1651"/>
        <v>1</v>
      </c>
      <c r="BQ1187">
        <f t="shared" si="1651"/>
        <v>1</v>
      </c>
      <c r="BR1187">
        <f t="shared" si="1635"/>
        <v>363</v>
      </c>
      <c r="BS1187">
        <f t="shared" si="1648"/>
        <v>390</v>
      </c>
      <c r="BT1187">
        <f t="shared" si="1649"/>
        <v>479</v>
      </c>
      <c r="BV1187">
        <f t="shared" si="1636"/>
        <v>0</v>
      </c>
      <c r="BW1187">
        <f t="shared" si="1637"/>
        <v>0</v>
      </c>
      <c r="BX1187">
        <f t="shared" si="1638"/>
        <v>0</v>
      </c>
      <c r="BY1187">
        <f t="shared" si="1615"/>
        <v>1</v>
      </c>
    </row>
    <row r="1188" spans="1:77" x14ac:dyDescent="0.25">
      <c r="A1188" t="str">
        <f t="shared" si="1639"/>
        <v>37015</v>
      </c>
      <c r="D1188">
        <v>3</v>
      </c>
      <c r="E1188">
        <v>70</v>
      </c>
      <c r="F1188">
        <v>40.5</v>
      </c>
      <c r="G1188">
        <v>15</v>
      </c>
      <c r="H1188">
        <v>16.5</v>
      </c>
      <c r="I1188">
        <v>0</v>
      </c>
      <c r="J1188">
        <v>26</v>
      </c>
      <c r="K1188">
        <v>30</v>
      </c>
      <c r="L1188">
        <v>44.1</v>
      </c>
      <c r="M1188" s="115">
        <f t="shared" si="1623"/>
        <v>1577.6000000000001</v>
      </c>
      <c r="N1188" s="7">
        <v>1798.7737222599399</v>
      </c>
      <c r="O1188" s="7">
        <v>1926.0891717740149</v>
      </c>
      <c r="P1188" s="7">
        <v>2655.16</v>
      </c>
      <c r="Q1188" s="121" t="s">
        <v>392</v>
      </c>
      <c r="R1188">
        <v>1</v>
      </c>
      <c r="S1188">
        <v>1</v>
      </c>
      <c r="T1188">
        <v>1</v>
      </c>
      <c r="U1188" t="e">
        <f t="shared" si="1624"/>
        <v>#VALUE!</v>
      </c>
      <c r="V1188">
        <f t="shared" si="1625"/>
        <v>990</v>
      </c>
      <c r="W1188">
        <f t="shared" si="1626"/>
        <v>1060</v>
      </c>
      <c r="X1188">
        <f t="shared" si="1627"/>
        <v>1461</v>
      </c>
      <c r="Y1188" t="e">
        <f t="shared" si="1601"/>
        <v>#VALUE!</v>
      </c>
      <c r="Z1188">
        <f t="shared" si="1602"/>
        <v>170</v>
      </c>
      <c r="AA1188">
        <f t="shared" si="1603"/>
        <v>182</v>
      </c>
      <c r="AB1188" s="8">
        <f t="shared" si="1604"/>
        <v>251</v>
      </c>
      <c r="AC1188" s="213" t="e">
        <f t="shared" si="1640"/>
        <v>#VALUE!</v>
      </c>
      <c r="AD1188" s="213">
        <f t="shared" si="1641"/>
        <v>0.1466961690828012</v>
      </c>
      <c r="AE1188" s="213">
        <f t="shared" si="1642"/>
        <v>0.16779735922728739</v>
      </c>
      <c r="AF1188" s="213">
        <f t="shared" si="1643"/>
        <v>0.31625904326217474</v>
      </c>
      <c r="AG1188" s="167">
        <f t="shared" si="1628"/>
        <v>2.0829999999999999E-4</v>
      </c>
      <c r="AH1188" s="167">
        <f t="shared" si="1629"/>
        <v>1.724</v>
      </c>
      <c r="AI1188" s="167">
        <f t="shared" si="1630"/>
        <v>2</v>
      </c>
      <c r="AJ1188" s="167">
        <f t="shared" si="1631"/>
        <v>4.6182900000000003E-4</v>
      </c>
      <c r="AK1188" s="115">
        <f t="shared" ref="AK1188:AM1188" si="1657">AK894*IF($G1188=10,1,IF($G1188=15,1,IF($G1188=20,1,(1-(($E1188-50)*0.005)))))</f>
        <v>245.53983484833029</v>
      </c>
      <c r="AL1188" s="7">
        <f t="shared" si="1657"/>
        <v>262.91890485611941</v>
      </c>
      <c r="AM1188" s="7">
        <f t="shared" si="1657"/>
        <v>362.44</v>
      </c>
      <c r="AN1188">
        <v>1</v>
      </c>
      <c r="AO1188">
        <v>1</v>
      </c>
      <c r="AP1188">
        <v>1</v>
      </c>
      <c r="AQ1188">
        <f t="shared" si="1633"/>
        <v>277</v>
      </c>
      <c r="AR1188">
        <f t="shared" si="1633"/>
        <v>296</v>
      </c>
      <c r="AS1188">
        <f t="shared" si="1588"/>
        <v>408</v>
      </c>
      <c r="AT1188">
        <f t="shared" si="1606"/>
        <v>119</v>
      </c>
      <c r="AU1188">
        <f t="shared" si="1607"/>
        <v>127</v>
      </c>
      <c r="AV1188" s="8">
        <f t="shared" si="1608"/>
        <v>175</v>
      </c>
      <c r="AW1188" s="213">
        <f t="shared" si="1645"/>
        <v>7.2686953266610205E-2</v>
      </c>
      <c r="AX1188" s="213">
        <f t="shared" si="1646"/>
        <v>8.2614261511677722E-2</v>
      </c>
      <c r="AY1188" s="213">
        <f t="shared" si="1647"/>
        <v>0.15531801695664688</v>
      </c>
      <c r="AZ1188" s="119">
        <f t="shared" si="1562"/>
        <v>0.7</v>
      </c>
      <c r="BA1188" s="1">
        <v>7</v>
      </c>
      <c r="BB1188">
        <v>7.7</v>
      </c>
      <c r="BC1188">
        <v>10.7</v>
      </c>
      <c r="BE1188">
        <v>1972</v>
      </c>
      <c r="BG1188" s="123">
        <f t="shared" si="1634"/>
        <v>0.8</v>
      </c>
      <c r="BJ1188">
        <v>0</v>
      </c>
      <c r="BK1188">
        <v>10.9</v>
      </c>
      <c r="BL1188">
        <v>12.8</v>
      </c>
      <c r="BM1188">
        <v>21.85</v>
      </c>
      <c r="BO1188">
        <f t="shared" si="1651"/>
        <v>1</v>
      </c>
      <c r="BP1188">
        <f t="shared" si="1651"/>
        <v>1</v>
      </c>
      <c r="BQ1188">
        <f t="shared" si="1651"/>
        <v>1</v>
      </c>
      <c r="BR1188">
        <f t="shared" si="1635"/>
        <v>277</v>
      </c>
      <c r="BS1188">
        <f t="shared" si="1648"/>
        <v>296</v>
      </c>
      <c r="BT1188">
        <f t="shared" si="1649"/>
        <v>408</v>
      </c>
      <c r="BV1188">
        <f t="shared" si="1636"/>
        <v>0</v>
      </c>
      <c r="BW1188">
        <f t="shared" si="1637"/>
        <v>0</v>
      </c>
      <c r="BX1188">
        <f t="shared" si="1638"/>
        <v>0</v>
      </c>
      <c r="BY1188">
        <f t="shared" si="1615"/>
        <v>1</v>
      </c>
    </row>
    <row r="1189" spans="1:77" x14ac:dyDescent="0.25">
      <c r="A1189" t="str">
        <f t="shared" si="1639"/>
        <v>37016</v>
      </c>
      <c r="D1189">
        <v>3</v>
      </c>
      <c r="E1189">
        <v>70</v>
      </c>
      <c r="F1189">
        <v>40.5</v>
      </c>
      <c r="G1189">
        <v>16</v>
      </c>
      <c r="H1189">
        <v>16.5</v>
      </c>
      <c r="I1189">
        <v>0</v>
      </c>
      <c r="J1189">
        <v>26</v>
      </c>
      <c r="K1189">
        <v>30</v>
      </c>
      <c r="L1189">
        <v>44.1</v>
      </c>
      <c r="M1189" s="115">
        <f t="shared" si="1623"/>
        <v>1536.8000000000002</v>
      </c>
      <c r="N1189" s="7">
        <v>2630.3871448118639</v>
      </c>
      <c r="O1189" s="7">
        <v>2816.5633812075234</v>
      </c>
      <c r="P1189" s="7">
        <v>3882.7</v>
      </c>
      <c r="Q1189" s="121" t="s">
        <v>392</v>
      </c>
      <c r="R1189">
        <v>1</v>
      </c>
      <c r="S1189">
        <v>1</v>
      </c>
      <c r="T1189">
        <v>1</v>
      </c>
      <c r="U1189" t="e">
        <f t="shared" si="1624"/>
        <v>#VALUE!</v>
      </c>
      <c r="V1189">
        <f t="shared" si="1625"/>
        <v>1448</v>
      </c>
      <c r="W1189">
        <f t="shared" si="1626"/>
        <v>1550</v>
      </c>
      <c r="X1189">
        <f t="shared" si="1627"/>
        <v>2137</v>
      </c>
      <c r="Y1189" t="e">
        <f t="shared" si="1601"/>
        <v>#VALUE!</v>
      </c>
      <c r="Z1189">
        <f t="shared" si="1602"/>
        <v>249</v>
      </c>
      <c r="AA1189">
        <f t="shared" si="1603"/>
        <v>267</v>
      </c>
      <c r="AB1189" s="8">
        <f t="shared" si="1604"/>
        <v>368</v>
      </c>
      <c r="AC1189" s="213" t="e">
        <f t="shared" si="1640"/>
        <v>#VALUE!</v>
      </c>
      <c r="AD1189" s="213">
        <f t="shared" si="1641"/>
        <v>0.90766652296950268</v>
      </c>
      <c r="AE1189" s="213">
        <f t="shared" si="1642"/>
        <v>1.0422918919245818</v>
      </c>
      <c r="AF1189" s="213">
        <f t="shared" si="1643"/>
        <v>1.9688412850843027</v>
      </c>
      <c r="AG1189" s="167">
        <f t="shared" si="1628"/>
        <v>2.0829999999999999E-4</v>
      </c>
      <c r="AH1189" s="167">
        <f t="shared" si="1629"/>
        <v>1.724</v>
      </c>
      <c r="AI1189" s="167">
        <f t="shared" si="1630"/>
        <v>4</v>
      </c>
      <c r="AJ1189" s="167">
        <f t="shared" si="1631"/>
        <v>1.392796E-3</v>
      </c>
      <c r="AK1189" s="115">
        <f t="shared" ref="AK1189:AM1189" si="1658">AK895*IF($G1189=10,1,IF($G1189=15,1,IF($G1189=20,1,(1-(($E1189-50)*0.005)))))</f>
        <v>362.7</v>
      </c>
      <c r="AL1189" s="7">
        <f t="shared" si="1658"/>
        <v>387.90000000000003</v>
      </c>
      <c r="AM1189" s="7">
        <f t="shared" si="1658"/>
        <v>535.5</v>
      </c>
      <c r="AN1189">
        <v>1</v>
      </c>
      <c r="AO1189">
        <v>1</v>
      </c>
      <c r="AP1189">
        <v>1</v>
      </c>
      <c r="AQ1189">
        <f t="shared" si="1633"/>
        <v>408</v>
      </c>
      <c r="AR1189">
        <f t="shared" si="1633"/>
        <v>437</v>
      </c>
      <c r="AS1189">
        <f t="shared" si="1588"/>
        <v>603</v>
      </c>
      <c r="AT1189">
        <f t="shared" si="1606"/>
        <v>175</v>
      </c>
      <c r="AU1189">
        <f t="shared" si="1607"/>
        <v>188</v>
      </c>
      <c r="AV1189" s="8">
        <f t="shared" si="1608"/>
        <v>259</v>
      </c>
      <c r="AW1189" s="213">
        <f t="shared" si="1645"/>
        <v>0.45143607616329373</v>
      </c>
      <c r="AX1189" s="213">
        <f t="shared" si="1646"/>
        <v>0.520242396027639</v>
      </c>
      <c r="AY1189" s="213">
        <f t="shared" si="1647"/>
        <v>0.9813175052815134</v>
      </c>
      <c r="AZ1189" s="119">
        <f t="shared" si="1562"/>
        <v>1.4</v>
      </c>
      <c r="BA1189" s="1">
        <v>7</v>
      </c>
      <c r="BB1189">
        <v>7.7</v>
      </c>
      <c r="BC1189">
        <v>10.7</v>
      </c>
      <c r="BE1189">
        <v>2260</v>
      </c>
      <c r="BG1189" s="123">
        <f t="shared" si="1634"/>
        <v>0.68</v>
      </c>
      <c r="BJ1189">
        <v>0</v>
      </c>
      <c r="BK1189">
        <v>10.9</v>
      </c>
      <c r="BL1189">
        <v>12.8</v>
      </c>
      <c r="BM1189">
        <v>21.85</v>
      </c>
      <c r="BO1189">
        <f t="shared" si="1651"/>
        <v>1</v>
      </c>
      <c r="BP1189">
        <f t="shared" si="1651"/>
        <v>1</v>
      </c>
      <c r="BQ1189">
        <f t="shared" si="1651"/>
        <v>1</v>
      </c>
      <c r="BR1189">
        <f t="shared" si="1635"/>
        <v>408</v>
      </c>
      <c r="BS1189">
        <f t="shared" si="1648"/>
        <v>437</v>
      </c>
      <c r="BT1189">
        <f t="shared" si="1649"/>
        <v>603</v>
      </c>
      <c r="BV1189">
        <f t="shared" si="1636"/>
        <v>0</v>
      </c>
      <c r="BW1189">
        <f t="shared" si="1637"/>
        <v>0</v>
      </c>
      <c r="BX1189">
        <f t="shared" si="1638"/>
        <v>0</v>
      </c>
      <c r="BY1189">
        <f t="shared" si="1615"/>
        <v>1</v>
      </c>
    </row>
    <row r="1190" spans="1:77" x14ac:dyDescent="0.25">
      <c r="A1190" t="str">
        <f t="shared" si="1639"/>
        <v>37020</v>
      </c>
      <c r="D1190">
        <v>3</v>
      </c>
      <c r="E1190">
        <v>70</v>
      </c>
      <c r="F1190">
        <v>40.5</v>
      </c>
      <c r="G1190">
        <v>20</v>
      </c>
      <c r="H1190">
        <v>21.5</v>
      </c>
      <c r="I1190">
        <v>0</v>
      </c>
      <c r="J1190">
        <v>26</v>
      </c>
      <c r="K1190">
        <v>30</v>
      </c>
      <c r="L1190">
        <v>44.1</v>
      </c>
      <c r="M1190" s="115">
        <f t="shared" si="1623"/>
        <v>2202.4</v>
      </c>
      <c r="N1190" s="7">
        <v>2518.7768428703835</v>
      </c>
      <c r="O1190" s="7">
        <v>2713.5353098724395</v>
      </c>
      <c r="P1190" s="7">
        <v>3330.84</v>
      </c>
      <c r="Q1190" s="121" t="s">
        <v>392</v>
      </c>
      <c r="R1190">
        <v>1</v>
      </c>
      <c r="S1190">
        <v>1</v>
      </c>
      <c r="T1190">
        <v>1</v>
      </c>
      <c r="U1190" t="e">
        <f t="shared" si="1624"/>
        <v>#VALUE!</v>
      </c>
      <c r="V1190">
        <f t="shared" si="1625"/>
        <v>1386</v>
      </c>
      <c r="W1190">
        <f t="shared" si="1626"/>
        <v>1493</v>
      </c>
      <c r="X1190">
        <f t="shared" si="1627"/>
        <v>1833</v>
      </c>
      <c r="Y1190" t="e">
        <f t="shared" si="1601"/>
        <v>#VALUE!</v>
      </c>
      <c r="Z1190">
        <f t="shared" si="1602"/>
        <v>238</v>
      </c>
      <c r="AA1190">
        <f t="shared" si="1603"/>
        <v>257</v>
      </c>
      <c r="AB1190" s="8">
        <f t="shared" si="1604"/>
        <v>315</v>
      </c>
      <c r="AC1190" s="213" t="e">
        <f t="shared" si="1640"/>
        <v>#VALUE!</v>
      </c>
      <c r="AD1190" s="213">
        <f t="shared" si="1641"/>
        <v>0.22625626998772472</v>
      </c>
      <c r="AE1190" s="213">
        <f t="shared" si="1642"/>
        <v>0.26339945745533733</v>
      </c>
      <c r="AF1190" s="213">
        <f t="shared" si="1643"/>
        <v>0.3940810733270062</v>
      </c>
      <c r="AG1190" s="167">
        <f t="shared" si="1628"/>
        <v>1.2760000000000001E-4</v>
      </c>
      <c r="AH1190" s="167">
        <f t="shared" si="1629"/>
        <v>1.7219</v>
      </c>
      <c r="AI1190" s="167">
        <f t="shared" si="1630"/>
        <v>2</v>
      </c>
      <c r="AJ1190" s="167">
        <f t="shared" si="1631"/>
        <v>3.76611E-4</v>
      </c>
      <c r="AK1190" s="115">
        <f t="shared" ref="AK1190:AM1190" si="1659">AK896*IF($G1190=10,1,IF($G1190=15,1,IF($G1190=20,1,(1-(($E1190-50)*0.005)))))</f>
        <v>311.2816285378957</v>
      </c>
      <c r="AL1190" s="7">
        <f t="shared" si="1659"/>
        <v>335.35074484391049</v>
      </c>
      <c r="AM1190" s="7">
        <f t="shared" si="1659"/>
        <v>411.64</v>
      </c>
      <c r="AN1190">
        <v>1</v>
      </c>
      <c r="AO1190">
        <v>1</v>
      </c>
      <c r="AP1190">
        <v>1</v>
      </c>
      <c r="AQ1190">
        <f t="shared" si="1633"/>
        <v>351</v>
      </c>
      <c r="AR1190">
        <f t="shared" si="1633"/>
        <v>378</v>
      </c>
      <c r="AS1190">
        <f t="shared" si="1588"/>
        <v>464</v>
      </c>
      <c r="AT1190">
        <f t="shared" si="1606"/>
        <v>151</v>
      </c>
      <c r="AU1190">
        <f t="shared" si="1607"/>
        <v>163</v>
      </c>
      <c r="AV1190" s="8">
        <f t="shared" si="1608"/>
        <v>200</v>
      </c>
      <c r="AW1190" s="213">
        <f t="shared" si="1645"/>
        <v>9.2008937563316212E-2</v>
      </c>
      <c r="AX1190" s="213">
        <f t="shared" si="1646"/>
        <v>0.10702135321357917</v>
      </c>
      <c r="AY1190" s="213">
        <f t="shared" si="1647"/>
        <v>0.16037607906075263</v>
      </c>
      <c r="AZ1190" s="119">
        <f t="shared" si="1562"/>
        <v>0.9</v>
      </c>
      <c r="BA1190" s="1">
        <v>7</v>
      </c>
      <c r="BB1190">
        <v>7.7</v>
      </c>
      <c r="BC1190">
        <v>10.7</v>
      </c>
      <c r="BE1190">
        <v>2753</v>
      </c>
      <c r="BG1190" s="123">
        <f t="shared" si="1634"/>
        <v>0.8</v>
      </c>
      <c r="BJ1190">
        <v>0</v>
      </c>
      <c r="BK1190">
        <v>10.9</v>
      </c>
      <c r="BL1190">
        <v>12.8</v>
      </c>
      <c r="BM1190">
        <v>21.85</v>
      </c>
      <c r="BO1190">
        <f t="shared" si="1651"/>
        <v>1</v>
      </c>
      <c r="BP1190">
        <f t="shared" si="1651"/>
        <v>1</v>
      </c>
      <c r="BQ1190">
        <f t="shared" si="1651"/>
        <v>1</v>
      </c>
      <c r="BR1190">
        <f t="shared" si="1635"/>
        <v>351</v>
      </c>
      <c r="BS1190">
        <f t="shared" si="1648"/>
        <v>378</v>
      </c>
      <c r="BT1190">
        <f t="shared" si="1649"/>
        <v>464</v>
      </c>
      <c r="BV1190">
        <f t="shared" si="1636"/>
        <v>0</v>
      </c>
      <c r="BW1190">
        <f t="shared" si="1637"/>
        <v>0</v>
      </c>
      <c r="BX1190">
        <f t="shared" si="1638"/>
        <v>0</v>
      </c>
      <c r="BY1190">
        <f t="shared" si="1615"/>
        <v>1</v>
      </c>
    </row>
    <row r="1191" spans="1:77" x14ac:dyDescent="0.25">
      <c r="A1191" t="str">
        <f t="shared" si="1639"/>
        <v>37021</v>
      </c>
      <c r="D1191">
        <v>3</v>
      </c>
      <c r="E1191">
        <v>70</v>
      </c>
      <c r="F1191">
        <v>40.5</v>
      </c>
      <c r="G1191">
        <v>21</v>
      </c>
      <c r="H1191">
        <v>21.5</v>
      </c>
      <c r="I1191">
        <v>0</v>
      </c>
      <c r="J1191">
        <v>26</v>
      </c>
      <c r="K1191">
        <v>30</v>
      </c>
      <c r="L1191">
        <v>44.1</v>
      </c>
      <c r="M1191" s="115">
        <f t="shared" si="1623"/>
        <v>2541.6000000000004</v>
      </c>
      <c r="N1191" s="7">
        <v>3387.5608889256064</v>
      </c>
      <c r="O1191" s="7">
        <v>3627.3291443724347</v>
      </c>
      <c r="P1191" s="7">
        <v>5000.3599999999997</v>
      </c>
      <c r="Q1191" s="121" t="s">
        <v>392</v>
      </c>
      <c r="R1191">
        <v>1</v>
      </c>
      <c r="S1191">
        <v>1</v>
      </c>
      <c r="T1191">
        <v>1</v>
      </c>
      <c r="U1191" t="e">
        <f t="shared" si="1624"/>
        <v>#VALUE!</v>
      </c>
      <c r="V1191">
        <f t="shared" si="1625"/>
        <v>1864</v>
      </c>
      <c r="W1191">
        <f t="shared" si="1626"/>
        <v>1996</v>
      </c>
      <c r="X1191">
        <f t="shared" si="1627"/>
        <v>2752</v>
      </c>
      <c r="Y1191" t="e">
        <f t="shared" si="1601"/>
        <v>#VALUE!</v>
      </c>
      <c r="Z1191">
        <f t="shared" si="1602"/>
        <v>321</v>
      </c>
      <c r="AA1191">
        <f t="shared" si="1603"/>
        <v>343</v>
      </c>
      <c r="AB1191" s="8">
        <f t="shared" si="1604"/>
        <v>473</v>
      </c>
      <c r="AC1191" s="213" t="e">
        <f t="shared" si="1640"/>
        <v>#VALUE!</v>
      </c>
      <c r="AD1191" s="213">
        <f t="shared" si="1641"/>
        <v>0.57680663076502747</v>
      </c>
      <c r="AE1191" s="213">
        <f t="shared" si="1642"/>
        <v>0.65737924835112438</v>
      </c>
      <c r="AF1191" s="213">
        <f t="shared" si="1643"/>
        <v>1.2396244582297136</v>
      </c>
      <c r="AG1191" s="167">
        <f t="shared" si="1628"/>
        <v>1.2760000000000001E-4</v>
      </c>
      <c r="AH1191" s="167">
        <f t="shared" si="1629"/>
        <v>1.7219</v>
      </c>
      <c r="AI1191" s="167">
        <f t="shared" si="1630"/>
        <v>4</v>
      </c>
      <c r="AJ1191" s="167">
        <f t="shared" si="1631"/>
        <v>5.1420100000000005E-4</v>
      </c>
      <c r="AK1191" s="115">
        <f t="shared" ref="AK1191:AM1191" si="1660">AK897*IF($G1191=10,1,IF($G1191=15,1,IF($G1191=20,1,(1-(($E1191-50)*0.005)))))</f>
        <v>395.47467970254826</v>
      </c>
      <c r="AL1191" s="7">
        <f t="shared" si="1660"/>
        <v>423.46599178070454</v>
      </c>
      <c r="AM1191" s="7">
        <f t="shared" si="1660"/>
        <v>583.75800000000004</v>
      </c>
      <c r="AN1191">
        <v>1</v>
      </c>
      <c r="AO1191">
        <v>1</v>
      </c>
      <c r="AP1191">
        <v>1</v>
      </c>
      <c r="AQ1191">
        <f t="shared" si="1633"/>
        <v>445</v>
      </c>
      <c r="AR1191">
        <f t="shared" si="1633"/>
        <v>477</v>
      </c>
      <c r="AS1191">
        <f t="shared" si="1588"/>
        <v>657</v>
      </c>
      <c r="AT1191">
        <f t="shared" si="1606"/>
        <v>191</v>
      </c>
      <c r="AU1191">
        <f t="shared" si="1607"/>
        <v>205</v>
      </c>
      <c r="AV1191" s="8">
        <f t="shared" si="1608"/>
        <v>283</v>
      </c>
      <c r="AW1191" s="213">
        <f t="shared" si="1645"/>
        <v>0.20738026513327959</v>
      </c>
      <c r="AX1191" s="213">
        <f t="shared" si="1646"/>
        <v>0.23836736695373151</v>
      </c>
      <c r="AY1191" s="213">
        <f t="shared" si="1647"/>
        <v>0.44992063679455829</v>
      </c>
      <c r="AZ1191" s="119">
        <f t="shared" ref="AZ1191:AZ1254" si="1661">ROUND(IF(G1191=10,$CO$92*E1191,IF(G1191=11,$CO$93*E1191,IF(G1191=15,$CO$94*E1191,IF(G1191=16,$CO$95*E1191,IF(G1191=20,$CO$96*E1191,IF(G1191=21,$CO$97*E1191,)))))),1)</f>
        <v>1.9</v>
      </c>
      <c r="BA1191" s="1">
        <v>7</v>
      </c>
      <c r="BB1191">
        <v>7.7</v>
      </c>
      <c r="BC1191">
        <v>10.7</v>
      </c>
      <c r="BE1191">
        <v>3177</v>
      </c>
      <c r="BG1191" s="123">
        <f t="shared" si="1634"/>
        <v>0.8</v>
      </c>
      <c r="BJ1191">
        <v>0</v>
      </c>
      <c r="BK1191">
        <v>10.9</v>
      </c>
      <c r="BL1191">
        <v>12.8</v>
      </c>
      <c r="BM1191">
        <v>21.85</v>
      </c>
      <c r="BO1191">
        <f t="shared" si="1651"/>
        <v>1</v>
      </c>
      <c r="BP1191">
        <f t="shared" si="1651"/>
        <v>1</v>
      </c>
      <c r="BQ1191">
        <f t="shared" si="1651"/>
        <v>1</v>
      </c>
      <c r="BR1191">
        <f t="shared" si="1635"/>
        <v>445</v>
      </c>
      <c r="BS1191">
        <f t="shared" si="1648"/>
        <v>477</v>
      </c>
      <c r="BT1191">
        <f t="shared" si="1649"/>
        <v>657</v>
      </c>
      <c r="BV1191">
        <f t="shared" si="1636"/>
        <v>0</v>
      </c>
      <c r="BW1191">
        <f t="shared" si="1637"/>
        <v>0</v>
      </c>
      <c r="BX1191">
        <f t="shared" si="1638"/>
        <v>0</v>
      </c>
      <c r="BY1191">
        <f t="shared" si="1615"/>
        <v>1</v>
      </c>
    </row>
    <row r="1192" spans="1:77" x14ac:dyDescent="0.25">
      <c r="A1192" t="str">
        <f t="shared" si="1639"/>
        <v>37010</v>
      </c>
      <c r="D1192">
        <v>3</v>
      </c>
      <c r="E1192">
        <v>70</v>
      </c>
      <c r="F1192">
        <v>40.5</v>
      </c>
      <c r="G1192">
        <v>10</v>
      </c>
      <c r="H1192">
        <v>11.5</v>
      </c>
      <c r="I1192">
        <v>0</v>
      </c>
      <c r="J1192">
        <v>26</v>
      </c>
      <c r="K1192">
        <v>30</v>
      </c>
      <c r="L1192">
        <v>43.5</v>
      </c>
      <c r="M1192" s="115">
        <f t="shared" si="1623"/>
        <v>1235.7</v>
      </c>
      <c r="N1192" s="7">
        <v>1766.3893947845202</v>
      </c>
      <c r="O1192" s="7">
        <v>1902.9712804051933</v>
      </c>
      <c r="P1192" s="7">
        <v>2335.88</v>
      </c>
      <c r="Q1192" s="121" t="s">
        <v>392</v>
      </c>
      <c r="R1192">
        <v>1</v>
      </c>
      <c r="S1192">
        <v>1</v>
      </c>
      <c r="T1192">
        <v>1</v>
      </c>
      <c r="U1192" t="e">
        <f t="shared" si="1624"/>
        <v>#VALUE!</v>
      </c>
      <c r="V1192">
        <f t="shared" si="1625"/>
        <v>972</v>
      </c>
      <c r="W1192">
        <f t="shared" si="1626"/>
        <v>1047</v>
      </c>
      <c r="X1192">
        <f t="shared" si="1627"/>
        <v>1286</v>
      </c>
      <c r="Y1192" t="e">
        <f t="shared" si="1601"/>
        <v>#VALUE!</v>
      </c>
      <c r="Z1192">
        <f t="shared" si="1602"/>
        <v>167</v>
      </c>
      <c r="AA1192">
        <f t="shared" si="1603"/>
        <v>180</v>
      </c>
      <c r="AB1192" s="8">
        <f t="shared" si="1604"/>
        <v>221</v>
      </c>
      <c r="AC1192" s="213" t="e">
        <f t="shared" si="1640"/>
        <v>#VALUE!</v>
      </c>
      <c r="AD1192" s="213">
        <f t="shared" si="1641"/>
        <v>0.13141285785094778</v>
      </c>
      <c r="AE1192" s="213">
        <f t="shared" si="1642"/>
        <v>0.15195895848368457</v>
      </c>
      <c r="AF1192" s="213">
        <f t="shared" si="1643"/>
        <v>0.22624669571749392</v>
      </c>
      <c r="AG1192" s="167">
        <f t="shared" si="1628"/>
        <v>3.969E-4</v>
      </c>
      <c r="AH1192" s="167">
        <f t="shared" si="1629"/>
        <v>1.7345999999999999</v>
      </c>
      <c r="AI1192" s="167">
        <f t="shared" si="1630"/>
        <v>2</v>
      </c>
      <c r="AJ1192" s="167">
        <f t="shared" si="1631"/>
        <v>3.6734700000000002E-4</v>
      </c>
      <c r="AK1192" s="115">
        <f t="shared" ref="AK1192:AM1192" si="1662">AK898*IF($G1192=10,1,IF($G1192=15,1,IF($G1192=20,1,(1-(($E1192-50)*0.005)))))</f>
        <v>244.88738360147738</v>
      </c>
      <c r="AL1192" s="7">
        <f t="shared" si="1662"/>
        <v>263.82272182064906</v>
      </c>
      <c r="AM1192" s="7">
        <f t="shared" si="1662"/>
        <v>323.83999999999997</v>
      </c>
      <c r="AN1192">
        <v>1</v>
      </c>
      <c r="AO1192">
        <v>1</v>
      </c>
      <c r="AP1192">
        <v>1</v>
      </c>
      <c r="AQ1192">
        <f t="shared" si="1633"/>
        <v>276</v>
      </c>
      <c r="AR1192">
        <f t="shared" si="1633"/>
        <v>297</v>
      </c>
      <c r="AS1192">
        <f t="shared" si="1588"/>
        <v>365</v>
      </c>
      <c r="AT1192">
        <f t="shared" si="1606"/>
        <v>119</v>
      </c>
      <c r="AU1192">
        <f t="shared" si="1607"/>
        <v>128</v>
      </c>
      <c r="AV1192" s="8">
        <f t="shared" si="1608"/>
        <v>157</v>
      </c>
      <c r="AW1192" s="213">
        <f t="shared" si="1645"/>
        <v>6.8208435930605424E-2</v>
      </c>
      <c r="AX1192" s="213">
        <f t="shared" si="1646"/>
        <v>7.8533832979349946E-2</v>
      </c>
      <c r="AY1192" s="213">
        <f t="shared" si="1647"/>
        <v>0.11659887741396679</v>
      </c>
      <c r="AZ1192" s="119">
        <f t="shared" si="1661"/>
        <v>0.5</v>
      </c>
      <c r="BA1192" s="1">
        <v>8.4</v>
      </c>
      <c r="BB1192">
        <v>9.3000000000000007</v>
      </c>
      <c r="BC1192">
        <v>14</v>
      </c>
      <c r="BE1192">
        <v>1373</v>
      </c>
      <c r="BG1192" s="123">
        <f t="shared" si="1634"/>
        <v>0.9</v>
      </c>
      <c r="BJ1192">
        <v>0</v>
      </c>
      <c r="BK1192">
        <v>12</v>
      </c>
      <c r="BL1192">
        <v>13.9</v>
      </c>
      <c r="BM1192">
        <v>21.85</v>
      </c>
      <c r="BO1192">
        <f t="shared" si="1651"/>
        <v>1</v>
      </c>
      <c r="BP1192">
        <f t="shared" si="1651"/>
        <v>1</v>
      </c>
      <c r="BQ1192">
        <f t="shared" si="1651"/>
        <v>1</v>
      </c>
      <c r="BR1192">
        <f t="shared" si="1635"/>
        <v>276</v>
      </c>
      <c r="BS1192">
        <f t="shared" si="1648"/>
        <v>297</v>
      </c>
      <c r="BT1192">
        <f t="shared" si="1649"/>
        <v>365</v>
      </c>
      <c r="BV1192">
        <f t="shared" si="1636"/>
        <v>0</v>
      </c>
      <c r="BW1192">
        <f t="shared" si="1637"/>
        <v>0</v>
      </c>
      <c r="BX1192">
        <f t="shared" si="1638"/>
        <v>0</v>
      </c>
      <c r="BY1192">
        <f t="shared" si="1615"/>
        <v>1</v>
      </c>
    </row>
    <row r="1193" spans="1:77" x14ac:dyDescent="0.25">
      <c r="A1193" t="str">
        <f t="shared" si="1639"/>
        <v>37011</v>
      </c>
      <c r="D1193">
        <v>3</v>
      </c>
      <c r="E1193">
        <v>70</v>
      </c>
      <c r="F1193">
        <v>40.5</v>
      </c>
      <c r="G1193">
        <v>11</v>
      </c>
      <c r="H1193">
        <v>11.5</v>
      </c>
      <c r="I1193">
        <v>0</v>
      </c>
      <c r="J1193">
        <v>26</v>
      </c>
      <c r="K1193">
        <v>30</v>
      </c>
      <c r="L1193">
        <v>43.5</v>
      </c>
      <c r="M1193" s="115">
        <f t="shared" si="1623"/>
        <v>1189.3200000000002</v>
      </c>
      <c r="N1193" s="7">
        <v>2396.6961264405954</v>
      </c>
      <c r="O1193" s="7">
        <v>2582.0149905458411</v>
      </c>
      <c r="P1193" s="7">
        <v>3169.4</v>
      </c>
      <c r="Q1193" s="121" t="s">
        <v>392</v>
      </c>
      <c r="R1193">
        <v>1</v>
      </c>
      <c r="S1193">
        <v>1</v>
      </c>
      <c r="T1193">
        <v>1</v>
      </c>
      <c r="U1193" t="e">
        <f t="shared" si="1624"/>
        <v>#VALUE!</v>
      </c>
      <c r="V1193">
        <f t="shared" si="1625"/>
        <v>1319</v>
      </c>
      <c r="W1193">
        <f t="shared" si="1626"/>
        <v>1421</v>
      </c>
      <c r="X1193">
        <f t="shared" si="1627"/>
        <v>1744</v>
      </c>
      <c r="Y1193" t="e">
        <f t="shared" si="1601"/>
        <v>#VALUE!</v>
      </c>
      <c r="Z1193">
        <f t="shared" si="1602"/>
        <v>227</v>
      </c>
      <c r="AA1193">
        <f t="shared" si="1603"/>
        <v>244</v>
      </c>
      <c r="AB1193" s="8">
        <f t="shared" si="1604"/>
        <v>300</v>
      </c>
      <c r="AC1193" s="213" t="e">
        <f t="shared" si="1640"/>
        <v>#VALUE!</v>
      </c>
      <c r="AD1193" s="213">
        <f t="shared" si="1641"/>
        <v>0.39564053263013005</v>
      </c>
      <c r="AE1193" s="213">
        <f t="shared" si="1642"/>
        <v>0.45480142144894475</v>
      </c>
      <c r="AF1193" s="213">
        <f t="shared" si="1643"/>
        <v>0.6778611178196301</v>
      </c>
      <c r="AG1193" s="167">
        <f t="shared" si="1628"/>
        <v>3.969E-4</v>
      </c>
      <c r="AH1193" s="167">
        <f t="shared" si="1629"/>
        <v>1.7345999999999999</v>
      </c>
      <c r="AI1193" s="167">
        <f t="shared" si="1630"/>
        <v>4</v>
      </c>
      <c r="AJ1193" s="167">
        <f t="shared" si="1631"/>
        <v>5.7428799999999995E-4</v>
      </c>
      <c r="AK1193" s="115">
        <f t="shared" ref="AK1193:AM1193" si="1663">AK899*IF($G1193=10,1,IF($G1193=15,1,IF($G1193=20,1,(1-(($E1193-50)*0.005)))))</f>
        <v>361.2784610916114</v>
      </c>
      <c r="AL1193" s="7">
        <f t="shared" si="1663"/>
        <v>389.21346432233833</v>
      </c>
      <c r="AM1193" s="7">
        <f t="shared" si="1663"/>
        <v>477.75600000000003</v>
      </c>
      <c r="AN1193">
        <v>1</v>
      </c>
      <c r="AO1193">
        <v>1</v>
      </c>
      <c r="AP1193">
        <v>1</v>
      </c>
      <c r="AQ1193">
        <f t="shared" si="1633"/>
        <v>407</v>
      </c>
      <c r="AR1193">
        <f t="shared" si="1633"/>
        <v>438</v>
      </c>
      <c r="AS1193">
        <f t="shared" si="1588"/>
        <v>538</v>
      </c>
      <c r="AT1193">
        <f t="shared" si="1606"/>
        <v>175</v>
      </c>
      <c r="AU1193">
        <f t="shared" si="1607"/>
        <v>188</v>
      </c>
      <c r="AV1193" s="8">
        <f t="shared" si="1608"/>
        <v>231</v>
      </c>
      <c r="AW1193" s="213">
        <f t="shared" si="1645"/>
        <v>0.23962730760886231</v>
      </c>
      <c r="AX1193" s="213">
        <f t="shared" si="1646"/>
        <v>0.27508896473954952</v>
      </c>
      <c r="AY1193" s="213">
        <f t="shared" si="1647"/>
        <v>0.40920071047472228</v>
      </c>
      <c r="AZ1193" s="119">
        <f t="shared" si="1661"/>
        <v>0.9</v>
      </c>
      <c r="BA1193" s="1">
        <v>8.4</v>
      </c>
      <c r="BB1193">
        <v>9.3000000000000007</v>
      </c>
      <c r="BC1193">
        <v>14</v>
      </c>
      <c r="BE1193">
        <v>1749</v>
      </c>
      <c r="BG1193" s="123">
        <f t="shared" si="1634"/>
        <v>0.68</v>
      </c>
      <c r="BJ1193">
        <v>0</v>
      </c>
      <c r="BK1193">
        <v>12</v>
      </c>
      <c r="BL1193">
        <v>13.9</v>
      </c>
      <c r="BM1193">
        <v>21.85</v>
      </c>
      <c r="BO1193">
        <f t="shared" si="1651"/>
        <v>1</v>
      </c>
      <c r="BP1193">
        <f t="shared" si="1651"/>
        <v>1</v>
      </c>
      <c r="BQ1193">
        <f t="shared" si="1651"/>
        <v>1</v>
      </c>
      <c r="BR1193">
        <f t="shared" si="1635"/>
        <v>407</v>
      </c>
      <c r="BS1193">
        <f t="shared" si="1648"/>
        <v>438</v>
      </c>
      <c r="BT1193">
        <f t="shared" si="1649"/>
        <v>538</v>
      </c>
      <c r="BV1193">
        <f t="shared" si="1636"/>
        <v>0</v>
      </c>
      <c r="BW1193">
        <f t="shared" si="1637"/>
        <v>0</v>
      </c>
      <c r="BX1193">
        <f t="shared" si="1638"/>
        <v>0</v>
      </c>
      <c r="BY1193">
        <f t="shared" si="1615"/>
        <v>1</v>
      </c>
    </row>
    <row r="1194" spans="1:77" x14ac:dyDescent="0.25">
      <c r="A1194" t="str">
        <f t="shared" si="1639"/>
        <v>37015</v>
      </c>
      <c r="D1194">
        <v>3</v>
      </c>
      <c r="E1194">
        <v>70</v>
      </c>
      <c r="F1194">
        <v>40.5</v>
      </c>
      <c r="G1194">
        <v>15</v>
      </c>
      <c r="H1194">
        <v>16.5</v>
      </c>
      <c r="I1194">
        <v>0</v>
      </c>
      <c r="J1194">
        <v>26</v>
      </c>
      <c r="K1194">
        <v>30</v>
      </c>
      <c r="L1194">
        <v>44.1</v>
      </c>
      <c r="M1194" s="115">
        <f t="shared" si="1623"/>
        <v>1735.2</v>
      </c>
      <c r="N1194" s="7">
        <v>1908.1501882577959</v>
      </c>
      <c r="O1194" s="7">
        <v>2043.2071973479594</v>
      </c>
      <c r="P1194" s="7">
        <v>2816.6099999999997</v>
      </c>
      <c r="Q1194" s="121" t="s">
        <v>392</v>
      </c>
      <c r="R1194">
        <v>1</v>
      </c>
      <c r="S1194">
        <v>1</v>
      </c>
      <c r="T1194">
        <v>1</v>
      </c>
      <c r="U1194" t="e">
        <f t="shared" si="1624"/>
        <v>#VALUE!</v>
      </c>
      <c r="V1194">
        <f t="shared" si="1625"/>
        <v>1050</v>
      </c>
      <c r="W1194">
        <f t="shared" si="1626"/>
        <v>1124</v>
      </c>
      <c r="X1194">
        <f t="shared" si="1627"/>
        <v>1550</v>
      </c>
      <c r="Y1194" t="e">
        <f t="shared" si="1601"/>
        <v>#VALUE!</v>
      </c>
      <c r="Z1194">
        <f t="shared" si="1602"/>
        <v>181</v>
      </c>
      <c r="AA1194">
        <f t="shared" si="1603"/>
        <v>193</v>
      </c>
      <c r="AB1194" s="8">
        <f t="shared" si="1604"/>
        <v>267</v>
      </c>
      <c r="AC1194" s="213" t="e">
        <f t="shared" si="1640"/>
        <v>#VALUE!</v>
      </c>
      <c r="AD1194" s="213">
        <f t="shared" si="1641"/>
        <v>0.16598541089112817</v>
      </c>
      <c r="AE1194" s="213">
        <f t="shared" si="1642"/>
        <v>0.18837046167636809</v>
      </c>
      <c r="AF1194" s="213">
        <f t="shared" si="1643"/>
        <v>0.35726848944049094</v>
      </c>
      <c r="AG1194" s="167">
        <f t="shared" si="1628"/>
        <v>2.0829999999999999E-4</v>
      </c>
      <c r="AH1194" s="167">
        <f t="shared" si="1629"/>
        <v>1.724</v>
      </c>
      <c r="AI1194" s="167">
        <f t="shared" si="1630"/>
        <v>2</v>
      </c>
      <c r="AJ1194" s="167">
        <f t="shared" si="1631"/>
        <v>4.6182900000000003E-4</v>
      </c>
      <c r="AK1194" s="115">
        <f t="shared" ref="AK1194:AM1194" si="1664">AK900*IF($G1194=10,1,IF($G1194=15,1,IF($G1194=20,1,(1-(($E1194-50)*0.005)))))</f>
        <v>249.80785427097814</v>
      </c>
      <c r="AL1194" s="7">
        <f t="shared" si="1664"/>
        <v>267.48901053042016</v>
      </c>
      <c r="AM1194" s="7">
        <f t="shared" si="1664"/>
        <v>368.74</v>
      </c>
      <c r="AN1194">
        <v>1</v>
      </c>
      <c r="AO1194">
        <v>1</v>
      </c>
      <c r="AP1194">
        <v>1</v>
      </c>
      <c r="AQ1194">
        <f t="shared" si="1633"/>
        <v>281</v>
      </c>
      <c r="AR1194">
        <f t="shared" si="1633"/>
        <v>301</v>
      </c>
      <c r="AS1194">
        <f t="shared" si="1588"/>
        <v>415</v>
      </c>
      <c r="AT1194">
        <f t="shared" si="1606"/>
        <v>121</v>
      </c>
      <c r="AU1194">
        <f t="shared" si="1607"/>
        <v>129</v>
      </c>
      <c r="AV1194" s="8">
        <f t="shared" si="1608"/>
        <v>178</v>
      </c>
      <c r="AW1194" s="213">
        <f t="shared" si="1645"/>
        <v>7.5109957959960172E-2</v>
      </c>
      <c r="AX1194" s="213">
        <f t="shared" si="1646"/>
        <v>8.5194081378701519E-2</v>
      </c>
      <c r="AY1194" s="213">
        <f t="shared" si="1647"/>
        <v>0.16060792992946238</v>
      </c>
      <c r="AZ1194" s="119">
        <f t="shared" si="1661"/>
        <v>0.7</v>
      </c>
      <c r="BA1194" s="1">
        <v>7.9</v>
      </c>
      <c r="BB1194">
        <v>8.8000000000000007</v>
      </c>
      <c r="BC1194">
        <v>12.5</v>
      </c>
      <c r="BE1194">
        <v>2169</v>
      </c>
      <c r="BG1194" s="123">
        <f t="shared" si="1634"/>
        <v>0.8</v>
      </c>
      <c r="BJ1194">
        <v>0</v>
      </c>
      <c r="BK1194">
        <v>10.9</v>
      </c>
      <c r="BL1194">
        <v>12.8</v>
      </c>
      <c r="BM1194">
        <v>21.85</v>
      </c>
      <c r="BO1194">
        <f t="shared" si="1651"/>
        <v>1</v>
      </c>
      <c r="BP1194">
        <f t="shared" si="1651"/>
        <v>1</v>
      </c>
      <c r="BQ1194">
        <f t="shared" si="1651"/>
        <v>1</v>
      </c>
      <c r="BR1194">
        <f t="shared" si="1635"/>
        <v>281</v>
      </c>
      <c r="BS1194">
        <f t="shared" si="1648"/>
        <v>301</v>
      </c>
      <c r="BT1194">
        <f t="shared" si="1649"/>
        <v>415</v>
      </c>
      <c r="BV1194">
        <f t="shared" si="1636"/>
        <v>0</v>
      </c>
      <c r="BW1194">
        <f t="shared" si="1637"/>
        <v>0</v>
      </c>
      <c r="BX1194">
        <f t="shared" si="1638"/>
        <v>0</v>
      </c>
      <c r="BY1194">
        <f t="shared" si="1615"/>
        <v>1</v>
      </c>
    </row>
    <row r="1195" spans="1:77" x14ac:dyDescent="0.25">
      <c r="A1195" t="str">
        <f t="shared" si="1639"/>
        <v>37016</v>
      </c>
      <c r="D1195">
        <v>3</v>
      </c>
      <c r="E1195">
        <v>70</v>
      </c>
      <c r="F1195">
        <v>40.5</v>
      </c>
      <c r="G1195">
        <v>16</v>
      </c>
      <c r="H1195">
        <v>16.5</v>
      </c>
      <c r="I1195">
        <v>0</v>
      </c>
      <c r="J1195">
        <v>26</v>
      </c>
      <c r="K1195">
        <v>30</v>
      </c>
      <c r="L1195">
        <v>44.1</v>
      </c>
      <c r="M1195" s="115">
        <f t="shared" si="1623"/>
        <v>1690.48</v>
      </c>
      <c r="N1195" s="7">
        <v>2849.7497938679544</v>
      </c>
      <c r="O1195" s="7">
        <v>3051.4523045945984</v>
      </c>
      <c r="P1195" s="7">
        <v>4206.5</v>
      </c>
      <c r="Q1195" s="121" t="s">
        <v>392</v>
      </c>
      <c r="R1195">
        <v>1</v>
      </c>
      <c r="S1195">
        <v>1</v>
      </c>
      <c r="T1195">
        <v>1</v>
      </c>
      <c r="U1195" t="e">
        <f t="shared" si="1624"/>
        <v>#VALUE!</v>
      </c>
      <c r="V1195">
        <f t="shared" si="1625"/>
        <v>1568</v>
      </c>
      <c r="W1195">
        <f t="shared" si="1626"/>
        <v>1679</v>
      </c>
      <c r="X1195">
        <f t="shared" si="1627"/>
        <v>2315</v>
      </c>
      <c r="Y1195" t="e">
        <f t="shared" si="1601"/>
        <v>#VALUE!</v>
      </c>
      <c r="Z1195">
        <f t="shared" si="1602"/>
        <v>270</v>
      </c>
      <c r="AA1195">
        <f t="shared" si="1603"/>
        <v>289</v>
      </c>
      <c r="AB1195" s="8">
        <f t="shared" si="1604"/>
        <v>398</v>
      </c>
      <c r="AC1195" s="213" t="e">
        <f t="shared" si="1640"/>
        <v>#VALUE!</v>
      </c>
      <c r="AD1195" s="213">
        <f t="shared" si="1641"/>
        <v>1.0656277549048589</v>
      </c>
      <c r="AE1195" s="213">
        <f t="shared" si="1642"/>
        <v>1.2193782469027239</v>
      </c>
      <c r="AF1195" s="213">
        <f t="shared" si="1643"/>
        <v>2.2999194708571546</v>
      </c>
      <c r="AG1195" s="167">
        <f t="shared" si="1628"/>
        <v>2.0829999999999999E-4</v>
      </c>
      <c r="AH1195" s="167">
        <f t="shared" si="1629"/>
        <v>1.724</v>
      </c>
      <c r="AI1195" s="167">
        <f t="shared" si="1630"/>
        <v>4</v>
      </c>
      <c r="AJ1195" s="167">
        <f t="shared" si="1631"/>
        <v>1.392796E-3</v>
      </c>
      <c r="AK1195" s="115">
        <f t="shared" ref="AK1195:AM1195" si="1665">AK901*IF($G1195=10,1,IF($G1195=15,1,IF($G1195=20,1,(1-(($E1195-50)*0.005)))))</f>
        <v>367.04967034771374</v>
      </c>
      <c r="AL1195" s="7">
        <f t="shared" si="1665"/>
        <v>393.02908798986175</v>
      </c>
      <c r="AM1195" s="7">
        <f t="shared" si="1665"/>
        <v>541.80000000000007</v>
      </c>
      <c r="AN1195">
        <v>1</v>
      </c>
      <c r="AO1195">
        <v>1</v>
      </c>
      <c r="AP1195">
        <v>1</v>
      </c>
      <c r="AQ1195">
        <f t="shared" si="1633"/>
        <v>413</v>
      </c>
      <c r="AR1195">
        <f t="shared" si="1633"/>
        <v>443</v>
      </c>
      <c r="AS1195">
        <f t="shared" si="1588"/>
        <v>610</v>
      </c>
      <c r="AT1195">
        <f t="shared" si="1606"/>
        <v>178</v>
      </c>
      <c r="AU1195">
        <f t="shared" si="1607"/>
        <v>190</v>
      </c>
      <c r="AV1195" s="8">
        <f t="shared" si="1608"/>
        <v>262</v>
      </c>
      <c r="AW1195" s="213">
        <f t="shared" si="1645"/>
        <v>0.46688471010052468</v>
      </c>
      <c r="AX1195" s="213">
        <f t="shared" si="1646"/>
        <v>0.53125760925488519</v>
      </c>
      <c r="AY1195" s="213">
        <f t="shared" si="1647"/>
        <v>1.0039690258188991</v>
      </c>
      <c r="AZ1195" s="119">
        <f t="shared" si="1661"/>
        <v>1.4</v>
      </c>
      <c r="BA1195" s="1">
        <v>7.9</v>
      </c>
      <c r="BB1195">
        <v>8.8000000000000007</v>
      </c>
      <c r="BC1195">
        <v>12.5</v>
      </c>
      <c r="BE1195">
        <v>2486</v>
      </c>
      <c r="BG1195" s="123">
        <f t="shared" si="1634"/>
        <v>0.68</v>
      </c>
      <c r="BJ1195">
        <v>0</v>
      </c>
      <c r="BK1195">
        <v>10.9</v>
      </c>
      <c r="BL1195">
        <v>12.8</v>
      </c>
      <c r="BM1195">
        <v>21.85</v>
      </c>
      <c r="BO1195">
        <f t="shared" si="1651"/>
        <v>1</v>
      </c>
      <c r="BP1195">
        <f t="shared" si="1651"/>
        <v>1</v>
      </c>
      <c r="BQ1195">
        <f t="shared" si="1651"/>
        <v>1</v>
      </c>
      <c r="BR1195">
        <f t="shared" si="1635"/>
        <v>413</v>
      </c>
      <c r="BS1195">
        <f t="shared" si="1648"/>
        <v>443</v>
      </c>
      <c r="BT1195">
        <f t="shared" si="1649"/>
        <v>610</v>
      </c>
      <c r="BV1195">
        <f t="shared" si="1636"/>
        <v>0</v>
      </c>
      <c r="BW1195">
        <f t="shared" si="1637"/>
        <v>0</v>
      </c>
      <c r="BX1195">
        <f t="shared" si="1638"/>
        <v>0</v>
      </c>
      <c r="BY1195">
        <f t="shared" si="1615"/>
        <v>1</v>
      </c>
    </row>
    <row r="1196" spans="1:77" x14ac:dyDescent="0.25">
      <c r="A1196" t="str">
        <f t="shared" si="1639"/>
        <v>37020</v>
      </c>
      <c r="D1196">
        <v>3</v>
      </c>
      <c r="E1196">
        <v>70</v>
      </c>
      <c r="F1196">
        <v>40.5</v>
      </c>
      <c r="G1196">
        <v>20</v>
      </c>
      <c r="H1196">
        <v>21.5</v>
      </c>
      <c r="I1196">
        <v>0</v>
      </c>
      <c r="J1196">
        <v>26</v>
      </c>
      <c r="K1196">
        <v>30</v>
      </c>
      <c r="L1196">
        <v>44.1</v>
      </c>
      <c r="M1196" s="115">
        <f t="shared" si="1623"/>
        <v>2422.4</v>
      </c>
      <c r="N1196" s="7">
        <v>2692.551301713082</v>
      </c>
      <c r="O1196" s="7">
        <v>2900.746468081386</v>
      </c>
      <c r="P1196" s="7">
        <v>3560.6400000000003</v>
      </c>
      <c r="Q1196" s="121" t="s">
        <v>392</v>
      </c>
      <c r="R1196">
        <v>1</v>
      </c>
      <c r="S1196">
        <v>1</v>
      </c>
      <c r="T1196">
        <v>1</v>
      </c>
      <c r="U1196" t="e">
        <f t="shared" si="1624"/>
        <v>#VALUE!</v>
      </c>
      <c r="V1196">
        <f t="shared" si="1625"/>
        <v>1482</v>
      </c>
      <c r="W1196">
        <f t="shared" si="1626"/>
        <v>1596</v>
      </c>
      <c r="X1196">
        <f t="shared" si="1627"/>
        <v>1960</v>
      </c>
      <c r="Y1196" t="e">
        <f t="shared" si="1601"/>
        <v>#VALUE!</v>
      </c>
      <c r="Z1196">
        <f t="shared" si="1602"/>
        <v>255</v>
      </c>
      <c r="AA1196">
        <f t="shared" si="1603"/>
        <v>275</v>
      </c>
      <c r="AB1196" s="8">
        <f t="shared" si="1604"/>
        <v>337</v>
      </c>
      <c r="AC1196" s="213" t="e">
        <f t="shared" si="1640"/>
        <v>#VALUE!</v>
      </c>
      <c r="AD1196" s="213">
        <f t="shared" si="1641"/>
        <v>0.25935783339831148</v>
      </c>
      <c r="AE1196" s="213">
        <f t="shared" si="1642"/>
        <v>0.30116886928595787</v>
      </c>
      <c r="AF1196" s="213">
        <f t="shared" si="1643"/>
        <v>0.45045642223446758</v>
      </c>
      <c r="AG1196" s="167">
        <f t="shared" si="1628"/>
        <v>1.2760000000000001E-4</v>
      </c>
      <c r="AH1196" s="167">
        <f t="shared" si="1629"/>
        <v>1.7219</v>
      </c>
      <c r="AI1196" s="167">
        <f t="shared" si="1630"/>
        <v>2</v>
      </c>
      <c r="AJ1196" s="167">
        <f t="shared" si="1631"/>
        <v>3.76611E-4</v>
      </c>
      <c r="AK1196" s="115">
        <f t="shared" ref="AK1196:AM1196" si="1666">AK902*IF($G1196=10,1,IF($G1196=15,1,IF($G1196=20,1,(1-(($E1196-50)*0.005)))))</f>
        <v>317.17997831584631</v>
      </c>
      <c r="AL1196" s="7">
        <f t="shared" si="1666"/>
        <v>341.70517057946222</v>
      </c>
      <c r="AM1196" s="7">
        <f t="shared" si="1666"/>
        <v>419.44</v>
      </c>
      <c r="AN1196">
        <v>1</v>
      </c>
      <c r="AO1196">
        <v>1</v>
      </c>
      <c r="AP1196">
        <v>1</v>
      </c>
      <c r="AQ1196">
        <f t="shared" si="1633"/>
        <v>357</v>
      </c>
      <c r="AR1196">
        <f t="shared" si="1633"/>
        <v>385</v>
      </c>
      <c r="AS1196">
        <f t="shared" si="1588"/>
        <v>472</v>
      </c>
      <c r="AT1196">
        <f t="shared" si="1606"/>
        <v>154</v>
      </c>
      <c r="AU1196">
        <f t="shared" si="1607"/>
        <v>166</v>
      </c>
      <c r="AV1196" s="8">
        <f t="shared" si="1608"/>
        <v>203</v>
      </c>
      <c r="AW1196" s="213">
        <f t="shared" si="1645"/>
        <v>9.5656660756552284E-2</v>
      </c>
      <c r="AX1196" s="213">
        <f t="shared" si="1646"/>
        <v>0.11095002490928764</v>
      </c>
      <c r="AY1196" s="213">
        <f t="shared" si="1647"/>
        <v>0.16516919432008201</v>
      </c>
      <c r="AZ1196" s="119">
        <f t="shared" si="1661"/>
        <v>0.9</v>
      </c>
      <c r="BA1196" s="1">
        <v>7.9</v>
      </c>
      <c r="BB1196">
        <v>8.8000000000000007</v>
      </c>
      <c r="BC1196">
        <v>12.5</v>
      </c>
      <c r="BE1196">
        <v>3028</v>
      </c>
      <c r="BG1196" s="123">
        <f t="shared" si="1634"/>
        <v>0.8</v>
      </c>
      <c r="BJ1196">
        <v>0</v>
      </c>
      <c r="BK1196">
        <v>10.9</v>
      </c>
      <c r="BL1196">
        <v>12.8</v>
      </c>
      <c r="BM1196">
        <v>21.85</v>
      </c>
      <c r="BO1196">
        <f t="shared" si="1651"/>
        <v>1</v>
      </c>
      <c r="BP1196">
        <f t="shared" si="1651"/>
        <v>1</v>
      </c>
      <c r="BQ1196">
        <f t="shared" si="1651"/>
        <v>1</v>
      </c>
      <c r="BR1196">
        <f t="shared" si="1635"/>
        <v>357</v>
      </c>
      <c r="BS1196">
        <f t="shared" si="1648"/>
        <v>385</v>
      </c>
      <c r="BT1196">
        <f t="shared" si="1649"/>
        <v>472</v>
      </c>
      <c r="BV1196">
        <f t="shared" si="1636"/>
        <v>0</v>
      </c>
      <c r="BW1196">
        <f t="shared" si="1637"/>
        <v>0</v>
      </c>
      <c r="BX1196">
        <f t="shared" si="1638"/>
        <v>0</v>
      </c>
      <c r="BY1196">
        <f t="shared" si="1615"/>
        <v>1</v>
      </c>
    </row>
    <row r="1197" spans="1:77" x14ac:dyDescent="0.25">
      <c r="A1197" t="str">
        <f t="shared" si="1639"/>
        <v>37021</v>
      </c>
      <c r="D1197">
        <v>3</v>
      </c>
      <c r="E1197">
        <v>70</v>
      </c>
      <c r="F1197">
        <v>40.5</v>
      </c>
      <c r="G1197">
        <v>21</v>
      </c>
      <c r="H1197">
        <v>21.5</v>
      </c>
      <c r="I1197">
        <v>0</v>
      </c>
      <c r="J1197">
        <v>26</v>
      </c>
      <c r="K1197">
        <v>30</v>
      </c>
      <c r="L1197">
        <v>44.1</v>
      </c>
      <c r="M1197" s="115">
        <f t="shared" si="1623"/>
        <v>2796</v>
      </c>
      <c r="N1197" s="7">
        <v>3556.1815292902165</v>
      </c>
      <c r="O1197" s="7">
        <v>3807.8845891872675</v>
      </c>
      <c r="P1197" s="7">
        <v>5249.2599999999993</v>
      </c>
      <c r="Q1197" s="121" t="s">
        <v>392</v>
      </c>
      <c r="R1197">
        <v>1</v>
      </c>
      <c r="S1197">
        <v>1</v>
      </c>
      <c r="T1197">
        <v>1</v>
      </c>
      <c r="U1197" t="e">
        <f t="shared" si="1624"/>
        <v>#VALUE!</v>
      </c>
      <c r="V1197">
        <f t="shared" si="1625"/>
        <v>1957</v>
      </c>
      <c r="W1197">
        <f t="shared" si="1626"/>
        <v>2096</v>
      </c>
      <c r="X1197">
        <f t="shared" si="1627"/>
        <v>2889</v>
      </c>
      <c r="Y1197" t="e">
        <f t="shared" si="1601"/>
        <v>#VALUE!</v>
      </c>
      <c r="Z1197">
        <f t="shared" si="1602"/>
        <v>337</v>
      </c>
      <c r="AA1197">
        <f t="shared" si="1603"/>
        <v>361</v>
      </c>
      <c r="AB1197" s="8">
        <f t="shared" si="1604"/>
        <v>497</v>
      </c>
      <c r="AC1197" s="213" t="e">
        <f t="shared" si="1640"/>
        <v>#VALUE!</v>
      </c>
      <c r="AD1197" s="213">
        <f t="shared" si="1641"/>
        <v>0.63488816016873517</v>
      </c>
      <c r="AE1197" s="213">
        <f t="shared" si="1642"/>
        <v>0.72717622585641184</v>
      </c>
      <c r="AF1197" s="213">
        <f t="shared" si="1643"/>
        <v>1.3669192781648241</v>
      </c>
      <c r="AG1197" s="167">
        <f t="shared" si="1628"/>
        <v>1.2760000000000001E-4</v>
      </c>
      <c r="AH1197" s="167">
        <f t="shared" si="1629"/>
        <v>1.7219</v>
      </c>
      <c r="AI1197" s="167">
        <f t="shared" si="1630"/>
        <v>4</v>
      </c>
      <c r="AJ1197" s="167">
        <f t="shared" si="1631"/>
        <v>5.1420100000000005E-4</v>
      </c>
      <c r="AK1197" s="115">
        <f t="shared" ref="AK1197:AM1197" si="1667">AK903*IF($G1197=10,1,IF($G1197=15,1,IF($G1197=20,1,(1-(($E1197-50)*0.005)))))</f>
        <v>401.08407665802832</v>
      </c>
      <c r="AL1197" s="7">
        <f t="shared" si="1667"/>
        <v>429.47241638121409</v>
      </c>
      <c r="AM1197" s="7">
        <f t="shared" si="1667"/>
        <v>592.03800000000001</v>
      </c>
      <c r="AN1197">
        <v>1</v>
      </c>
      <c r="AO1197">
        <v>1</v>
      </c>
      <c r="AP1197">
        <v>1</v>
      </c>
      <c r="AQ1197">
        <f t="shared" si="1633"/>
        <v>452</v>
      </c>
      <c r="AR1197">
        <f t="shared" si="1633"/>
        <v>484</v>
      </c>
      <c r="AS1197">
        <f t="shared" si="1588"/>
        <v>667</v>
      </c>
      <c r="AT1197">
        <f t="shared" si="1606"/>
        <v>194</v>
      </c>
      <c r="AU1197">
        <f t="shared" si="1607"/>
        <v>208</v>
      </c>
      <c r="AV1197" s="8">
        <f t="shared" si="1608"/>
        <v>287</v>
      </c>
      <c r="AW1197" s="213">
        <f t="shared" si="1645"/>
        <v>0.21384093435080465</v>
      </c>
      <c r="AX1197" s="213">
        <f t="shared" si="1646"/>
        <v>0.24528462034552842</v>
      </c>
      <c r="AY1197" s="213">
        <f t="shared" si="1647"/>
        <v>0.46254346929402035</v>
      </c>
      <c r="AZ1197" s="119">
        <f t="shared" si="1661"/>
        <v>1.9</v>
      </c>
      <c r="BA1197" s="1">
        <v>7.9</v>
      </c>
      <c r="BB1197">
        <v>8.8000000000000007</v>
      </c>
      <c r="BC1197">
        <v>12.5</v>
      </c>
      <c r="BE1197">
        <v>3495</v>
      </c>
      <c r="BG1197" s="123">
        <f t="shared" si="1634"/>
        <v>0.8</v>
      </c>
      <c r="BJ1197">
        <v>0</v>
      </c>
      <c r="BK1197">
        <v>10.9</v>
      </c>
      <c r="BL1197">
        <v>12.8</v>
      </c>
      <c r="BM1197">
        <v>21.85</v>
      </c>
      <c r="BO1197">
        <f t="shared" si="1651"/>
        <v>1</v>
      </c>
      <c r="BP1197">
        <f t="shared" si="1651"/>
        <v>1</v>
      </c>
      <c r="BQ1197">
        <f t="shared" si="1651"/>
        <v>1</v>
      </c>
      <c r="BR1197">
        <f t="shared" si="1635"/>
        <v>452</v>
      </c>
      <c r="BS1197">
        <f t="shared" si="1648"/>
        <v>484</v>
      </c>
      <c r="BT1197">
        <f t="shared" si="1649"/>
        <v>667</v>
      </c>
      <c r="BV1197">
        <f t="shared" si="1636"/>
        <v>0</v>
      </c>
      <c r="BW1197">
        <f t="shared" si="1637"/>
        <v>0</v>
      </c>
      <c r="BX1197">
        <f t="shared" si="1638"/>
        <v>0</v>
      </c>
      <c r="BY1197">
        <f t="shared" si="1615"/>
        <v>1</v>
      </c>
    </row>
    <row r="1198" spans="1:77" x14ac:dyDescent="0.25">
      <c r="A1198" t="str">
        <f t="shared" si="1639"/>
        <v>37010</v>
      </c>
      <c r="D1198">
        <v>3</v>
      </c>
      <c r="E1198">
        <v>70</v>
      </c>
      <c r="F1198">
        <v>40.5</v>
      </c>
      <c r="G1198">
        <v>10</v>
      </c>
      <c r="H1198">
        <v>11.5</v>
      </c>
      <c r="I1198">
        <v>0</v>
      </c>
      <c r="J1198">
        <v>26</v>
      </c>
      <c r="K1198">
        <v>30</v>
      </c>
      <c r="L1198">
        <v>44</v>
      </c>
      <c r="M1198" s="115">
        <f t="shared" si="1623"/>
        <v>1348.2</v>
      </c>
      <c r="N1198" s="7">
        <v>1924.9914127028867</v>
      </c>
      <c r="O1198" s="7">
        <v>2079.6202422788024</v>
      </c>
      <c r="P1198" s="7">
        <v>2589.7800000000002</v>
      </c>
      <c r="Q1198" s="121" t="s">
        <v>392</v>
      </c>
      <c r="R1198">
        <v>1</v>
      </c>
      <c r="S1198">
        <v>1</v>
      </c>
      <c r="T1198">
        <v>1</v>
      </c>
      <c r="U1198" t="e">
        <f t="shared" si="1624"/>
        <v>#VALUE!</v>
      </c>
      <c r="V1198">
        <f t="shared" si="1625"/>
        <v>1059</v>
      </c>
      <c r="W1198">
        <f t="shared" si="1626"/>
        <v>1144</v>
      </c>
      <c r="X1198">
        <f t="shared" si="1627"/>
        <v>1425</v>
      </c>
      <c r="Y1198" t="e">
        <f t="shared" si="1601"/>
        <v>#VALUE!</v>
      </c>
      <c r="Z1198">
        <f t="shared" si="1602"/>
        <v>182</v>
      </c>
      <c r="AA1198">
        <f t="shared" si="1603"/>
        <v>197</v>
      </c>
      <c r="AB1198" s="8">
        <f t="shared" si="1604"/>
        <v>245</v>
      </c>
      <c r="AC1198" s="213" t="e">
        <f t="shared" si="1640"/>
        <v>#VALUE!</v>
      </c>
      <c r="AD1198" s="213">
        <f t="shared" si="1641"/>
        <v>0.15524884795024954</v>
      </c>
      <c r="AE1198" s="213">
        <f t="shared" si="1642"/>
        <v>0.18101651512995334</v>
      </c>
      <c r="AF1198" s="213">
        <f t="shared" si="1643"/>
        <v>0.27638200287805947</v>
      </c>
      <c r="AG1198" s="167">
        <f t="shared" si="1628"/>
        <v>3.969E-4</v>
      </c>
      <c r="AH1198" s="167">
        <f t="shared" si="1629"/>
        <v>1.7345999999999999</v>
      </c>
      <c r="AI1198" s="167">
        <f t="shared" si="1630"/>
        <v>2</v>
      </c>
      <c r="AJ1198" s="167">
        <f t="shared" si="1631"/>
        <v>3.6734700000000002E-4</v>
      </c>
      <c r="AK1198" s="115">
        <f t="shared" ref="AK1198:AM1198" si="1668">AK904*IF($G1198=10,1,IF($G1198=15,1,IF($G1198=20,1,(1-(($E1198-50)*0.005)))))</f>
        <v>266.87553260000635</v>
      </c>
      <c r="AL1198" s="7">
        <f t="shared" si="1668"/>
        <v>288.31284965818764</v>
      </c>
      <c r="AM1198" s="7">
        <f t="shared" si="1668"/>
        <v>359.04</v>
      </c>
      <c r="AN1198">
        <v>1</v>
      </c>
      <c r="AO1198">
        <v>1</v>
      </c>
      <c r="AP1198">
        <v>1</v>
      </c>
      <c r="AQ1198">
        <f t="shared" si="1633"/>
        <v>301</v>
      </c>
      <c r="AR1198">
        <f t="shared" si="1633"/>
        <v>325</v>
      </c>
      <c r="AS1198">
        <f t="shared" si="1588"/>
        <v>404</v>
      </c>
      <c r="AT1198">
        <f t="shared" si="1606"/>
        <v>129</v>
      </c>
      <c r="AU1198">
        <f t="shared" si="1607"/>
        <v>140</v>
      </c>
      <c r="AV1198" s="8">
        <f t="shared" si="1608"/>
        <v>174</v>
      </c>
      <c r="AW1198" s="213">
        <f t="shared" si="1645"/>
        <v>7.9724745231139052E-2</v>
      </c>
      <c r="AX1198" s="213">
        <f t="shared" si="1646"/>
        <v>9.3399462345839068E-2</v>
      </c>
      <c r="AY1198" s="213">
        <f t="shared" si="1647"/>
        <v>0.14229549328680621</v>
      </c>
      <c r="AZ1198" s="119">
        <f t="shared" si="1661"/>
        <v>0.5</v>
      </c>
      <c r="BA1198" s="1">
        <v>8.9</v>
      </c>
      <c r="BB1198">
        <v>9.9</v>
      </c>
      <c r="BC1198">
        <v>14.8</v>
      </c>
      <c r="BE1198">
        <v>1498</v>
      </c>
      <c r="BG1198" s="123">
        <f t="shared" si="1634"/>
        <v>0.9</v>
      </c>
      <c r="BJ1198">
        <v>0</v>
      </c>
      <c r="BK1198">
        <v>11.8</v>
      </c>
      <c r="BL1198">
        <v>13.7</v>
      </c>
      <c r="BM1198">
        <v>21.85</v>
      </c>
      <c r="BO1198">
        <f t="shared" si="1651"/>
        <v>1</v>
      </c>
      <c r="BP1198">
        <f t="shared" si="1651"/>
        <v>1</v>
      </c>
      <c r="BQ1198">
        <f t="shared" si="1651"/>
        <v>1</v>
      </c>
      <c r="BR1198">
        <f t="shared" si="1635"/>
        <v>301</v>
      </c>
      <c r="BS1198">
        <f t="shared" si="1648"/>
        <v>325</v>
      </c>
      <c r="BT1198">
        <f t="shared" si="1649"/>
        <v>404</v>
      </c>
      <c r="BV1198">
        <f t="shared" si="1636"/>
        <v>0</v>
      </c>
      <c r="BW1198">
        <f t="shared" si="1637"/>
        <v>0</v>
      </c>
      <c r="BX1198">
        <f t="shared" si="1638"/>
        <v>0</v>
      </c>
      <c r="BY1198">
        <f t="shared" si="1615"/>
        <v>1</v>
      </c>
    </row>
    <row r="1199" spans="1:77" x14ac:dyDescent="0.25">
      <c r="A1199" t="str">
        <f t="shared" si="1639"/>
        <v>37011</v>
      </c>
      <c r="D1199">
        <v>3</v>
      </c>
      <c r="E1199">
        <v>70</v>
      </c>
      <c r="F1199">
        <v>40.5</v>
      </c>
      <c r="G1199">
        <v>11</v>
      </c>
      <c r="H1199">
        <v>11.5</v>
      </c>
      <c r="I1199">
        <v>0</v>
      </c>
      <c r="J1199">
        <v>26</v>
      </c>
      <c r="K1199">
        <v>30</v>
      </c>
      <c r="L1199">
        <v>44</v>
      </c>
      <c r="M1199" s="115">
        <f t="shared" si="1623"/>
        <v>1297.44</v>
      </c>
      <c r="N1199" s="7">
        <v>2611.8926414972211</v>
      </c>
      <c r="O1199" s="7">
        <v>2821.6982019103875</v>
      </c>
      <c r="P1199" s="7">
        <v>3513.9</v>
      </c>
      <c r="Q1199" s="121" t="s">
        <v>392</v>
      </c>
      <c r="R1199">
        <v>1</v>
      </c>
      <c r="S1199">
        <v>1</v>
      </c>
      <c r="T1199">
        <v>1</v>
      </c>
      <c r="U1199" t="e">
        <f t="shared" si="1624"/>
        <v>#VALUE!</v>
      </c>
      <c r="V1199">
        <f t="shared" si="1625"/>
        <v>1437</v>
      </c>
      <c r="W1199">
        <f t="shared" si="1626"/>
        <v>1553</v>
      </c>
      <c r="X1199">
        <f t="shared" si="1627"/>
        <v>1934</v>
      </c>
      <c r="Y1199" t="e">
        <f t="shared" si="1601"/>
        <v>#VALUE!</v>
      </c>
      <c r="Z1199">
        <f t="shared" si="1602"/>
        <v>247</v>
      </c>
      <c r="AA1199">
        <f t="shared" si="1603"/>
        <v>267</v>
      </c>
      <c r="AB1199" s="8">
        <f t="shared" si="1604"/>
        <v>333</v>
      </c>
      <c r="AC1199" s="213" t="e">
        <f t="shared" si="1640"/>
        <v>#VALUE!</v>
      </c>
      <c r="AD1199" s="213">
        <f t="shared" si="1641"/>
        <v>0.46565653675932489</v>
      </c>
      <c r="AE1199" s="213">
        <f t="shared" si="1642"/>
        <v>0.54119686317361182</v>
      </c>
      <c r="AF1199" s="213">
        <f t="shared" si="1643"/>
        <v>0.82942585499803001</v>
      </c>
      <c r="AG1199" s="167">
        <f t="shared" si="1628"/>
        <v>3.969E-4</v>
      </c>
      <c r="AH1199" s="167">
        <f t="shared" si="1629"/>
        <v>1.7345999999999999</v>
      </c>
      <c r="AI1199" s="167">
        <f t="shared" si="1630"/>
        <v>4</v>
      </c>
      <c r="AJ1199" s="167">
        <f t="shared" si="1631"/>
        <v>5.7428799999999995E-4</v>
      </c>
      <c r="AK1199" s="115">
        <f t="shared" ref="AK1199:AM1199" si="1669">AK905*IF($G1199=10,1,IF($G1199=15,1,IF($G1199=20,1,(1-(($E1199-50)*0.005)))))</f>
        <v>393.3</v>
      </c>
      <c r="AL1199" s="7">
        <f t="shared" si="1669"/>
        <v>425.7</v>
      </c>
      <c r="AM1199" s="7">
        <f t="shared" si="1669"/>
        <v>530.1</v>
      </c>
      <c r="AN1199">
        <v>1</v>
      </c>
      <c r="AO1199">
        <v>1</v>
      </c>
      <c r="AP1199">
        <v>1</v>
      </c>
      <c r="AQ1199">
        <f t="shared" si="1633"/>
        <v>443</v>
      </c>
      <c r="AR1199">
        <f t="shared" si="1633"/>
        <v>479</v>
      </c>
      <c r="AS1199">
        <f t="shared" si="1588"/>
        <v>597</v>
      </c>
      <c r="AT1199">
        <f t="shared" si="1606"/>
        <v>190</v>
      </c>
      <c r="AU1199">
        <f t="shared" si="1607"/>
        <v>206</v>
      </c>
      <c r="AV1199" s="8">
        <f t="shared" si="1608"/>
        <v>257</v>
      </c>
      <c r="AW1199" s="213">
        <f t="shared" si="1645"/>
        <v>0.28075485600872946</v>
      </c>
      <c r="AX1199" s="213">
        <f t="shared" si="1646"/>
        <v>0.32809469565037364</v>
      </c>
      <c r="AY1199" s="213">
        <f t="shared" si="1647"/>
        <v>0.50273751597042515</v>
      </c>
      <c r="AZ1199" s="119">
        <f t="shared" si="1661"/>
        <v>0.9</v>
      </c>
      <c r="BA1199" s="1">
        <v>8.9</v>
      </c>
      <c r="BB1199">
        <v>9.9</v>
      </c>
      <c r="BC1199">
        <v>14.8</v>
      </c>
      <c r="BE1199">
        <v>1908</v>
      </c>
      <c r="BG1199" s="123">
        <f t="shared" si="1634"/>
        <v>0.68</v>
      </c>
      <c r="BJ1199">
        <v>0</v>
      </c>
      <c r="BK1199">
        <v>11.8</v>
      </c>
      <c r="BL1199">
        <v>13.7</v>
      </c>
      <c r="BM1199">
        <v>21.85</v>
      </c>
      <c r="BO1199">
        <f t="shared" si="1651"/>
        <v>1</v>
      </c>
      <c r="BP1199">
        <f t="shared" si="1651"/>
        <v>1</v>
      </c>
      <c r="BQ1199">
        <f t="shared" si="1651"/>
        <v>1</v>
      </c>
      <c r="BR1199">
        <f t="shared" si="1635"/>
        <v>443</v>
      </c>
      <c r="BS1199">
        <f t="shared" si="1648"/>
        <v>479</v>
      </c>
      <c r="BT1199">
        <f t="shared" si="1649"/>
        <v>597</v>
      </c>
      <c r="BV1199">
        <f t="shared" si="1636"/>
        <v>0</v>
      </c>
      <c r="BW1199">
        <f t="shared" si="1637"/>
        <v>0</v>
      </c>
      <c r="BX1199">
        <f t="shared" si="1638"/>
        <v>0</v>
      </c>
      <c r="BY1199">
        <f t="shared" si="1615"/>
        <v>1</v>
      </c>
    </row>
    <row r="1200" spans="1:77" x14ac:dyDescent="0.25">
      <c r="A1200" t="str">
        <f t="shared" si="1639"/>
        <v>37015</v>
      </c>
      <c r="D1200">
        <v>3</v>
      </c>
      <c r="E1200">
        <v>70</v>
      </c>
      <c r="F1200">
        <v>40.5</v>
      </c>
      <c r="G1200">
        <v>15</v>
      </c>
      <c r="H1200">
        <v>16.5</v>
      </c>
      <c r="I1200">
        <v>0</v>
      </c>
      <c r="J1200">
        <v>26</v>
      </c>
      <c r="K1200">
        <v>30</v>
      </c>
      <c r="L1200">
        <v>44.8</v>
      </c>
      <c r="M1200" s="115">
        <f t="shared" si="1623"/>
        <v>1892.8000000000002</v>
      </c>
      <c r="N1200" s="7">
        <v>2216.9073865755149</v>
      </c>
      <c r="O1200" s="7">
        <v>2373.9948983307781</v>
      </c>
      <c r="P1200" s="7">
        <v>3302.76</v>
      </c>
      <c r="Q1200" s="121" t="s">
        <v>392</v>
      </c>
      <c r="R1200">
        <v>1</v>
      </c>
      <c r="S1200">
        <v>1</v>
      </c>
      <c r="T1200">
        <v>1</v>
      </c>
      <c r="U1200" t="e">
        <f t="shared" si="1624"/>
        <v>#VALUE!</v>
      </c>
      <c r="V1200">
        <f t="shared" si="1625"/>
        <v>1220</v>
      </c>
      <c r="W1200">
        <f t="shared" si="1626"/>
        <v>1307</v>
      </c>
      <c r="X1200">
        <f t="shared" si="1627"/>
        <v>1818</v>
      </c>
      <c r="Y1200" t="e">
        <f t="shared" si="1601"/>
        <v>#VALUE!</v>
      </c>
      <c r="Z1200">
        <f t="shared" si="1602"/>
        <v>210</v>
      </c>
      <c r="AA1200">
        <f t="shared" si="1603"/>
        <v>225</v>
      </c>
      <c r="AB1200" s="8">
        <f t="shared" si="1604"/>
        <v>313</v>
      </c>
      <c r="AC1200" s="213" t="e">
        <f t="shared" si="1640"/>
        <v>#VALUE!</v>
      </c>
      <c r="AD1200" s="213">
        <f t="shared" si="1641"/>
        <v>0.22247695465794931</v>
      </c>
      <c r="AE1200" s="213">
        <f t="shared" si="1642"/>
        <v>0.25489897018721558</v>
      </c>
      <c r="AF1200" s="213">
        <f t="shared" si="1643"/>
        <v>0.48893455812292236</v>
      </c>
      <c r="AG1200" s="167">
        <f t="shared" si="1628"/>
        <v>2.0829999999999999E-4</v>
      </c>
      <c r="AH1200" s="167">
        <f t="shared" si="1629"/>
        <v>1.724</v>
      </c>
      <c r="AI1200" s="167">
        <f t="shared" si="1630"/>
        <v>2</v>
      </c>
      <c r="AJ1200" s="167">
        <f t="shared" si="1631"/>
        <v>4.6182900000000003E-4</v>
      </c>
      <c r="AK1200" s="115">
        <f t="shared" ref="AK1200:AM1200" si="1670">AK906*IF($G1200=10,1,IF($G1200=15,1,IF($G1200=20,1,(1-(($E1200-50)*0.005)))))</f>
        <v>302.61675876046246</v>
      </c>
      <c r="AL1200" s="7">
        <f t="shared" si="1670"/>
        <v>324.05983479376272</v>
      </c>
      <c r="AM1200" s="7">
        <f t="shared" si="1670"/>
        <v>450.84</v>
      </c>
      <c r="AN1200">
        <v>1</v>
      </c>
      <c r="AO1200">
        <v>1</v>
      </c>
      <c r="AP1200">
        <v>1</v>
      </c>
      <c r="AQ1200">
        <f t="shared" si="1633"/>
        <v>341</v>
      </c>
      <c r="AR1200">
        <f t="shared" si="1633"/>
        <v>365</v>
      </c>
      <c r="AS1200">
        <f t="shared" si="1588"/>
        <v>508</v>
      </c>
      <c r="AT1200">
        <f t="shared" si="1606"/>
        <v>147</v>
      </c>
      <c r="AU1200">
        <f t="shared" si="1607"/>
        <v>157</v>
      </c>
      <c r="AV1200" s="8">
        <f t="shared" si="1608"/>
        <v>218</v>
      </c>
      <c r="AW1200" s="213">
        <f t="shared" si="1645"/>
        <v>0.11017370188011263</v>
      </c>
      <c r="AX1200" s="213">
        <f t="shared" si="1646"/>
        <v>0.12541911956119922</v>
      </c>
      <c r="AY1200" s="213">
        <f t="shared" si="1647"/>
        <v>0.23949728731960346</v>
      </c>
      <c r="AZ1200" s="119">
        <f t="shared" si="1661"/>
        <v>0.7</v>
      </c>
      <c r="BA1200" s="1">
        <v>8.6999999999999993</v>
      </c>
      <c r="BB1200">
        <v>9.8000000000000007</v>
      </c>
      <c r="BC1200">
        <v>14.3</v>
      </c>
      <c r="BE1200">
        <v>2366</v>
      </c>
      <c r="BG1200" s="123">
        <f t="shared" si="1634"/>
        <v>0.8</v>
      </c>
      <c r="BJ1200">
        <v>0</v>
      </c>
      <c r="BK1200">
        <v>10.6</v>
      </c>
      <c r="BL1200">
        <v>12.5</v>
      </c>
      <c r="BM1200">
        <v>21.85</v>
      </c>
      <c r="BO1200">
        <f t="shared" si="1651"/>
        <v>1</v>
      </c>
      <c r="BP1200">
        <f t="shared" si="1651"/>
        <v>1</v>
      </c>
      <c r="BQ1200">
        <f t="shared" si="1651"/>
        <v>1</v>
      </c>
      <c r="BR1200">
        <f t="shared" si="1635"/>
        <v>341</v>
      </c>
      <c r="BS1200">
        <f t="shared" si="1648"/>
        <v>365</v>
      </c>
      <c r="BT1200">
        <f t="shared" si="1649"/>
        <v>508</v>
      </c>
      <c r="BV1200">
        <f t="shared" si="1636"/>
        <v>0</v>
      </c>
      <c r="BW1200">
        <f t="shared" si="1637"/>
        <v>0</v>
      </c>
      <c r="BX1200">
        <f t="shared" si="1638"/>
        <v>0</v>
      </c>
      <c r="BY1200">
        <f t="shared" si="1615"/>
        <v>1</v>
      </c>
    </row>
    <row r="1201" spans="1:77" x14ac:dyDescent="0.25">
      <c r="A1201" t="str">
        <f t="shared" si="1639"/>
        <v>37016</v>
      </c>
      <c r="D1201">
        <v>3</v>
      </c>
      <c r="E1201">
        <v>70</v>
      </c>
      <c r="F1201">
        <v>40.5</v>
      </c>
      <c r="G1201">
        <v>16</v>
      </c>
      <c r="H1201">
        <v>16.5</v>
      </c>
      <c r="I1201">
        <v>0</v>
      </c>
      <c r="J1201">
        <v>26</v>
      </c>
      <c r="K1201">
        <v>30</v>
      </c>
      <c r="L1201">
        <v>44.8</v>
      </c>
      <c r="M1201" s="115">
        <f t="shared" si="1623"/>
        <v>1844.16</v>
      </c>
      <c r="N1201" s="7">
        <v>3241.8333772189817</v>
      </c>
      <c r="O1201" s="7">
        <v>3471.5459677567114</v>
      </c>
      <c r="P1201" s="7">
        <v>4829.7</v>
      </c>
      <c r="Q1201" s="121" t="s">
        <v>392</v>
      </c>
      <c r="R1201">
        <v>1</v>
      </c>
      <c r="S1201">
        <v>1</v>
      </c>
      <c r="T1201">
        <v>1</v>
      </c>
      <c r="U1201" t="e">
        <f t="shared" si="1624"/>
        <v>#VALUE!</v>
      </c>
      <c r="V1201">
        <f t="shared" si="1625"/>
        <v>1784</v>
      </c>
      <c r="W1201">
        <f t="shared" si="1626"/>
        <v>1911</v>
      </c>
      <c r="X1201">
        <f t="shared" si="1627"/>
        <v>2658</v>
      </c>
      <c r="Y1201" t="e">
        <f t="shared" si="1601"/>
        <v>#VALUE!</v>
      </c>
      <c r="Z1201">
        <f t="shared" si="1602"/>
        <v>307</v>
      </c>
      <c r="AA1201">
        <f t="shared" si="1603"/>
        <v>329</v>
      </c>
      <c r="AB1201" s="8">
        <f t="shared" si="1604"/>
        <v>457</v>
      </c>
      <c r="AC1201" s="213" t="e">
        <f t="shared" si="1640"/>
        <v>#VALUE!</v>
      </c>
      <c r="AD1201" s="213">
        <f t="shared" si="1641"/>
        <v>1.3745222506432533</v>
      </c>
      <c r="AE1201" s="213">
        <f t="shared" si="1642"/>
        <v>1.5766668716744761</v>
      </c>
      <c r="AF1201" s="213">
        <f t="shared" si="1643"/>
        <v>3.025545927592185</v>
      </c>
      <c r="AG1201" s="167">
        <f t="shared" si="1628"/>
        <v>2.0829999999999999E-4</v>
      </c>
      <c r="AH1201" s="167">
        <f t="shared" si="1629"/>
        <v>1.724</v>
      </c>
      <c r="AI1201" s="167">
        <f t="shared" si="1630"/>
        <v>4</v>
      </c>
      <c r="AJ1201" s="167">
        <f t="shared" si="1631"/>
        <v>1.392796E-3</v>
      </c>
      <c r="AK1201" s="115">
        <f t="shared" ref="AK1201:AM1201" si="1671">AK907*IF($G1201=10,1,IF($G1201=15,1,IF($G1201=20,1,(1-(($E1201-50)*0.005)))))</f>
        <v>446.40000000000003</v>
      </c>
      <c r="AL1201" s="7">
        <f t="shared" si="1671"/>
        <v>478.8</v>
      </c>
      <c r="AM1201" s="7">
        <f t="shared" si="1671"/>
        <v>666</v>
      </c>
      <c r="AN1201">
        <v>1</v>
      </c>
      <c r="AO1201">
        <v>1</v>
      </c>
      <c r="AP1201">
        <v>1</v>
      </c>
      <c r="AQ1201">
        <f t="shared" si="1633"/>
        <v>503</v>
      </c>
      <c r="AR1201">
        <f t="shared" si="1633"/>
        <v>539</v>
      </c>
      <c r="AS1201">
        <f t="shared" si="1588"/>
        <v>750</v>
      </c>
      <c r="AT1201">
        <f t="shared" si="1606"/>
        <v>216</v>
      </c>
      <c r="AU1201">
        <f t="shared" si="1607"/>
        <v>232</v>
      </c>
      <c r="AV1201" s="8">
        <f t="shared" si="1608"/>
        <v>323</v>
      </c>
      <c r="AW1201" s="213">
        <f t="shared" si="1645"/>
        <v>0.68487146560861945</v>
      </c>
      <c r="AX1201" s="213">
        <f t="shared" si="1646"/>
        <v>0.78900932524950707</v>
      </c>
      <c r="AY1201" s="213">
        <f t="shared" si="1647"/>
        <v>1.5201708064254629</v>
      </c>
      <c r="AZ1201" s="119">
        <f t="shared" si="1661"/>
        <v>1.4</v>
      </c>
      <c r="BA1201" s="1">
        <v>8.6999999999999993</v>
      </c>
      <c r="BB1201">
        <v>9.8000000000000007</v>
      </c>
      <c r="BC1201">
        <v>14.3</v>
      </c>
      <c r="BE1201">
        <v>2712</v>
      </c>
      <c r="BG1201" s="123">
        <f t="shared" si="1634"/>
        <v>0.68</v>
      </c>
      <c r="BJ1201">
        <v>0</v>
      </c>
      <c r="BK1201">
        <v>10.6</v>
      </c>
      <c r="BL1201">
        <v>12.5</v>
      </c>
      <c r="BM1201">
        <v>21.85</v>
      </c>
      <c r="BO1201">
        <f t="shared" si="1651"/>
        <v>1</v>
      </c>
      <c r="BP1201">
        <f t="shared" si="1651"/>
        <v>1</v>
      </c>
      <c r="BQ1201">
        <f t="shared" si="1651"/>
        <v>1</v>
      </c>
      <c r="BR1201">
        <f t="shared" si="1635"/>
        <v>503</v>
      </c>
      <c r="BS1201">
        <f t="shared" si="1648"/>
        <v>539</v>
      </c>
      <c r="BT1201">
        <f t="shared" si="1649"/>
        <v>750</v>
      </c>
      <c r="BV1201">
        <f t="shared" si="1636"/>
        <v>0</v>
      </c>
      <c r="BW1201">
        <f t="shared" si="1637"/>
        <v>0</v>
      </c>
      <c r="BX1201">
        <f t="shared" si="1638"/>
        <v>0</v>
      </c>
      <c r="BY1201">
        <f t="shared" si="1615"/>
        <v>1</v>
      </c>
    </row>
    <row r="1202" spans="1:77" x14ac:dyDescent="0.25">
      <c r="A1202" t="str">
        <f t="shared" si="1639"/>
        <v>37020</v>
      </c>
      <c r="D1202">
        <v>3</v>
      </c>
      <c r="E1202">
        <v>70</v>
      </c>
      <c r="F1202">
        <v>40.5</v>
      </c>
      <c r="G1202">
        <v>20</v>
      </c>
      <c r="H1202">
        <v>21.5</v>
      </c>
      <c r="I1202">
        <v>0</v>
      </c>
      <c r="J1202">
        <v>26</v>
      </c>
      <c r="K1202">
        <v>30</v>
      </c>
      <c r="L1202">
        <v>44.8</v>
      </c>
      <c r="M1202" s="115">
        <f t="shared" si="1623"/>
        <v>2643.2000000000003</v>
      </c>
      <c r="N1202" s="7">
        <v>3079.6829926739365</v>
      </c>
      <c r="O1202" s="7">
        <v>3327.0647594078355</v>
      </c>
      <c r="P1202" s="7">
        <v>4143.24</v>
      </c>
      <c r="Q1202" s="121" t="s">
        <v>392</v>
      </c>
      <c r="R1202">
        <v>1</v>
      </c>
      <c r="S1202">
        <v>1</v>
      </c>
      <c r="T1202">
        <v>1</v>
      </c>
      <c r="U1202" t="e">
        <f t="shared" si="1624"/>
        <v>#VALUE!</v>
      </c>
      <c r="V1202">
        <f t="shared" si="1625"/>
        <v>1695</v>
      </c>
      <c r="W1202">
        <f t="shared" si="1626"/>
        <v>1831</v>
      </c>
      <c r="X1202">
        <f t="shared" si="1627"/>
        <v>2280</v>
      </c>
      <c r="Y1202" t="e">
        <f t="shared" si="1601"/>
        <v>#VALUE!</v>
      </c>
      <c r="Z1202">
        <f t="shared" si="1602"/>
        <v>292</v>
      </c>
      <c r="AA1202">
        <f t="shared" si="1603"/>
        <v>315</v>
      </c>
      <c r="AB1202" s="8">
        <f t="shared" si="1604"/>
        <v>392</v>
      </c>
      <c r="AC1202" s="213" t="e">
        <f t="shared" si="1640"/>
        <v>#VALUE!</v>
      </c>
      <c r="AD1202" s="213">
        <f t="shared" si="1641"/>
        <v>0.33914388737637841</v>
      </c>
      <c r="AE1202" s="213">
        <f t="shared" si="1642"/>
        <v>0.3940810733270062</v>
      </c>
      <c r="AF1202" s="213">
        <f t="shared" si="1643"/>
        <v>0.60774446827443629</v>
      </c>
      <c r="AG1202" s="167">
        <f t="shared" si="1628"/>
        <v>1.2760000000000001E-4</v>
      </c>
      <c r="AH1202" s="167">
        <f t="shared" si="1629"/>
        <v>1.7219</v>
      </c>
      <c r="AI1202" s="167">
        <f t="shared" si="1630"/>
        <v>2</v>
      </c>
      <c r="AJ1202" s="167">
        <f t="shared" si="1631"/>
        <v>3.76611E-4</v>
      </c>
      <c r="AK1202" s="115">
        <f t="shared" ref="AK1202:AM1202" si="1672">AK908*IF($G1202=10,1,IF($G1202=15,1,IF($G1202=20,1,(1-(($E1202-50)*0.005)))))</f>
        <v>380.60090160569081</v>
      </c>
      <c r="AL1202" s="7">
        <f t="shared" si="1672"/>
        <v>411.17343900116532</v>
      </c>
      <c r="AM1202" s="7">
        <f t="shared" si="1672"/>
        <v>512.04</v>
      </c>
      <c r="AN1202">
        <v>1</v>
      </c>
      <c r="AO1202">
        <v>1</v>
      </c>
      <c r="AP1202">
        <v>1</v>
      </c>
      <c r="AQ1202">
        <f t="shared" si="1633"/>
        <v>429</v>
      </c>
      <c r="AR1202">
        <f t="shared" si="1633"/>
        <v>463</v>
      </c>
      <c r="AS1202">
        <f t="shared" si="1588"/>
        <v>577</v>
      </c>
      <c r="AT1202">
        <f t="shared" si="1606"/>
        <v>184</v>
      </c>
      <c r="AU1202">
        <f t="shared" si="1607"/>
        <v>199</v>
      </c>
      <c r="AV1202" s="8">
        <f t="shared" si="1608"/>
        <v>248</v>
      </c>
      <c r="AW1202" s="213">
        <f t="shared" si="1645"/>
        <v>0.13599536954725866</v>
      </c>
      <c r="AX1202" s="213">
        <f t="shared" si="1646"/>
        <v>0.15879392849539553</v>
      </c>
      <c r="AY1202" s="213">
        <f t="shared" si="1647"/>
        <v>0.24545635076305122</v>
      </c>
      <c r="AZ1202" s="119">
        <f t="shared" si="1661"/>
        <v>0.9</v>
      </c>
      <c r="BA1202" s="1">
        <v>8.6999999999999993</v>
      </c>
      <c r="BB1202">
        <v>9.8000000000000007</v>
      </c>
      <c r="BC1202">
        <v>14.3</v>
      </c>
      <c r="BE1202">
        <v>3304</v>
      </c>
      <c r="BG1202" s="123">
        <f t="shared" si="1634"/>
        <v>0.8</v>
      </c>
      <c r="BJ1202">
        <v>0</v>
      </c>
      <c r="BK1202">
        <v>10.6</v>
      </c>
      <c r="BL1202">
        <v>12.5</v>
      </c>
      <c r="BM1202">
        <v>21.85</v>
      </c>
      <c r="BO1202">
        <f t="shared" si="1651"/>
        <v>1</v>
      </c>
      <c r="BP1202">
        <f t="shared" si="1651"/>
        <v>1</v>
      </c>
      <c r="BQ1202">
        <f t="shared" si="1651"/>
        <v>1</v>
      </c>
      <c r="BR1202">
        <f t="shared" si="1635"/>
        <v>429</v>
      </c>
      <c r="BS1202">
        <f t="shared" si="1648"/>
        <v>463</v>
      </c>
      <c r="BT1202">
        <f t="shared" si="1649"/>
        <v>577</v>
      </c>
      <c r="BV1202">
        <f t="shared" si="1636"/>
        <v>0</v>
      </c>
      <c r="BW1202">
        <f t="shared" si="1637"/>
        <v>0</v>
      </c>
      <c r="BX1202">
        <f t="shared" si="1638"/>
        <v>0</v>
      </c>
      <c r="BY1202">
        <f t="shared" si="1615"/>
        <v>1</v>
      </c>
    </row>
    <row r="1203" spans="1:77" x14ac:dyDescent="0.25">
      <c r="A1203" t="str">
        <f t="shared" si="1639"/>
        <v>37021</v>
      </c>
      <c r="D1203">
        <v>3</v>
      </c>
      <c r="E1203">
        <v>70</v>
      </c>
      <c r="F1203">
        <v>40.5</v>
      </c>
      <c r="G1203">
        <v>21</v>
      </c>
      <c r="H1203">
        <v>21.5</v>
      </c>
      <c r="I1203">
        <v>0</v>
      </c>
      <c r="J1203">
        <v>26</v>
      </c>
      <c r="K1203">
        <v>30</v>
      </c>
      <c r="L1203">
        <v>44.8</v>
      </c>
      <c r="M1203" s="115">
        <f t="shared" si="1623"/>
        <v>3049.6000000000004</v>
      </c>
      <c r="N1203" s="7">
        <v>4175.015825613802</v>
      </c>
      <c r="O1203" s="7">
        <v>4470.8526528786542</v>
      </c>
      <c r="P1203" s="7">
        <v>6219.96</v>
      </c>
      <c r="Q1203" s="121" t="s">
        <v>392</v>
      </c>
      <c r="R1203">
        <v>1</v>
      </c>
      <c r="S1203">
        <v>1</v>
      </c>
      <c r="T1203">
        <v>1</v>
      </c>
      <c r="U1203" t="e">
        <f t="shared" si="1624"/>
        <v>#VALUE!</v>
      </c>
      <c r="V1203">
        <f t="shared" si="1625"/>
        <v>2298</v>
      </c>
      <c r="W1203">
        <f t="shared" si="1626"/>
        <v>2460</v>
      </c>
      <c r="X1203">
        <f t="shared" si="1627"/>
        <v>3423</v>
      </c>
      <c r="Y1203" t="e">
        <f t="shared" si="1601"/>
        <v>#VALUE!</v>
      </c>
      <c r="Z1203">
        <f t="shared" si="1602"/>
        <v>395</v>
      </c>
      <c r="AA1203">
        <f t="shared" si="1603"/>
        <v>423</v>
      </c>
      <c r="AB1203" s="8">
        <f t="shared" si="1604"/>
        <v>589</v>
      </c>
      <c r="AC1203" s="213" t="e">
        <f t="shared" si="1640"/>
        <v>#VALUE!</v>
      </c>
      <c r="AD1203" s="213">
        <f t="shared" si="1641"/>
        <v>0.86851604914293379</v>
      </c>
      <c r="AE1203" s="213">
        <f t="shared" si="1642"/>
        <v>0.99423144628910332</v>
      </c>
      <c r="AF1203" s="213">
        <f t="shared" si="1643"/>
        <v>1.9119030159501305</v>
      </c>
      <c r="AG1203" s="167">
        <f t="shared" si="1628"/>
        <v>1.2760000000000001E-4</v>
      </c>
      <c r="AH1203" s="167">
        <f t="shared" si="1629"/>
        <v>1.7219</v>
      </c>
      <c r="AI1203" s="167">
        <f t="shared" si="1630"/>
        <v>4</v>
      </c>
      <c r="AJ1203" s="167">
        <f t="shared" si="1631"/>
        <v>5.1420100000000005E-4</v>
      </c>
      <c r="AK1203" s="115">
        <f t="shared" ref="AK1203:AM1203" si="1673">AK909*IF($G1203=10,1,IF($G1203=15,1,IF($G1203=20,1,(1-(($E1203-50)*0.005)))))</f>
        <v>487.40468452844635</v>
      </c>
      <c r="AL1203" s="7">
        <f t="shared" si="1673"/>
        <v>521.94162079113062</v>
      </c>
      <c r="AM1203" s="7">
        <f t="shared" si="1673"/>
        <v>726.13800000000003</v>
      </c>
      <c r="AN1203">
        <v>1</v>
      </c>
      <c r="AO1203">
        <v>1</v>
      </c>
      <c r="AP1203">
        <v>1</v>
      </c>
      <c r="AQ1203">
        <f t="shared" si="1633"/>
        <v>549</v>
      </c>
      <c r="AR1203">
        <f t="shared" si="1633"/>
        <v>588</v>
      </c>
      <c r="AS1203">
        <f t="shared" si="1588"/>
        <v>818</v>
      </c>
      <c r="AT1203">
        <f t="shared" si="1606"/>
        <v>236</v>
      </c>
      <c r="AU1203">
        <f t="shared" si="1607"/>
        <v>253</v>
      </c>
      <c r="AV1203" s="8">
        <f t="shared" si="1608"/>
        <v>352</v>
      </c>
      <c r="AW1203" s="213">
        <f t="shared" si="1645"/>
        <v>0.31455606053281199</v>
      </c>
      <c r="AX1203" s="213">
        <f t="shared" si="1646"/>
        <v>0.36075937984463069</v>
      </c>
      <c r="AY1203" s="213">
        <f t="shared" si="1647"/>
        <v>0.6918421507279684</v>
      </c>
      <c r="AZ1203" s="119">
        <f t="shared" si="1661"/>
        <v>1.9</v>
      </c>
      <c r="BA1203" s="1">
        <v>8.6999999999999993</v>
      </c>
      <c r="BB1203">
        <v>9.8000000000000007</v>
      </c>
      <c r="BC1203">
        <v>14.3</v>
      </c>
      <c r="BE1203">
        <v>3812</v>
      </c>
      <c r="BG1203" s="123">
        <f t="shared" si="1634"/>
        <v>0.8</v>
      </c>
      <c r="BJ1203">
        <v>0</v>
      </c>
      <c r="BK1203">
        <v>10.6</v>
      </c>
      <c r="BL1203">
        <v>12.5</v>
      </c>
      <c r="BM1203">
        <v>21.85</v>
      </c>
      <c r="BO1203">
        <f t="shared" si="1651"/>
        <v>1</v>
      </c>
      <c r="BP1203">
        <f t="shared" si="1651"/>
        <v>1</v>
      </c>
      <c r="BQ1203">
        <f t="shared" si="1651"/>
        <v>1</v>
      </c>
      <c r="BR1203">
        <f t="shared" si="1635"/>
        <v>549</v>
      </c>
      <c r="BS1203">
        <f t="shared" si="1648"/>
        <v>588</v>
      </c>
      <c r="BT1203">
        <f t="shared" si="1649"/>
        <v>818</v>
      </c>
      <c r="BV1203">
        <f t="shared" si="1636"/>
        <v>0</v>
      </c>
      <c r="BW1203">
        <f t="shared" si="1637"/>
        <v>0</v>
      </c>
      <c r="BX1203">
        <f t="shared" si="1638"/>
        <v>0</v>
      </c>
      <c r="BY1203">
        <f t="shared" si="1615"/>
        <v>1</v>
      </c>
    </row>
    <row r="1204" spans="1:77" x14ac:dyDescent="0.25">
      <c r="A1204" t="str">
        <f t="shared" si="1639"/>
        <v>37010</v>
      </c>
      <c r="D1204">
        <v>3</v>
      </c>
      <c r="E1204">
        <v>70</v>
      </c>
      <c r="F1204">
        <v>40.5</v>
      </c>
      <c r="G1204">
        <v>10</v>
      </c>
      <c r="H1204">
        <v>11.5</v>
      </c>
      <c r="I1204">
        <v>0</v>
      </c>
      <c r="J1204">
        <v>26</v>
      </c>
      <c r="K1204">
        <v>30</v>
      </c>
      <c r="L1204">
        <v>44.8</v>
      </c>
      <c r="M1204" s="115">
        <f t="shared" si="1623"/>
        <v>1572.3</v>
      </c>
      <c r="N1204" s="7">
        <v>2267.7915432376717</v>
      </c>
      <c r="O1204" s="7">
        <v>2456.1428225151312</v>
      </c>
      <c r="P1204" s="7">
        <v>3097.58</v>
      </c>
      <c r="Q1204" s="121" t="s">
        <v>392</v>
      </c>
      <c r="R1204">
        <v>1</v>
      </c>
      <c r="S1204">
        <v>1</v>
      </c>
      <c r="T1204">
        <v>1</v>
      </c>
      <c r="U1204" t="e">
        <f t="shared" si="1624"/>
        <v>#VALUE!</v>
      </c>
      <c r="V1204">
        <f t="shared" si="1625"/>
        <v>1248</v>
      </c>
      <c r="W1204">
        <f t="shared" si="1626"/>
        <v>1352</v>
      </c>
      <c r="X1204">
        <f t="shared" si="1627"/>
        <v>1705</v>
      </c>
      <c r="Y1204" t="e">
        <f t="shared" si="1601"/>
        <v>#VALUE!</v>
      </c>
      <c r="Z1204">
        <f t="shared" si="1602"/>
        <v>215</v>
      </c>
      <c r="AA1204">
        <f t="shared" si="1603"/>
        <v>233</v>
      </c>
      <c r="AB1204" s="8">
        <f t="shared" si="1604"/>
        <v>293</v>
      </c>
      <c r="AC1204" s="213" t="e">
        <f t="shared" si="1640"/>
        <v>#VALUE!</v>
      </c>
      <c r="AD1204" s="213">
        <f t="shared" si="1641"/>
        <v>0.21447843303987682</v>
      </c>
      <c r="AE1204" s="213">
        <f t="shared" si="1642"/>
        <v>0.25070255268549047</v>
      </c>
      <c r="AF1204" s="213">
        <f t="shared" si="1643"/>
        <v>0.39128839149815675</v>
      </c>
      <c r="AG1204" s="167">
        <f t="shared" si="1628"/>
        <v>3.969E-4</v>
      </c>
      <c r="AH1204" s="167">
        <f t="shared" si="1629"/>
        <v>1.7345999999999999</v>
      </c>
      <c r="AI1204" s="167">
        <f t="shared" si="1630"/>
        <v>2</v>
      </c>
      <c r="AJ1204" s="167">
        <f t="shared" si="1631"/>
        <v>3.6734700000000002E-4</v>
      </c>
      <c r="AK1204" s="115">
        <f t="shared" ref="AK1204:AM1204" si="1674">AK910*IF($G1204=10,1,IF($G1204=15,1,IF($G1204=20,1,(1-(($E1204-50)*0.005)))))</f>
        <v>314.40040300104783</v>
      </c>
      <c r="AL1204" s="7">
        <f t="shared" si="1674"/>
        <v>340.51290804463417</v>
      </c>
      <c r="AM1204" s="7">
        <f t="shared" si="1674"/>
        <v>429.44</v>
      </c>
      <c r="AN1204">
        <v>1</v>
      </c>
      <c r="AO1204">
        <v>1</v>
      </c>
      <c r="AP1204">
        <v>1</v>
      </c>
      <c r="AQ1204">
        <f t="shared" si="1633"/>
        <v>354</v>
      </c>
      <c r="AR1204">
        <f t="shared" si="1633"/>
        <v>383</v>
      </c>
      <c r="AS1204">
        <f t="shared" si="1588"/>
        <v>484</v>
      </c>
      <c r="AT1204">
        <f t="shared" si="1606"/>
        <v>152</v>
      </c>
      <c r="AU1204">
        <f t="shared" si="1607"/>
        <v>165</v>
      </c>
      <c r="AV1204" s="8">
        <f t="shared" si="1608"/>
        <v>208</v>
      </c>
      <c r="AW1204" s="213">
        <f t="shared" si="1645"/>
        <v>0.10951575298185685</v>
      </c>
      <c r="AX1204" s="213">
        <f t="shared" si="1646"/>
        <v>0.1283810526773011</v>
      </c>
      <c r="AY1204" s="213">
        <f t="shared" si="1647"/>
        <v>0.20113670957332014</v>
      </c>
      <c r="AZ1204" s="119">
        <f t="shared" si="1661"/>
        <v>0.5</v>
      </c>
      <c r="BA1204" s="1">
        <v>10.1</v>
      </c>
      <c r="BB1204">
        <v>11.2</v>
      </c>
      <c r="BC1204">
        <v>17.5</v>
      </c>
      <c r="BE1204">
        <v>1747</v>
      </c>
      <c r="BG1204" s="123">
        <f t="shared" si="1634"/>
        <v>0.9</v>
      </c>
      <c r="BJ1204">
        <v>0</v>
      </c>
      <c r="BK1204">
        <v>11.5</v>
      </c>
      <c r="BL1204">
        <v>13.3</v>
      </c>
      <c r="BM1204">
        <v>21.85</v>
      </c>
      <c r="BO1204">
        <f t="shared" si="1651"/>
        <v>1</v>
      </c>
      <c r="BP1204">
        <f t="shared" si="1651"/>
        <v>1</v>
      </c>
      <c r="BQ1204">
        <f t="shared" si="1651"/>
        <v>1</v>
      </c>
      <c r="BR1204">
        <f t="shared" si="1635"/>
        <v>354</v>
      </c>
      <c r="BS1204">
        <f t="shared" si="1648"/>
        <v>383</v>
      </c>
      <c r="BT1204">
        <f t="shared" si="1649"/>
        <v>484</v>
      </c>
      <c r="BV1204">
        <f t="shared" si="1636"/>
        <v>0</v>
      </c>
      <c r="BW1204">
        <f t="shared" si="1637"/>
        <v>0</v>
      </c>
      <c r="BX1204">
        <f t="shared" si="1638"/>
        <v>0</v>
      </c>
      <c r="BY1204">
        <f t="shared" si="1615"/>
        <v>1</v>
      </c>
    </row>
    <row r="1205" spans="1:77" x14ac:dyDescent="0.25">
      <c r="A1205" t="str">
        <f t="shared" si="1639"/>
        <v>37011</v>
      </c>
      <c r="D1205">
        <v>3</v>
      </c>
      <c r="E1205">
        <v>70</v>
      </c>
      <c r="F1205">
        <v>40.5</v>
      </c>
      <c r="G1205">
        <v>11</v>
      </c>
      <c r="H1205">
        <v>11.5</v>
      </c>
      <c r="I1205">
        <v>0</v>
      </c>
      <c r="J1205">
        <v>26</v>
      </c>
      <c r="K1205">
        <v>30</v>
      </c>
      <c r="L1205">
        <v>44.8</v>
      </c>
      <c r="M1205" s="115">
        <f t="shared" si="1623"/>
        <v>1513.68</v>
      </c>
      <c r="N1205" s="7">
        <v>3077.015307780141</v>
      </c>
      <c r="O1205" s="7">
        <v>3332.5766142436496</v>
      </c>
      <c r="P1205" s="7">
        <v>4202.8999999999996</v>
      </c>
      <c r="Q1205" s="121" t="s">
        <v>392</v>
      </c>
      <c r="R1205">
        <v>1</v>
      </c>
      <c r="S1205">
        <v>1</v>
      </c>
      <c r="T1205">
        <v>1</v>
      </c>
      <c r="U1205" t="e">
        <f t="shared" si="1624"/>
        <v>#VALUE!</v>
      </c>
      <c r="V1205">
        <f t="shared" si="1625"/>
        <v>1693</v>
      </c>
      <c r="W1205">
        <f t="shared" si="1626"/>
        <v>1834</v>
      </c>
      <c r="X1205">
        <f t="shared" si="1627"/>
        <v>2313</v>
      </c>
      <c r="Y1205" t="e">
        <f t="shared" si="1601"/>
        <v>#VALUE!</v>
      </c>
      <c r="Z1205">
        <f t="shared" si="1602"/>
        <v>291</v>
      </c>
      <c r="AA1205">
        <f t="shared" si="1603"/>
        <v>315</v>
      </c>
      <c r="AB1205" s="8">
        <f t="shared" si="1604"/>
        <v>398</v>
      </c>
      <c r="AC1205" s="213" t="e">
        <f t="shared" si="1640"/>
        <v>#VALUE!</v>
      </c>
      <c r="AD1205" s="213">
        <f t="shared" si="1641"/>
        <v>0.63910803274260397</v>
      </c>
      <c r="AE1205" s="213">
        <f t="shared" si="1642"/>
        <v>0.74491158458231732</v>
      </c>
      <c r="AF1205" s="213">
        <f t="shared" si="1643"/>
        <v>1.1712699663766284</v>
      </c>
      <c r="AG1205" s="167">
        <f t="shared" si="1628"/>
        <v>3.969E-4</v>
      </c>
      <c r="AH1205" s="167">
        <f t="shared" si="1629"/>
        <v>1.7345999999999999</v>
      </c>
      <c r="AI1205" s="167">
        <f t="shared" si="1630"/>
        <v>4</v>
      </c>
      <c r="AJ1205" s="167">
        <f t="shared" si="1631"/>
        <v>5.7428799999999995E-4</v>
      </c>
      <c r="AK1205" s="115">
        <f t="shared" ref="AK1205:AM1205" si="1675">AK911*IF($G1205=10,1,IF($G1205=15,1,IF($G1205=20,1,(1-(($E1205-50)*0.005)))))</f>
        <v>463.5</v>
      </c>
      <c r="AL1205" s="7">
        <f t="shared" si="1675"/>
        <v>502.2</v>
      </c>
      <c r="AM1205" s="7">
        <f t="shared" si="1675"/>
        <v>633.6</v>
      </c>
      <c r="AN1205">
        <v>1</v>
      </c>
      <c r="AO1205">
        <v>1</v>
      </c>
      <c r="AP1205">
        <v>1</v>
      </c>
      <c r="AQ1205">
        <f t="shared" si="1633"/>
        <v>522</v>
      </c>
      <c r="AR1205">
        <f t="shared" si="1633"/>
        <v>566</v>
      </c>
      <c r="AS1205">
        <f t="shared" si="1588"/>
        <v>714</v>
      </c>
      <c r="AT1205">
        <f t="shared" si="1606"/>
        <v>224</v>
      </c>
      <c r="AU1205">
        <f t="shared" si="1607"/>
        <v>243</v>
      </c>
      <c r="AV1205" s="8">
        <f t="shared" si="1608"/>
        <v>307</v>
      </c>
      <c r="AW1205" s="213">
        <f t="shared" si="1645"/>
        <v>0.38561600510201738</v>
      </c>
      <c r="AX1205" s="213">
        <f t="shared" si="1646"/>
        <v>0.45121068324681096</v>
      </c>
      <c r="AY1205" s="213">
        <f t="shared" si="1647"/>
        <v>0.70876867538270827</v>
      </c>
      <c r="AZ1205" s="119">
        <f t="shared" si="1661"/>
        <v>0.9</v>
      </c>
      <c r="BA1205" s="1">
        <v>10.1</v>
      </c>
      <c r="BB1205">
        <v>11.2</v>
      </c>
      <c r="BC1205">
        <v>17.5</v>
      </c>
      <c r="BE1205">
        <v>2226</v>
      </c>
      <c r="BG1205" s="123">
        <f t="shared" si="1634"/>
        <v>0.68</v>
      </c>
      <c r="BJ1205">
        <v>0</v>
      </c>
      <c r="BK1205">
        <v>11.5</v>
      </c>
      <c r="BL1205">
        <v>13.3</v>
      </c>
      <c r="BM1205">
        <v>21.85</v>
      </c>
      <c r="BO1205">
        <f t="shared" si="1651"/>
        <v>1</v>
      </c>
      <c r="BP1205">
        <f t="shared" si="1651"/>
        <v>1</v>
      </c>
      <c r="BQ1205">
        <f t="shared" si="1651"/>
        <v>1</v>
      </c>
      <c r="BR1205">
        <f t="shared" si="1635"/>
        <v>522</v>
      </c>
      <c r="BS1205">
        <f t="shared" si="1648"/>
        <v>566</v>
      </c>
      <c r="BT1205">
        <f t="shared" si="1649"/>
        <v>714</v>
      </c>
      <c r="BV1205">
        <f t="shared" si="1636"/>
        <v>0</v>
      </c>
      <c r="BW1205">
        <f t="shared" si="1637"/>
        <v>0</v>
      </c>
      <c r="BX1205">
        <f t="shared" si="1638"/>
        <v>0</v>
      </c>
      <c r="BY1205">
        <f t="shared" si="1615"/>
        <v>1</v>
      </c>
    </row>
    <row r="1206" spans="1:77" x14ac:dyDescent="0.25">
      <c r="A1206" t="str">
        <f t="shared" si="1639"/>
        <v>37015</v>
      </c>
      <c r="D1206">
        <v>3</v>
      </c>
      <c r="E1206">
        <v>70</v>
      </c>
      <c r="F1206">
        <v>40.5</v>
      </c>
      <c r="G1206">
        <v>15</v>
      </c>
      <c r="H1206">
        <v>16.5</v>
      </c>
      <c r="I1206">
        <v>0</v>
      </c>
      <c r="J1206">
        <v>26</v>
      </c>
      <c r="K1206">
        <v>30</v>
      </c>
      <c r="L1206">
        <v>45.4</v>
      </c>
      <c r="M1206" s="115">
        <f t="shared" si="1623"/>
        <v>2208.8000000000002</v>
      </c>
      <c r="N1206" s="7">
        <v>2628.9846104428207</v>
      </c>
      <c r="O1206" s="7">
        <v>2815.4584574952669</v>
      </c>
      <c r="P1206" s="7">
        <v>3950.36</v>
      </c>
      <c r="Q1206" s="121" t="s">
        <v>392</v>
      </c>
      <c r="R1206">
        <v>1</v>
      </c>
      <c r="S1206">
        <v>1</v>
      </c>
      <c r="T1206">
        <v>1</v>
      </c>
      <c r="U1206" t="e">
        <f t="shared" si="1624"/>
        <v>#VALUE!</v>
      </c>
      <c r="V1206">
        <f t="shared" si="1625"/>
        <v>1447</v>
      </c>
      <c r="W1206">
        <f t="shared" si="1626"/>
        <v>1549</v>
      </c>
      <c r="X1206">
        <f t="shared" si="1627"/>
        <v>2174</v>
      </c>
      <c r="Y1206" t="e">
        <f t="shared" si="1601"/>
        <v>#VALUE!</v>
      </c>
      <c r="Z1206">
        <f t="shared" si="1602"/>
        <v>249</v>
      </c>
      <c r="AA1206">
        <f t="shared" si="1603"/>
        <v>266</v>
      </c>
      <c r="AB1206" s="8">
        <f t="shared" si="1604"/>
        <v>374</v>
      </c>
      <c r="AC1206" s="213" t="e">
        <f t="shared" si="1640"/>
        <v>#VALUE!</v>
      </c>
      <c r="AD1206" s="213">
        <f t="shared" si="1641"/>
        <v>0.31130683830855144</v>
      </c>
      <c r="AE1206" s="213">
        <f t="shared" si="1642"/>
        <v>0.35463293692450548</v>
      </c>
      <c r="AF1206" s="213">
        <f t="shared" si="1643"/>
        <v>0.69496249042670344</v>
      </c>
      <c r="AG1206" s="167">
        <f t="shared" si="1628"/>
        <v>2.0829999999999999E-4</v>
      </c>
      <c r="AH1206" s="167">
        <f t="shared" si="1629"/>
        <v>1.724</v>
      </c>
      <c r="AI1206" s="167">
        <f t="shared" si="1630"/>
        <v>2</v>
      </c>
      <c r="AJ1206" s="167">
        <f t="shared" si="1631"/>
        <v>4.6182900000000003E-4</v>
      </c>
      <c r="AK1206" s="115">
        <f t="shared" ref="AK1206:AM1206" si="1676">AK912*IF($G1206=10,1,IF($G1206=15,1,IF($G1206=20,1,(1-(($E1206-50)*0.005)))))</f>
        <v>358.86695423586366</v>
      </c>
      <c r="AL1206" s="7">
        <f t="shared" si="1676"/>
        <v>384.32138301819265</v>
      </c>
      <c r="AM1206" s="7">
        <f t="shared" si="1676"/>
        <v>539.24</v>
      </c>
      <c r="AN1206">
        <v>1</v>
      </c>
      <c r="AO1206">
        <v>1</v>
      </c>
      <c r="AP1206">
        <v>1</v>
      </c>
      <c r="AQ1206">
        <f t="shared" si="1633"/>
        <v>404</v>
      </c>
      <c r="AR1206">
        <f t="shared" si="1633"/>
        <v>433</v>
      </c>
      <c r="AS1206">
        <f t="shared" si="1588"/>
        <v>607</v>
      </c>
      <c r="AT1206">
        <f t="shared" si="1606"/>
        <v>174</v>
      </c>
      <c r="AU1206">
        <f t="shared" si="1607"/>
        <v>186</v>
      </c>
      <c r="AV1206" s="8">
        <f t="shared" si="1608"/>
        <v>261</v>
      </c>
      <c r="AW1206" s="213">
        <f t="shared" si="1645"/>
        <v>0.15357417712660326</v>
      </c>
      <c r="AX1206" s="213">
        <f t="shared" si="1646"/>
        <v>0.17514239868623238</v>
      </c>
      <c r="AY1206" s="213">
        <f t="shared" si="1647"/>
        <v>0.34160006638719248</v>
      </c>
      <c r="AZ1206" s="119">
        <f t="shared" si="1661"/>
        <v>0.7</v>
      </c>
      <c r="BA1206" s="1">
        <v>9.6</v>
      </c>
      <c r="BB1206">
        <v>10.5</v>
      </c>
      <c r="BC1206">
        <v>16.100000000000001</v>
      </c>
      <c r="BE1206">
        <v>2761</v>
      </c>
      <c r="BG1206" s="123">
        <f t="shared" si="1634"/>
        <v>0.8</v>
      </c>
      <c r="BJ1206">
        <v>0</v>
      </c>
      <c r="BK1206">
        <v>10.4</v>
      </c>
      <c r="BL1206">
        <v>12.2</v>
      </c>
      <c r="BM1206">
        <v>21.85</v>
      </c>
      <c r="BO1206">
        <f t="shared" si="1651"/>
        <v>1</v>
      </c>
      <c r="BP1206">
        <f t="shared" si="1651"/>
        <v>1</v>
      </c>
      <c r="BQ1206">
        <f t="shared" si="1651"/>
        <v>1</v>
      </c>
      <c r="BR1206">
        <f t="shared" si="1635"/>
        <v>404</v>
      </c>
      <c r="BS1206">
        <f t="shared" si="1648"/>
        <v>433</v>
      </c>
      <c r="BT1206">
        <f t="shared" si="1649"/>
        <v>607</v>
      </c>
      <c r="BV1206">
        <f t="shared" si="1636"/>
        <v>0</v>
      </c>
      <c r="BW1206">
        <f t="shared" si="1637"/>
        <v>0</v>
      </c>
      <c r="BX1206">
        <f t="shared" si="1638"/>
        <v>0</v>
      </c>
      <c r="BY1206">
        <f t="shared" si="1615"/>
        <v>1</v>
      </c>
    </row>
    <row r="1207" spans="1:77" x14ac:dyDescent="0.25">
      <c r="A1207" t="str">
        <f t="shared" si="1639"/>
        <v>37016</v>
      </c>
      <c r="D1207">
        <v>3</v>
      </c>
      <c r="E1207">
        <v>70</v>
      </c>
      <c r="F1207">
        <v>40.5</v>
      </c>
      <c r="G1207">
        <v>16</v>
      </c>
      <c r="H1207">
        <v>16.5</v>
      </c>
      <c r="I1207">
        <v>0</v>
      </c>
      <c r="J1207">
        <v>26</v>
      </c>
      <c r="K1207">
        <v>30</v>
      </c>
      <c r="L1207">
        <v>45.4</v>
      </c>
      <c r="M1207" s="115">
        <f t="shared" si="1623"/>
        <v>2151.52</v>
      </c>
      <c r="N1207" s="7">
        <v>3844.4231409656436</v>
      </c>
      <c r="O1207" s="7">
        <v>4117.1080284867467</v>
      </c>
      <c r="P1207" s="7">
        <v>5776.7</v>
      </c>
      <c r="Q1207" s="121" t="s">
        <v>392</v>
      </c>
      <c r="R1207">
        <v>1</v>
      </c>
      <c r="S1207">
        <v>1</v>
      </c>
      <c r="T1207">
        <v>1</v>
      </c>
      <c r="U1207" t="e">
        <f t="shared" si="1624"/>
        <v>#VALUE!</v>
      </c>
      <c r="V1207">
        <f t="shared" si="1625"/>
        <v>2116</v>
      </c>
      <c r="W1207">
        <f t="shared" si="1626"/>
        <v>2266</v>
      </c>
      <c r="X1207">
        <f t="shared" si="1627"/>
        <v>3179</v>
      </c>
      <c r="Y1207" t="e">
        <f t="shared" si="1601"/>
        <v>#VALUE!</v>
      </c>
      <c r="Z1207">
        <f t="shared" si="1602"/>
        <v>364</v>
      </c>
      <c r="AA1207">
        <f t="shared" si="1603"/>
        <v>390</v>
      </c>
      <c r="AB1207" s="8">
        <f t="shared" si="1604"/>
        <v>547</v>
      </c>
      <c r="AC1207" s="213" t="e">
        <f t="shared" si="1640"/>
        <v>#VALUE!</v>
      </c>
      <c r="AD1207" s="213">
        <f t="shared" si="1641"/>
        <v>1.9266288178999806</v>
      </c>
      <c r="AE1207" s="213">
        <f t="shared" si="1642"/>
        <v>2.2091332464523017</v>
      </c>
      <c r="AF1207" s="213">
        <f t="shared" si="1643"/>
        <v>4.3224422439473553</v>
      </c>
      <c r="AG1207" s="167">
        <f t="shared" si="1628"/>
        <v>2.0829999999999999E-4</v>
      </c>
      <c r="AH1207" s="167">
        <f t="shared" si="1629"/>
        <v>1.724</v>
      </c>
      <c r="AI1207" s="167">
        <f t="shared" si="1630"/>
        <v>4</v>
      </c>
      <c r="AJ1207" s="167">
        <f t="shared" si="1631"/>
        <v>1.392796E-3</v>
      </c>
      <c r="AK1207" s="115">
        <f t="shared" ref="AK1207:AM1207" si="1677">AK913*IF($G1207=10,1,IF($G1207=15,1,IF($G1207=20,1,(1-(($E1207-50)*0.005)))))</f>
        <v>530.1</v>
      </c>
      <c r="AL1207" s="7">
        <f t="shared" si="1677"/>
        <v>567</v>
      </c>
      <c r="AM1207" s="7">
        <f t="shared" si="1677"/>
        <v>796.5</v>
      </c>
      <c r="AN1207">
        <v>1</v>
      </c>
      <c r="AO1207">
        <v>1</v>
      </c>
      <c r="AP1207">
        <v>1</v>
      </c>
      <c r="AQ1207">
        <f t="shared" si="1633"/>
        <v>597</v>
      </c>
      <c r="AR1207">
        <f t="shared" si="1633"/>
        <v>639</v>
      </c>
      <c r="AS1207">
        <f t="shared" si="1588"/>
        <v>897</v>
      </c>
      <c r="AT1207">
        <f t="shared" si="1606"/>
        <v>257</v>
      </c>
      <c r="AU1207">
        <f t="shared" si="1607"/>
        <v>275</v>
      </c>
      <c r="AV1207" s="8">
        <f t="shared" si="1608"/>
        <v>386</v>
      </c>
      <c r="AW1207" s="213">
        <f t="shared" si="1645"/>
        <v>0.96635909603473902</v>
      </c>
      <c r="AX1207" s="213">
        <f t="shared" si="1646"/>
        <v>1.1050909908901378</v>
      </c>
      <c r="AY1207" s="213">
        <f t="shared" si="1647"/>
        <v>2.1644214871599425</v>
      </c>
      <c r="AZ1207" s="119">
        <f t="shared" si="1661"/>
        <v>1.4</v>
      </c>
      <c r="BA1207" s="1">
        <v>9.6</v>
      </c>
      <c r="BB1207">
        <v>10.5</v>
      </c>
      <c r="BC1207">
        <v>16.100000000000001</v>
      </c>
      <c r="BE1207">
        <v>3164</v>
      </c>
      <c r="BG1207" s="123">
        <f t="shared" si="1634"/>
        <v>0.68</v>
      </c>
      <c r="BJ1207">
        <v>0</v>
      </c>
      <c r="BK1207">
        <v>10.4</v>
      </c>
      <c r="BL1207">
        <v>12.2</v>
      </c>
      <c r="BM1207">
        <v>21.85</v>
      </c>
      <c r="BO1207">
        <f t="shared" si="1651"/>
        <v>1</v>
      </c>
      <c r="BP1207">
        <f t="shared" si="1651"/>
        <v>1</v>
      </c>
      <c r="BQ1207">
        <f t="shared" si="1651"/>
        <v>1</v>
      </c>
      <c r="BR1207">
        <f t="shared" si="1635"/>
        <v>597</v>
      </c>
      <c r="BS1207">
        <f t="shared" si="1648"/>
        <v>639</v>
      </c>
      <c r="BT1207">
        <f t="shared" si="1649"/>
        <v>897</v>
      </c>
      <c r="BV1207">
        <f t="shared" si="1636"/>
        <v>0</v>
      </c>
      <c r="BW1207">
        <f t="shared" si="1637"/>
        <v>0</v>
      </c>
      <c r="BX1207">
        <f t="shared" si="1638"/>
        <v>0</v>
      </c>
      <c r="BY1207">
        <f t="shared" si="1615"/>
        <v>1</v>
      </c>
    </row>
    <row r="1208" spans="1:77" x14ac:dyDescent="0.25">
      <c r="A1208" t="str">
        <f t="shared" si="1639"/>
        <v>37020</v>
      </c>
      <c r="D1208">
        <v>3</v>
      </c>
      <c r="E1208">
        <v>70</v>
      </c>
      <c r="F1208">
        <v>40.5</v>
      </c>
      <c r="G1208">
        <v>20</v>
      </c>
      <c r="H1208">
        <v>21.5</v>
      </c>
      <c r="I1208">
        <v>0</v>
      </c>
      <c r="J1208">
        <v>26</v>
      </c>
      <c r="K1208">
        <v>30</v>
      </c>
      <c r="L1208">
        <v>45.4</v>
      </c>
      <c r="M1208" s="115">
        <f t="shared" si="1623"/>
        <v>3083.2000000000003</v>
      </c>
      <c r="N1208" s="7">
        <v>3628.1091959950468</v>
      </c>
      <c r="O1208" s="7">
        <v>3929.4415695377957</v>
      </c>
      <c r="P1208" s="7">
        <v>4955.6400000000003</v>
      </c>
      <c r="Q1208" s="121" t="s">
        <v>392</v>
      </c>
      <c r="R1208">
        <v>1</v>
      </c>
      <c r="S1208">
        <v>1</v>
      </c>
      <c r="T1208">
        <v>1</v>
      </c>
      <c r="U1208" t="e">
        <f t="shared" si="1624"/>
        <v>#VALUE!</v>
      </c>
      <c r="V1208">
        <f t="shared" si="1625"/>
        <v>1997</v>
      </c>
      <c r="W1208">
        <f t="shared" si="1626"/>
        <v>2163</v>
      </c>
      <c r="X1208">
        <f t="shared" si="1627"/>
        <v>2727</v>
      </c>
      <c r="Y1208" t="e">
        <f t="shared" si="1601"/>
        <v>#VALUE!</v>
      </c>
      <c r="Z1208">
        <f t="shared" si="1602"/>
        <v>343</v>
      </c>
      <c r="AA1208">
        <f t="shared" si="1603"/>
        <v>372</v>
      </c>
      <c r="AB1208" s="8">
        <f t="shared" si="1604"/>
        <v>469</v>
      </c>
      <c r="AC1208" s="213" t="e">
        <f t="shared" si="1640"/>
        <v>#VALUE!</v>
      </c>
      <c r="AD1208" s="213">
        <f t="shared" si="1641"/>
        <v>0.46648047415766208</v>
      </c>
      <c r="AE1208" s="213">
        <f t="shared" si="1642"/>
        <v>0.54784815869738657</v>
      </c>
      <c r="AF1208" s="213">
        <f t="shared" si="1643"/>
        <v>0.8671228719861851</v>
      </c>
      <c r="AG1208" s="167">
        <f t="shared" si="1628"/>
        <v>1.2760000000000001E-4</v>
      </c>
      <c r="AH1208" s="167">
        <f t="shared" si="1629"/>
        <v>1.7219</v>
      </c>
      <c r="AI1208" s="167">
        <f t="shared" si="1630"/>
        <v>2</v>
      </c>
      <c r="AJ1208" s="167">
        <f t="shared" si="1631"/>
        <v>3.76611E-4</v>
      </c>
      <c r="AK1208" s="115">
        <f t="shared" ref="AK1208:AM1208" si="1678">AK914*IF($G1208=10,1,IF($G1208=15,1,IF($G1208=20,1,(1-(($E1208-50)*0.005)))))</f>
        <v>448.37784746172167</v>
      </c>
      <c r="AL1208" s="7">
        <f t="shared" si="1678"/>
        <v>485.61784045001809</v>
      </c>
      <c r="AM1208" s="7">
        <f t="shared" si="1678"/>
        <v>612.44000000000005</v>
      </c>
      <c r="AN1208">
        <v>1</v>
      </c>
      <c r="AO1208">
        <v>1</v>
      </c>
      <c r="AP1208">
        <v>1</v>
      </c>
      <c r="AQ1208">
        <f t="shared" si="1633"/>
        <v>505</v>
      </c>
      <c r="AR1208">
        <f t="shared" si="1633"/>
        <v>547</v>
      </c>
      <c r="AS1208">
        <f t="shared" si="1588"/>
        <v>690</v>
      </c>
      <c r="AT1208">
        <f t="shared" si="1606"/>
        <v>217</v>
      </c>
      <c r="AU1208">
        <f t="shared" si="1607"/>
        <v>235</v>
      </c>
      <c r="AV1208" s="8">
        <f t="shared" si="1608"/>
        <v>297</v>
      </c>
      <c r="AW1208" s="213">
        <f t="shared" si="1645"/>
        <v>0.18846217781405064</v>
      </c>
      <c r="AX1208" s="213">
        <f t="shared" si="1646"/>
        <v>0.22064752497463508</v>
      </c>
      <c r="AY1208" s="213">
        <f t="shared" si="1647"/>
        <v>0.35073868007470987</v>
      </c>
      <c r="AZ1208" s="119">
        <f t="shared" si="1661"/>
        <v>0.9</v>
      </c>
      <c r="BA1208" s="1">
        <v>9.6</v>
      </c>
      <c r="BB1208">
        <v>10.5</v>
      </c>
      <c r="BC1208">
        <v>16.100000000000001</v>
      </c>
      <c r="BE1208">
        <v>3854</v>
      </c>
      <c r="BG1208" s="123">
        <f t="shared" si="1634"/>
        <v>0.8</v>
      </c>
      <c r="BJ1208">
        <v>0</v>
      </c>
      <c r="BK1208">
        <v>10.4</v>
      </c>
      <c r="BL1208">
        <v>12.2</v>
      </c>
      <c r="BM1208">
        <v>21.85</v>
      </c>
      <c r="BO1208">
        <f t="shared" si="1651"/>
        <v>1</v>
      </c>
      <c r="BP1208">
        <f t="shared" si="1651"/>
        <v>1</v>
      </c>
      <c r="BQ1208">
        <f t="shared" si="1651"/>
        <v>1</v>
      </c>
      <c r="BR1208">
        <f t="shared" si="1635"/>
        <v>505</v>
      </c>
      <c r="BS1208">
        <f t="shared" si="1648"/>
        <v>547</v>
      </c>
      <c r="BT1208">
        <f t="shared" si="1649"/>
        <v>690</v>
      </c>
      <c r="BV1208">
        <f t="shared" si="1636"/>
        <v>0</v>
      </c>
      <c r="BW1208">
        <f t="shared" si="1637"/>
        <v>0</v>
      </c>
      <c r="BX1208">
        <f t="shared" si="1638"/>
        <v>0</v>
      </c>
      <c r="BY1208">
        <f t="shared" si="1615"/>
        <v>1</v>
      </c>
    </row>
    <row r="1209" spans="1:77" x14ac:dyDescent="0.25">
      <c r="A1209" t="str">
        <f t="shared" si="1639"/>
        <v>37021</v>
      </c>
      <c r="D1209">
        <v>3</v>
      </c>
      <c r="E1209">
        <v>70</v>
      </c>
      <c r="F1209">
        <v>40.5</v>
      </c>
      <c r="G1209">
        <v>21</v>
      </c>
      <c r="H1209">
        <v>21.5</v>
      </c>
      <c r="I1209">
        <v>0</v>
      </c>
      <c r="J1209">
        <v>26</v>
      </c>
      <c r="K1209">
        <v>30</v>
      </c>
      <c r="L1209">
        <v>45.4</v>
      </c>
      <c r="M1209" s="115">
        <f t="shared" si="1623"/>
        <v>3558.4</v>
      </c>
      <c r="N1209" s="7">
        <v>4951.0649025572329</v>
      </c>
      <c r="O1209" s="7">
        <v>5302.2438770247491</v>
      </c>
      <c r="P1209" s="7">
        <v>7439.56</v>
      </c>
      <c r="Q1209" s="121" t="s">
        <v>392</v>
      </c>
      <c r="R1209">
        <v>1</v>
      </c>
      <c r="S1209">
        <v>1</v>
      </c>
      <c r="T1209">
        <v>1</v>
      </c>
      <c r="U1209" t="e">
        <f t="shared" si="1624"/>
        <v>#VALUE!</v>
      </c>
      <c r="V1209">
        <f t="shared" si="1625"/>
        <v>2725</v>
      </c>
      <c r="W1209">
        <f t="shared" si="1626"/>
        <v>2918</v>
      </c>
      <c r="X1209">
        <f t="shared" si="1627"/>
        <v>4094</v>
      </c>
      <c r="Y1209" t="e">
        <f t="shared" si="1601"/>
        <v>#VALUE!</v>
      </c>
      <c r="Z1209">
        <f t="shared" si="1602"/>
        <v>469</v>
      </c>
      <c r="AA1209">
        <f t="shared" si="1603"/>
        <v>502</v>
      </c>
      <c r="AB1209" s="8">
        <f t="shared" si="1604"/>
        <v>704</v>
      </c>
      <c r="AC1209" s="213" t="e">
        <f t="shared" si="1640"/>
        <v>#VALUE!</v>
      </c>
      <c r="AD1209" s="213">
        <f t="shared" si="1641"/>
        <v>1.2190078217985703</v>
      </c>
      <c r="AE1209" s="213">
        <f t="shared" si="1642"/>
        <v>1.3942144564404422</v>
      </c>
      <c r="AF1209" s="213">
        <f t="shared" si="1643"/>
        <v>2.7200530679395172</v>
      </c>
      <c r="AG1209" s="167">
        <f t="shared" si="1628"/>
        <v>1.2760000000000001E-4</v>
      </c>
      <c r="AH1209" s="167">
        <f t="shared" si="1629"/>
        <v>1.7219</v>
      </c>
      <c r="AI1209" s="167">
        <f t="shared" si="1630"/>
        <v>4</v>
      </c>
      <c r="AJ1209" s="167">
        <f t="shared" si="1631"/>
        <v>5.1420100000000005E-4</v>
      </c>
      <c r="AK1209" s="115">
        <f t="shared" ref="AK1209:AM1209" si="1679">AK915*IF($G1209=10,1,IF($G1209=15,1,IF($G1209=20,1,(1-(($E1209-50)*0.005)))))</f>
        <v>578.00313285183563</v>
      </c>
      <c r="AL1209" s="7">
        <f t="shared" si="1679"/>
        <v>619.00088816889445</v>
      </c>
      <c r="AM1209" s="7">
        <f t="shared" si="1679"/>
        <v>868.51800000000003</v>
      </c>
      <c r="AN1209">
        <v>1</v>
      </c>
      <c r="AO1209">
        <v>1</v>
      </c>
      <c r="AP1209">
        <v>1</v>
      </c>
      <c r="AQ1209">
        <f t="shared" si="1633"/>
        <v>651</v>
      </c>
      <c r="AR1209">
        <f t="shared" si="1633"/>
        <v>697</v>
      </c>
      <c r="AS1209">
        <f t="shared" si="1588"/>
        <v>978</v>
      </c>
      <c r="AT1209">
        <f t="shared" si="1606"/>
        <v>280</v>
      </c>
      <c r="AU1209">
        <f t="shared" si="1607"/>
        <v>300</v>
      </c>
      <c r="AV1209" s="8">
        <f t="shared" si="1608"/>
        <v>421</v>
      </c>
      <c r="AW1209" s="213">
        <f t="shared" si="1645"/>
        <v>0.44056688423550583</v>
      </c>
      <c r="AX1209" s="213">
        <f t="shared" si="1646"/>
        <v>0.50476026795495699</v>
      </c>
      <c r="AY1209" s="213">
        <f t="shared" si="1647"/>
        <v>0.98497290402761695</v>
      </c>
      <c r="AZ1209" s="119">
        <f t="shared" si="1661"/>
        <v>1.9</v>
      </c>
      <c r="BA1209" s="1">
        <v>9.6</v>
      </c>
      <c r="BB1209">
        <v>10.5</v>
      </c>
      <c r="BC1209">
        <v>16.100000000000001</v>
      </c>
      <c r="BE1209">
        <v>4448</v>
      </c>
      <c r="BG1209" s="123">
        <f t="shared" si="1634"/>
        <v>0.8</v>
      </c>
      <c r="BJ1209">
        <v>0</v>
      </c>
      <c r="BK1209">
        <v>10.4</v>
      </c>
      <c r="BL1209">
        <v>12.2</v>
      </c>
      <c r="BM1209">
        <v>21.85</v>
      </c>
      <c r="BO1209">
        <f t="shared" si="1651"/>
        <v>1</v>
      </c>
      <c r="BP1209">
        <f t="shared" si="1651"/>
        <v>1</v>
      </c>
      <c r="BQ1209">
        <f t="shared" si="1651"/>
        <v>1</v>
      </c>
      <c r="BR1209">
        <f t="shared" si="1635"/>
        <v>651</v>
      </c>
      <c r="BS1209">
        <f t="shared" si="1648"/>
        <v>697</v>
      </c>
      <c r="BT1209">
        <f t="shared" si="1649"/>
        <v>978</v>
      </c>
      <c r="BV1209">
        <f t="shared" si="1636"/>
        <v>0</v>
      </c>
      <c r="BW1209">
        <f t="shared" si="1637"/>
        <v>0</v>
      </c>
      <c r="BX1209">
        <f t="shared" si="1638"/>
        <v>0</v>
      </c>
      <c r="BY1209">
        <f t="shared" si="1615"/>
        <v>1</v>
      </c>
    </row>
    <row r="1210" spans="1:77" x14ac:dyDescent="0.25">
      <c r="A1210" t="str">
        <f t="shared" si="1639"/>
        <v>37010</v>
      </c>
      <c r="D1210">
        <v>3</v>
      </c>
      <c r="E1210">
        <v>70</v>
      </c>
      <c r="F1210">
        <v>40.5</v>
      </c>
      <c r="G1210">
        <v>10</v>
      </c>
      <c r="H1210">
        <v>11.5</v>
      </c>
      <c r="I1210">
        <v>0</v>
      </c>
      <c r="J1210">
        <v>26</v>
      </c>
      <c r="K1210">
        <v>30</v>
      </c>
      <c r="L1210">
        <v>45.5</v>
      </c>
      <c r="M1210" s="115">
        <f t="shared" si="1623"/>
        <v>1797.3</v>
      </c>
      <c r="N1210" s="7">
        <v>2603.9362232520607</v>
      </c>
      <c r="O1210" s="7">
        <v>2826.6988006529018</v>
      </c>
      <c r="P1210" s="7">
        <v>3605.38</v>
      </c>
      <c r="Q1210" s="121" t="s">
        <v>392</v>
      </c>
      <c r="R1210">
        <v>1</v>
      </c>
      <c r="S1210">
        <v>1</v>
      </c>
      <c r="T1210">
        <v>1</v>
      </c>
      <c r="U1210" t="e">
        <f t="shared" si="1624"/>
        <v>#VALUE!</v>
      </c>
      <c r="V1210">
        <f t="shared" si="1625"/>
        <v>1433</v>
      </c>
      <c r="W1210">
        <f t="shared" si="1626"/>
        <v>1556</v>
      </c>
      <c r="X1210">
        <f t="shared" si="1627"/>
        <v>1984</v>
      </c>
      <c r="Y1210" t="e">
        <f t="shared" si="1601"/>
        <v>#VALUE!</v>
      </c>
      <c r="Z1210">
        <f t="shared" si="1602"/>
        <v>246</v>
      </c>
      <c r="AA1210">
        <f t="shared" si="1603"/>
        <v>268</v>
      </c>
      <c r="AB1210" s="8">
        <f t="shared" si="1604"/>
        <v>341</v>
      </c>
      <c r="AC1210" s="213" t="e">
        <f t="shared" si="1640"/>
        <v>#VALUE!</v>
      </c>
      <c r="AD1210" s="213">
        <f t="shared" si="1641"/>
        <v>0.27857711001949342</v>
      </c>
      <c r="AE1210" s="213">
        <f t="shared" si="1642"/>
        <v>0.32901215714393484</v>
      </c>
      <c r="AF1210" s="213">
        <f t="shared" si="1643"/>
        <v>0.52559785631444</v>
      </c>
      <c r="AG1210" s="167">
        <f t="shared" si="1628"/>
        <v>3.969E-4</v>
      </c>
      <c r="AH1210" s="167">
        <f t="shared" si="1629"/>
        <v>1.7345999999999999</v>
      </c>
      <c r="AI1210" s="167">
        <f t="shared" si="1630"/>
        <v>2</v>
      </c>
      <c r="AJ1210" s="167">
        <f t="shared" si="1631"/>
        <v>3.6734700000000002E-4</v>
      </c>
      <c r="AK1210" s="115">
        <f t="shared" ref="AK1210:AM1210" si="1680">AK916*IF($G1210=10,1,IF($G1210=15,1,IF($G1210=20,1,(1-(($E1210-50)*0.005)))))</f>
        <v>361.00257998610687</v>
      </c>
      <c r="AL1210" s="7">
        <f t="shared" si="1680"/>
        <v>391.88577307200529</v>
      </c>
      <c r="AM1210" s="7">
        <f t="shared" si="1680"/>
        <v>499.84</v>
      </c>
      <c r="AN1210">
        <v>1</v>
      </c>
      <c r="AO1210">
        <v>1</v>
      </c>
      <c r="AP1210">
        <v>1</v>
      </c>
      <c r="AQ1210">
        <f t="shared" si="1633"/>
        <v>407</v>
      </c>
      <c r="AR1210">
        <f t="shared" si="1633"/>
        <v>441</v>
      </c>
      <c r="AS1210">
        <f t="shared" si="1588"/>
        <v>563</v>
      </c>
      <c r="AT1210">
        <f t="shared" si="1606"/>
        <v>175</v>
      </c>
      <c r="AU1210">
        <f t="shared" si="1607"/>
        <v>190</v>
      </c>
      <c r="AV1210" s="8">
        <f t="shared" si="1608"/>
        <v>242</v>
      </c>
      <c r="AW1210" s="213">
        <f t="shared" si="1645"/>
        <v>0.14388457917943115</v>
      </c>
      <c r="AX1210" s="213">
        <f t="shared" si="1646"/>
        <v>0.16875164534436474</v>
      </c>
      <c r="AY1210" s="213">
        <f t="shared" si="1647"/>
        <v>0.26984756645876001</v>
      </c>
      <c r="AZ1210" s="119">
        <f t="shared" si="1661"/>
        <v>0.5</v>
      </c>
      <c r="BA1210" s="1">
        <v>11</v>
      </c>
      <c r="BB1210">
        <v>12.4</v>
      </c>
      <c r="BC1210">
        <v>19.2</v>
      </c>
      <c r="BE1210">
        <v>1997</v>
      </c>
      <c r="BG1210" s="123">
        <f t="shared" si="1634"/>
        <v>0.9</v>
      </c>
      <c r="BJ1210">
        <v>0</v>
      </c>
      <c r="BK1210">
        <v>11.2</v>
      </c>
      <c r="BL1210">
        <v>13</v>
      </c>
      <c r="BM1210">
        <v>21.85</v>
      </c>
      <c r="BO1210">
        <f t="shared" si="1651"/>
        <v>1</v>
      </c>
      <c r="BP1210">
        <f t="shared" si="1651"/>
        <v>1</v>
      </c>
      <c r="BQ1210">
        <f t="shared" si="1651"/>
        <v>1</v>
      </c>
      <c r="BR1210">
        <f t="shared" si="1635"/>
        <v>407</v>
      </c>
      <c r="BS1210">
        <f t="shared" si="1648"/>
        <v>441</v>
      </c>
      <c r="BT1210">
        <f t="shared" si="1649"/>
        <v>563</v>
      </c>
      <c r="BV1210">
        <f t="shared" si="1636"/>
        <v>0</v>
      </c>
      <c r="BW1210">
        <f t="shared" si="1637"/>
        <v>0</v>
      </c>
      <c r="BX1210">
        <f t="shared" si="1638"/>
        <v>0</v>
      </c>
      <c r="BY1210">
        <f t="shared" si="1615"/>
        <v>1</v>
      </c>
    </row>
    <row r="1211" spans="1:77" x14ac:dyDescent="0.25">
      <c r="A1211" t="str">
        <f t="shared" si="1639"/>
        <v>37011</v>
      </c>
      <c r="D1211">
        <v>3</v>
      </c>
      <c r="E1211">
        <v>70</v>
      </c>
      <c r="F1211">
        <v>40.5</v>
      </c>
      <c r="G1211">
        <v>11</v>
      </c>
      <c r="H1211">
        <v>11.5</v>
      </c>
      <c r="I1211">
        <v>0</v>
      </c>
      <c r="J1211">
        <v>26</v>
      </c>
      <c r="K1211">
        <v>30</v>
      </c>
      <c r="L1211">
        <v>45.5</v>
      </c>
      <c r="M1211" s="115">
        <f t="shared" si="1623"/>
        <v>1729.92</v>
      </c>
      <c r="N1211" s="7">
        <v>3533.107636511756</v>
      </c>
      <c r="O1211" s="7">
        <v>3835.359341571188</v>
      </c>
      <c r="P1211" s="7">
        <v>4891.8999999999996</v>
      </c>
      <c r="Q1211" s="121" t="s">
        <v>392</v>
      </c>
      <c r="R1211">
        <v>1</v>
      </c>
      <c r="S1211">
        <v>1</v>
      </c>
      <c r="T1211">
        <v>1</v>
      </c>
      <c r="U1211" t="e">
        <f t="shared" si="1624"/>
        <v>#VALUE!</v>
      </c>
      <c r="V1211">
        <f t="shared" si="1625"/>
        <v>1944</v>
      </c>
      <c r="W1211">
        <f t="shared" si="1626"/>
        <v>2111</v>
      </c>
      <c r="X1211">
        <f t="shared" si="1627"/>
        <v>2692</v>
      </c>
      <c r="Y1211" t="e">
        <f t="shared" si="1601"/>
        <v>#VALUE!</v>
      </c>
      <c r="Z1211">
        <f t="shared" si="1602"/>
        <v>334</v>
      </c>
      <c r="AA1211">
        <f t="shared" si="1603"/>
        <v>363</v>
      </c>
      <c r="AB1211" s="8">
        <f t="shared" si="1604"/>
        <v>463</v>
      </c>
      <c r="AC1211" s="213" t="e">
        <f t="shared" si="1640"/>
        <v>#VALUE!</v>
      </c>
      <c r="AD1211" s="213">
        <f t="shared" si="1641"/>
        <v>0.83425054373977958</v>
      </c>
      <c r="AE1211" s="213">
        <f t="shared" si="1642"/>
        <v>0.98008109454472259</v>
      </c>
      <c r="AF1211" s="213">
        <f t="shared" si="1643"/>
        <v>1.57018646723651</v>
      </c>
      <c r="AG1211" s="167">
        <f t="shared" si="1628"/>
        <v>3.969E-4</v>
      </c>
      <c r="AH1211" s="167">
        <f t="shared" si="1629"/>
        <v>1.7345999999999999</v>
      </c>
      <c r="AI1211" s="167">
        <f t="shared" si="1630"/>
        <v>4</v>
      </c>
      <c r="AJ1211" s="167">
        <f t="shared" si="1631"/>
        <v>5.7428799999999995E-4</v>
      </c>
      <c r="AK1211" s="115">
        <f t="shared" ref="AK1211:AM1211" si="1681">AK917*IF($G1211=10,1,IF($G1211=15,1,IF($G1211=20,1,(1-(($E1211-50)*0.005)))))</f>
        <v>532.80000000000007</v>
      </c>
      <c r="AL1211" s="7">
        <f t="shared" si="1681"/>
        <v>577.80000000000007</v>
      </c>
      <c r="AM1211" s="7">
        <f t="shared" si="1681"/>
        <v>737.1</v>
      </c>
      <c r="AN1211">
        <v>1</v>
      </c>
      <c r="AO1211">
        <v>1</v>
      </c>
      <c r="AP1211">
        <v>1</v>
      </c>
      <c r="AQ1211">
        <f t="shared" si="1633"/>
        <v>600</v>
      </c>
      <c r="AR1211">
        <f t="shared" si="1633"/>
        <v>651</v>
      </c>
      <c r="AS1211">
        <f t="shared" si="1588"/>
        <v>830</v>
      </c>
      <c r="AT1211">
        <f t="shared" si="1606"/>
        <v>258</v>
      </c>
      <c r="AU1211">
        <f t="shared" si="1607"/>
        <v>280</v>
      </c>
      <c r="AV1211" s="8">
        <f t="shared" si="1608"/>
        <v>357</v>
      </c>
      <c r="AW1211" s="213">
        <f t="shared" si="1645"/>
        <v>0.50652146715481772</v>
      </c>
      <c r="AX1211" s="213">
        <f t="shared" si="1646"/>
        <v>0.59325049824572262</v>
      </c>
      <c r="AY1211" s="213">
        <f t="shared" si="1647"/>
        <v>0.94897206881031293</v>
      </c>
      <c r="AZ1211" s="119">
        <f t="shared" si="1661"/>
        <v>0.9</v>
      </c>
      <c r="BA1211" s="1">
        <v>11</v>
      </c>
      <c r="BB1211">
        <v>12.4</v>
      </c>
      <c r="BC1211">
        <v>19.2</v>
      </c>
      <c r="BE1211">
        <v>2544</v>
      </c>
      <c r="BG1211" s="123">
        <f t="shared" si="1634"/>
        <v>0.68</v>
      </c>
      <c r="BJ1211">
        <v>0</v>
      </c>
      <c r="BK1211">
        <v>11.2</v>
      </c>
      <c r="BL1211">
        <v>13</v>
      </c>
      <c r="BM1211">
        <v>21.85</v>
      </c>
      <c r="BO1211">
        <f t="shared" si="1651"/>
        <v>1</v>
      </c>
      <c r="BP1211">
        <f t="shared" si="1651"/>
        <v>1</v>
      </c>
      <c r="BQ1211">
        <f t="shared" si="1651"/>
        <v>1</v>
      </c>
      <c r="BR1211">
        <f t="shared" si="1635"/>
        <v>600</v>
      </c>
      <c r="BS1211">
        <f t="shared" si="1648"/>
        <v>651</v>
      </c>
      <c r="BT1211">
        <f t="shared" si="1649"/>
        <v>830</v>
      </c>
      <c r="BV1211">
        <f t="shared" si="1636"/>
        <v>0</v>
      </c>
      <c r="BW1211">
        <f t="shared" si="1637"/>
        <v>0</v>
      </c>
      <c r="BX1211">
        <f t="shared" si="1638"/>
        <v>0</v>
      </c>
      <c r="BY1211">
        <f t="shared" si="1615"/>
        <v>1</v>
      </c>
    </row>
    <row r="1212" spans="1:77" x14ac:dyDescent="0.25">
      <c r="A1212" t="str">
        <f t="shared" si="1639"/>
        <v>37015</v>
      </c>
      <c r="D1212">
        <v>3</v>
      </c>
      <c r="E1212">
        <v>70</v>
      </c>
      <c r="F1212">
        <v>40.5</v>
      </c>
      <c r="G1212">
        <v>15</v>
      </c>
      <c r="H1212">
        <v>16.5</v>
      </c>
      <c r="I1212">
        <v>0</v>
      </c>
      <c r="J1212">
        <v>26</v>
      </c>
      <c r="K1212">
        <v>30</v>
      </c>
      <c r="L1212">
        <v>46.4</v>
      </c>
      <c r="M1212" s="115">
        <f t="shared" si="1623"/>
        <v>2524</v>
      </c>
      <c r="N1212" s="7">
        <v>3021.1783832091446</v>
      </c>
      <c r="O1212" s="7">
        <v>3225.6120441880121</v>
      </c>
      <c r="P1212" s="7">
        <v>4597.96</v>
      </c>
      <c r="Q1212" s="121" t="s">
        <v>392</v>
      </c>
      <c r="R1212">
        <v>1</v>
      </c>
      <c r="S1212">
        <v>1</v>
      </c>
      <c r="T1212">
        <v>1</v>
      </c>
      <c r="U1212" t="e">
        <f t="shared" si="1624"/>
        <v>#VALUE!</v>
      </c>
      <c r="V1212">
        <f t="shared" si="1625"/>
        <v>1663</v>
      </c>
      <c r="W1212">
        <f t="shared" si="1626"/>
        <v>1775</v>
      </c>
      <c r="X1212">
        <f t="shared" si="1627"/>
        <v>2530</v>
      </c>
      <c r="Y1212" t="e">
        <f t="shared" si="1601"/>
        <v>#VALUE!</v>
      </c>
      <c r="Z1212">
        <f t="shared" si="1602"/>
        <v>286</v>
      </c>
      <c r="AA1212">
        <f t="shared" si="1603"/>
        <v>305</v>
      </c>
      <c r="AB1212" s="8">
        <f t="shared" si="1604"/>
        <v>435</v>
      </c>
      <c r="AC1212" s="213" t="e">
        <f t="shared" si="1640"/>
        <v>#VALUE!</v>
      </c>
      <c r="AD1212" s="213">
        <f t="shared" si="1641"/>
        <v>0.40917830806066363</v>
      </c>
      <c r="AE1212" s="213">
        <f t="shared" si="1642"/>
        <v>0.46457057876086733</v>
      </c>
      <c r="AF1212" s="213">
        <f t="shared" si="1643"/>
        <v>0.93672911368174905</v>
      </c>
      <c r="AG1212" s="167">
        <f t="shared" si="1628"/>
        <v>2.0829999999999999E-4</v>
      </c>
      <c r="AH1212" s="167">
        <f t="shared" si="1629"/>
        <v>1.724</v>
      </c>
      <c r="AI1212" s="167">
        <f t="shared" si="1630"/>
        <v>2</v>
      </c>
      <c r="AJ1212" s="167">
        <f t="shared" si="1631"/>
        <v>4.6182900000000003E-4</v>
      </c>
      <c r="AK1212" s="115">
        <f t="shared" ref="AK1212:AM1212" si="1682">AK918*IF($G1212=10,1,IF($G1212=15,1,IF($G1212=20,1,(1-(($E1212-50)*0.005)))))</f>
        <v>412.40297880742492</v>
      </c>
      <c r="AL1212" s="7">
        <f t="shared" si="1682"/>
        <v>440.30899429620177</v>
      </c>
      <c r="AM1212" s="7">
        <f t="shared" si="1682"/>
        <v>627.64</v>
      </c>
      <c r="AN1212">
        <v>1</v>
      </c>
      <c r="AO1212">
        <v>1</v>
      </c>
      <c r="AP1212">
        <v>1</v>
      </c>
      <c r="AQ1212">
        <f t="shared" si="1633"/>
        <v>464</v>
      </c>
      <c r="AR1212">
        <f t="shared" si="1633"/>
        <v>496</v>
      </c>
      <c r="AS1212">
        <f t="shared" si="1588"/>
        <v>707</v>
      </c>
      <c r="AT1212">
        <f t="shared" si="1606"/>
        <v>200</v>
      </c>
      <c r="AU1212">
        <f t="shared" si="1607"/>
        <v>213</v>
      </c>
      <c r="AV1212" s="8">
        <f t="shared" si="1608"/>
        <v>304</v>
      </c>
      <c r="AW1212" s="213">
        <f t="shared" si="1645"/>
        <v>0.20207455114498116</v>
      </c>
      <c r="AX1212" s="213">
        <f t="shared" si="1646"/>
        <v>0.22878685601119209</v>
      </c>
      <c r="AY1212" s="213">
        <f t="shared" si="1647"/>
        <v>0.46156843846296364</v>
      </c>
      <c r="AZ1212" s="119">
        <f t="shared" si="1661"/>
        <v>0.7</v>
      </c>
      <c r="BA1212" s="1">
        <v>11.5</v>
      </c>
      <c r="BB1212">
        <v>12.8</v>
      </c>
      <c r="BC1212">
        <v>19.600000000000001</v>
      </c>
      <c r="BE1212">
        <v>3155</v>
      </c>
      <c r="BG1212" s="123">
        <f t="shared" si="1634"/>
        <v>0.8</v>
      </c>
      <c r="BJ1212">
        <v>0</v>
      </c>
      <c r="BK1212">
        <v>10</v>
      </c>
      <c r="BL1212">
        <v>11.8</v>
      </c>
      <c r="BM1212">
        <v>21.85</v>
      </c>
      <c r="BO1212">
        <f t="shared" si="1651"/>
        <v>1</v>
      </c>
      <c r="BP1212">
        <f t="shared" si="1651"/>
        <v>1</v>
      </c>
      <c r="BQ1212">
        <f t="shared" si="1651"/>
        <v>1</v>
      </c>
      <c r="BR1212">
        <f t="shared" si="1635"/>
        <v>464</v>
      </c>
      <c r="BS1212">
        <f t="shared" si="1648"/>
        <v>496</v>
      </c>
      <c r="BT1212">
        <f t="shared" si="1649"/>
        <v>707</v>
      </c>
      <c r="BV1212">
        <f t="shared" si="1636"/>
        <v>0</v>
      </c>
      <c r="BW1212">
        <f t="shared" si="1637"/>
        <v>0</v>
      </c>
      <c r="BX1212">
        <f t="shared" si="1638"/>
        <v>0</v>
      </c>
      <c r="BY1212">
        <f t="shared" si="1615"/>
        <v>1</v>
      </c>
    </row>
    <row r="1213" spans="1:77" x14ac:dyDescent="0.25">
      <c r="A1213" t="str">
        <f t="shared" si="1639"/>
        <v>37016</v>
      </c>
      <c r="D1213">
        <v>3</v>
      </c>
      <c r="E1213">
        <v>70</v>
      </c>
      <c r="F1213">
        <v>40.5</v>
      </c>
      <c r="G1213">
        <v>16</v>
      </c>
      <c r="H1213">
        <v>16.5</v>
      </c>
      <c r="I1213">
        <v>0</v>
      </c>
      <c r="J1213">
        <v>26</v>
      </c>
      <c r="K1213">
        <v>30</v>
      </c>
      <c r="L1213">
        <v>46.4</v>
      </c>
      <c r="M1213" s="115">
        <f t="shared" si="1623"/>
        <v>2458.88</v>
      </c>
      <c r="N1213" s="7">
        <v>4417.9368883555589</v>
      </c>
      <c r="O1213" s="7">
        <v>4716.8848144627045</v>
      </c>
      <c r="P1213" s="7">
        <v>6723.7</v>
      </c>
      <c r="Q1213" s="121" t="s">
        <v>392</v>
      </c>
      <c r="R1213">
        <v>1</v>
      </c>
      <c r="S1213">
        <v>1</v>
      </c>
      <c r="T1213">
        <v>1</v>
      </c>
      <c r="U1213" t="e">
        <f t="shared" si="1624"/>
        <v>#VALUE!</v>
      </c>
      <c r="V1213">
        <f t="shared" si="1625"/>
        <v>2431</v>
      </c>
      <c r="W1213">
        <f t="shared" si="1626"/>
        <v>2596</v>
      </c>
      <c r="X1213">
        <f t="shared" si="1627"/>
        <v>3700</v>
      </c>
      <c r="Y1213" t="e">
        <f t="shared" si="1601"/>
        <v>#VALUE!</v>
      </c>
      <c r="Z1213">
        <f t="shared" si="1602"/>
        <v>418</v>
      </c>
      <c r="AA1213">
        <f t="shared" si="1603"/>
        <v>447</v>
      </c>
      <c r="AB1213" s="8">
        <f t="shared" si="1604"/>
        <v>636</v>
      </c>
      <c r="AC1213" s="213" t="e">
        <f t="shared" si="1640"/>
        <v>#VALUE!</v>
      </c>
      <c r="AD1213" s="213">
        <f t="shared" si="1641"/>
        <v>2.5348318996273309</v>
      </c>
      <c r="AE1213" s="213">
        <f t="shared" si="1642"/>
        <v>2.8956104016872004</v>
      </c>
      <c r="AF1213" s="213">
        <f t="shared" si="1643"/>
        <v>5.8303071738971814</v>
      </c>
      <c r="AG1213" s="167">
        <f t="shared" si="1628"/>
        <v>2.0829999999999999E-4</v>
      </c>
      <c r="AH1213" s="167">
        <f t="shared" si="1629"/>
        <v>1.724</v>
      </c>
      <c r="AI1213" s="167">
        <f t="shared" si="1630"/>
        <v>4</v>
      </c>
      <c r="AJ1213" s="167">
        <f t="shared" si="1631"/>
        <v>1.392796E-3</v>
      </c>
      <c r="AK1213" s="115">
        <f t="shared" ref="AK1213:AM1213" si="1683">AK919*IF($G1213=10,1,IF($G1213=15,1,IF($G1213=20,1,(1-(($E1213-50)*0.005)))))</f>
        <v>608.4</v>
      </c>
      <c r="AL1213" s="7">
        <f t="shared" si="1683"/>
        <v>649.80000000000007</v>
      </c>
      <c r="AM1213" s="7">
        <f t="shared" si="1683"/>
        <v>927</v>
      </c>
      <c r="AN1213">
        <v>1</v>
      </c>
      <c r="AO1213">
        <v>1</v>
      </c>
      <c r="AP1213">
        <v>1</v>
      </c>
      <c r="AQ1213">
        <f t="shared" si="1633"/>
        <v>685</v>
      </c>
      <c r="AR1213">
        <f t="shared" si="1633"/>
        <v>732</v>
      </c>
      <c r="AS1213">
        <f t="shared" si="1588"/>
        <v>1044</v>
      </c>
      <c r="AT1213">
        <f t="shared" si="1606"/>
        <v>295</v>
      </c>
      <c r="AU1213">
        <f t="shared" si="1607"/>
        <v>315</v>
      </c>
      <c r="AV1213" s="8">
        <f t="shared" si="1608"/>
        <v>449</v>
      </c>
      <c r="AW1213" s="213">
        <f t="shared" si="1645"/>
        <v>1.2700677780728684</v>
      </c>
      <c r="AX1213" s="213">
        <f t="shared" si="1646"/>
        <v>1.4464359030404705</v>
      </c>
      <c r="AY1213" s="213">
        <f t="shared" si="1647"/>
        <v>2.9213707244651732</v>
      </c>
      <c r="AZ1213" s="119">
        <f t="shared" si="1661"/>
        <v>1.4</v>
      </c>
      <c r="BA1213" s="1">
        <v>11.5</v>
      </c>
      <c r="BB1213">
        <v>12.8</v>
      </c>
      <c r="BC1213">
        <v>19.600000000000001</v>
      </c>
      <c r="BE1213">
        <v>3616</v>
      </c>
      <c r="BG1213" s="123">
        <f t="shared" si="1634"/>
        <v>0.68</v>
      </c>
      <c r="BJ1213">
        <v>0</v>
      </c>
      <c r="BK1213">
        <v>10</v>
      </c>
      <c r="BL1213">
        <v>11.8</v>
      </c>
      <c r="BM1213">
        <v>21.85</v>
      </c>
      <c r="BO1213">
        <f t="shared" si="1651"/>
        <v>1</v>
      </c>
      <c r="BP1213">
        <f t="shared" si="1651"/>
        <v>1</v>
      </c>
      <c r="BQ1213">
        <f t="shared" si="1651"/>
        <v>1</v>
      </c>
      <c r="BR1213">
        <f t="shared" si="1635"/>
        <v>685</v>
      </c>
      <c r="BS1213">
        <f t="shared" si="1648"/>
        <v>732</v>
      </c>
      <c r="BT1213">
        <f t="shared" si="1649"/>
        <v>1044</v>
      </c>
      <c r="BV1213">
        <f t="shared" si="1636"/>
        <v>0</v>
      </c>
      <c r="BW1213">
        <f t="shared" si="1637"/>
        <v>0</v>
      </c>
      <c r="BX1213">
        <f t="shared" si="1638"/>
        <v>0</v>
      </c>
      <c r="BY1213">
        <f t="shared" si="1615"/>
        <v>1</v>
      </c>
    </row>
    <row r="1214" spans="1:77" x14ac:dyDescent="0.25">
      <c r="A1214" t="str">
        <f t="shared" si="1639"/>
        <v>37020</v>
      </c>
      <c r="D1214">
        <v>3</v>
      </c>
      <c r="E1214">
        <v>70</v>
      </c>
      <c r="F1214">
        <v>40.5</v>
      </c>
      <c r="G1214">
        <v>20</v>
      </c>
      <c r="H1214">
        <v>21.5</v>
      </c>
      <c r="I1214">
        <v>0</v>
      </c>
      <c r="J1214">
        <v>26</v>
      </c>
      <c r="K1214">
        <v>30</v>
      </c>
      <c r="L1214">
        <v>46.4</v>
      </c>
      <c r="M1214" s="115">
        <f t="shared" si="1623"/>
        <v>3524</v>
      </c>
      <c r="N1214" s="7">
        <v>4165.887726998767</v>
      </c>
      <c r="O1214" s="7">
        <v>4522.2727563025155</v>
      </c>
      <c r="P1214" s="7">
        <v>5768.04</v>
      </c>
      <c r="Q1214" s="121" t="s">
        <v>392</v>
      </c>
      <c r="R1214">
        <v>1</v>
      </c>
      <c r="S1214">
        <v>1</v>
      </c>
      <c r="T1214">
        <v>1</v>
      </c>
      <c r="U1214" t="e">
        <f t="shared" si="1624"/>
        <v>#VALUE!</v>
      </c>
      <c r="V1214">
        <f t="shared" si="1625"/>
        <v>2293</v>
      </c>
      <c r="W1214">
        <f t="shared" si="1626"/>
        <v>2489</v>
      </c>
      <c r="X1214">
        <f t="shared" si="1627"/>
        <v>3174</v>
      </c>
      <c r="Y1214" t="e">
        <f t="shared" si="1601"/>
        <v>#VALUE!</v>
      </c>
      <c r="Z1214">
        <f t="shared" si="1602"/>
        <v>394</v>
      </c>
      <c r="AA1214">
        <f t="shared" si="1603"/>
        <v>428</v>
      </c>
      <c r="AB1214" s="8">
        <f t="shared" si="1604"/>
        <v>546</v>
      </c>
      <c r="AC1214" s="213" t="e">
        <f t="shared" si="1640"/>
        <v>#VALUE!</v>
      </c>
      <c r="AD1214" s="213">
        <f t="shared" si="1641"/>
        <v>0.61390375114570572</v>
      </c>
      <c r="AE1214" s="213">
        <f t="shared" si="1642"/>
        <v>0.72332834234347088</v>
      </c>
      <c r="AF1214" s="213">
        <f t="shared" si="1643"/>
        <v>1.1721207826273758</v>
      </c>
      <c r="AG1214" s="167">
        <f t="shared" si="1628"/>
        <v>1.2760000000000001E-4</v>
      </c>
      <c r="AH1214" s="167">
        <f t="shared" si="1629"/>
        <v>1.7219</v>
      </c>
      <c r="AI1214" s="167">
        <f t="shared" si="1630"/>
        <v>2</v>
      </c>
      <c r="AJ1214" s="167">
        <f t="shared" si="1631"/>
        <v>3.76611E-4</v>
      </c>
      <c r="AK1214" s="115">
        <f t="shared" ref="AK1214:AM1214" si="1684">AK920*IF($G1214=10,1,IF($G1214=15,1,IF($G1214=20,1,(1-(($E1214-50)*0.005)))))</f>
        <v>514.83890668473202</v>
      </c>
      <c r="AL1214" s="7">
        <f t="shared" si="1684"/>
        <v>558.88255136973487</v>
      </c>
      <c r="AM1214" s="7">
        <f t="shared" si="1684"/>
        <v>712.84</v>
      </c>
      <c r="AN1214">
        <v>1</v>
      </c>
      <c r="AO1214">
        <v>1</v>
      </c>
      <c r="AP1214">
        <v>1</v>
      </c>
      <c r="AQ1214">
        <f t="shared" si="1633"/>
        <v>580</v>
      </c>
      <c r="AR1214">
        <f t="shared" si="1633"/>
        <v>629</v>
      </c>
      <c r="AS1214">
        <f t="shared" si="1588"/>
        <v>803</v>
      </c>
      <c r="AT1214">
        <f t="shared" si="1606"/>
        <v>249</v>
      </c>
      <c r="AU1214">
        <f t="shared" si="1607"/>
        <v>270</v>
      </c>
      <c r="AV1214" s="8">
        <f t="shared" si="1608"/>
        <v>345</v>
      </c>
      <c r="AW1214" s="213">
        <f t="shared" si="1645"/>
        <v>0.24741901628699994</v>
      </c>
      <c r="AX1214" s="213">
        <f t="shared" si="1646"/>
        <v>0.29042559065707435</v>
      </c>
      <c r="AY1214" s="213">
        <f t="shared" si="1647"/>
        <v>0.47188360740901014</v>
      </c>
      <c r="AZ1214" s="119">
        <f t="shared" si="1661"/>
        <v>0.9</v>
      </c>
      <c r="BA1214" s="1">
        <v>11.5</v>
      </c>
      <c r="BB1214">
        <v>12.8</v>
      </c>
      <c r="BC1214">
        <v>19.600000000000001</v>
      </c>
      <c r="BE1214">
        <v>4405</v>
      </c>
      <c r="BG1214" s="123">
        <f t="shared" si="1634"/>
        <v>0.8</v>
      </c>
      <c r="BJ1214">
        <v>0</v>
      </c>
      <c r="BK1214">
        <v>10</v>
      </c>
      <c r="BL1214">
        <v>11.8</v>
      </c>
      <c r="BM1214">
        <v>21.85</v>
      </c>
      <c r="BO1214">
        <f t="shared" ref="BO1214:BQ1245" si="1685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214">
        <f t="shared" si="1685"/>
        <v>1</v>
      </c>
      <c r="BQ1214">
        <f t="shared" si="1685"/>
        <v>1</v>
      </c>
      <c r="BR1214">
        <f t="shared" si="1635"/>
        <v>580</v>
      </c>
      <c r="BS1214">
        <f t="shared" si="1648"/>
        <v>629</v>
      </c>
      <c r="BT1214">
        <f t="shared" si="1649"/>
        <v>803</v>
      </c>
      <c r="BV1214">
        <f t="shared" si="1636"/>
        <v>0</v>
      </c>
      <c r="BW1214">
        <f t="shared" si="1637"/>
        <v>0</v>
      </c>
      <c r="BX1214">
        <f t="shared" si="1638"/>
        <v>0</v>
      </c>
      <c r="BY1214">
        <f t="shared" si="1615"/>
        <v>1</v>
      </c>
    </row>
    <row r="1215" spans="1:77" x14ac:dyDescent="0.25">
      <c r="A1215" t="str">
        <f t="shared" si="1639"/>
        <v>37021</v>
      </c>
      <c r="D1215">
        <v>3</v>
      </c>
      <c r="E1215">
        <v>70</v>
      </c>
      <c r="F1215">
        <v>40.5</v>
      </c>
      <c r="G1215">
        <v>21</v>
      </c>
      <c r="H1215">
        <v>21.5</v>
      </c>
      <c r="I1215">
        <v>0</v>
      </c>
      <c r="J1215">
        <v>26</v>
      </c>
      <c r="K1215">
        <v>30</v>
      </c>
      <c r="L1215">
        <v>46.4</v>
      </c>
      <c r="M1215" s="115">
        <f t="shared" si="1623"/>
        <v>4066.4</v>
      </c>
      <c r="N1215" s="7">
        <v>5689.6682460807178</v>
      </c>
      <c r="O1215" s="7">
        <v>6074.6702425752001</v>
      </c>
      <c r="P1215" s="7">
        <v>8659.16</v>
      </c>
      <c r="Q1215" s="121" t="s">
        <v>392</v>
      </c>
      <c r="R1215">
        <v>1</v>
      </c>
      <c r="S1215">
        <v>1</v>
      </c>
      <c r="T1215">
        <v>1</v>
      </c>
      <c r="U1215" t="e">
        <f t="shared" si="1624"/>
        <v>#VALUE!</v>
      </c>
      <c r="V1215">
        <f t="shared" si="1625"/>
        <v>3131</v>
      </c>
      <c r="W1215">
        <f t="shared" si="1626"/>
        <v>3343</v>
      </c>
      <c r="X1215">
        <f t="shared" si="1627"/>
        <v>4765</v>
      </c>
      <c r="Y1215" t="e">
        <f t="shared" si="1601"/>
        <v>#VALUE!</v>
      </c>
      <c r="Z1215">
        <f t="shared" si="1602"/>
        <v>539</v>
      </c>
      <c r="AA1215">
        <f t="shared" si="1603"/>
        <v>575</v>
      </c>
      <c r="AB1215" s="8">
        <f t="shared" si="1604"/>
        <v>820</v>
      </c>
      <c r="AC1215" s="213" t="e">
        <f t="shared" si="1640"/>
        <v>#VALUE!</v>
      </c>
      <c r="AD1215" s="213">
        <f t="shared" si="1641"/>
        <v>1.6045033832685285</v>
      </c>
      <c r="AE1215" s="213">
        <f t="shared" si="1642"/>
        <v>1.8231420254461663</v>
      </c>
      <c r="AF1215" s="213">
        <f t="shared" si="1643"/>
        <v>3.677743823289001</v>
      </c>
      <c r="AG1215" s="167">
        <f t="shared" si="1628"/>
        <v>1.2760000000000001E-4</v>
      </c>
      <c r="AH1215" s="167">
        <f t="shared" si="1629"/>
        <v>1.7219</v>
      </c>
      <c r="AI1215" s="167">
        <f t="shared" si="1630"/>
        <v>4</v>
      </c>
      <c r="AJ1215" s="167">
        <f t="shared" si="1631"/>
        <v>5.1420100000000005E-4</v>
      </c>
      <c r="AK1215" s="115">
        <f t="shared" ref="AK1215:AM1215" si="1686">AK921*IF($G1215=10,1,IF($G1215=15,1,IF($G1215=20,1,(1-(($E1215-50)*0.005)))))</f>
        <v>664.23004663575978</v>
      </c>
      <c r="AL1215" s="7">
        <f t="shared" si="1686"/>
        <v>709.17640959155221</v>
      </c>
      <c r="AM1215" s="7">
        <f t="shared" si="1686"/>
        <v>1010.898</v>
      </c>
      <c r="AN1215">
        <v>1</v>
      </c>
      <c r="AO1215">
        <v>1</v>
      </c>
      <c r="AP1215">
        <v>1</v>
      </c>
      <c r="AQ1215">
        <f t="shared" si="1633"/>
        <v>748</v>
      </c>
      <c r="AR1215">
        <f t="shared" si="1633"/>
        <v>799</v>
      </c>
      <c r="AS1215">
        <f t="shared" si="1588"/>
        <v>1138</v>
      </c>
      <c r="AT1215">
        <f t="shared" si="1606"/>
        <v>322</v>
      </c>
      <c r="AU1215">
        <f t="shared" si="1607"/>
        <v>344</v>
      </c>
      <c r="AV1215" s="8">
        <f t="shared" si="1608"/>
        <v>489</v>
      </c>
      <c r="AW1215" s="213">
        <f t="shared" si="1645"/>
        <v>0.58035595564292008</v>
      </c>
      <c r="AX1215" s="213">
        <f t="shared" si="1646"/>
        <v>0.66116542663829814</v>
      </c>
      <c r="AY1215" s="213">
        <f t="shared" si="1647"/>
        <v>1.3238030620638357</v>
      </c>
      <c r="AZ1215" s="119">
        <f t="shared" si="1661"/>
        <v>1.9</v>
      </c>
      <c r="BA1215" s="1">
        <v>11.5</v>
      </c>
      <c r="BB1215">
        <v>12.8</v>
      </c>
      <c r="BC1215">
        <v>19.600000000000001</v>
      </c>
      <c r="BE1215">
        <v>5083</v>
      </c>
      <c r="BG1215" s="123">
        <f t="shared" si="1634"/>
        <v>0.8</v>
      </c>
      <c r="BJ1215">
        <v>0</v>
      </c>
      <c r="BK1215">
        <v>10</v>
      </c>
      <c r="BL1215">
        <v>11.8</v>
      </c>
      <c r="BM1215">
        <v>21.85</v>
      </c>
      <c r="BO1215">
        <f t="shared" si="1685"/>
        <v>1</v>
      </c>
      <c r="BP1215">
        <f t="shared" si="1685"/>
        <v>1</v>
      </c>
      <c r="BQ1215">
        <f t="shared" si="1685"/>
        <v>1</v>
      </c>
      <c r="BR1215">
        <f t="shared" si="1635"/>
        <v>748</v>
      </c>
      <c r="BS1215">
        <f t="shared" si="1648"/>
        <v>799</v>
      </c>
      <c r="BT1215">
        <f t="shared" si="1649"/>
        <v>1138</v>
      </c>
      <c r="BV1215">
        <f t="shared" si="1636"/>
        <v>0</v>
      </c>
      <c r="BW1215">
        <f t="shared" si="1637"/>
        <v>0</v>
      </c>
      <c r="BX1215">
        <f t="shared" si="1638"/>
        <v>0</v>
      </c>
      <c r="BY1215">
        <f t="shared" si="1615"/>
        <v>1</v>
      </c>
    </row>
    <row r="1216" spans="1:77" x14ac:dyDescent="0.25">
      <c r="A1216" t="str">
        <f t="shared" si="1639"/>
        <v>37010</v>
      </c>
      <c r="D1216">
        <v>3</v>
      </c>
      <c r="E1216">
        <v>70</v>
      </c>
      <c r="F1216">
        <v>40.5</v>
      </c>
      <c r="G1216">
        <v>10</v>
      </c>
      <c r="H1216">
        <v>11.5</v>
      </c>
      <c r="I1216">
        <v>0</v>
      </c>
      <c r="J1216">
        <v>26</v>
      </c>
      <c r="K1216">
        <v>30</v>
      </c>
      <c r="L1216">
        <v>46</v>
      </c>
      <c r="M1216" s="115">
        <f t="shared" si="1623"/>
        <v>2021.4</v>
      </c>
      <c r="N1216" s="7">
        <v>2970.6878039917879</v>
      </c>
      <c r="O1216" s="7">
        <v>3224.8253922941558</v>
      </c>
      <c r="P1216" s="7">
        <v>4113.18</v>
      </c>
      <c r="Q1216" s="121" t="s">
        <v>392</v>
      </c>
      <c r="R1216">
        <v>1</v>
      </c>
      <c r="S1216">
        <v>1</v>
      </c>
      <c r="T1216">
        <v>1</v>
      </c>
      <c r="U1216" t="e">
        <f t="shared" si="1624"/>
        <v>#VALUE!</v>
      </c>
      <c r="V1216">
        <f t="shared" si="1625"/>
        <v>1635</v>
      </c>
      <c r="W1216">
        <f t="shared" si="1626"/>
        <v>1775</v>
      </c>
      <c r="X1216">
        <f t="shared" si="1627"/>
        <v>2264</v>
      </c>
      <c r="Y1216" t="e">
        <f t="shared" si="1601"/>
        <v>#VALUE!</v>
      </c>
      <c r="Z1216">
        <f t="shared" si="1602"/>
        <v>281</v>
      </c>
      <c r="AA1216">
        <f t="shared" si="1603"/>
        <v>305</v>
      </c>
      <c r="AB1216" s="8">
        <f t="shared" si="1604"/>
        <v>389</v>
      </c>
      <c r="AC1216" s="213" t="e">
        <f t="shared" si="1640"/>
        <v>#VALUE!</v>
      </c>
      <c r="AD1216" s="213">
        <f t="shared" si="1641"/>
        <v>0.36073789784111265</v>
      </c>
      <c r="AE1216" s="213">
        <f t="shared" si="1642"/>
        <v>0.42305145277665651</v>
      </c>
      <c r="AF1216" s="213">
        <f t="shared" si="1643"/>
        <v>0.67919879772524627</v>
      </c>
      <c r="AG1216" s="167">
        <f t="shared" si="1628"/>
        <v>3.969E-4</v>
      </c>
      <c r="AH1216" s="167">
        <f t="shared" si="1629"/>
        <v>1.7345999999999999</v>
      </c>
      <c r="AI1216" s="167">
        <f t="shared" si="1630"/>
        <v>2</v>
      </c>
      <c r="AJ1216" s="167">
        <f t="shared" si="1631"/>
        <v>3.6734700000000002E-4</v>
      </c>
      <c r="AK1216" s="115">
        <f t="shared" ref="AK1216:AM1216" si="1687">AK922*IF($G1216=10,1,IF($G1216=15,1,IF($G1216=20,1,(1-(($E1216-50)*0.005)))))</f>
        <v>411.84801378696699</v>
      </c>
      <c r="AL1216" s="7">
        <f t="shared" si="1687"/>
        <v>447.08095237792156</v>
      </c>
      <c r="AM1216" s="7">
        <f t="shared" si="1687"/>
        <v>570.24</v>
      </c>
      <c r="AN1216">
        <v>1</v>
      </c>
      <c r="AO1216">
        <v>1</v>
      </c>
      <c r="AP1216">
        <v>1</v>
      </c>
      <c r="AQ1216">
        <f t="shared" si="1633"/>
        <v>464</v>
      </c>
      <c r="AR1216">
        <f t="shared" si="1633"/>
        <v>503</v>
      </c>
      <c r="AS1216">
        <f t="shared" ref="AS1216:AS1279" si="1688">ROUND(AM1216*POWER(CF_cool,AP1216),0)</f>
        <v>642</v>
      </c>
      <c r="AT1216">
        <f t="shared" si="1606"/>
        <v>200</v>
      </c>
      <c r="AU1216">
        <f t="shared" si="1607"/>
        <v>216</v>
      </c>
      <c r="AV1216" s="8">
        <f t="shared" si="1608"/>
        <v>276</v>
      </c>
      <c r="AW1216" s="213">
        <f t="shared" si="1645"/>
        <v>0.18640126740272461</v>
      </c>
      <c r="AX1216" s="213">
        <f t="shared" si="1646"/>
        <v>0.21641850697499743</v>
      </c>
      <c r="AY1216" s="213">
        <f t="shared" si="1647"/>
        <v>0.34836686422830726</v>
      </c>
      <c r="AZ1216" s="119">
        <f t="shared" si="1661"/>
        <v>0.5</v>
      </c>
      <c r="BA1216" s="1">
        <v>12.2</v>
      </c>
      <c r="BB1216">
        <v>13.7</v>
      </c>
      <c r="BC1216">
        <v>22</v>
      </c>
      <c r="BE1216">
        <v>2246</v>
      </c>
      <c r="BG1216" s="123">
        <f t="shared" si="1634"/>
        <v>0.9</v>
      </c>
      <c r="BJ1216">
        <v>0</v>
      </c>
      <c r="BK1216">
        <v>10.9</v>
      </c>
      <c r="BL1216">
        <v>12.7</v>
      </c>
      <c r="BM1216">
        <v>21.85</v>
      </c>
      <c r="BO1216">
        <f t="shared" si="1685"/>
        <v>1</v>
      </c>
      <c r="BP1216">
        <f t="shared" si="1685"/>
        <v>1</v>
      </c>
      <c r="BQ1216">
        <f t="shared" si="1685"/>
        <v>1</v>
      </c>
      <c r="BR1216">
        <f t="shared" si="1635"/>
        <v>464</v>
      </c>
      <c r="BS1216">
        <f t="shared" si="1648"/>
        <v>503</v>
      </c>
      <c r="BT1216">
        <f t="shared" si="1649"/>
        <v>642</v>
      </c>
      <c r="BV1216">
        <f t="shared" si="1636"/>
        <v>0</v>
      </c>
      <c r="BW1216">
        <f t="shared" si="1637"/>
        <v>0</v>
      </c>
      <c r="BX1216">
        <f t="shared" si="1638"/>
        <v>0</v>
      </c>
      <c r="BY1216">
        <f t="shared" si="1615"/>
        <v>1</v>
      </c>
    </row>
    <row r="1217" spans="1:77" x14ac:dyDescent="0.25">
      <c r="A1217" t="str">
        <f t="shared" si="1639"/>
        <v>37011</v>
      </c>
      <c r="D1217">
        <v>3</v>
      </c>
      <c r="E1217">
        <v>70</v>
      </c>
      <c r="F1217">
        <v>40.5</v>
      </c>
      <c r="G1217">
        <v>11</v>
      </c>
      <c r="H1217">
        <v>11.5</v>
      </c>
      <c r="I1217">
        <v>0</v>
      </c>
      <c r="J1217">
        <v>26</v>
      </c>
      <c r="K1217">
        <v>30</v>
      </c>
      <c r="L1217">
        <v>46</v>
      </c>
      <c r="M1217" s="115">
        <f t="shared" si="1623"/>
        <v>1946.16</v>
      </c>
      <c r="N1217" s="7">
        <v>4030.7284303866513</v>
      </c>
      <c r="O1217" s="7">
        <v>4375.55079813051</v>
      </c>
      <c r="P1217" s="7">
        <v>5580.9</v>
      </c>
      <c r="Q1217" s="121" t="s">
        <v>392</v>
      </c>
      <c r="R1217">
        <v>1</v>
      </c>
      <c r="S1217">
        <v>1</v>
      </c>
      <c r="T1217">
        <v>1</v>
      </c>
      <c r="U1217" t="e">
        <f t="shared" si="1624"/>
        <v>#VALUE!</v>
      </c>
      <c r="V1217">
        <f t="shared" si="1625"/>
        <v>2218</v>
      </c>
      <c r="W1217">
        <f t="shared" si="1626"/>
        <v>2408</v>
      </c>
      <c r="X1217">
        <f t="shared" si="1627"/>
        <v>3071</v>
      </c>
      <c r="Y1217" t="e">
        <f t="shared" si="1601"/>
        <v>#VALUE!</v>
      </c>
      <c r="Z1217">
        <f t="shared" si="1602"/>
        <v>382</v>
      </c>
      <c r="AA1217">
        <f t="shared" si="1603"/>
        <v>414</v>
      </c>
      <c r="AB1217" s="8">
        <f t="shared" si="1604"/>
        <v>528</v>
      </c>
      <c r="AC1217" s="213" t="e">
        <f t="shared" si="1640"/>
        <v>#VALUE!</v>
      </c>
      <c r="AD1217" s="213">
        <f t="shared" si="1641"/>
        <v>1.081812334412086</v>
      </c>
      <c r="AE1217" s="213">
        <f t="shared" si="1642"/>
        <v>1.264185305501947</v>
      </c>
      <c r="AF1217" s="213">
        <f t="shared" si="1643"/>
        <v>2.0257990882151833</v>
      </c>
      <c r="AG1217" s="167">
        <f t="shared" si="1628"/>
        <v>3.969E-4</v>
      </c>
      <c r="AH1217" s="167">
        <f t="shared" si="1629"/>
        <v>1.7345999999999999</v>
      </c>
      <c r="AI1217" s="167">
        <f t="shared" si="1630"/>
        <v>4</v>
      </c>
      <c r="AJ1217" s="167">
        <f t="shared" si="1631"/>
        <v>5.7428799999999995E-4</v>
      </c>
      <c r="AK1217" s="115">
        <f t="shared" ref="AK1217:AM1217" si="1689">AK923*IF($G1217=10,1,IF($G1217=15,1,IF($G1217=20,1,(1-(($E1217-50)*0.005)))))</f>
        <v>607.59282261242038</v>
      </c>
      <c r="AL1217" s="7">
        <f t="shared" si="1689"/>
        <v>659.57141639163251</v>
      </c>
      <c r="AM1217" s="7">
        <f t="shared" si="1689"/>
        <v>841.26600000000008</v>
      </c>
      <c r="AN1217">
        <v>1</v>
      </c>
      <c r="AO1217">
        <v>1</v>
      </c>
      <c r="AP1217">
        <v>1</v>
      </c>
      <c r="AQ1217">
        <f t="shared" si="1633"/>
        <v>684</v>
      </c>
      <c r="AR1217">
        <f t="shared" si="1633"/>
        <v>743</v>
      </c>
      <c r="AS1217">
        <f t="shared" si="1688"/>
        <v>947</v>
      </c>
      <c r="AT1217">
        <f t="shared" si="1606"/>
        <v>294</v>
      </c>
      <c r="AU1217">
        <f t="shared" si="1607"/>
        <v>319</v>
      </c>
      <c r="AV1217" s="8">
        <f t="shared" si="1608"/>
        <v>407</v>
      </c>
      <c r="AW1217" s="213">
        <f t="shared" si="1645"/>
        <v>0.65190249294762059</v>
      </c>
      <c r="AX1217" s="213">
        <f t="shared" si="1646"/>
        <v>0.76331072101451292</v>
      </c>
      <c r="AY1217" s="213">
        <f t="shared" si="1647"/>
        <v>1.2231097758147278</v>
      </c>
      <c r="AZ1217" s="119">
        <f t="shared" si="1661"/>
        <v>0.9</v>
      </c>
      <c r="BA1217" s="1">
        <v>12.2</v>
      </c>
      <c r="BB1217">
        <v>13.7</v>
      </c>
      <c r="BC1217">
        <v>22</v>
      </c>
      <c r="BE1217">
        <v>2862</v>
      </c>
      <c r="BG1217" s="123">
        <f t="shared" si="1634"/>
        <v>0.68</v>
      </c>
      <c r="BJ1217">
        <v>0</v>
      </c>
      <c r="BK1217">
        <v>10.9</v>
      </c>
      <c r="BL1217">
        <v>12.7</v>
      </c>
      <c r="BM1217">
        <v>21.85</v>
      </c>
      <c r="BO1217">
        <f t="shared" si="1685"/>
        <v>1</v>
      </c>
      <c r="BP1217">
        <f t="shared" si="1685"/>
        <v>1</v>
      </c>
      <c r="BQ1217">
        <f t="shared" si="1685"/>
        <v>1</v>
      </c>
      <c r="BR1217">
        <f t="shared" si="1635"/>
        <v>684</v>
      </c>
      <c r="BS1217">
        <f t="shared" si="1648"/>
        <v>743</v>
      </c>
      <c r="BT1217">
        <f t="shared" si="1649"/>
        <v>947</v>
      </c>
      <c r="BV1217">
        <f t="shared" si="1636"/>
        <v>0</v>
      </c>
      <c r="BW1217">
        <f t="shared" si="1637"/>
        <v>0</v>
      </c>
      <c r="BX1217">
        <f t="shared" si="1638"/>
        <v>0</v>
      </c>
      <c r="BY1217">
        <f t="shared" si="1615"/>
        <v>1</v>
      </c>
    </row>
    <row r="1218" spans="1:77" x14ac:dyDescent="0.25">
      <c r="A1218" t="str">
        <f t="shared" si="1639"/>
        <v>37015</v>
      </c>
      <c r="D1218">
        <v>3</v>
      </c>
      <c r="E1218">
        <v>70</v>
      </c>
      <c r="F1218">
        <v>40.5</v>
      </c>
      <c r="G1218">
        <v>15</v>
      </c>
      <c r="H1218">
        <v>16.5</v>
      </c>
      <c r="I1218">
        <v>0</v>
      </c>
      <c r="J1218">
        <v>26</v>
      </c>
      <c r="K1218">
        <v>30</v>
      </c>
      <c r="L1218">
        <v>46.4</v>
      </c>
      <c r="M1218" s="115">
        <f t="shared" si="1623"/>
        <v>2840</v>
      </c>
      <c r="N1218" s="7">
        <v>3233.3460619053994</v>
      </c>
      <c r="O1218" s="7">
        <v>3452.1364439366635</v>
      </c>
      <c r="P1218" s="7">
        <v>4920.8599999999997</v>
      </c>
      <c r="Q1218" s="121" t="s">
        <v>392</v>
      </c>
      <c r="R1218">
        <v>1</v>
      </c>
      <c r="S1218">
        <v>1</v>
      </c>
      <c r="T1218">
        <v>1</v>
      </c>
      <c r="U1218" t="e">
        <f t="shared" si="1624"/>
        <v>#VALUE!</v>
      </c>
      <c r="V1218">
        <f t="shared" si="1625"/>
        <v>1779</v>
      </c>
      <c r="W1218">
        <f t="shared" si="1626"/>
        <v>1900</v>
      </c>
      <c r="X1218">
        <f t="shared" si="1627"/>
        <v>2708</v>
      </c>
      <c r="Y1218" t="e">
        <f t="shared" si="1601"/>
        <v>#VALUE!</v>
      </c>
      <c r="Z1218">
        <f t="shared" si="1602"/>
        <v>306</v>
      </c>
      <c r="AA1218">
        <f t="shared" si="1603"/>
        <v>327</v>
      </c>
      <c r="AB1218" s="8">
        <f t="shared" si="1604"/>
        <v>466</v>
      </c>
      <c r="AC1218" s="213" t="e">
        <f t="shared" si="1640"/>
        <v>#VALUE!</v>
      </c>
      <c r="AD1218" s="213">
        <f t="shared" si="1641"/>
        <v>0.46758235519836616</v>
      </c>
      <c r="AE1218" s="213">
        <f t="shared" si="1642"/>
        <v>0.53305469310585007</v>
      </c>
      <c r="AF1218" s="213">
        <f t="shared" si="1643"/>
        <v>1.0732626205406537</v>
      </c>
      <c r="AG1218" s="167">
        <f t="shared" si="1628"/>
        <v>2.0829999999999999E-4</v>
      </c>
      <c r="AH1218" s="167">
        <f t="shared" si="1629"/>
        <v>1.724</v>
      </c>
      <c r="AI1218" s="167">
        <f t="shared" si="1630"/>
        <v>2</v>
      </c>
      <c r="AJ1218" s="167">
        <f t="shared" si="1631"/>
        <v>4.6182900000000003E-4</v>
      </c>
      <c r="AK1218" s="115">
        <f t="shared" ref="AK1218:AM1218" si="1690">AK924*IF($G1218=10,1,IF($G1218=15,1,IF($G1218=20,1,(1-(($E1218-50)*0.005)))))</f>
        <v>420.6820520547858</v>
      </c>
      <c r="AL1218" s="7">
        <f t="shared" si="1690"/>
        <v>449.14828645115074</v>
      </c>
      <c r="AM1218" s="7">
        <f t="shared" si="1690"/>
        <v>640.24</v>
      </c>
      <c r="AN1218">
        <v>1</v>
      </c>
      <c r="AO1218">
        <v>1</v>
      </c>
      <c r="AP1218">
        <v>1</v>
      </c>
      <c r="AQ1218">
        <f t="shared" si="1633"/>
        <v>474</v>
      </c>
      <c r="AR1218">
        <f t="shared" si="1633"/>
        <v>506</v>
      </c>
      <c r="AS1218">
        <f t="shared" si="1688"/>
        <v>721</v>
      </c>
      <c r="AT1218">
        <f t="shared" si="1606"/>
        <v>204</v>
      </c>
      <c r="AU1218">
        <f t="shared" si="1607"/>
        <v>218</v>
      </c>
      <c r="AV1218" s="8">
        <f t="shared" si="1608"/>
        <v>310</v>
      </c>
      <c r="AW1218" s="213">
        <f t="shared" si="1645"/>
        <v>0.21011906263822469</v>
      </c>
      <c r="AX1218" s="213">
        <f t="shared" si="1646"/>
        <v>0.23949728731960346</v>
      </c>
      <c r="AY1218" s="213">
        <f t="shared" si="1647"/>
        <v>0.47972581182447999</v>
      </c>
      <c r="AZ1218" s="119">
        <f t="shared" si="1661"/>
        <v>0.7</v>
      </c>
      <c r="BA1218" s="1">
        <v>11.5</v>
      </c>
      <c r="BB1218">
        <v>12.8</v>
      </c>
      <c r="BC1218">
        <v>19.600000000000001</v>
      </c>
      <c r="BE1218">
        <v>3550</v>
      </c>
      <c r="BG1218" s="123">
        <f t="shared" si="1634"/>
        <v>0.8</v>
      </c>
      <c r="BJ1218">
        <v>0</v>
      </c>
      <c r="BK1218">
        <v>10</v>
      </c>
      <c r="BL1218">
        <v>11.8</v>
      </c>
      <c r="BM1218">
        <v>21.85</v>
      </c>
      <c r="BO1218">
        <f t="shared" si="1685"/>
        <v>1</v>
      </c>
      <c r="BP1218">
        <f t="shared" si="1685"/>
        <v>1</v>
      </c>
      <c r="BQ1218">
        <f t="shared" si="1685"/>
        <v>1</v>
      </c>
      <c r="BR1218">
        <f t="shared" si="1635"/>
        <v>474</v>
      </c>
      <c r="BS1218">
        <f t="shared" si="1648"/>
        <v>506</v>
      </c>
      <c r="BT1218">
        <f t="shared" si="1649"/>
        <v>721</v>
      </c>
      <c r="BV1218">
        <f t="shared" si="1636"/>
        <v>0</v>
      </c>
      <c r="BW1218">
        <f t="shared" si="1637"/>
        <v>0</v>
      </c>
      <c r="BX1218">
        <f t="shared" si="1638"/>
        <v>0</v>
      </c>
      <c r="BY1218">
        <f t="shared" si="1615"/>
        <v>1</v>
      </c>
    </row>
    <row r="1219" spans="1:77" x14ac:dyDescent="0.25">
      <c r="A1219" t="str">
        <f t="shared" si="1639"/>
        <v>37016</v>
      </c>
      <c r="D1219">
        <v>3</v>
      </c>
      <c r="E1219">
        <v>70</v>
      </c>
      <c r="F1219">
        <v>40.5</v>
      </c>
      <c r="G1219">
        <v>16</v>
      </c>
      <c r="H1219">
        <v>16.5</v>
      </c>
      <c r="I1219">
        <v>0</v>
      </c>
      <c r="J1219">
        <v>26</v>
      </c>
      <c r="K1219">
        <v>30</v>
      </c>
      <c r="L1219">
        <v>46.4</v>
      </c>
      <c r="M1219" s="115">
        <f t="shared" si="1623"/>
        <v>2766.2400000000002</v>
      </c>
      <c r="N1219" s="7">
        <v>4843.4549704976926</v>
      </c>
      <c r="O1219" s="7">
        <v>5171.1963699821436</v>
      </c>
      <c r="P1219" s="7">
        <v>7371.3</v>
      </c>
      <c r="Q1219" s="121" t="s">
        <v>392</v>
      </c>
      <c r="R1219">
        <v>1</v>
      </c>
      <c r="S1219">
        <v>1</v>
      </c>
      <c r="T1219">
        <v>1</v>
      </c>
      <c r="U1219" t="e">
        <f t="shared" si="1624"/>
        <v>#VALUE!</v>
      </c>
      <c r="V1219">
        <f t="shared" si="1625"/>
        <v>2666</v>
      </c>
      <c r="W1219">
        <f t="shared" si="1626"/>
        <v>2846</v>
      </c>
      <c r="X1219">
        <f t="shared" si="1627"/>
        <v>4057</v>
      </c>
      <c r="Y1219" t="e">
        <f t="shared" si="1601"/>
        <v>#VALUE!</v>
      </c>
      <c r="Z1219">
        <f t="shared" si="1602"/>
        <v>459</v>
      </c>
      <c r="AA1219">
        <f t="shared" si="1603"/>
        <v>490</v>
      </c>
      <c r="AB1219" s="8">
        <f t="shared" si="1604"/>
        <v>698</v>
      </c>
      <c r="AC1219" s="213" t="e">
        <f t="shared" si="1640"/>
        <v>#VALUE!</v>
      </c>
      <c r="AD1219" s="213">
        <f t="shared" si="1641"/>
        <v>3.0518731808430797</v>
      </c>
      <c r="AE1219" s="213">
        <f t="shared" si="1642"/>
        <v>3.4744398678501658</v>
      </c>
      <c r="AF1219" s="213">
        <f t="shared" si="1643"/>
        <v>7.0130010885538381</v>
      </c>
      <c r="AG1219" s="167">
        <f t="shared" si="1628"/>
        <v>2.0829999999999999E-4</v>
      </c>
      <c r="AH1219" s="167">
        <f t="shared" si="1629"/>
        <v>1.724</v>
      </c>
      <c r="AI1219" s="167">
        <f t="shared" si="1630"/>
        <v>4</v>
      </c>
      <c r="AJ1219" s="167">
        <f t="shared" si="1631"/>
        <v>1.392796E-3</v>
      </c>
      <c r="AK1219" s="115">
        <f t="shared" ref="AK1219:AM1219" si="1691">AK925*IF($G1219=10,1,IF($G1219=15,1,IF($G1219=20,1,(1-(($E1219-50)*0.005)))))</f>
        <v>617.6780004905994</v>
      </c>
      <c r="AL1219" s="7">
        <f t="shared" si="1691"/>
        <v>659.4743325602966</v>
      </c>
      <c r="AM1219" s="7">
        <f t="shared" si="1691"/>
        <v>940.05000000000007</v>
      </c>
      <c r="AN1219">
        <v>1</v>
      </c>
      <c r="AO1219">
        <v>1</v>
      </c>
      <c r="AP1219">
        <v>1</v>
      </c>
      <c r="AQ1219">
        <f t="shared" si="1633"/>
        <v>696</v>
      </c>
      <c r="AR1219">
        <f t="shared" si="1633"/>
        <v>743</v>
      </c>
      <c r="AS1219">
        <f t="shared" si="1688"/>
        <v>1059</v>
      </c>
      <c r="AT1219">
        <f t="shared" si="1606"/>
        <v>299</v>
      </c>
      <c r="AU1219">
        <f t="shared" si="1607"/>
        <v>319</v>
      </c>
      <c r="AV1219" s="8">
        <f t="shared" si="1608"/>
        <v>455</v>
      </c>
      <c r="AW1219" s="213">
        <f t="shared" si="1645"/>
        <v>1.3044303774930543</v>
      </c>
      <c r="AX1219" s="213">
        <f t="shared" si="1646"/>
        <v>1.4830757307060956</v>
      </c>
      <c r="AY1219" s="213">
        <f t="shared" si="1647"/>
        <v>2.9993320502507324</v>
      </c>
      <c r="AZ1219" s="119">
        <f t="shared" si="1661"/>
        <v>1.4</v>
      </c>
      <c r="BA1219" s="1">
        <v>11.5</v>
      </c>
      <c r="BB1219">
        <v>12.8</v>
      </c>
      <c r="BC1219">
        <v>19.600000000000001</v>
      </c>
      <c r="BE1219">
        <v>4068</v>
      </c>
      <c r="BG1219" s="123">
        <f t="shared" si="1634"/>
        <v>0.68</v>
      </c>
      <c r="BJ1219">
        <v>0</v>
      </c>
      <c r="BK1219">
        <v>10</v>
      </c>
      <c r="BL1219">
        <v>11.8</v>
      </c>
      <c r="BM1219">
        <v>21.85</v>
      </c>
      <c r="BO1219">
        <f t="shared" si="1685"/>
        <v>1</v>
      </c>
      <c r="BP1219">
        <f t="shared" si="1685"/>
        <v>1</v>
      </c>
      <c r="BQ1219">
        <f t="shared" si="1685"/>
        <v>1</v>
      </c>
      <c r="BR1219">
        <f t="shared" si="1635"/>
        <v>696</v>
      </c>
      <c r="BS1219">
        <f t="shared" si="1648"/>
        <v>743</v>
      </c>
      <c r="BT1219">
        <f t="shared" si="1649"/>
        <v>1059</v>
      </c>
      <c r="BV1219">
        <f t="shared" si="1636"/>
        <v>0</v>
      </c>
      <c r="BW1219">
        <f t="shared" si="1637"/>
        <v>0</v>
      </c>
      <c r="BX1219">
        <f t="shared" si="1638"/>
        <v>0</v>
      </c>
      <c r="BY1219">
        <f t="shared" si="1615"/>
        <v>1</v>
      </c>
    </row>
    <row r="1220" spans="1:77" x14ac:dyDescent="0.25">
      <c r="A1220" t="str">
        <f t="shared" si="1639"/>
        <v>37020</v>
      </c>
      <c r="D1220">
        <v>3</v>
      </c>
      <c r="E1220">
        <v>70</v>
      </c>
      <c r="F1220">
        <v>40.5</v>
      </c>
      <c r="G1220">
        <v>20</v>
      </c>
      <c r="H1220">
        <v>21.5</v>
      </c>
      <c r="I1220">
        <v>0</v>
      </c>
      <c r="J1220">
        <v>26</v>
      </c>
      <c r="K1220">
        <v>30</v>
      </c>
      <c r="L1220">
        <v>46.4</v>
      </c>
      <c r="M1220" s="115">
        <f t="shared" si="1623"/>
        <v>3964</v>
      </c>
      <c r="N1220" s="7">
        <v>4497.8275192555193</v>
      </c>
      <c r="O1220" s="7">
        <v>4882.6094666576164</v>
      </c>
      <c r="P1220" s="7">
        <v>6227.64</v>
      </c>
      <c r="Q1220" s="121" t="s">
        <v>392</v>
      </c>
      <c r="R1220">
        <v>1</v>
      </c>
      <c r="S1220">
        <v>1</v>
      </c>
      <c r="T1220">
        <v>1</v>
      </c>
      <c r="U1220" t="e">
        <f t="shared" si="1624"/>
        <v>#VALUE!</v>
      </c>
      <c r="V1220">
        <f t="shared" si="1625"/>
        <v>2475</v>
      </c>
      <c r="W1220">
        <f t="shared" si="1626"/>
        <v>2687</v>
      </c>
      <c r="X1220">
        <f t="shared" si="1627"/>
        <v>3427</v>
      </c>
      <c r="Y1220" t="e">
        <f t="shared" si="1601"/>
        <v>#VALUE!</v>
      </c>
      <c r="Z1220">
        <f t="shared" si="1602"/>
        <v>426</v>
      </c>
      <c r="AA1220">
        <f t="shared" si="1603"/>
        <v>462</v>
      </c>
      <c r="AB1220" s="8">
        <f t="shared" si="1604"/>
        <v>589</v>
      </c>
      <c r="AC1220" s="213" t="e">
        <f t="shared" si="1640"/>
        <v>#VALUE!</v>
      </c>
      <c r="AD1220" s="213">
        <f t="shared" si="1641"/>
        <v>0.7166450523755945</v>
      </c>
      <c r="AE1220" s="213">
        <f t="shared" si="1642"/>
        <v>0.84165663127446233</v>
      </c>
      <c r="AF1220" s="213">
        <f t="shared" si="1643"/>
        <v>1.3622663892459652</v>
      </c>
      <c r="AG1220" s="167">
        <f t="shared" si="1628"/>
        <v>1.2760000000000001E-4</v>
      </c>
      <c r="AH1220" s="167">
        <f t="shared" si="1629"/>
        <v>1.7219</v>
      </c>
      <c r="AI1220" s="167">
        <f t="shared" si="1630"/>
        <v>2</v>
      </c>
      <c r="AJ1220" s="167">
        <f t="shared" si="1631"/>
        <v>3.76611E-4</v>
      </c>
      <c r="AK1220" s="115">
        <f t="shared" ref="AK1220:AM1220" si="1692">AK926*IF($G1220=10,1,IF($G1220=15,1,IF($G1220=20,1,(1-(($E1220-50)*0.005)))))</f>
        <v>526.1057925837863</v>
      </c>
      <c r="AL1220" s="7">
        <f t="shared" si="1692"/>
        <v>571.11330132956857</v>
      </c>
      <c r="AM1220" s="7">
        <f t="shared" si="1692"/>
        <v>728.44</v>
      </c>
      <c r="AN1220">
        <v>1</v>
      </c>
      <c r="AO1220">
        <v>1</v>
      </c>
      <c r="AP1220">
        <v>1</v>
      </c>
      <c r="AQ1220">
        <f t="shared" si="1633"/>
        <v>592</v>
      </c>
      <c r="AR1220">
        <f t="shared" si="1633"/>
        <v>643</v>
      </c>
      <c r="AS1220">
        <f t="shared" si="1688"/>
        <v>820</v>
      </c>
      <c r="AT1220">
        <f t="shared" si="1606"/>
        <v>255</v>
      </c>
      <c r="AU1220">
        <f t="shared" si="1607"/>
        <v>276</v>
      </c>
      <c r="AV1220" s="8">
        <f t="shared" si="1608"/>
        <v>353</v>
      </c>
      <c r="AW1220" s="213">
        <f t="shared" si="1645"/>
        <v>0.25935783339831148</v>
      </c>
      <c r="AX1220" s="213">
        <f t="shared" si="1646"/>
        <v>0.30334075866393173</v>
      </c>
      <c r="AY1220" s="213">
        <f t="shared" si="1647"/>
        <v>0.49380499482776868</v>
      </c>
      <c r="AZ1220" s="119">
        <f t="shared" si="1661"/>
        <v>0.9</v>
      </c>
      <c r="BA1220" s="1">
        <v>11.5</v>
      </c>
      <c r="BB1220">
        <v>12.8</v>
      </c>
      <c r="BC1220">
        <v>19.600000000000001</v>
      </c>
      <c r="BE1220">
        <v>4955</v>
      </c>
      <c r="BG1220" s="123">
        <f t="shared" si="1634"/>
        <v>0.8</v>
      </c>
      <c r="BJ1220">
        <v>0</v>
      </c>
      <c r="BK1220">
        <v>10</v>
      </c>
      <c r="BL1220">
        <v>11.8</v>
      </c>
      <c r="BM1220">
        <v>21.85</v>
      </c>
      <c r="BO1220">
        <f t="shared" si="1685"/>
        <v>1</v>
      </c>
      <c r="BP1220">
        <f t="shared" si="1685"/>
        <v>1</v>
      </c>
      <c r="BQ1220">
        <f t="shared" si="1685"/>
        <v>1</v>
      </c>
      <c r="BR1220">
        <f t="shared" si="1635"/>
        <v>592</v>
      </c>
      <c r="BS1220">
        <f t="shared" si="1648"/>
        <v>643</v>
      </c>
      <c r="BT1220">
        <f t="shared" si="1649"/>
        <v>820</v>
      </c>
      <c r="BV1220">
        <f t="shared" si="1636"/>
        <v>0</v>
      </c>
      <c r="BW1220">
        <f t="shared" si="1637"/>
        <v>0</v>
      </c>
      <c r="BX1220">
        <f t="shared" si="1638"/>
        <v>0</v>
      </c>
      <c r="BY1220">
        <f t="shared" si="1615"/>
        <v>1</v>
      </c>
    </row>
    <row r="1221" spans="1:77" x14ac:dyDescent="0.25">
      <c r="A1221" t="str">
        <f t="shared" si="1639"/>
        <v>37021</v>
      </c>
      <c r="D1221">
        <v>3</v>
      </c>
      <c r="E1221">
        <v>70</v>
      </c>
      <c r="F1221">
        <v>40.5</v>
      </c>
      <c r="G1221">
        <v>21</v>
      </c>
      <c r="H1221">
        <v>21.5</v>
      </c>
      <c r="I1221">
        <v>0</v>
      </c>
      <c r="J1221">
        <v>26</v>
      </c>
      <c r="K1221">
        <v>30</v>
      </c>
      <c r="L1221">
        <v>46.4</v>
      </c>
      <c r="M1221" s="115">
        <f t="shared" si="1623"/>
        <v>4575.2</v>
      </c>
      <c r="N1221" s="7">
        <v>6016.7573462820046</v>
      </c>
      <c r="O1221" s="7">
        <v>6423.892435808023</v>
      </c>
      <c r="P1221" s="7">
        <v>9156.9599999999991</v>
      </c>
      <c r="Q1221" s="121" t="s">
        <v>392</v>
      </c>
      <c r="R1221">
        <v>1</v>
      </c>
      <c r="S1221">
        <v>1</v>
      </c>
      <c r="T1221">
        <v>1</v>
      </c>
      <c r="U1221" t="e">
        <f t="shared" si="1624"/>
        <v>#VALUE!</v>
      </c>
      <c r="V1221">
        <f t="shared" si="1625"/>
        <v>3311</v>
      </c>
      <c r="W1221">
        <f t="shared" si="1626"/>
        <v>3535</v>
      </c>
      <c r="X1221">
        <f t="shared" si="1627"/>
        <v>5039</v>
      </c>
      <c r="Y1221" t="e">
        <f t="shared" si="1601"/>
        <v>#VALUE!</v>
      </c>
      <c r="Z1221">
        <f t="shared" si="1602"/>
        <v>569</v>
      </c>
      <c r="AA1221">
        <f t="shared" si="1603"/>
        <v>608</v>
      </c>
      <c r="AB1221" s="8">
        <f t="shared" si="1604"/>
        <v>867</v>
      </c>
      <c r="AC1221" s="213" t="e">
        <f t="shared" si="1640"/>
        <v>#VALUE!</v>
      </c>
      <c r="AD1221" s="213">
        <f t="shared" si="1641"/>
        <v>1.7857416871470411</v>
      </c>
      <c r="AE1221" s="213">
        <f t="shared" si="1642"/>
        <v>2.0357076724047265</v>
      </c>
      <c r="AF1221" s="213">
        <f t="shared" si="1643"/>
        <v>4.1064451147683956</v>
      </c>
      <c r="AG1221" s="167">
        <f t="shared" si="1628"/>
        <v>1.2760000000000001E-4</v>
      </c>
      <c r="AH1221" s="167">
        <f t="shared" si="1629"/>
        <v>1.7219</v>
      </c>
      <c r="AI1221" s="167">
        <f t="shared" si="1630"/>
        <v>4</v>
      </c>
      <c r="AJ1221" s="167">
        <f t="shared" si="1631"/>
        <v>5.1420100000000005E-4</v>
      </c>
      <c r="AK1221" s="115">
        <f t="shared" ref="AK1221:AM1221" si="1693">AK927*IF($G1221=10,1,IF($G1221=15,1,IF($G1221=20,1,(1-(($E1221-50)*0.005)))))</f>
        <v>675.11111433229121</v>
      </c>
      <c r="AL1221" s="7">
        <f t="shared" si="1693"/>
        <v>720.79376499519947</v>
      </c>
      <c r="AM1221" s="7">
        <f t="shared" si="1693"/>
        <v>1027.4580000000001</v>
      </c>
      <c r="AN1221">
        <v>1</v>
      </c>
      <c r="AO1221">
        <v>1</v>
      </c>
      <c r="AP1221">
        <v>1</v>
      </c>
      <c r="AQ1221">
        <f t="shared" si="1633"/>
        <v>760</v>
      </c>
      <c r="AR1221">
        <f t="shared" si="1633"/>
        <v>812</v>
      </c>
      <c r="AS1221">
        <f t="shared" si="1688"/>
        <v>1157</v>
      </c>
      <c r="AT1221">
        <f t="shared" si="1606"/>
        <v>327</v>
      </c>
      <c r="AU1221">
        <f t="shared" si="1607"/>
        <v>349</v>
      </c>
      <c r="AV1221" s="8">
        <f t="shared" si="1608"/>
        <v>498</v>
      </c>
      <c r="AW1221" s="213">
        <f t="shared" si="1645"/>
        <v>0.59826415086211993</v>
      </c>
      <c r="AX1221" s="213">
        <f t="shared" si="1646"/>
        <v>0.68025770032401578</v>
      </c>
      <c r="AY1221" s="213">
        <f t="shared" si="1647"/>
        <v>1.3723569286126434</v>
      </c>
      <c r="AZ1221" s="119">
        <f t="shared" si="1661"/>
        <v>1.9</v>
      </c>
      <c r="BA1221" s="1">
        <v>11.5</v>
      </c>
      <c r="BB1221">
        <v>12.8</v>
      </c>
      <c r="BC1221">
        <v>19.600000000000001</v>
      </c>
      <c r="BE1221">
        <v>5719</v>
      </c>
      <c r="BG1221" s="123">
        <f t="shared" si="1634"/>
        <v>0.8</v>
      </c>
      <c r="BJ1221">
        <v>0</v>
      </c>
      <c r="BK1221">
        <v>10</v>
      </c>
      <c r="BL1221">
        <v>11.8</v>
      </c>
      <c r="BM1221">
        <v>21.85</v>
      </c>
      <c r="BO1221">
        <f t="shared" si="1685"/>
        <v>1</v>
      </c>
      <c r="BP1221">
        <f t="shared" si="1685"/>
        <v>1</v>
      </c>
      <c r="BQ1221">
        <f t="shared" si="1685"/>
        <v>1</v>
      </c>
      <c r="BR1221">
        <f t="shared" si="1635"/>
        <v>760</v>
      </c>
      <c r="BS1221">
        <f t="shared" si="1648"/>
        <v>812</v>
      </c>
      <c r="BT1221">
        <f t="shared" si="1649"/>
        <v>1157</v>
      </c>
      <c r="BV1221">
        <f t="shared" si="1636"/>
        <v>0</v>
      </c>
      <c r="BW1221">
        <f t="shared" si="1637"/>
        <v>0</v>
      </c>
      <c r="BX1221">
        <f t="shared" si="1638"/>
        <v>0</v>
      </c>
      <c r="BY1221">
        <f t="shared" si="1615"/>
        <v>1</v>
      </c>
    </row>
    <row r="1222" spans="1:77" x14ac:dyDescent="0.25">
      <c r="A1222" t="str">
        <f t="shared" si="1639"/>
        <v>37010</v>
      </c>
      <c r="D1222">
        <v>3</v>
      </c>
      <c r="E1222">
        <v>70</v>
      </c>
      <c r="F1222">
        <v>40.5</v>
      </c>
      <c r="G1222">
        <v>10</v>
      </c>
      <c r="H1222">
        <v>11.5</v>
      </c>
      <c r="I1222">
        <v>0</v>
      </c>
      <c r="J1222">
        <v>26</v>
      </c>
      <c r="K1222">
        <v>30</v>
      </c>
      <c r="L1222">
        <v>46.5</v>
      </c>
      <c r="M1222" s="115">
        <f t="shared" si="1623"/>
        <v>2246.4</v>
      </c>
      <c r="N1222" s="7">
        <v>3259.5785648750903</v>
      </c>
      <c r="O1222" s="7">
        <v>3552.8677924068675</v>
      </c>
      <c r="P1222" s="7">
        <v>4620.9799999999996</v>
      </c>
      <c r="Q1222" s="121" t="s">
        <v>392</v>
      </c>
      <c r="R1222">
        <v>1</v>
      </c>
      <c r="S1222">
        <v>1</v>
      </c>
      <c r="T1222">
        <v>1</v>
      </c>
      <c r="U1222" t="e">
        <f t="shared" si="1624"/>
        <v>#VALUE!</v>
      </c>
      <c r="V1222">
        <f t="shared" si="1625"/>
        <v>1794</v>
      </c>
      <c r="W1222">
        <f t="shared" si="1626"/>
        <v>1955</v>
      </c>
      <c r="X1222">
        <f t="shared" si="1627"/>
        <v>2543</v>
      </c>
      <c r="Y1222" t="e">
        <f t="shared" si="1601"/>
        <v>#VALUE!</v>
      </c>
      <c r="Z1222">
        <f t="shared" si="1602"/>
        <v>309</v>
      </c>
      <c r="AA1222">
        <f t="shared" si="1603"/>
        <v>336</v>
      </c>
      <c r="AB1222" s="8">
        <f t="shared" si="1604"/>
        <v>437</v>
      </c>
      <c r="AC1222" s="213" t="e">
        <f t="shared" si="1640"/>
        <v>#VALUE!</v>
      </c>
      <c r="AD1222" s="213">
        <f t="shared" si="1641"/>
        <v>0.43390827463202719</v>
      </c>
      <c r="AE1222" s="213">
        <f t="shared" si="1642"/>
        <v>0.51070543960830339</v>
      </c>
      <c r="AF1222" s="213">
        <f t="shared" si="1643"/>
        <v>0.85199804489140252</v>
      </c>
      <c r="AG1222" s="167">
        <f t="shared" si="1628"/>
        <v>3.969E-4</v>
      </c>
      <c r="AH1222" s="167">
        <f t="shared" si="1629"/>
        <v>1.7345999999999999</v>
      </c>
      <c r="AI1222" s="167">
        <f t="shared" si="1630"/>
        <v>2</v>
      </c>
      <c r="AJ1222" s="167">
        <f t="shared" si="1631"/>
        <v>3.6734700000000002E-4</v>
      </c>
      <c r="AK1222" s="115">
        <f t="shared" ref="AK1222:AM1222" si="1694">AK928*IF($G1222=10,1,IF($G1222=15,1,IF($G1222=20,1,(1-(($E1222-50)*0.005)))))</f>
        <v>451.89903695786995</v>
      </c>
      <c r="AL1222" s="7">
        <f t="shared" si="1694"/>
        <v>492.55985148767917</v>
      </c>
      <c r="AM1222" s="7">
        <f t="shared" si="1694"/>
        <v>640.64</v>
      </c>
      <c r="AN1222">
        <v>1</v>
      </c>
      <c r="AO1222">
        <v>1</v>
      </c>
      <c r="AP1222">
        <v>1</v>
      </c>
      <c r="AQ1222">
        <f t="shared" si="1633"/>
        <v>509</v>
      </c>
      <c r="AR1222">
        <f t="shared" si="1633"/>
        <v>555</v>
      </c>
      <c r="AS1222">
        <f t="shared" si="1688"/>
        <v>721</v>
      </c>
      <c r="AT1222">
        <f t="shared" si="1606"/>
        <v>219</v>
      </c>
      <c r="AU1222">
        <f t="shared" si="1607"/>
        <v>239</v>
      </c>
      <c r="AV1222" s="8">
        <f t="shared" si="1608"/>
        <v>310</v>
      </c>
      <c r="AW1222" s="213">
        <f t="shared" si="1645"/>
        <v>0.22228986284563279</v>
      </c>
      <c r="AX1222" s="213">
        <f t="shared" si="1646"/>
        <v>0.2633894869676035</v>
      </c>
      <c r="AY1222" s="213">
        <f t="shared" si="1647"/>
        <v>0.43664349131393432</v>
      </c>
      <c r="AZ1222" s="119">
        <f t="shared" si="1661"/>
        <v>0.5</v>
      </c>
      <c r="BA1222" s="1">
        <v>13.4</v>
      </c>
      <c r="BB1222">
        <v>14.8</v>
      </c>
      <c r="BC1222">
        <v>24</v>
      </c>
      <c r="BE1222">
        <v>2496</v>
      </c>
      <c r="BG1222" s="123">
        <f t="shared" si="1634"/>
        <v>0.9</v>
      </c>
      <c r="BJ1222">
        <v>0</v>
      </c>
      <c r="BK1222">
        <v>10.7</v>
      </c>
      <c r="BL1222">
        <v>12.5</v>
      </c>
      <c r="BM1222">
        <v>21.85</v>
      </c>
      <c r="BO1222">
        <f t="shared" si="1685"/>
        <v>1</v>
      </c>
      <c r="BP1222">
        <f t="shared" si="1685"/>
        <v>1</v>
      </c>
      <c r="BQ1222">
        <f t="shared" si="1685"/>
        <v>1</v>
      </c>
      <c r="BR1222">
        <f t="shared" si="1635"/>
        <v>509</v>
      </c>
      <c r="BS1222">
        <f t="shared" si="1648"/>
        <v>555</v>
      </c>
      <c r="BT1222">
        <f t="shared" si="1649"/>
        <v>721</v>
      </c>
      <c r="BV1222">
        <f t="shared" si="1636"/>
        <v>0</v>
      </c>
      <c r="BW1222">
        <f t="shared" si="1637"/>
        <v>0</v>
      </c>
      <c r="BX1222">
        <f t="shared" si="1638"/>
        <v>0</v>
      </c>
      <c r="BY1222">
        <f t="shared" si="1615"/>
        <v>1</v>
      </c>
    </row>
    <row r="1223" spans="1:77" x14ac:dyDescent="0.25">
      <c r="A1223" t="str">
        <f t="shared" si="1639"/>
        <v>37011</v>
      </c>
      <c r="D1223">
        <v>3</v>
      </c>
      <c r="E1223">
        <v>70</v>
      </c>
      <c r="F1223">
        <v>40.5</v>
      </c>
      <c r="G1223">
        <v>11</v>
      </c>
      <c r="H1223">
        <v>11.5</v>
      </c>
      <c r="I1223">
        <v>0</v>
      </c>
      <c r="J1223">
        <v>26</v>
      </c>
      <c r="K1223">
        <v>30</v>
      </c>
      <c r="L1223">
        <v>46.5</v>
      </c>
      <c r="M1223" s="115">
        <f t="shared" si="1623"/>
        <v>2162.4</v>
      </c>
      <c r="N1223" s="7">
        <v>4422.7050634086982</v>
      </c>
      <c r="O1223" s="7">
        <v>4820.649682883678</v>
      </c>
      <c r="P1223" s="7">
        <v>6269.9</v>
      </c>
      <c r="Q1223" s="121" t="s">
        <v>392</v>
      </c>
      <c r="R1223">
        <v>1</v>
      </c>
      <c r="S1223">
        <v>1</v>
      </c>
      <c r="T1223">
        <v>1</v>
      </c>
      <c r="U1223" t="e">
        <f t="shared" si="1624"/>
        <v>#VALUE!</v>
      </c>
      <c r="V1223">
        <f t="shared" si="1625"/>
        <v>2434</v>
      </c>
      <c r="W1223">
        <f t="shared" si="1626"/>
        <v>2653</v>
      </c>
      <c r="X1223">
        <f t="shared" si="1627"/>
        <v>3451</v>
      </c>
      <c r="Y1223" t="e">
        <f t="shared" si="1601"/>
        <v>#VALUE!</v>
      </c>
      <c r="Z1223">
        <f t="shared" si="1602"/>
        <v>419</v>
      </c>
      <c r="AA1223">
        <f t="shared" si="1603"/>
        <v>456</v>
      </c>
      <c r="AB1223" s="8">
        <f t="shared" si="1604"/>
        <v>594</v>
      </c>
      <c r="AC1223" s="213" t="e">
        <f t="shared" si="1640"/>
        <v>#VALUE!</v>
      </c>
      <c r="AD1223" s="213">
        <f t="shared" si="1641"/>
        <v>1.2939294929844043</v>
      </c>
      <c r="AE1223" s="213">
        <f t="shared" si="1642"/>
        <v>1.524496046950671</v>
      </c>
      <c r="AF1223" s="213">
        <f t="shared" si="1643"/>
        <v>2.5461092975483282</v>
      </c>
      <c r="AG1223" s="167">
        <f t="shared" si="1628"/>
        <v>3.969E-4</v>
      </c>
      <c r="AH1223" s="167">
        <f t="shared" si="1629"/>
        <v>1.7345999999999999</v>
      </c>
      <c r="AI1223" s="167">
        <f t="shared" si="1630"/>
        <v>4</v>
      </c>
      <c r="AJ1223" s="167">
        <f t="shared" si="1631"/>
        <v>5.7428799999999995E-4</v>
      </c>
      <c r="AK1223" s="115">
        <f t="shared" ref="AK1223:AM1223" si="1695">AK929*IF($G1223=10,1,IF($G1223=15,1,IF($G1223=20,1,(1-(($E1223-50)*0.005)))))</f>
        <v>666.9</v>
      </c>
      <c r="AL1223" s="7">
        <f t="shared" si="1695"/>
        <v>726.30000000000007</v>
      </c>
      <c r="AM1223" s="7">
        <f t="shared" si="1695"/>
        <v>945</v>
      </c>
      <c r="AN1223">
        <v>1</v>
      </c>
      <c r="AO1223">
        <v>1</v>
      </c>
      <c r="AP1223">
        <v>1</v>
      </c>
      <c r="AQ1223">
        <f t="shared" si="1633"/>
        <v>751</v>
      </c>
      <c r="AR1223">
        <f t="shared" si="1633"/>
        <v>818</v>
      </c>
      <c r="AS1223">
        <f t="shared" si="1688"/>
        <v>1064</v>
      </c>
      <c r="AT1223">
        <f t="shared" si="1606"/>
        <v>323</v>
      </c>
      <c r="AU1223">
        <f t="shared" si="1607"/>
        <v>352</v>
      </c>
      <c r="AV1223" s="8">
        <f t="shared" si="1608"/>
        <v>458</v>
      </c>
      <c r="AW1223" s="213">
        <f t="shared" si="1645"/>
        <v>0.78192814050658477</v>
      </c>
      <c r="AX1223" s="213">
        <f t="shared" si="1646"/>
        <v>0.92342110765405983</v>
      </c>
      <c r="AY1223" s="213">
        <f t="shared" si="1647"/>
        <v>1.5374833377976835</v>
      </c>
      <c r="AZ1223" s="119">
        <f t="shared" si="1661"/>
        <v>0.9</v>
      </c>
      <c r="BA1223" s="1">
        <v>13.4</v>
      </c>
      <c r="BB1223">
        <v>14.8</v>
      </c>
      <c r="BC1223">
        <v>24</v>
      </c>
      <c r="BE1223">
        <v>3180</v>
      </c>
      <c r="BG1223" s="123">
        <f t="shared" si="1634"/>
        <v>0.68</v>
      </c>
      <c r="BJ1223">
        <v>0</v>
      </c>
      <c r="BK1223">
        <v>10.7</v>
      </c>
      <c r="BL1223">
        <v>12.5</v>
      </c>
      <c r="BM1223">
        <v>21.85</v>
      </c>
      <c r="BO1223">
        <f t="shared" si="1685"/>
        <v>1</v>
      </c>
      <c r="BP1223">
        <f t="shared" si="1685"/>
        <v>1</v>
      </c>
      <c r="BQ1223">
        <f t="shared" si="1685"/>
        <v>1</v>
      </c>
      <c r="BR1223">
        <f t="shared" si="1635"/>
        <v>751</v>
      </c>
      <c r="BS1223">
        <f t="shared" si="1648"/>
        <v>818</v>
      </c>
      <c r="BT1223">
        <f t="shared" si="1649"/>
        <v>1064</v>
      </c>
      <c r="BV1223">
        <f t="shared" si="1636"/>
        <v>0</v>
      </c>
      <c r="BW1223">
        <f t="shared" si="1637"/>
        <v>0</v>
      </c>
      <c r="BX1223">
        <f t="shared" si="1638"/>
        <v>0</v>
      </c>
      <c r="BY1223">
        <f t="shared" si="1615"/>
        <v>1</v>
      </c>
    </row>
    <row r="1224" spans="1:77" x14ac:dyDescent="0.25">
      <c r="A1224" t="str">
        <f t="shared" si="1639"/>
        <v>37015</v>
      </c>
      <c r="D1224">
        <v>3</v>
      </c>
      <c r="E1224">
        <v>70</v>
      </c>
      <c r="F1224">
        <v>40.5</v>
      </c>
      <c r="G1224">
        <v>15</v>
      </c>
      <c r="H1224">
        <v>16.5</v>
      </c>
      <c r="I1224">
        <v>0</v>
      </c>
      <c r="J1224">
        <v>26</v>
      </c>
      <c r="K1224">
        <v>30</v>
      </c>
      <c r="L1224">
        <v>47.1</v>
      </c>
      <c r="M1224" s="115">
        <f t="shared" si="1623"/>
        <v>3155.2000000000003</v>
      </c>
      <c r="N1224" s="7">
        <v>3875.4624109054007</v>
      </c>
      <c r="O1224" s="7">
        <v>4083.4735576056296</v>
      </c>
      <c r="P1224" s="7">
        <v>5893.16</v>
      </c>
      <c r="Q1224" s="121" t="s">
        <v>392</v>
      </c>
      <c r="R1224">
        <v>1</v>
      </c>
      <c r="S1224">
        <v>1</v>
      </c>
      <c r="T1224">
        <v>1</v>
      </c>
      <c r="U1224" t="e">
        <f t="shared" si="1624"/>
        <v>#VALUE!</v>
      </c>
      <c r="V1224">
        <f t="shared" si="1625"/>
        <v>2133</v>
      </c>
      <c r="W1224">
        <f t="shared" si="1626"/>
        <v>2247</v>
      </c>
      <c r="X1224">
        <f t="shared" si="1627"/>
        <v>3243</v>
      </c>
      <c r="Y1224" t="e">
        <f t="shared" si="1601"/>
        <v>#VALUE!</v>
      </c>
      <c r="Z1224">
        <f t="shared" si="1602"/>
        <v>367</v>
      </c>
      <c r="AA1224">
        <f t="shared" si="1603"/>
        <v>386</v>
      </c>
      <c r="AB1224" s="8">
        <f t="shared" si="1604"/>
        <v>558</v>
      </c>
      <c r="AC1224" s="213" t="e">
        <f t="shared" si="1640"/>
        <v>#VALUE!</v>
      </c>
      <c r="AD1224" s="213">
        <f t="shared" si="1641"/>
        <v>0.66950290922485456</v>
      </c>
      <c r="AE1224" s="213">
        <f t="shared" si="1642"/>
        <v>0.73970228488477141</v>
      </c>
      <c r="AF1224" s="213">
        <f t="shared" si="1643"/>
        <v>1.5325821144858711</v>
      </c>
      <c r="AG1224" s="167">
        <f t="shared" si="1628"/>
        <v>2.0829999999999999E-4</v>
      </c>
      <c r="AH1224" s="167">
        <f t="shared" si="1629"/>
        <v>1.724</v>
      </c>
      <c r="AI1224" s="167">
        <f t="shared" si="1630"/>
        <v>2</v>
      </c>
      <c r="AJ1224" s="167">
        <f t="shared" si="1631"/>
        <v>4.6182900000000003E-4</v>
      </c>
      <c r="AK1224" s="115">
        <f t="shared" ref="AK1224:AM1224" si="1696">AK930*IF($G1224=10,1,IF($G1224=15,1,IF($G1224=20,1,(1-(($E1224-50)*0.005)))))</f>
        <v>529.01617838795164</v>
      </c>
      <c r="AL1224" s="7">
        <f t="shared" si="1696"/>
        <v>557.41053504066974</v>
      </c>
      <c r="AM1224" s="7">
        <f t="shared" si="1696"/>
        <v>804.44</v>
      </c>
      <c r="AN1224">
        <v>1</v>
      </c>
      <c r="AO1224">
        <v>1</v>
      </c>
      <c r="AP1224">
        <v>1</v>
      </c>
      <c r="AQ1224">
        <f t="shared" si="1633"/>
        <v>596</v>
      </c>
      <c r="AR1224">
        <f t="shared" si="1633"/>
        <v>628</v>
      </c>
      <c r="AS1224">
        <f t="shared" si="1688"/>
        <v>906</v>
      </c>
      <c r="AT1224">
        <f t="shared" si="1606"/>
        <v>256</v>
      </c>
      <c r="AU1224">
        <f t="shared" si="1607"/>
        <v>270</v>
      </c>
      <c r="AV1224" s="8">
        <f t="shared" si="1608"/>
        <v>390</v>
      </c>
      <c r="AW1224" s="213">
        <f t="shared" si="1645"/>
        <v>0.3288087412882077</v>
      </c>
      <c r="AX1224" s="213">
        <f t="shared" si="1646"/>
        <v>0.36523309247242947</v>
      </c>
      <c r="AY1224" s="213">
        <f t="shared" si="1647"/>
        <v>0.75492276320615104</v>
      </c>
      <c r="AZ1224" s="119">
        <f t="shared" si="1661"/>
        <v>0.7</v>
      </c>
      <c r="BA1224" s="1">
        <v>13.2</v>
      </c>
      <c r="BB1224">
        <v>14.7</v>
      </c>
      <c r="BC1224">
        <v>23.5</v>
      </c>
      <c r="BE1224">
        <v>3944</v>
      </c>
      <c r="BG1224" s="123">
        <f t="shared" si="1634"/>
        <v>0.8</v>
      </c>
      <c r="BJ1224">
        <v>0</v>
      </c>
      <c r="BK1224">
        <v>10</v>
      </c>
      <c r="BL1224">
        <v>11.4</v>
      </c>
      <c r="BM1224">
        <v>21.85</v>
      </c>
      <c r="BO1224">
        <f t="shared" si="1685"/>
        <v>1</v>
      </c>
      <c r="BP1224">
        <f t="shared" si="1685"/>
        <v>1</v>
      </c>
      <c r="BQ1224">
        <f t="shared" si="1685"/>
        <v>1</v>
      </c>
      <c r="BR1224">
        <f t="shared" si="1635"/>
        <v>596</v>
      </c>
      <c r="BS1224">
        <f t="shared" si="1648"/>
        <v>628</v>
      </c>
      <c r="BT1224">
        <f t="shared" si="1649"/>
        <v>906</v>
      </c>
      <c r="BV1224">
        <f t="shared" si="1636"/>
        <v>0</v>
      </c>
      <c r="BW1224">
        <f t="shared" si="1637"/>
        <v>0</v>
      </c>
      <c r="BX1224">
        <f t="shared" si="1638"/>
        <v>0</v>
      </c>
      <c r="BY1224">
        <f t="shared" si="1615"/>
        <v>1</v>
      </c>
    </row>
    <row r="1225" spans="1:77" x14ac:dyDescent="0.25">
      <c r="A1225" t="str">
        <f t="shared" si="1639"/>
        <v>37016</v>
      </c>
      <c r="D1225">
        <v>3</v>
      </c>
      <c r="E1225">
        <v>70</v>
      </c>
      <c r="F1225">
        <v>40.5</v>
      </c>
      <c r="G1225">
        <v>16</v>
      </c>
      <c r="H1225">
        <v>16.5</v>
      </c>
      <c r="I1225">
        <v>0</v>
      </c>
      <c r="J1225">
        <v>26</v>
      </c>
      <c r="K1225">
        <v>30</v>
      </c>
      <c r="L1225">
        <v>47.1</v>
      </c>
      <c r="M1225" s="115">
        <f t="shared" si="1623"/>
        <v>3073.6000000000004</v>
      </c>
      <c r="N1225" s="7">
        <v>5667.1755761695722</v>
      </c>
      <c r="O1225" s="7">
        <v>5971.3549398587584</v>
      </c>
      <c r="P1225" s="7">
        <v>8617.7000000000007</v>
      </c>
      <c r="Q1225" s="121" t="s">
        <v>392</v>
      </c>
      <c r="R1225">
        <v>1</v>
      </c>
      <c r="S1225">
        <v>1</v>
      </c>
      <c r="T1225">
        <v>1</v>
      </c>
      <c r="U1225" t="e">
        <f t="shared" si="1624"/>
        <v>#VALUE!</v>
      </c>
      <c r="V1225">
        <f t="shared" si="1625"/>
        <v>3119</v>
      </c>
      <c r="W1225">
        <f t="shared" si="1626"/>
        <v>3286</v>
      </c>
      <c r="X1225">
        <f t="shared" si="1627"/>
        <v>4743</v>
      </c>
      <c r="Y1225" t="e">
        <f t="shared" si="1601"/>
        <v>#VALUE!</v>
      </c>
      <c r="Z1225">
        <f t="shared" si="1602"/>
        <v>536</v>
      </c>
      <c r="AA1225">
        <f t="shared" si="1603"/>
        <v>565</v>
      </c>
      <c r="AB1225" s="8">
        <f t="shared" si="1604"/>
        <v>816</v>
      </c>
      <c r="AC1225" s="213" t="e">
        <f t="shared" si="1640"/>
        <v>#VALUE!</v>
      </c>
      <c r="AD1225" s="213">
        <f t="shared" si="1641"/>
        <v>4.1516314545314561</v>
      </c>
      <c r="AE1225" s="213">
        <f t="shared" si="1642"/>
        <v>4.6093350826845683</v>
      </c>
      <c r="AF1225" s="213">
        <f t="shared" si="1643"/>
        <v>9.5636561301584901</v>
      </c>
      <c r="AG1225" s="167">
        <f t="shared" si="1628"/>
        <v>2.0829999999999999E-4</v>
      </c>
      <c r="AH1225" s="167">
        <f t="shared" si="1629"/>
        <v>1.724</v>
      </c>
      <c r="AI1225" s="167">
        <f t="shared" si="1630"/>
        <v>4</v>
      </c>
      <c r="AJ1225" s="167">
        <f t="shared" si="1631"/>
        <v>1.392796E-3</v>
      </c>
      <c r="AK1225" s="115">
        <f t="shared" ref="AK1225:AM1225" si="1697">AK931*IF($G1225=10,1,IF($G1225=15,1,IF($G1225=20,1,(1-(($E1225-50)*0.005)))))</f>
        <v>781.2</v>
      </c>
      <c r="AL1225" s="7">
        <f t="shared" si="1697"/>
        <v>822.6</v>
      </c>
      <c r="AM1225" s="7">
        <f t="shared" si="1697"/>
        <v>1188</v>
      </c>
      <c r="AN1225">
        <v>1</v>
      </c>
      <c r="AO1225">
        <v>1</v>
      </c>
      <c r="AP1225">
        <v>1</v>
      </c>
      <c r="AQ1225">
        <f t="shared" si="1633"/>
        <v>880</v>
      </c>
      <c r="AR1225">
        <f t="shared" si="1633"/>
        <v>926</v>
      </c>
      <c r="AS1225">
        <f t="shared" si="1688"/>
        <v>1338</v>
      </c>
      <c r="AT1225">
        <f t="shared" si="1606"/>
        <v>378</v>
      </c>
      <c r="AU1225">
        <f t="shared" si="1607"/>
        <v>398</v>
      </c>
      <c r="AV1225" s="8">
        <f t="shared" si="1608"/>
        <v>575</v>
      </c>
      <c r="AW1225" s="213">
        <f t="shared" si="1645"/>
        <v>2.0763609233265452</v>
      </c>
      <c r="AX1225" s="213">
        <f t="shared" si="1646"/>
        <v>2.2999194708571546</v>
      </c>
      <c r="AY1225" s="213">
        <f t="shared" si="1647"/>
        <v>4.7726800112490437</v>
      </c>
      <c r="AZ1225" s="119">
        <f t="shared" si="1661"/>
        <v>1.4</v>
      </c>
      <c r="BA1225" s="1">
        <v>13.2</v>
      </c>
      <c r="BB1225">
        <v>14.7</v>
      </c>
      <c r="BC1225">
        <v>23.5</v>
      </c>
      <c r="BE1225">
        <v>4520</v>
      </c>
      <c r="BG1225" s="123">
        <f t="shared" si="1634"/>
        <v>0.68</v>
      </c>
      <c r="BJ1225">
        <v>0</v>
      </c>
      <c r="BK1225">
        <v>10</v>
      </c>
      <c r="BL1225">
        <v>11.4</v>
      </c>
      <c r="BM1225">
        <v>21.85</v>
      </c>
      <c r="BO1225">
        <f t="shared" si="1685"/>
        <v>1</v>
      </c>
      <c r="BP1225">
        <f t="shared" si="1685"/>
        <v>1</v>
      </c>
      <c r="BQ1225">
        <f t="shared" si="1685"/>
        <v>1</v>
      </c>
      <c r="BR1225">
        <f t="shared" si="1635"/>
        <v>880</v>
      </c>
      <c r="BS1225">
        <f t="shared" si="1648"/>
        <v>926</v>
      </c>
      <c r="BT1225">
        <f t="shared" si="1649"/>
        <v>1338</v>
      </c>
      <c r="BV1225">
        <f t="shared" si="1636"/>
        <v>0</v>
      </c>
      <c r="BW1225">
        <f t="shared" si="1637"/>
        <v>0</v>
      </c>
      <c r="BX1225">
        <f t="shared" si="1638"/>
        <v>0</v>
      </c>
      <c r="BY1225">
        <f t="shared" si="1615"/>
        <v>1</v>
      </c>
    </row>
    <row r="1226" spans="1:77" x14ac:dyDescent="0.25">
      <c r="A1226" t="str">
        <f t="shared" si="1639"/>
        <v>37020</v>
      </c>
      <c r="D1226">
        <v>3</v>
      </c>
      <c r="E1226">
        <v>70</v>
      </c>
      <c r="F1226">
        <v>40.5</v>
      </c>
      <c r="G1226">
        <v>20</v>
      </c>
      <c r="H1226">
        <v>21.5</v>
      </c>
      <c r="I1226">
        <v>0</v>
      </c>
      <c r="J1226">
        <v>26</v>
      </c>
      <c r="K1226">
        <v>30</v>
      </c>
      <c r="L1226">
        <v>47.1</v>
      </c>
      <c r="M1226" s="115">
        <f t="shared" si="1623"/>
        <v>4404.8</v>
      </c>
      <c r="N1226" s="7">
        <v>5214.8121821672385</v>
      </c>
      <c r="O1226" s="7">
        <v>5684.028740747025</v>
      </c>
      <c r="P1226" s="7">
        <v>7392.84</v>
      </c>
      <c r="Q1226" s="121" t="s">
        <v>392</v>
      </c>
      <c r="R1226">
        <v>1</v>
      </c>
      <c r="S1226">
        <v>1</v>
      </c>
      <c r="T1226">
        <v>1</v>
      </c>
      <c r="U1226" t="e">
        <f t="shared" si="1624"/>
        <v>#VALUE!</v>
      </c>
      <c r="V1226">
        <f t="shared" si="1625"/>
        <v>2870</v>
      </c>
      <c r="W1226">
        <f t="shared" si="1626"/>
        <v>3128</v>
      </c>
      <c r="X1226">
        <f t="shared" si="1627"/>
        <v>4069</v>
      </c>
      <c r="Y1226" t="e">
        <f t="shared" si="1601"/>
        <v>#VALUE!</v>
      </c>
      <c r="Z1226">
        <f t="shared" si="1602"/>
        <v>494</v>
      </c>
      <c r="AA1226">
        <f t="shared" si="1603"/>
        <v>538</v>
      </c>
      <c r="AB1226" s="8">
        <f t="shared" si="1604"/>
        <v>700</v>
      </c>
      <c r="AC1226" s="213" t="e">
        <f t="shared" si="1640"/>
        <v>#VALUE!</v>
      </c>
      <c r="AD1226" s="213">
        <f t="shared" si="1641"/>
        <v>0.96115091487356485</v>
      </c>
      <c r="AE1226" s="213">
        <f t="shared" si="1642"/>
        <v>1.1383114492630568</v>
      </c>
      <c r="AF1226" s="213">
        <f t="shared" si="1643"/>
        <v>1.9186794902697226</v>
      </c>
      <c r="AG1226" s="167">
        <f t="shared" si="1628"/>
        <v>1.2760000000000001E-4</v>
      </c>
      <c r="AH1226" s="167">
        <f t="shared" si="1629"/>
        <v>1.7219</v>
      </c>
      <c r="AI1226" s="167">
        <f t="shared" si="1630"/>
        <v>2</v>
      </c>
      <c r="AJ1226" s="167">
        <f t="shared" si="1631"/>
        <v>3.76611E-4</v>
      </c>
      <c r="AK1226" s="115">
        <f t="shared" ref="AK1226:AM1226" si="1698">AK932*IF($G1226=10,1,IF($G1226=15,1,IF($G1226=20,1,(1-(($E1226-50)*0.005)))))</f>
        <v>644.46964929787134</v>
      </c>
      <c r="AL1226" s="7">
        <f t="shared" si="1698"/>
        <v>702.45751547390614</v>
      </c>
      <c r="AM1226" s="7">
        <f t="shared" si="1698"/>
        <v>913.64</v>
      </c>
      <c r="AN1226">
        <v>1</v>
      </c>
      <c r="AO1226">
        <v>1</v>
      </c>
      <c r="AP1226">
        <v>1</v>
      </c>
      <c r="AQ1226">
        <f t="shared" si="1633"/>
        <v>726</v>
      </c>
      <c r="AR1226">
        <f t="shared" si="1633"/>
        <v>791</v>
      </c>
      <c r="AS1226">
        <f t="shared" si="1688"/>
        <v>1029</v>
      </c>
      <c r="AT1226">
        <f t="shared" si="1606"/>
        <v>312</v>
      </c>
      <c r="AU1226">
        <f t="shared" si="1607"/>
        <v>340</v>
      </c>
      <c r="AV1226" s="8">
        <f t="shared" si="1608"/>
        <v>442</v>
      </c>
      <c r="AW1226" s="213">
        <f t="shared" si="1645"/>
        <v>0.38668335259881653</v>
      </c>
      <c r="AX1226" s="213">
        <f t="shared" si="1646"/>
        <v>0.45843369339127987</v>
      </c>
      <c r="AY1226" s="213">
        <f t="shared" si="1647"/>
        <v>0.77097391507324564</v>
      </c>
      <c r="AZ1226" s="119">
        <f t="shared" si="1661"/>
        <v>0.9</v>
      </c>
      <c r="BA1226" s="1">
        <v>13.2</v>
      </c>
      <c r="BB1226">
        <v>14.7</v>
      </c>
      <c r="BC1226">
        <v>23.5</v>
      </c>
      <c r="BE1226">
        <v>5506</v>
      </c>
      <c r="BG1226" s="123">
        <f t="shared" si="1634"/>
        <v>0.8</v>
      </c>
      <c r="BJ1226">
        <v>0</v>
      </c>
      <c r="BK1226">
        <v>10</v>
      </c>
      <c r="BL1226">
        <v>11.4</v>
      </c>
      <c r="BM1226">
        <v>21.85</v>
      </c>
      <c r="BO1226">
        <f t="shared" si="1685"/>
        <v>1</v>
      </c>
      <c r="BP1226">
        <f t="shared" si="1685"/>
        <v>1</v>
      </c>
      <c r="BQ1226">
        <f t="shared" si="1685"/>
        <v>1</v>
      </c>
      <c r="BR1226">
        <f t="shared" si="1635"/>
        <v>726</v>
      </c>
      <c r="BS1226">
        <f t="shared" si="1648"/>
        <v>791</v>
      </c>
      <c r="BT1226">
        <f t="shared" si="1649"/>
        <v>1029</v>
      </c>
      <c r="BV1226">
        <f t="shared" si="1636"/>
        <v>0</v>
      </c>
      <c r="BW1226">
        <f t="shared" si="1637"/>
        <v>0</v>
      </c>
      <c r="BX1226">
        <f t="shared" si="1638"/>
        <v>0</v>
      </c>
      <c r="BY1226">
        <f t="shared" si="1615"/>
        <v>1</v>
      </c>
    </row>
    <row r="1227" spans="1:77" x14ac:dyDescent="0.25">
      <c r="A1227" t="str">
        <f t="shared" si="1639"/>
        <v>37021</v>
      </c>
      <c r="D1227">
        <v>3</v>
      </c>
      <c r="E1227">
        <v>70</v>
      </c>
      <c r="F1227">
        <v>40.5</v>
      </c>
      <c r="G1227">
        <v>21</v>
      </c>
      <c r="H1227">
        <v>21.5</v>
      </c>
      <c r="I1227">
        <v>0</v>
      </c>
      <c r="J1227">
        <v>26</v>
      </c>
      <c r="K1227">
        <v>30</v>
      </c>
      <c r="L1227">
        <v>47.1</v>
      </c>
      <c r="M1227" s="115">
        <f t="shared" si="1623"/>
        <v>5083.2000000000007</v>
      </c>
      <c r="N1227" s="7">
        <v>7298.5082710627348</v>
      </c>
      <c r="O1227" s="7">
        <v>7690.2476078687869</v>
      </c>
      <c r="P1227" s="7">
        <v>11098.36</v>
      </c>
      <c r="Q1227" s="121" t="s">
        <v>392</v>
      </c>
      <c r="R1227">
        <v>1</v>
      </c>
      <c r="S1227">
        <v>1</v>
      </c>
      <c r="T1227">
        <v>1</v>
      </c>
      <c r="U1227" t="e">
        <f t="shared" si="1624"/>
        <v>#VALUE!</v>
      </c>
      <c r="V1227">
        <f t="shared" si="1625"/>
        <v>4017</v>
      </c>
      <c r="W1227">
        <f t="shared" si="1626"/>
        <v>4232</v>
      </c>
      <c r="X1227">
        <f t="shared" si="1627"/>
        <v>6108</v>
      </c>
      <c r="Y1227" t="e">
        <f t="shared" si="1601"/>
        <v>#VALUE!</v>
      </c>
      <c r="Z1227">
        <f t="shared" si="1602"/>
        <v>691</v>
      </c>
      <c r="AA1227">
        <f t="shared" si="1603"/>
        <v>728</v>
      </c>
      <c r="AB1227" s="8">
        <f t="shared" si="1604"/>
        <v>1051</v>
      </c>
      <c r="AC1227" s="213" t="e">
        <f t="shared" si="1640"/>
        <v>#VALUE!</v>
      </c>
      <c r="AD1227" s="213">
        <f t="shared" si="1641"/>
        <v>2.6216383582720124</v>
      </c>
      <c r="AE1227" s="213">
        <f t="shared" si="1642"/>
        <v>2.9064640317738428</v>
      </c>
      <c r="AF1227" s="213">
        <f t="shared" si="1643"/>
        <v>6.0099922509755617</v>
      </c>
      <c r="AG1227" s="167">
        <f t="shared" si="1628"/>
        <v>1.2760000000000001E-4</v>
      </c>
      <c r="AH1227" s="167">
        <f t="shared" si="1629"/>
        <v>1.7219</v>
      </c>
      <c r="AI1227" s="167">
        <f t="shared" si="1630"/>
        <v>4</v>
      </c>
      <c r="AJ1227" s="167">
        <f t="shared" si="1631"/>
        <v>5.1420100000000005E-4</v>
      </c>
      <c r="AK1227" s="115">
        <f t="shared" ref="AK1227:AM1227" si="1699">AK933*IF($G1227=10,1,IF($G1227=15,1,IF($G1227=20,1,(1-(($E1227-50)*0.005)))))</f>
        <v>852.0511705755265</v>
      </c>
      <c r="AL1227" s="7">
        <f t="shared" si="1699"/>
        <v>897.78407216165772</v>
      </c>
      <c r="AM1227" s="7">
        <f t="shared" si="1699"/>
        <v>1295.6579999999999</v>
      </c>
      <c r="AN1227">
        <v>1</v>
      </c>
      <c r="AO1227">
        <v>1</v>
      </c>
      <c r="AP1227">
        <v>1</v>
      </c>
      <c r="AQ1227">
        <f t="shared" si="1633"/>
        <v>960</v>
      </c>
      <c r="AR1227">
        <f t="shared" si="1633"/>
        <v>1011</v>
      </c>
      <c r="AS1227">
        <f t="shared" si="1688"/>
        <v>1459</v>
      </c>
      <c r="AT1227">
        <f t="shared" si="1606"/>
        <v>413</v>
      </c>
      <c r="AU1227">
        <f t="shared" si="1607"/>
        <v>435</v>
      </c>
      <c r="AV1227" s="8">
        <f t="shared" si="1608"/>
        <v>627</v>
      </c>
      <c r="AW1227" s="213">
        <f t="shared" si="1645"/>
        <v>0.9483676626923222</v>
      </c>
      <c r="AX1227" s="213">
        <f t="shared" si="1646"/>
        <v>1.0506831875572442</v>
      </c>
      <c r="AY1227" s="213">
        <f t="shared" si="1647"/>
        <v>2.1633605095728154</v>
      </c>
      <c r="AZ1227" s="119">
        <f t="shared" si="1661"/>
        <v>1.9</v>
      </c>
      <c r="BA1227" s="1">
        <v>13.2</v>
      </c>
      <c r="BB1227">
        <v>14.7</v>
      </c>
      <c r="BC1227">
        <v>23.5</v>
      </c>
      <c r="BE1227">
        <v>6354</v>
      </c>
      <c r="BG1227" s="123">
        <f t="shared" si="1634"/>
        <v>0.8</v>
      </c>
      <c r="BJ1227">
        <v>0</v>
      </c>
      <c r="BK1227">
        <v>10</v>
      </c>
      <c r="BL1227">
        <v>11.4</v>
      </c>
      <c r="BM1227">
        <v>21.85</v>
      </c>
      <c r="BO1227">
        <f t="shared" si="1685"/>
        <v>1</v>
      </c>
      <c r="BP1227">
        <f t="shared" si="1685"/>
        <v>1</v>
      </c>
      <c r="BQ1227">
        <f t="shared" si="1685"/>
        <v>1</v>
      </c>
      <c r="BR1227">
        <f t="shared" si="1635"/>
        <v>960</v>
      </c>
      <c r="BS1227">
        <f t="shared" si="1648"/>
        <v>1011</v>
      </c>
      <c r="BT1227">
        <f t="shared" si="1649"/>
        <v>1459</v>
      </c>
      <c r="BV1227">
        <f t="shared" si="1636"/>
        <v>0</v>
      </c>
      <c r="BW1227">
        <f t="shared" si="1637"/>
        <v>0</v>
      </c>
      <c r="BX1227">
        <f t="shared" si="1638"/>
        <v>0</v>
      </c>
      <c r="BY1227">
        <f t="shared" si="1615"/>
        <v>1</v>
      </c>
    </row>
    <row r="1228" spans="1:77" x14ac:dyDescent="0.25">
      <c r="A1228" t="str">
        <f t="shared" si="1639"/>
        <v>37010</v>
      </c>
      <c r="D1228">
        <v>3</v>
      </c>
      <c r="E1228">
        <v>70</v>
      </c>
      <c r="F1228">
        <v>40.5</v>
      </c>
      <c r="G1228">
        <v>10</v>
      </c>
      <c r="H1228">
        <v>11.5</v>
      </c>
      <c r="I1228">
        <v>0</v>
      </c>
      <c r="J1228">
        <v>26</v>
      </c>
      <c r="K1228">
        <v>30</v>
      </c>
      <c r="L1228">
        <v>46.9</v>
      </c>
      <c r="M1228" s="115">
        <f t="shared" si="1623"/>
        <v>2471.4</v>
      </c>
      <c r="N1228" s="7">
        <v>3560.7045070849035</v>
      </c>
      <c r="O1228" s="7">
        <v>3890.5075371280445</v>
      </c>
      <c r="P1228" s="7">
        <v>5128.78</v>
      </c>
      <c r="Q1228" s="121" t="s">
        <v>392</v>
      </c>
      <c r="R1228">
        <v>1</v>
      </c>
      <c r="S1228">
        <v>1</v>
      </c>
      <c r="T1228">
        <v>1</v>
      </c>
      <c r="U1228" t="e">
        <f t="shared" si="1624"/>
        <v>#VALUE!</v>
      </c>
      <c r="V1228">
        <f t="shared" si="1625"/>
        <v>1960</v>
      </c>
      <c r="W1228">
        <f t="shared" si="1626"/>
        <v>2141</v>
      </c>
      <c r="X1228">
        <f t="shared" si="1627"/>
        <v>2823</v>
      </c>
      <c r="Y1228" t="e">
        <f t="shared" si="1601"/>
        <v>#VALUE!</v>
      </c>
      <c r="Z1228">
        <f t="shared" si="1602"/>
        <v>337</v>
      </c>
      <c r="AA1228">
        <f t="shared" si="1603"/>
        <v>368</v>
      </c>
      <c r="AB1228" s="8">
        <f t="shared" si="1604"/>
        <v>486</v>
      </c>
      <c r="AC1228" s="213" t="e">
        <f t="shared" si="1640"/>
        <v>#VALUE!</v>
      </c>
      <c r="AD1228" s="213">
        <f t="shared" si="1641"/>
        <v>0.51366717267324435</v>
      </c>
      <c r="AE1228" s="213">
        <f t="shared" si="1642"/>
        <v>0.60963095834797709</v>
      </c>
      <c r="AF1228" s="213">
        <f t="shared" si="1643"/>
        <v>1.048117104300768</v>
      </c>
      <c r="AG1228" s="167">
        <f t="shared" si="1628"/>
        <v>3.969E-4</v>
      </c>
      <c r="AH1228" s="167">
        <f t="shared" si="1629"/>
        <v>1.7345999999999999</v>
      </c>
      <c r="AI1228" s="167">
        <f t="shared" si="1630"/>
        <v>2</v>
      </c>
      <c r="AJ1228" s="167">
        <f t="shared" si="1631"/>
        <v>3.6734700000000002E-4</v>
      </c>
      <c r="AK1228" s="115">
        <f t="shared" ref="AK1228:AM1228" si="1700">AK934*IF($G1228=10,1,IF($G1228=15,1,IF($G1228=20,1,(1-(($E1228-50)*0.005)))))</f>
        <v>493.64631212835212</v>
      </c>
      <c r="AL1228" s="7">
        <f t="shared" si="1700"/>
        <v>539.36930014536108</v>
      </c>
      <c r="AM1228" s="7">
        <f t="shared" si="1700"/>
        <v>711.04</v>
      </c>
      <c r="AN1228">
        <v>1</v>
      </c>
      <c r="AO1228">
        <v>1</v>
      </c>
      <c r="AP1228">
        <v>1</v>
      </c>
      <c r="AQ1228">
        <f t="shared" si="1633"/>
        <v>556</v>
      </c>
      <c r="AR1228">
        <f t="shared" si="1633"/>
        <v>607</v>
      </c>
      <c r="AS1228">
        <f t="shared" si="1688"/>
        <v>801</v>
      </c>
      <c r="AT1228">
        <f t="shared" si="1606"/>
        <v>239</v>
      </c>
      <c r="AU1228">
        <f t="shared" si="1607"/>
        <v>261</v>
      </c>
      <c r="AV1228" s="8">
        <f t="shared" si="1608"/>
        <v>344</v>
      </c>
      <c r="AW1228" s="213">
        <f t="shared" si="1645"/>
        <v>0.2633894869676035</v>
      </c>
      <c r="AX1228" s="213">
        <f t="shared" si="1646"/>
        <v>0.3125203820060441</v>
      </c>
      <c r="AY1228" s="213">
        <f t="shared" si="1647"/>
        <v>0.53463378230326764</v>
      </c>
      <c r="AZ1228" s="119">
        <f t="shared" si="1661"/>
        <v>0.5</v>
      </c>
      <c r="BA1228" s="1">
        <v>13.4</v>
      </c>
      <c r="BB1228">
        <v>14.8</v>
      </c>
      <c r="BC1228">
        <v>24</v>
      </c>
      <c r="BE1228">
        <v>2746</v>
      </c>
      <c r="BG1228" s="123">
        <f t="shared" si="1634"/>
        <v>0.9</v>
      </c>
      <c r="BJ1228">
        <v>0</v>
      </c>
      <c r="BK1228">
        <v>10.5</v>
      </c>
      <c r="BL1228">
        <v>12.3</v>
      </c>
      <c r="BM1228">
        <v>21.85</v>
      </c>
      <c r="BO1228">
        <f t="shared" si="1685"/>
        <v>1</v>
      </c>
      <c r="BP1228">
        <f t="shared" si="1685"/>
        <v>1</v>
      </c>
      <c r="BQ1228">
        <f t="shared" si="1685"/>
        <v>1</v>
      </c>
      <c r="BR1228">
        <f t="shared" si="1635"/>
        <v>556</v>
      </c>
      <c r="BS1228">
        <f t="shared" si="1648"/>
        <v>607</v>
      </c>
      <c r="BT1228">
        <f t="shared" si="1649"/>
        <v>801</v>
      </c>
      <c r="BV1228">
        <f t="shared" si="1636"/>
        <v>0</v>
      </c>
      <c r="BW1228">
        <f t="shared" si="1637"/>
        <v>0</v>
      </c>
      <c r="BX1228">
        <f t="shared" si="1638"/>
        <v>0</v>
      </c>
      <c r="BY1228">
        <f t="shared" si="1615"/>
        <v>1</v>
      </c>
    </row>
    <row r="1229" spans="1:77" x14ac:dyDescent="0.25">
      <c r="A1229" t="str">
        <f t="shared" si="1639"/>
        <v>37011</v>
      </c>
      <c r="D1229">
        <v>3</v>
      </c>
      <c r="E1229">
        <v>70</v>
      </c>
      <c r="F1229">
        <v>40.5</v>
      </c>
      <c r="G1229">
        <v>11</v>
      </c>
      <c r="H1229">
        <v>11.5</v>
      </c>
      <c r="I1229">
        <v>0</v>
      </c>
      <c r="J1229">
        <v>26</v>
      </c>
      <c r="K1229">
        <v>30</v>
      </c>
      <c r="L1229">
        <v>46.9</v>
      </c>
      <c r="M1229" s="115">
        <f t="shared" si="1623"/>
        <v>2378.6400000000003</v>
      </c>
      <c r="N1229" s="7">
        <v>4831.2827990970827</v>
      </c>
      <c r="O1229" s="7">
        <v>5278.770565343093</v>
      </c>
      <c r="P1229" s="7">
        <v>6958.9</v>
      </c>
      <c r="Q1229" s="121" t="s">
        <v>392</v>
      </c>
      <c r="R1229">
        <v>1</v>
      </c>
      <c r="S1229">
        <v>1</v>
      </c>
      <c r="T1229">
        <v>1</v>
      </c>
      <c r="U1229" t="e">
        <f t="shared" si="1624"/>
        <v>#VALUE!</v>
      </c>
      <c r="V1229">
        <f t="shared" si="1625"/>
        <v>2659</v>
      </c>
      <c r="W1229">
        <f t="shared" si="1626"/>
        <v>2905</v>
      </c>
      <c r="X1229">
        <f t="shared" si="1627"/>
        <v>3830</v>
      </c>
      <c r="Y1229" t="e">
        <f t="shared" si="1601"/>
        <v>#VALUE!</v>
      </c>
      <c r="Z1229">
        <f t="shared" si="1602"/>
        <v>457</v>
      </c>
      <c r="AA1229">
        <f t="shared" si="1603"/>
        <v>500</v>
      </c>
      <c r="AB1229" s="8">
        <f t="shared" si="1604"/>
        <v>659</v>
      </c>
      <c r="AC1229" s="213" t="e">
        <f t="shared" si="1640"/>
        <v>#VALUE!</v>
      </c>
      <c r="AD1229" s="213">
        <f t="shared" si="1641"/>
        <v>1.5309829796245866</v>
      </c>
      <c r="AE1229" s="213">
        <f t="shared" si="1642"/>
        <v>1.8226053972652441</v>
      </c>
      <c r="AF1229" s="213">
        <f t="shared" si="1643"/>
        <v>3.1150784273005789</v>
      </c>
      <c r="AG1229" s="167">
        <f t="shared" si="1628"/>
        <v>3.969E-4</v>
      </c>
      <c r="AH1229" s="167">
        <f t="shared" si="1629"/>
        <v>1.7345999999999999</v>
      </c>
      <c r="AI1229" s="167">
        <f t="shared" si="1630"/>
        <v>4</v>
      </c>
      <c r="AJ1229" s="167">
        <f t="shared" si="1631"/>
        <v>5.7428799999999995E-4</v>
      </c>
      <c r="AK1229" s="115">
        <f t="shared" ref="AK1229:AM1229" si="1701">AK935*IF($G1229=10,1,IF($G1229=15,1,IF($G1229=20,1,(1-(($E1229-50)*0.005)))))</f>
        <v>728.2685508189013</v>
      </c>
      <c r="AL1229" s="7">
        <f t="shared" si="1701"/>
        <v>795.72294762922161</v>
      </c>
      <c r="AM1229" s="7">
        <f t="shared" si="1701"/>
        <v>1048.9860000000001</v>
      </c>
      <c r="AN1229">
        <v>1</v>
      </c>
      <c r="AO1229">
        <v>1</v>
      </c>
      <c r="AP1229">
        <v>1</v>
      </c>
      <c r="AQ1229">
        <f t="shared" si="1633"/>
        <v>820</v>
      </c>
      <c r="AR1229">
        <f t="shared" si="1633"/>
        <v>896</v>
      </c>
      <c r="AS1229">
        <f t="shared" si="1688"/>
        <v>1181</v>
      </c>
      <c r="AT1229">
        <f t="shared" si="1606"/>
        <v>353</v>
      </c>
      <c r="AU1229">
        <f t="shared" si="1607"/>
        <v>385</v>
      </c>
      <c r="AV1229" s="8">
        <f t="shared" si="1608"/>
        <v>508</v>
      </c>
      <c r="AW1229" s="213">
        <f t="shared" si="1645"/>
        <v>0.92850414459527297</v>
      </c>
      <c r="AX1229" s="213">
        <f t="shared" si="1646"/>
        <v>1.0983219744472723</v>
      </c>
      <c r="AY1229" s="213">
        <f t="shared" si="1647"/>
        <v>1.8795918502728293</v>
      </c>
      <c r="AZ1229" s="119">
        <f t="shared" si="1661"/>
        <v>0.9</v>
      </c>
      <c r="BA1229" s="1">
        <v>13.4</v>
      </c>
      <c r="BB1229">
        <v>14.8</v>
      </c>
      <c r="BC1229">
        <v>24</v>
      </c>
      <c r="BE1229">
        <v>3498</v>
      </c>
      <c r="BG1229" s="123">
        <f t="shared" si="1634"/>
        <v>0.68</v>
      </c>
      <c r="BJ1229">
        <v>0</v>
      </c>
      <c r="BK1229">
        <v>10.5</v>
      </c>
      <c r="BL1229">
        <v>12.3</v>
      </c>
      <c r="BM1229">
        <v>21.85</v>
      </c>
      <c r="BO1229">
        <f t="shared" si="1685"/>
        <v>1</v>
      </c>
      <c r="BP1229">
        <f t="shared" si="1685"/>
        <v>1</v>
      </c>
      <c r="BQ1229">
        <f t="shared" si="1685"/>
        <v>1</v>
      </c>
      <c r="BR1229">
        <f t="shared" si="1635"/>
        <v>820</v>
      </c>
      <c r="BS1229">
        <f t="shared" si="1648"/>
        <v>896</v>
      </c>
      <c r="BT1229">
        <f t="shared" si="1649"/>
        <v>1181</v>
      </c>
      <c r="BV1229">
        <f t="shared" si="1636"/>
        <v>0</v>
      </c>
      <c r="BW1229">
        <f t="shared" si="1637"/>
        <v>0</v>
      </c>
      <c r="BX1229">
        <f t="shared" si="1638"/>
        <v>0</v>
      </c>
      <c r="BY1229">
        <f t="shared" si="1615"/>
        <v>1</v>
      </c>
    </row>
    <row r="1230" spans="1:77" x14ac:dyDescent="0.25">
      <c r="A1230" t="str">
        <f t="shared" si="1639"/>
        <v>37015</v>
      </c>
      <c r="D1230">
        <v>3</v>
      </c>
      <c r="E1230">
        <v>70</v>
      </c>
      <c r="F1230">
        <v>40.5</v>
      </c>
      <c r="G1230">
        <v>15</v>
      </c>
      <c r="H1230">
        <v>16.5</v>
      </c>
      <c r="I1230">
        <v>0</v>
      </c>
      <c r="J1230">
        <v>26</v>
      </c>
      <c r="K1230">
        <v>30</v>
      </c>
      <c r="L1230">
        <v>47.8</v>
      </c>
      <c r="M1230" s="115">
        <f t="shared" si="1623"/>
        <v>3470.4</v>
      </c>
      <c r="N1230" s="7">
        <v>4302.5567439745028</v>
      </c>
      <c r="O1230" s="7">
        <v>4481.7988603493422</v>
      </c>
      <c r="P1230" s="7">
        <v>6540.76</v>
      </c>
      <c r="Q1230" s="121" t="s">
        <v>392</v>
      </c>
      <c r="R1230">
        <v>1</v>
      </c>
      <c r="S1230">
        <v>1</v>
      </c>
      <c r="T1230">
        <v>1</v>
      </c>
      <c r="U1230" t="e">
        <f t="shared" si="1624"/>
        <v>#VALUE!</v>
      </c>
      <c r="V1230">
        <f t="shared" si="1625"/>
        <v>2368</v>
      </c>
      <c r="W1230">
        <f t="shared" si="1626"/>
        <v>2467</v>
      </c>
      <c r="X1230">
        <f t="shared" si="1627"/>
        <v>3600</v>
      </c>
      <c r="Y1230" t="e">
        <f t="shared" ref="Y1230:Y1293" si="1702">ROUND(U1230*3600/(4186*ABS($O$1-$O$2)),0)</f>
        <v>#VALUE!</v>
      </c>
      <c r="Z1230">
        <f t="shared" ref="Z1230:Z1293" si="1703">ROUND(V1230*3600/(4186*ABS($O$1-$O$2)),0)</f>
        <v>407</v>
      </c>
      <c r="AA1230">
        <f t="shared" ref="AA1230:AA1293" si="1704">ROUND(W1230*3600/(4186*ABS($O$1-$O$2)),0)</f>
        <v>424</v>
      </c>
      <c r="AB1230" s="8">
        <f t="shared" ref="AB1230:AB1293" si="1705">ROUND(X1230*3600/(4186*ABS($O$1-$O$2)),0)</f>
        <v>619</v>
      </c>
      <c r="AC1230" s="213" t="e">
        <f t="shared" si="1640"/>
        <v>#VALUE!</v>
      </c>
      <c r="AD1230" s="213">
        <f t="shared" si="1641"/>
        <v>0.82132271067615636</v>
      </c>
      <c r="AE1230" s="213">
        <f t="shared" si="1642"/>
        <v>0.89049458609047361</v>
      </c>
      <c r="AF1230" s="213">
        <f t="shared" si="1643"/>
        <v>1.8816925577330761</v>
      </c>
      <c r="AG1230" s="167">
        <f t="shared" si="1628"/>
        <v>2.0829999999999999E-4</v>
      </c>
      <c r="AH1230" s="167">
        <f t="shared" si="1629"/>
        <v>1.724</v>
      </c>
      <c r="AI1230" s="167">
        <f t="shared" si="1630"/>
        <v>2</v>
      </c>
      <c r="AJ1230" s="167">
        <f t="shared" si="1631"/>
        <v>4.6182900000000003E-4</v>
      </c>
      <c r="AK1230" s="115">
        <f t="shared" ref="AK1230:AM1230" si="1706">AK936*IF($G1230=10,1,IF($G1230=15,1,IF($G1230=20,1,(1-(($E1230-50)*0.005)))))</f>
        <v>587.31626956044784</v>
      </c>
      <c r="AL1230" s="7">
        <f t="shared" si="1706"/>
        <v>611.78353807115786</v>
      </c>
      <c r="AM1230" s="7">
        <f t="shared" si="1706"/>
        <v>892.84</v>
      </c>
      <c r="AN1230">
        <v>1</v>
      </c>
      <c r="AO1230">
        <v>1</v>
      </c>
      <c r="AP1230">
        <v>1</v>
      </c>
      <c r="AQ1230">
        <f t="shared" si="1633"/>
        <v>661</v>
      </c>
      <c r="AR1230">
        <f t="shared" si="1633"/>
        <v>689</v>
      </c>
      <c r="AS1230">
        <f t="shared" si="1688"/>
        <v>1006</v>
      </c>
      <c r="AT1230">
        <f t="shared" ref="AT1230:AT1293" si="1707">ROUND(AQ1230*3600/(4186*ABS($AM$1-$AM$2)),0)</f>
        <v>284</v>
      </c>
      <c r="AU1230">
        <f t="shared" ref="AU1230:AU1293" si="1708">ROUND(AR1230*3600/(4186*ABS($AM$1-$AM$2)),0)</f>
        <v>296</v>
      </c>
      <c r="AV1230" s="8">
        <f t="shared" ref="AV1230:AV1293" si="1709">ROUND(AS1230*3600/(4186*ABS($AM$1-$AM$2)),0)</f>
        <v>433</v>
      </c>
      <c r="AW1230" s="213">
        <f t="shared" si="1645"/>
        <v>0.40355005454055271</v>
      </c>
      <c r="AX1230" s="213">
        <f t="shared" si="1646"/>
        <v>0.43789828115892032</v>
      </c>
      <c r="AY1230" s="213">
        <f t="shared" si="1647"/>
        <v>0.92823658831215305</v>
      </c>
      <c r="AZ1230" s="119">
        <f t="shared" si="1661"/>
        <v>0.7</v>
      </c>
      <c r="BA1230" s="1">
        <v>15.5</v>
      </c>
      <c r="BB1230">
        <v>16.8</v>
      </c>
      <c r="BC1230">
        <v>27.5</v>
      </c>
      <c r="BE1230">
        <v>4338</v>
      </c>
      <c r="BG1230" s="123">
        <f t="shared" si="1634"/>
        <v>0.8</v>
      </c>
      <c r="BJ1230">
        <v>0</v>
      </c>
      <c r="BK1230">
        <v>10</v>
      </c>
      <c r="BL1230">
        <v>11.1</v>
      </c>
      <c r="BM1230">
        <v>21.85</v>
      </c>
      <c r="BO1230">
        <f t="shared" si="1685"/>
        <v>1</v>
      </c>
      <c r="BP1230">
        <f t="shared" si="1685"/>
        <v>1</v>
      </c>
      <c r="BQ1230">
        <f t="shared" si="1685"/>
        <v>1</v>
      </c>
      <c r="BR1230">
        <f t="shared" si="1635"/>
        <v>661</v>
      </c>
      <c r="BS1230">
        <f t="shared" si="1648"/>
        <v>689</v>
      </c>
      <c r="BT1230">
        <f t="shared" si="1649"/>
        <v>1006</v>
      </c>
      <c r="BV1230">
        <f t="shared" si="1636"/>
        <v>0</v>
      </c>
      <c r="BW1230">
        <f t="shared" si="1637"/>
        <v>0</v>
      </c>
      <c r="BX1230">
        <f t="shared" si="1638"/>
        <v>0</v>
      </c>
      <c r="BY1230">
        <f t="shared" si="1615"/>
        <v>1</v>
      </c>
    </row>
    <row r="1231" spans="1:77" x14ac:dyDescent="0.25">
      <c r="A1231" t="str">
        <f t="shared" si="1639"/>
        <v>37016</v>
      </c>
      <c r="D1231">
        <v>3</v>
      </c>
      <c r="E1231">
        <v>70</v>
      </c>
      <c r="F1231">
        <v>40.5</v>
      </c>
      <c r="G1231">
        <v>16</v>
      </c>
      <c r="H1231">
        <v>16.5</v>
      </c>
      <c r="I1231">
        <v>0</v>
      </c>
      <c r="J1231">
        <v>26</v>
      </c>
      <c r="K1231">
        <v>30</v>
      </c>
      <c r="L1231">
        <v>47.8</v>
      </c>
      <c r="M1231" s="115">
        <f t="shared" si="1623"/>
        <v>3380.96</v>
      </c>
      <c r="N1231" s="7">
        <v>6291.7251954043459</v>
      </c>
      <c r="O1231" s="7">
        <v>6553.83496101116</v>
      </c>
      <c r="P1231" s="7">
        <v>9564.7000000000007</v>
      </c>
      <c r="Q1231" s="121" t="s">
        <v>392</v>
      </c>
      <c r="R1231">
        <v>1</v>
      </c>
      <c r="S1231">
        <v>1</v>
      </c>
      <c r="T1231">
        <v>1</v>
      </c>
      <c r="U1231" t="e">
        <f t="shared" si="1624"/>
        <v>#VALUE!</v>
      </c>
      <c r="V1231">
        <f t="shared" si="1625"/>
        <v>3463</v>
      </c>
      <c r="W1231">
        <f t="shared" si="1626"/>
        <v>3607</v>
      </c>
      <c r="X1231">
        <f t="shared" si="1627"/>
        <v>5264</v>
      </c>
      <c r="Y1231" t="e">
        <f t="shared" si="1702"/>
        <v>#VALUE!</v>
      </c>
      <c r="Z1231">
        <f t="shared" si="1703"/>
        <v>596</v>
      </c>
      <c r="AA1231">
        <f t="shared" si="1704"/>
        <v>620</v>
      </c>
      <c r="AB1231" s="8">
        <f t="shared" si="1705"/>
        <v>905</v>
      </c>
      <c r="AC1231" s="213" t="e">
        <f t="shared" si="1640"/>
        <v>#VALUE!</v>
      </c>
      <c r="AD1231" s="213">
        <f t="shared" si="1641"/>
        <v>5.1249088755613119</v>
      </c>
      <c r="AE1231" s="213">
        <f t="shared" si="1642"/>
        <v>5.5427217887254283</v>
      </c>
      <c r="AF1231" s="213">
        <f t="shared" si="1643"/>
        <v>11.747153334877826</v>
      </c>
      <c r="AG1231" s="167">
        <f t="shared" si="1628"/>
        <v>2.0829999999999999E-4</v>
      </c>
      <c r="AH1231" s="167">
        <f t="shared" si="1629"/>
        <v>1.724</v>
      </c>
      <c r="AI1231" s="167">
        <f t="shared" si="1630"/>
        <v>4</v>
      </c>
      <c r="AJ1231" s="167">
        <f t="shared" si="1631"/>
        <v>1.392796E-3</v>
      </c>
      <c r="AK1231" s="115">
        <f t="shared" ref="AK1231:AM1231" si="1710">AK937*IF($G1231=10,1,IF($G1231=15,1,IF($G1231=20,1,(1-(($E1231-50)*0.005)))))</f>
        <v>867.02232101400966</v>
      </c>
      <c r="AL1231" s="7">
        <f t="shared" si="1710"/>
        <v>903.14198776341743</v>
      </c>
      <c r="AM1231" s="7">
        <f t="shared" si="1710"/>
        <v>1318.05</v>
      </c>
      <c r="AN1231">
        <v>1</v>
      </c>
      <c r="AO1231">
        <v>1</v>
      </c>
      <c r="AP1231">
        <v>1</v>
      </c>
      <c r="AQ1231">
        <f t="shared" si="1633"/>
        <v>976</v>
      </c>
      <c r="AR1231">
        <f t="shared" si="1633"/>
        <v>1017</v>
      </c>
      <c r="AS1231">
        <f t="shared" si="1688"/>
        <v>1484</v>
      </c>
      <c r="AT1231">
        <f t="shared" si="1707"/>
        <v>420</v>
      </c>
      <c r="AU1231">
        <f t="shared" si="1708"/>
        <v>437</v>
      </c>
      <c r="AV1231" s="8">
        <f t="shared" si="1709"/>
        <v>638</v>
      </c>
      <c r="AW1231" s="213">
        <f t="shared" si="1645"/>
        <v>2.5589473779611924</v>
      </c>
      <c r="AX1231" s="213">
        <f t="shared" si="1646"/>
        <v>2.7685099151872476</v>
      </c>
      <c r="AY1231" s="213">
        <f t="shared" si="1647"/>
        <v>5.8667639334636563</v>
      </c>
      <c r="AZ1231" s="119">
        <f t="shared" si="1661"/>
        <v>1.4</v>
      </c>
      <c r="BA1231" s="1">
        <v>15.5</v>
      </c>
      <c r="BB1231">
        <v>16.8</v>
      </c>
      <c r="BC1231">
        <v>27.5</v>
      </c>
      <c r="BE1231">
        <v>4972</v>
      </c>
      <c r="BG1231" s="123">
        <f t="shared" si="1634"/>
        <v>0.68</v>
      </c>
      <c r="BJ1231">
        <v>0</v>
      </c>
      <c r="BK1231">
        <v>10</v>
      </c>
      <c r="BL1231">
        <v>11.1</v>
      </c>
      <c r="BM1231">
        <v>21.85</v>
      </c>
      <c r="BO1231">
        <f t="shared" si="1685"/>
        <v>1</v>
      </c>
      <c r="BP1231">
        <f t="shared" si="1685"/>
        <v>1</v>
      </c>
      <c r="BQ1231">
        <f t="shared" si="1685"/>
        <v>1</v>
      </c>
      <c r="BR1231">
        <f t="shared" si="1635"/>
        <v>976</v>
      </c>
      <c r="BS1231">
        <f t="shared" si="1648"/>
        <v>1017</v>
      </c>
      <c r="BT1231">
        <f t="shared" si="1649"/>
        <v>1484</v>
      </c>
      <c r="BV1231">
        <f t="shared" si="1636"/>
        <v>0</v>
      </c>
      <c r="BW1231">
        <f t="shared" si="1637"/>
        <v>0</v>
      </c>
      <c r="BX1231">
        <f t="shared" si="1638"/>
        <v>0</v>
      </c>
      <c r="BY1231">
        <f t="shared" si="1615"/>
        <v>1</v>
      </c>
    </row>
    <row r="1232" spans="1:77" x14ac:dyDescent="0.25">
      <c r="A1232" t="str">
        <f t="shared" si="1639"/>
        <v>37020</v>
      </c>
      <c r="D1232">
        <v>3</v>
      </c>
      <c r="E1232">
        <v>70</v>
      </c>
      <c r="F1232">
        <v>40.5</v>
      </c>
      <c r="G1232">
        <v>20</v>
      </c>
      <c r="H1232">
        <v>21.5</v>
      </c>
      <c r="I1232">
        <v>0</v>
      </c>
      <c r="J1232">
        <v>26</v>
      </c>
      <c r="K1232">
        <v>30</v>
      </c>
      <c r="L1232">
        <v>47.8</v>
      </c>
      <c r="M1232" s="115">
        <f t="shared" si="1623"/>
        <v>4845.6000000000004</v>
      </c>
      <c r="N1232" s="7">
        <v>5696.5662496175182</v>
      </c>
      <c r="O1232" s="7">
        <v>6224.1991397456159</v>
      </c>
      <c r="P1232" s="7">
        <v>8205.24</v>
      </c>
      <c r="Q1232" s="121" t="s">
        <v>392</v>
      </c>
      <c r="R1232">
        <v>1</v>
      </c>
      <c r="S1232">
        <v>1</v>
      </c>
      <c r="T1232">
        <v>1</v>
      </c>
      <c r="U1232" t="e">
        <f t="shared" si="1624"/>
        <v>#VALUE!</v>
      </c>
      <c r="V1232">
        <f t="shared" si="1625"/>
        <v>3135</v>
      </c>
      <c r="W1232">
        <f t="shared" si="1626"/>
        <v>3425</v>
      </c>
      <c r="X1232">
        <f t="shared" si="1627"/>
        <v>4516</v>
      </c>
      <c r="Y1232" t="e">
        <f t="shared" si="1702"/>
        <v>#VALUE!</v>
      </c>
      <c r="Z1232">
        <f t="shared" si="1703"/>
        <v>539</v>
      </c>
      <c r="AA1232">
        <f t="shared" si="1704"/>
        <v>589</v>
      </c>
      <c r="AB1232" s="8">
        <f t="shared" si="1705"/>
        <v>777</v>
      </c>
      <c r="AC1232" s="213" t="e">
        <f t="shared" si="1640"/>
        <v>#VALUE!</v>
      </c>
      <c r="AD1232" s="213">
        <f t="shared" si="1641"/>
        <v>1.142510729345164</v>
      </c>
      <c r="AE1232" s="213">
        <f t="shared" si="1642"/>
        <v>1.3622663892459652</v>
      </c>
      <c r="AF1232" s="213">
        <f t="shared" si="1643"/>
        <v>2.3601212611527043</v>
      </c>
      <c r="AG1232" s="167">
        <f t="shared" si="1628"/>
        <v>1.2760000000000001E-4</v>
      </c>
      <c r="AH1232" s="167">
        <f t="shared" si="1629"/>
        <v>1.7219</v>
      </c>
      <c r="AI1232" s="167">
        <f t="shared" si="1630"/>
        <v>2</v>
      </c>
      <c r="AJ1232" s="167">
        <f t="shared" si="1631"/>
        <v>3.76611E-4</v>
      </c>
      <c r="AK1232" s="115">
        <f t="shared" ref="AK1232:AM1232" si="1711">AK938*IF($G1232=10,1,IF($G1232=15,1,IF($G1232=20,1,(1-(($E1232-50)*0.005)))))</f>
        <v>704.00695650122941</v>
      </c>
      <c r="AL1232" s="7">
        <f t="shared" si="1711"/>
        <v>769.21417236639559</v>
      </c>
      <c r="AM1232" s="7">
        <f t="shared" si="1711"/>
        <v>1014.04</v>
      </c>
      <c r="AN1232">
        <v>1</v>
      </c>
      <c r="AO1232">
        <v>1</v>
      </c>
      <c r="AP1232">
        <v>1</v>
      </c>
      <c r="AQ1232">
        <f t="shared" si="1633"/>
        <v>793</v>
      </c>
      <c r="AR1232">
        <f t="shared" si="1633"/>
        <v>866</v>
      </c>
      <c r="AS1232">
        <f t="shared" si="1688"/>
        <v>1142</v>
      </c>
      <c r="AT1232">
        <f t="shared" si="1707"/>
        <v>341</v>
      </c>
      <c r="AU1232">
        <f t="shared" si="1708"/>
        <v>372</v>
      </c>
      <c r="AV1232" s="8">
        <f t="shared" si="1709"/>
        <v>491</v>
      </c>
      <c r="AW1232" s="213">
        <f t="shared" si="1645"/>
        <v>0.46110823072911156</v>
      </c>
      <c r="AX1232" s="213">
        <f t="shared" si="1646"/>
        <v>0.54784815869738657</v>
      </c>
      <c r="AY1232" s="213">
        <f t="shared" si="1647"/>
        <v>0.9496137396602875</v>
      </c>
      <c r="AZ1232" s="119">
        <f t="shared" si="1661"/>
        <v>0.9</v>
      </c>
      <c r="BA1232" s="1">
        <v>15.5</v>
      </c>
      <c r="BB1232">
        <v>16.8</v>
      </c>
      <c r="BC1232">
        <v>27.5</v>
      </c>
      <c r="BE1232">
        <v>6057</v>
      </c>
      <c r="BG1232" s="123">
        <f t="shared" si="1634"/>
        <v>0.8</v>
      </c>
      <c r="BJ1232">
        <v>0</v>
      </c>
      <c r="BK1232">
        <v>10</v>
      </c>
      <c r="BL1232">
        <v>11.1</v>
      </c>
      <c r="BM1232">
        <v>21.85</v>
      </c>
      <c r="BO1232">
        <f t="shared" si="1685"/>
        <v>1</v>
      </c>
      <c r="BP1232">
        <f t="shared" si="1685"/>
        <v>1</v>
      </c>
      <c r="BQ1232">
        <f t="shared" si="1685"/>
        <v>1</v>
      </c>
      <c r="BR1232">
        <f t="shared" si="1635"/>
        <v>793</v>
      </c>
      <c r="BS1232">
        <f t="shared" si="1648"/>
        <v>866</v>
      </c>
      <c r="BT1232">
        <f t="shared" si="1649"/>
        <v>1142</v>
      </c>
      <c r="BV1232">
        <f t="shared" si="1636"/>
        <v>0</v>
      </c>
      <c r="BW1232">
        <f t="shared" si="1637"/>
        <v>0</v>
      </c>
      <c r="BX1232">
        <f t="shared" si="1638"/>
        <v>0</v>
      </c>
      <c r="BY1232">
        <f t="shared" si="1615"/>
        <v>1</v>
      </c>
    </row>
    <row r="1233" spans="1:77" x14ac:dyDescent="0.25">
      <c r="A1233" t="str">
        <f t="shared" si="1639"/>
        <v>37021</v>
      </c>
      <c r="D1233">
        <v>3</v>
      </c>
      <c r="E1233">
        <v>70</v>
      </c>
      <c r="F1233">
        <v>40.5</v>
      </c>
      <c r="G1233">
        <v>21</v>
      </c>
      <c r="H1233">
        <v>21.5</v>
      </c>
      <c r="I1233">
        <v>0</v>
      </c>
      <c r="J1233">
        <v>26</v>
      </c>
      <c r="K1233">
        <v>30</v>
      </c>
      <c r="L1233">
        <v>47.8</v>
      </c>
      <c r="M1233" s="115">
        <f t="shared" si="1623"/>
        <v>5591.2000000000007</v>
      </c>
      <c r="N1233" s="7">
        <v>8102.8384881891643</v>
      </c>
      <c r="O1233" s="7">
        <v>8440.3982243391856</v>
      </c>
      <c r="P1233" s="7">
        <v>12317.96</v>
      </c>
      <c r="Q1233" s="121" t="s">
        <v>392</v>
      </c>
      <c r="R1233">
        <v>1</v>
      </c>
      <c r="S1233">
        <v>1</v>
      </c>
      <c r="T1233">
        <v>1</v>
      </c>
      <c r="U1233" t="e">
        <f t="shared" si="1624"/>
        <v>#VALUE!</v>
      </c>
      <c r="V1233">
        <f t="shared" si="1625"/>
        <v>4459</v>
      </c>
      <c r="W1233">
        <f t="shared" si="1626"/>
        <v>4645</v>
      </c>
      <c r="X1233">
        <f t="shared" si="1627"/>
        <v>6779</v>
      </c>
      <c r="Y1233" t="e">
        <f t="shared" si="1702"/>
        <v>#VALUE!</v>
      </c>
      <c r="Z1233">
        <f t="shared" si="1703"/>
        <v>767</v>
      </c>
      <c r="AA1233">
        <f t="shared" si="1704"/>
        <v>799</v>
      </c>
      <c r="AB1233" s="8">
        <f t="shared" si="1705"/>
        <v>1166</v>
      </c>
      <c r="AC1233" s="213" t="e">
        <f t="shared" si="1640"/>
        <v>#VALUE!</v>
      </c>
      <c r="AD1233" s="213">
        <f t="shared" si="1641"/>
        <v>3.2224412141922052</v>
      </c>
      <c r="AE1233" s="213">
        <f t="shared" si="1642"/>
        <v>3.4937732765210314</v>
      </c>
      <c r="AF1233" s="213">
        <f t="shared" si="1643"/>
        <v>7.3816243995913684</v>
      </c>
      <c r="AG1233" s="167">
        <f t="shared" si="1628"/>
        <v>1.2760000000000001E-4</v>
      </c>
      <c r="AH1233" s="167">
        <f t="shared" si="1629"/>
        <v>1.7219</v>
      </c>
      <c r="AI1233" s="167">
        <f t="shared" si="1630"/>
        <v>4</v>
      </c>
      <c r="AJ1233" s="167">
        <f t="shared" si="1631"/>
        <v>5.1420100000000005E-4</v>
      </c>
      <c r="AK1233" s="115">
        <f t="shared" ref="AK1233:AM1233" si="1712">AK939*IF($G1233=10,1,IF($G1233=15,1,IF($G1233=20,1,(1-(($E1233-50)*0.005)))))</f>
        <v>945.95124954769858</v>
      </c>
      <c r="AL1233" s="7">
        <f t="shared" si="1712"/>
        <v>985.35905147705273</v>
      </c>
      <c r="AM1233" s="7">
        <f t="shared" si="1712"/>
        <v>1438.038</v>
      </c>
      <c r="AN1233">
        <v>1</v>
      </c>
      <c r="AO1233">
        <v>1</v>
      </c>
      <c r="AP1233">
        <v>1</v>
      </c>
      <c r="AQ1233">
        <f t="shared" si="1633"/>
        <v>1065</v>
      </c>
      <c r="AR1233">
        <f t="shared" si="1633"/>
        <v>1110</v>
      </c>
      <c r="AS1233">
        <f t="shared" si="1688"/>
        <v>1619</v>
      </c>
      <c r="AT1233">
        <f t="shared" si="1707"/>
        <v>458</v>
      </c>
      <c r="AU1233">
        <f t="shared" si="1708"/>
        <v>477</v>
      </c>
      <c r="AV1233" s="8">
        <f t="shared" si="1709"/>
        <v>696</v>
      </c>
      <c r="AW1233" s="213">
        <f t="shared" si="1645"/>
        <v>1.163195164761883</v>
      </c>
      <c r="AX1233" s="213">
        <f t="shared" si="1646"/>
        <v>1.2604123236828262</v>
      </c>
      <c r="AY1233" s="213">
        <f t="shared" si="1647"/>
        <v>2.6592774078776791</v>
      </c>
      <c r="AZ1233" s="119">
        <f t="shared" si="1661"/>
        <v>1.9</v>
      </c>
      <c r="BA1233" s="1">
        <v>15.5</v>
      </c>
      <c r="BB1233">
        <v>16.8</v>
      </c>
      <c r="BC1233">
        <v>27.5</v>
      </c>
      <c r="BE1233">
        <v>6989</v>
      </c>
      <c r="BG1233" s="123">
        <f t="shared" si="1634"/>
        <v>0.8</v>
      </c>
      <c r="BJ1233">
        <v>0</v>
      </c>
      <c r="BK1233">
        <v>10</v>
      </c>
      <c r="BL1233">
        <v>11.1</v>
      </c>
      <c r="BM1233">
        <v>21.85</v>
      </c>
      <c r="BO1233">
        <f t="shared" si="1685"/>
        <v>1</v>
      </c>
      <c r="BP1233">
        <f t="shared" si="1685"/>
        <v>1</v>
      </c>
      <c r="BQ1233">
        <f t="shared" si="1685"/>
        <v>1</v>
      </c>
      <c r="BR1233">
        <f t="shared" si="1635"/>
        <v>1065</v>
      </c>
      <c r="BS1233">
        <f t="shared" si="1648"/>
        <v>1110</v>
      </c>
      <c r="BT1233">
        <f t="shared" si="1649"/>
        <v>1619</v>
      </c>
      <c r="BV1233">
        <f t="shared" si="1636"/>
        <v>0</v>
      </c>
      <c r="BW1233">
        <f t="shared" si="1637"/>
        <v>0</v>
      </c>
      <c r="BX1233">
        <f t="shared" si="1638"/>
        <v>0</v>
      </c>
      <c r="BY1233">
        <f t="shared" si="1615"/>
        <v>1</v>
      </c>
    </row>
    <row r="1234" spans="1:77" x14ac:dyDescent="0.25">
      <c r="A1234" t="str">
        <f t="shared" si="1639"/>
        <v>37010</v>
      </c>
      <c r="D1234">
        <v>3</v>
      </c>
      <c r="E1234">
        <v>70</v>
      </c>
      <c r="F1234">
        <v>40.5</v>
      </c>
      <c r="G1234">
        <v>10</v>
      </c>
      <c r="H1234">
        <v>11.5</v>
      </c>
      <c r="I1234">
        <v>0</v>
      </c>
      <c r="J1234">
        <v>26</v>
      </c>
      <c r="K1234">
        <v>30</v>
      </c>
      <c r="L1234">
        <v>47.2</v>
      </c>
      <c r="M1234" s="115">
        <f t="shared" si="1623"/>
        <v>2695.5</v>
      </c>
      <c r="N1234" s="7">
        <v>3860.4188735925432</v>
      </c>
      <c r="O1234" s="7">
        <v>4228.9855673527691</v>
      </c>
      <c r="P1234" s="7">
        <v>5636.58</v>
      </c>
      <c r="Q1234" s="121" t="s">
        <v>392</v>
      </c>
      <c r="R1234">
        <v>1</v>
      </c>
      <c r="S1234">
        <v>1</v>
      </c>
      <c r="T1234">
        <v>1</v>
      </c>
      <c r="U1234" t="e">
        <f t="shared" si="1624"/>
        <v>#VALUE!</v>
      </c>
      <c r="V1234">
        <f t="shared" si="1625"/>
        <v>2125</v>
      </c>
      <c r="W1234">
        <f t="shared" si="1626"/>
        <v>2327</v>
      </c>
      <c r="X1234">
        <f t="shared" si="1627"/>
        <v>3102</v>
      </c>
      <c r="Y1234" t="e">
        <f t="shared" si="1702"/>
        <v>#VALUE!</v>
      </c>
      <c r="Z1234">
        <f t="shared" si="1703"/>
        <v>366</v>
      </c>
      <c r="AA1234">
        <f t="shared" si="1704"/>
        <v>400</v>
      </c>
      <c r="AB1234" s="8">
        <f t="shared" si="1705"/>
        <v>534</v>
      </c>
      <c r="AC1234" s="213" t="e">
        <f t="shared" si="1640"/>
        <v>#VALUE!</v>
      </c>
      <c r="AD1234" s="213">
        <f t="shared" si="1641"/>
        <v>0.60319735625384152</v>
      </c>
      <c r="AE1234" s="213">
        <f t="shared" si="1642"/>
        <v>0.71710601214851344</v>
      </c>
      <c r="AF1234" s="213">
        <f t="shared" si="1643"/>
        <v>1.259480829777528</v>
      </c>
      <c r="AG1234" s="167">
        <f t="shared" si="1628"/>
        <v>3.969E-4</v>
      </c>
      <c r="AH1234" s="167">
        <f t="shared" si="1629"/>
        <v>1.7345999999999999</v>
      </c>
      <c r="AI1234" s="167">
        <f t="shared" si="1630"/>
        <v>2</v>
      </c>
      <c r="AJ1234" s="167">
        <f t="shared" si="1631"/>
        <v>3.6734700000000002E-4</v>
      </c>
      <c r="AK1234" s="115">
        <f t="shared" ref="AK1234:AM1234" si="1713">AK940*IF($G1234=10,1,IF($G1234=15,1,IF($G1234=20,1,(1-(($E1234-50)*0.005)))))</f>
        <v>535.19789031294818</v>
      </c>
      <c r="AL1234" s="7">
        <f t="shared" si="1713"/>
        <v>586.29496640731588</v>
      </c>
      <c r="AM1234" s="7">
        <f t="shared" si="1713"/>
        <v>781.44</v>
      </c>
      <c r="AN1234">
        <v>1</v>
      </c>
      <c r="AO1234">
        <v>1</v>
      </c>
      <c r="AP1234">
        <v>1</v>
      </c>
      <c r="AQ1234">
        <f t="shared" si="1633"/>
        <v>603</v>
      </c>
      <c r="AR1234">
        <f t="shared" si="1633"/>
        <v>660</v>
      </c>
      <c r="AS1234">
        <f t="shared" si="1688"/>
        <v>880</v>
      </c>
      <c r="AT1234">
        <f t="shared" si="1707"/>
        <v>259</v>
      </c>
      <c r="AU1234">
        <f t="shared" si="1708"/>
        <v>284</v>
      </c>
      <c r="AV1234" s="8">
        <f t="shared" si="1709"/>
        <v>378</v>
      </c>
      <c r="AW1234" s="213">
        <f t="shared" si="1645"/>
        <v>0.30788455459606145</v>
      </c>
      <c r="AX1234" s="213">
        <f t="shared" si="1646"/>
        <v>0.36826173750871044</v>
      </c>
      <c r="AY1234" s="213">
        <f t="shared" si="1647"/>
        <v>0.64229977213155032</v>
      </c>
      <c r="AZ1234" s="119">
        <f t="shared" si="1661"/>
        <v>0.5</v>
      </c>
      <c r="BA1234" s="1">
        <v>14.8</v>
      </c>
      <c r="BB1234">
        <v>16.600000000000001</v>
      </c>
      <c r="BC1234">
        <v>28</v>
      </c>
      <c r="BE1234">
        <v>2995</v>
      </c>
      <c r="BG1234" s="123">
        <f t="shared" si="1634"/>
        <v>0.9</v>
      </c>
      <c r="BJ1234">
        <v>0</v>
      </c>
      <c r="BK1234">
        <v>10.4</v>
      </c>
      <c r="BL1234">
        <v>12.2</v>
      </c>
      <c r="BM1234">
        <v>21.85</v>
      </c>
      <c r="BO1234">
        <f t="shared" si="1685"/>
        <v>1</v>
      </c>
      <c r="BP1234">
        <f t="shared" si="1685"/>
        <v>1</v>
      </c>
      <c r="BQ1234">
        <f t="shared" si="1685"/>
        <v>1</v>
      </c>
      <c r="BR1234">
        <f t="shared" si="1635"/>
        <v>603</v>
      </c>
      <c r="BS1234">
        <f t="shared" si="1648"/>
        <v>660</v>
      </c>
      <c r="BT1234">
        <f t="shared" si="1649"/>
        <v>880</v>
      </c>
      <c r="BV1234">
        <f t="shared" si="1636"/>
        <v>0</v>
      </c>
      <c r="BW1234">
        <f t="shared" si="1637"/>
        <v>0</v>
      </c>
      <c r="BX1234">
        <f t="shared" si="1638"/>
        <v>0</v>
      </c>
      <c r="BY1234">
        <f t="shared" si="1615"/>
        <v>1</v>
      </c>
    </row>
    <row r="1235" spans="1:77" x14ac:dyDescent="0.25">
      <c r="A1235" t="str">
        <f t="shared" si="1639"/>
        <v>37011</v>
      </c>
      <c r="D1235">
        <v>3</v>
      </c>
      <c r="E1235">
        <v>70</v>
      </c>
      <c r="F1235">
        <v>40.5</v>
      </c>
      <c r="G1235">
        <v>11</v>
      </c>
      <c r="H1235">
        <v>11.5</v>
      </c>
      <c r="I1235">
        <v>0</v>
      </c>
      <c r="J1235">
        <v>26</v>
      </c>
      <c r="K1235">
        <v>30</v>
      </c>
      <c r="L1235">
        <v>47.2</v>
      </c>
      <c r="M1235" s="115">
        <f t="shared" si="1623"/>
        <v>2594.88</v>
      </c>
      <c r="N1235" s="7">
        <v>5237.9452617275747</v>
      </c>
      <c r="O1235" s="7">
        <v>5738.028861571599</v>
      </c>
      <c r="P1235" s="7">
        <v>7647.9</v>
      </c>
      <c r="Q1235" s="121" t="s">
        <v>392</v>
      </c>
      <c r="R1235">
        <v>1</v>
      </c>
      <c r="S1235">
        <v>1</v>
      </c>
      <c r="T1235">
        <v>1</v>
      </c>
      <c r="U1235" t="e">
        <f t="shared" si="1624"/>
        <v>#VALUE!</v>
      </c>
      <c r="V1235">
        <f t="shared" si="1625"/>
        <v>2883</v>
      </c>
      <c r="W1235">
        <f t="shared" si="1626"/>
        <v>3158</v>
      </c>
      <c r="X1235">
        <f t="shared" si="1627"/>
        <v>4209</v>
      </c>
      <c r="Y1235" t="e">
        <f t="shared" si="1702"/>
        <v>#VALUE!</v>
      </c>
      <c r="Z1235">
        <f t="shared" si="1703"/>
        <v>496</v>
      </c>
      <c r="AA1235">
        <f t="shared" si="1704"/>
        <v>543</v>
      </c>
      <c r="AB1235" s="8">
        <f t="shared" si="1705"/>
        <v>724</v>
      </c>
      <c r="AC1235" s="213" t="e">
        <f t="shared" si="1640"/>
        <v>#VALUE!</v>
      </c>
      <c r="AD1235" s="213">
        <f t="shared" si="1641"/>
        <v>1.7944331191074694</v>
      </c>
      <c r="AE1235" s="213">
        <f t="shared" si="1642"/>
        <v>2.1389577736654419</v>
      </c>
      <c r="AF1235" s="213">
        <f t="shared" si="1643"/>
        <v>3.7399240002879233</v>
      </c>
      <c r="AG1235" s="167">
        <f t="shared" si="1628"/>
        <v>3.969E-4</v>
      </c>
      <c r="AH1235" s="167">
        <f t="shared" si="1629"/>
        <v>1.7345999999999999</v>
      </c>
      <c r="AI1235" s="167">
        <f t="shared" si="1630"/>
        <v>4</v>
      </c>
      <c r="AJ1235" s="167">
        <f t="shared" si="1631"/>
        <v>5.7428799999999995E-4</v>
      </c>
      <c r="AK1235" s="115">
        <f t="shared" ref="AK1235:AM1235" si="1714">AK941*IF($G1235=10,1,IF($G1235=15,1,IF($G1235=20,1,(1-(($E1235-50)*0.005)))))</f>
        <v>789.30000000000007</v>
      </c>
      <c r="AL1235" s="7">
        <f t="shared" si="1714"/>
        <v>864.9</v>
      </c>
      <c r="AM1235" s="7">
        <f t="shared" si="1714"/>
        <v>1152.9000000000001</v>
      </c>
      <c r="AN1235">
        <v>1</v>
      </c>
      <c r="AO1235">
        <v>1</v>
      </c>
      <c r="AP1235">
        <v>1</v>
      </c>
      <c r="AQ1235">
        <f t="shared" si="1633"/>
        <v>889</v>
      </c>
      <c r="AR1235">
        <f t="shared" si="1633"/>
        <v>974</v>
      </c>
      <c r="AS1235">
        <f t="shared" si="1688"/>
        <v>1298</v>
      </c>
      <c r="AT1235">
        <f t="shared" si="1707"/>
        <v>382</v>
      </c>
      <c r="AU1235">
        <f t="shared" si="1708"/>
        <v>419</v>
      </c>
      <c r="AV1235" s="8">
        <f t="shared" si="1709"/>
        <v>558</v>
      </c>
      <c r="AW1235" s="213">
        <f t="shared" si="1645"/>
        <v>1.081812334412086</v>
      </c>
      <c r="AX1235" s="213">
        <f t="shared" si="1646"/>
        <v>1.2939294929844043</v>
      </c>
      <c r="AY1235" s="213">
        <f t="shared" si="1647"/>
        <v>2.2551153721248807</v>
      </c>
      <c r="AZ1235" s="119">
        <f t="shared" si="1661"/>
        <v>0.9</v>
      </c>
      <c r="BA1235" s="1">
        <v>14.8</v>
      </c>
      <c r="BB1235">
        <v>16.600000000000001</v>
      </c>
      <c r="BC1235">
        <v>28</v>
      </c>
      <c r="BE1235">
        <v>3816</v>
      </c>
      <c r="BG1235" s="123">
        <f t="shared" si="1634"/>
        <v>0.68</v>
      </c>
      <c r="BJ1235">
        <v>0</v>
      </c>
      <c r="BK1235">
        <v>10.4</v>
      </c>
      <c r="BL1235">
        <v>12.2</v>
      </c>
      <c r="BM1235">
        <v>21.85</v>
      </c>
      <c r="BO1235">
        <f t="shared" si="1685"/>
        <v>1</v>
      </c>
      <c r="BP1235">
        <f t="shared" si="1685"/>
        <v>1</v>
      </c>
      <c r="BQ1235">
        <f t="shared" si="1685"/>
        <v>1</v>
      </c>
      <c r="BR1235">
        <f t="shared" si="1635"/>
        <v>889</v>
      </c>
      <c r="BS1235">
        <f t="shared" si="1648"/>
        <v>974</v>
      </c>
      <c r="BT1235">
        <f t="shared" si="1649"/>
        <v>1298</v>
      </c>
      <c r="BV1235">
        <f t="shared" si="1636"/>
        <v>0</v>
      </c>
      <c r="BW1235">
        <f t="shared" si="1637"/>
        <v>0</v>
      </c>
      <c r="BX1235">
        <f t="shared" si="1638"/>
        <v>0</v>
      </c>
      <c r="BY1235">
        <f t="shared" si="1615"/>
        <v>1</v>
      </c>
    </row>
    <row r="1236" spans="1:77" x14ac:dyDescent="0.25">
      <c r="A1236" t="str">
        <f t="shared" si="1639"/>
        <v>37015</v>
      </c>
      <c r="D1236">
        <v>3</v>
      </c>
      <c r="E1236">
        <v>70</v>
      </c>
      <c r="F1236">
        <v>40.5</v>
      </c>
      <c r="G1236">
        <v>15</v>
      </c>
      <c r="H1236">
        <v>16.5</v>
      </c>
      <c r="I1236">
        <v>0</v>
      </c>
      <c r="J1236">
        <v>26</v>
      </c>
      <c r="K1236">
        <v>30</v>
      </c>
      <c r="L1236">
        <v>48.1</v>
      </c>
      <c r="M1236" s="115">
        <f t="shared" si="1623"/>
        <v>3786.4</v>
      </c>
      <c r="N1236" s="7">
        <v>4729.715265656896</v>
      </c>
      <c r="O1236" s="7">
        <v>4901.7743245246338</v>
      </c>
      <c r="P1236" s="7">
        <v>7188.36</v>
      </c>
      <c r="Q1236" s="121" t="s">
        <v>392</v>
      </c>
      <c r="R1236">
        <v>1</v>
      </c>
      <c r="S1236">
        <v>1</v>
      </c>
      <c r="T1236">
        <v>1</v>
      </c>
      <c r="U1236" t="e">
        <f t="shared" si="1624"/>
        <v>#VALUE!</v>
      </c>
      <c r="V1236">
        <f t="shared" si="1625"/>
        <v>2603</v>
      </c>
      <c r="W1236">
        <f t="shared" si="1626"/>
        <v>2698</v>
      </c>
      <c r="X1236">
        <f t="shared" si="1627"/>
        <v>3956</v>
      </c>
      <c r="Y1236" t="e">
        <f t="shared" si="1702"/>
        <v>#VALUE!</v>
      </c>
      <c r="Z1236">
        <f t="shared" si="1703"/>
        <v>448</v>
      </c>
      <c r="AA1236">
        <f t="shared" si="1704"/>
        <v>464</v>
      </c>
      <c r="AB1236" s="8">
        <f t="shared" si="1705"/>
        <v>680</v>
      </c>
      <c r="AC1236" s="213" t="e">
        <f t="shared" si="1640"/>
        <v>#VALUE!</v>
      </c>
      <c r="AD1236" s="213">
        <f t="shared" si="1641"/>
        <v>0.99286461566069695</v>
      </c>
      <c r="AE1236" s="213">
        <f t="shared" si="1642"/>
        <v>1.0641763295426485</v>
      </c>
      <c r="AF1236" s="213">
        <f t="shared" si="1643"/>
        <v>2.2662737753579245</v>
      </c>
      <c r="AG1236" s="167">
        <f t="shared" si="1628"/>
        <v>2.0829999999999999E-4</v>
      </c>
      <c r="AH1236" s="167">
        <f t="shared" si="1629"/>
        <v>1.724</v>
      </c>
      <c r="AI1236" s="167">
        <f t="shared" si="1630"/>
        <v>2</v>
      </c>
      <c r="AJ1236" s="167">
        <f t="shared" si="1631"/>
        <v>4.6182900000000003E-4</v>
      </c>
      <c r="AK1236" s="115">
        <f t="shared" ref="AK1236:AM1236" si="1715">AK942*IF($G1236=10,1,IF($G1236=15,1,IF($G1236=20,1,(1-(($E1236-50)*0.005)))))</f>
        <v>645.62512273636446</v>
      </c>
      <c r="AL1236" s="7">
        <f t="shared" si="1715"/>
        <v>669.11187505864359</v>
      </c>
      <c r="AM1236" s="7">
        <f t="shared" si="1715"/>
        <v>981.24</v>
      </c>
      <c r="AN1236">
        <v>1</v>
      </c>
      <c r="AO1236">
        <v>1</v>
      </c>
      <c r="AP1236">
        <v>1</v>
      </c>
      <c r="AQ1236">
        <f t="shared" si="1633"/>
        <v>727</v>
      </c>
      <c r="AR1236">
        <f t="shared" si="1633"/>
        <v>754</v>
      </c>
      <c r="AS1236">
        <f t="shared" si="1688"/>
        <v>1105</v>
      </c>
      <c r="AT1236">
        <f t="shared" si="1707"/>
        <v>313</v>
      </c>
      <c r="AU1236">
        <f t="shared" si="1708"/>
        <v>324</v>
      </c>
      <c r="AV1236" s="8">
        <f t="shared" si="1709"/>
        <v>475</v>
      </c>
      <c r="AW1236" s="213">
        <f t="shared" si="1645"/>
        <v>0.48893455812292236</v>
      </c>
      <c r="AX1236" s="213">
        <f t="shared" si="1646"/>
        <v>0.52344151983435117</v>
      </c>
      <c r="AY1236" s="213">
        <f t="shared" si="1647"/>
        <v>1.1146246904228734</v>
      </c>
      <c r="AZ1236" s="119">
        <f t="shared" si="1661"/>
        <v>0.7</v>
      </c>
      <c r="BA1236" s="1">
        <v>16.399999999999999</v>
      </c>
      <c r="BB1236">
        <v>17.7</v>
      </c>
      <c r="BC1236">
        <v>29.7</v>
      </c>
      <c r="BE1236">
        <v>4733</v>
      </c>
      <c r="BG1236" s="123">
        <f t="shared" si="1634"/>
        <v>0.8</v>
      </c>
      <c r="BJ1236">
        <v>0</v>
      </c>
      <c r="BK1236">
        <v>10</v>
      </c>
      <c r="BL1236">
        <v>10.9</v>
      </c>
      <c r="BM1236">
        <v>21.85</v>
      </c>
      <c r="BO1236">
        <f t="shared" si="1685"/>
        <v>1</v>
      </c>
      <c r="BP1236">
        <f t="shared" si="1685"/>
        <v>1</v>
      </c>
      <c r="BQ1236">
        <f t="shared" si="1685"/>
        <v>1</v>
      </c>
      <c r="BR1236">
        <f t="shared" si="1635"/>
        <v>727</v>
      </c>
      <c r="BS1236">
        <f t="shared" si="1648"/>
        <v>754</v>
      </c>
      <c r="BT1236">
        <f t="shared" si="1649"/>
        <v>1105</v>
      </c>
      <c r="BV1236">
        <f t="shared" si="1636"/>
        <v>0</v>
      </c>
      <c r="BW1236">
        <f t="shared" si="1637"/>
        <v>0</v>
      </c>
      <c r="BX1236">
        <f t="shared" si="1638"/>
        <v>0</v>
      </c>
      <c r="BY1236">
        <f t="shared" ref="BY1236:BY1257" si="1716">IF(SUM(BV1236:BX1236)=0,1,0)</f>
        <v>1</v>
      </c>
    </row>
    <row r="1237" spans="1:77" x14ac:dyDescent="0.25">
      <c r="A1237" t="str">
        <f t="shared" si="1639"/>
        <v>37016</v>
      </c>
      <c r="D1237">
        <v>3</v>
      </c>
      <c r="E1237">
        <v>70</v>
      </c>
      <c r="F1237">
        <v>40.5</v>
      </c>
      <c r="G1237">
        <v>16</v>
      </c>
      <c r="H1237">
        <v>16.5</v>
      </c>
      <c r="I1237">
        <v>0</v>
      </c>
      <c r="J1237">
        <v>26</v>
      </c>
      <c r="K1237">
        <v>30</v>
      </c>
      <c r="L1237">
        <v>48.1</v>
      </c>
      <c r="M1237" s="115">
        <f t="shared" si="1623"/>
        <v>3688.32</v>
      </c>
      <c r="N1237" s="7">
        <v>6916.3686790875245</v>
      </c>
      <c r="O1237" s="7">
        <v>7167.9744986485921</v>
      </c>
      <c r="P1237" s="7">
        <v>10511.7</v>
      </c>
      <c r="Q1237" s="121" t="s">
        <v>392</v>
      </c>
      <c r="R1237">
        <v>1</v>
      </c>
      <c r="S1237">
        <v>1</v>
      </c>
      <c r="T1237">
        <v>1</v>
      </c>
      <c r="U1237" t="e">
        <f t="shared" si="1624"/>
        <v>#VALUE!</v>
      </c>
      <c r="V1237">
        <f t="shared" si="1625"/>
        <v>3806</v>
      </c>
      <c r="W1237">
        <f t="shared" si="1626"/>
        <v>3945</v>
      </c>
      <c r="X1237">
        <f t="shared" si="1627"/>
        <v>5785</v>
      </c>
      <c r="Y1237" t="e">
        <f t="shared" si="1702"/>
        <v>#VALUE!</v>
      </c>
      <c r="Z1237">
        <f t="shared" si="1703"/>
        <v>655</v>
      </c>
      <c r="AA1237">
        <f t="shared" si="1704"/>
        <v>679</v>
      </c>
      <c r="AB1237" s="8">
        <f t="shared" si="1705"/>
        <v>995</v>
      </c>
      <c r="AC1237" s="213" t="e">
        <f t="shared" si="1640"/>
        <v>#VALUE!</v>
      </c>
      <c r="AD1237" s="213">
        <f t="shared" si="1641"/>
        <v>6.1812087619375973</v>
      </c>
      <c r="AE1237" s="213">
        <f t="shared" si="1642"/>
        <v>6.6390270349243306</v>
      </c>
      <c r="AF1237" s="213">
        <f t="shared" si="1643"/>
        <v>14.1820493441951</v>
      </c>
      <c r="AG1237" s="167">
        <f t="shared" si="1628"/>
        <v>2.0829999999999999E-4</v>
      </c>
      <c r="AH1237" s="167">
        <f t="shared" si="1629"/>
        <v>1.724</v>
      </c>
      <c r="AI1237" s="167">
        <f t="shared" si="1630"/>
        <v>4</v>
      </c>
      <c r="AJ1237" s="167">
        <f t="shared" si="1631"/>
        <v>1.392796E-3</v>
      </c>
      <c r="AK1237" s="115">
        <f t="shared" ref="AK1237:AM1237" si="1717">AK943*IF($G1237=10,1,IF($G1237=15,1,IF($G1237=20,1,(1-(($E1237-50)*0.005)))))</f>
        <v>953.1</v>
      </c>
      <c r="AL1237" s="7">
        <f t="shared" si="1717"/>
        <v>988.2</v>
      </c>
      <c r="AM1237" s="7">
        <f t="shared" si="1717"/>
        <v>1449</v>
      </c>
      <c r="AN1237">
        <v>1</v>
      </c>
      <c r="AO1237">
        <v>1</v>
      </c>
      <c r="AP1237">
        <v>1</v>
      </c>
      <c r="AQ1237">
        <f t="shared" si="1633"/>
        <v>1073</v>
      </c>
      <c r="AR1237">
        <f t="shared" si="1633"/>
        <v>1113</v>
      </c>
      <c r="AS1237">
        <f t="shared" si="1688"/>
        <v>1632</v>
      </c>
      <c r="AT1237">
        <f t="shared" si="1707"/>
        <v>461</v>
      </c>
      <c r="AU1237">
        <f t="shared" si="1708"/>
        <v>479</v>
      </c>
      <c r="AV1237" s="8">
        <f t="shared" si="1709"/>
        <v>702</v>
      </c>
      <c r="AW1237" s="213">
        <f t="shared" si="1645"/>
        <v>3.0783138049676717</v>
      </c>
      <c r="AX1237" s="213">
        <f t="shared" si="1646"/>
        <v>3.3213802941142228</v>
      </c>
      <c r="AY1237" s="213">
        <f t="shared" si="1647"/>
        <v>7.093031072474469</v>
      </c>
      <c r="AZ1237" s="119">
        <f t="shared" si="1661"/>
        <v>1.4</v>
      </c>
      <c r="BA1237" s="1">
        <v>16.399999999999999</v>
      </c>
      <c r="BB1237">
        <v>17.7</v>
      </c>
      <c r="BC1237">
        <v>29.7</v>
      </c>
      <c r="BE1237">
        <v>5424</v>
      </c>
      <c r="BG1237" s="123">
        <f t="shared" si="1634"/>
        <v>0.68</v>
      </c>
      <c r="BJ1237">
        <v>0</v>
      </c>
      <c r="BK1237">
        <v>10</v>
      </c>
      <c r="BL1237">
        <v>10.9</v>
      </c>
      <c r="BM1237">
        <v>21.85</v>
      </c>
      <c r="BO1237">
        <f t="shared" si="1685"/>
        <v>1</v>
      </c>
      <c r="BP1237">
        <f t="shared" si="1685"/>
        <v>1</v>
      </c>
      <c r="BQ1237">
        <f t="shared" si="1685"/>
        <v>1</v>
      </c>
      <c r="BR1237">
        <f t="shared" si="1635"/>
        <v>1073</v>
      </c>
      <c r="BS1237">
        <f t="shared" si="1648"/>
        <v>1113</v>
      </c>
      <c r="BT1237">
        <f t="shared" si="1649"/>
        <v>1632</v>
      </c>
      <c r="BV1237">
        <f t="shared" si="1636"/>
        <v>0</v>
      </c>
      <c r="BW1237">
        <f t="shared" si="1637"/>
        <v>0</v>
      </c>
      <c r="BX1237">
        <f t="shared" si="1638"/>
        <v>0</v>
      </c>
      <c r="BY1237">
        <f t="shared" si="1716"/>
        <v>1</v>
      </c>
    </row>
    <row r="1238" spans="1:77" x14ac:dyDescent="0.25">
      <c r="A1238" t="str">
        <f t="shared" si="1639"/>
        <v>37020</v>
      </c>
      <c r="D1238">
        <v>3</v>
      </c>
      <c r="E1238">
        <v>70</v>
      </c>
      <c r="F1238">
        <v>40.5</v>
      </c>
      <c r="G1238">
        <v>20</v>
      </c>
      <c r="H1238">
        <v>21.5</v>
      </c>
      <c r="I1238">
        <v>0</v>
      </c>
      <c r="J1238">
        <v>26</v>
      </c>
      <c r="K1238">
        <v>30</v>
      </c>
      <c r="L1238">
        <v>48.1</v>
      </c>
      <c r="M1238" s="115">
        <f t="shared" si="1623"/>
        <v>5285.6</v>
      </c>
      <c r="N1238" s="7">
        <v>6176.0620183272586</v>
      </c>
      <c r="O1238" s="7">
        <v>6765.7106634844222</v>
      </c>
      <c r="P1238" s="7">
        <v>9017.64</v>
      </c>
      <c r="Q1238" s="121" t="s">
        <v>392</v>
      </c>
      <c r="R1238">
        <v>1</v>
      </c>
      <c r="S1238">
        <v>1</v>
      </c>
      <c r="T1238">
        <v>1</v>
      </c>
      <c r="U1238" t="e">
        <f t="shared" si="1624"/>
        <v>#VALUE!</v>
      </c>
      <c r="V1238">
        <f t="shared" si="1625"/>
        <v>3399</v>
      </c>
      <c r="W1238">
        <f t="shared" si="1626"/>
        <v>3723</v>
      </c>
      <c r="X1238">
        <f t="shared" si="1627"/>
        <v>4963</v>
      </c>
      <c r="Y1238" t="e">
        <f t="shared" si="1702"/>
        <v>#VALUE!</v>
      </c>
      <c r="Z1238">
        <f t="shared" si="1703"/>
        <v>585</v>
      </c>
      <c r="AA1238">
        <f t="shared" si="1704"/>
        <v>640</v>
      </c>
      <c r="AB1238" s="8">
        <f t="shared" si="1705"/>
        <v>854</v>
      </c>
      <c r="AC1238" s="213" t="e">
        <f t="shared" si="1640"/>
        <v>#VALUE!</v>
      </c>
      <c r="AD1238" s="213">
        <f t="shared" si="1641"/>
        <v>1.3439796129753172</v>
      </c>
      <c r="AE1238" s="213">
        <f t="shared" si="1642"/>
        <v>1.6061838247058582</v>
      </c>
      <c r="AF1238" s="213">
        <f t="shared" si="1643"/>
        <v>2.8469388483906695</v>
      </c>
      <c r="AG1238" s="167">
        <f t="shared" si="1628"/>
        <v>1.2760000000000001E-4</v>
      </c>
      <c r="AH1238" s="167">
        <f t="shared" si="1629"/>
        <v>1.7219</v>
      </c>
      <c r="AI1238" s="167">
        <f t="shared" si="1630"/>
        <v>2</v>
      </c>
      <c r="AJ1238" s="167">
        <f t="shared" si="1631"/>
        <v>3.76611E-4</v>
      </c>
      <c r="AK1238" s="115">
        <f t="shared" ref="AK1238:AM1238" si="1718">AK944*IF($G1238=10,1,IF($G1238=15,1,IF($G1238=20,1,(1-(($E1238-50)*0.005)))))</f>
        <v>763.26517311676128</v>
      </c>
      <c r="AL1238" s="7">
        <f t="shared" si="1718"/>
        <v>836.13657141043336</v>
      </c>
      <c r="AM1238" s="7">
        <f t="shared" si="1718"/>
        <v>1114.44</v>
      </c>
      <c r="AN1238">
        <v>1</v>
      </c>
      <c r="AO1238">
        <v>1</v>
      </c>
      <c r="AP1238">
        <v>1</v>
      </c>
      <c r="AQ1238">
        <f t="shared" si="1633"/>
        <v>860</v>
      </c>
      <c r="AR1238">
        <f t="shared" si="1633"/>
        <v>942</v>
      </c>
      <c r="AS1238">
        <f t="shared" si="1688"/>
        <v>1255</v>
      </c>
      <c r="AT1238">
        <f t="shared" si="1707"/>
        <v>370</v>
      </c>
      <c r="AU1238">
        <f t="shared" si="1708"/>
        <v>405</v>
      </c>
      <c r="AV1238" s="8">
        <f t="shared" si="1709"/>
        <v>540</v>
      </c>
      <c r="AW1238" s="213">
        <f t="shared" si="1645"/>
        <v>0.54202822205176926</v>
      </c>
      <c r="AX1238" s="213">
        <f t="shared" si="1646"/>
        <v>0.6483309915887967</v>
      </c>
      <c r="AY1238" s="213">
        <f t="shared" si="1647"/>
        <v>1.1467176916186099</v>
      </c>
      <c r="AZ1238" s="119">
        <f t="shared" si="1661"/>
        <v>0.9</v>
      </c>
      <c r="BA1238" s="1">
        <v>16.399999999999999</v>
      </c>
      <c r="BB1238">
        <v>17.7</v>
      </c>
      <c r="BC1238">
        <v>29.7</v>
      </c>
      <c r="BE1238">
        <v>6607</v>
      </c>
      <c r="BG1238" s="123">
        <f t="shared" si="1634"/>
        <v>0.8</v>
      </c>
      <c r="BJ1238">
        <v>0</v>
      </c>
      <c r="BK1238">
        <v>10</v>
      </c>
      <c r="BL1238">
        <v>10.9</v>
      </c>
      <c r="BM1238">
        <v>21.85</v>
      </c>
      <c r="BO1238">
        <f t="shared" si="1685"/>
        <v>1</v>
      </c>
      <c r="BP1238">
        <f t="shared" si="1685"/>
        <v>1</v>
      </c>
      <c r="BQ1238">
        <f t="shared" si="1685"/>
        <v>1</v>
      </c>
      <c r="BR1238">
        <f t="shared" si="1635"/>
        <v>860</v>
      </c>
      <c r="BS1238">
        <f t="shared" si="1648"/>
        <v>942</v>
      </c>
      <c r="BT1238">
        <f t="shared" si="1649"/>
        <v>1255</v>
      </c>
      <c r="BV1238">
        <f t="shared" si="1636"/>
        <v>0</v>
      </c>
      <c r="BW1238">
        <f t="shared" si="1637"/>
        <v>0</v>
      </c>
      <c r="BX1238">
        <f t="shared" si="1638"/>
        <v>0</v>
      </c>
      <c r="BY1238">
        <f t="shared" si="1716"/>
        <v>1</v>
      </c>
    </row>
    <row r="1239" spans="1:77" x14ac:dyDescent="0.25">
      <c r="A1239" t="str">
        <f t="shared" si="1639"/>
        <v>37021</v>
      </c>
      <c r="D1239">
        <v>3</v>
      </c>
      <c r="E1239">
        <v>70</v>
      </c>
      <c r="F1239">
        <v>40.5</v>
      </c>
      <c r="G1239">
        <v>21</v>
      </c>
      <c r="H1239">
        <v>21.5</v>
      </c>
      <c r="I1239">
        <v>0</v>
      </c>
      <c r="J1239">
        <v>26</v>
      </c>
      <c r="K1239">
        <v>30</v>
      </c>
      <c r="L1239">
        <v>48.1</v>
      </c>
      <c r="M1239" s="115">
        <f t="shared" si="1623"/>
        <v>6100</v>
      </c>
      <c r="N1239" s="7">
        <v>8907.2895892451361</v>
      </c>
      <c r="O1239" s="7">
        <v>9231.3217513746804</v>
      </c>
      <c r="P1239" s="7">
        <v>13537.56</v>
      </c>
      <c r="Q1239" s="121" t="s">
        <v>392</v>
      </c>
      <c r="R1239">
        <v>1</v>
      </c>
      <c r="S1239">
        <v>1</v>
      </c>
      <c r="T1239">
        <v>1</v>
      </c>
      <c r="U1239" t="e">
        <f t="shared" si="1624"/>
        <v>#VALUE!</v>
      </c>
      <c r="V1239">
        <f t="shared" si="1625"/>
        <v>4902</v>
      </c>
      <c r="W1239">
        <f t="shared" si="1626"/>
        <v>5080</v>
      </c>
      <c r="X1239">
        <f t="shared" si="1627"/>
        <v>7450</v>
      </c>
      <c r="Y1239" t="e">
        <f t="shared" si="1702"/>
        <v>#VALUE!</v>
      </c>
      <c r="Z1239">
        <f t="shared" si="1703"/>
        <v>843</v>
      </c>
      <c r="AA1239">
        <f t="shared" si="1704"/>
        <v>874</v>
      </c>
      <c r="AB1239" s="8">
        <f t="shared" si="1705"/>
        <v>1281</v>
      </c>
      <c r="AC1239" s="213" t="e">
        <f t="shared" si="1640"/>
        <v>#VALUE!</v>
      </c>
      <c r="AD1239" s="213">
        <f t="shared" si="1641"/>
        <v>3.884605675846732</v>
      </c>
      <c r="AE1239" s="213">
        <f t="shared" si="1642"/>
        <v>4.1722990454034079</v>
      </c>
      <c r="AF1239" s="213">
        <f t="shared" si="1643"/>
        <v>8.8929601316072784</v>
      </c>
      <c r="AG1239" s="167">
        <f t="shared" si="1628"/>
        <v>1.2760000000000001E-4</v>
      </c>
      <c r="AH1239" s="167">
        <f t="shared" si="1629"/>
        <v>1.7219</v>
      </c>
      <c r="AI1239" s="167">
        <f t="shared" si="1630"/>
        <v>4</v>
      </c>
      <c r="AJ1239" s="167">
        <f t="shared" si="1631"/>
        <v>5.1420100000000005E-4</v>
      </c>
      <c r="AK1239" s="115">
        <f t="shared" ref="AK1239:AM1239" si="1719">AK945*IF($G1239=10,1,IF($G1239=15,1,IF($G1239=20,1,(1-(($E1239-50)*0.005)))))</f>
        <v>1039.865440895968</v>
      </c>
      <c r="AL1239" s="7">
        <f t="shared" si="1719"/>
        <v>1077.6939906204714</v>
      </c>
      <c r="AM1239" s="7">
        <f t="shared" si="1719"/>
        <v>1580.4180000000001</v>
      </c>
      <c r="AN1239">
        <v>1</v>
      </c>
      <c r="AO1239">
        <v>1</v>
      </c>
      <c r="AP1239">
        <v>1</v>
      </c>
      <c r="AQ1239">
        <f t="shared" si="1633"/>
        <v>1171</v>
      </c>
      <c r="AR1239">
        <f t="shared" si="1633"/>
        <v>1214</v>
      </c>
      <c r="AS1239">
        <f t="shared" si="1688"/>
        <v>1780</v>
      </c>
      <c r="AT1239">
        <f t="shared" si="1707"/>
        <v>504</v>
      </c>
      <c r="AU1239">
        <f t="shared" si="1708"/>
        <v>522</v>
      </c>
      <c r="AV1239" s="8">
        <f t="shared" si="1709"/>
        <v>765</v>
      </c>
      <c r="AW1239" s="213">
        <f t="shared" si="1645"/>
        <v>1.405207371198778</v>
      </c>
      <c r="AX1239" s="213">
        <f t="shared" si="1646"/>
        <v>1.5060676456541999</v>
      </c>
      <c r="AY1239" s="213">
        <f t="shared" si="1647"/>
        <v>3.2058440891723312</v>
      </c>
      <c r="AZ1239" s="119">
        <f t="shared" si="1661"/>
        <v>1.9</v>
      </c>
      <c r="BA1239" s="1">
        <v>16.399999999999999</v>
      </c>
      <c r="BB1239">
        <v>17.7</v>
      </c>
      <c r="BC1239">
        <v>29.7</v>
      </c>
      <c r="BE1239">
        <v>7625</v>
      </c>
      <c r="BG1239" s="123">
        <f t="shared" si="1634"/>
        <v>0.8</v>
      </c>
      <c r="BJ1239">
        <v>0</v>
      </c>
      <c r="BK1239">
        <v>10</v>
      </c>
      <c r="BL1239">
        <v>10.9</v>
      </c>
      <c r="BM1239">
        <v>21.85</v>
      </c>
      <c r="BO1239">
        <f t="shared" si="1685"/>
        <v>1</v>
      </c>
      <c r="BP1239">
        <f t="shared" si="1685"/>
        <v>1</v>
      </c>
      <c r="BQ1239">
        <f t="shared" si="1685"/>
        <v>1</v>
      </c>
      <c r="BR1239">
        <f t="shared" si="1635"/>
        <v>1171</v>
      </c>
      <c r="BS1239">
        <f t="shared" si="1648"/>
        <v>1214</v>
      </c>
      <c r="BT1239">
        <f t="shared" si="1649"/>
        <v>1780</v>
      </c>
      <c r="BV1239">
        <f t="shared" si="1636"/>
        <v>0</v>
      </c>
      <c r="BW1239">
        <f t="shared" si="1637"/>
        <v>0</v>
      </c>
      <c r="BX1239">
        <f t="shared" si="1638"/>
        <v>0</v>
      </c>
      <c r="BY1239">
        <f t="shared" si="1716"/>
        <v>1</v>
      </c>
    </row>
    <row r="1240" spans="1:77" x14ac:dyDescent="0.25">
      <c r="A1240" t="str">
        <f t="shared" si="1639"/>
        <v>37010</v>
      </c>
      <c r="D1240">
        <v>3</v>
      </c>
      <c r="E1240">
        <v>70</v>
      </c>
      <c r="F1240">
        <v>40.5</v>
      </c>
      <c r="G1240">
        <v>10</v>
      </c>
      <c r="H1240">
        <v>11.5</v>
      </c>
      <c r="I1240">
        <v>0</v>
      </c>
      <c r="J1240">
        <v>26</v>
      </c>
      <c r="K1240">
        <v>30</v>
      </c>
      <c r="L1240">
        <v>47.8</v>
      </c>
      <c r="M1240" s="115">
        <f t="shared" si="1623"/>
        <v>2920.5</v>
      </c>
      <c r="N1240" s="7">
        <v>4178.1784000000007</v>
      </c>
      <c r="O1240" s="7">
        <v>4608.2849999999999</v>
      </c>
      <c r="P1240" s="7">
        <v>6144.38</v>
      </c>
      <c r="Q1240" s="121" t="s">
        <v>392</v>
      </c>
      <c r="R1240">
        <v>1</v>
      </c>
      <c r="S1240">
        <v>1</v>
      </c>
      <c r="T1240">
        <v>1</v>
      </c>
      <c r="U1240" t="e">
        <f t="shared" si="1624"/>
        <v>#VALUE!</v>
      </c>
      <c r="V1240">
        <f t="shared" si="1625"/>
        <v>2299</v>
      </c>
      <c r="W1240">
        <f t="shared" si="1626"/>
        <v>2536</v>
      </c>
      <c r="X1240">
        <f t="shared" si="1627"/>
        <v>3381</v>
      </c>
      <c r="Y1240" t="e">
        <f t="shared" si="1702"/>
        <v>#VALUE!</v>
      </c>
      <c r="Z1240">
        <f t="shared" si="1703"/>
        <v>395</v>
      </c>
      <c r="AA1240">
        <f t="shared" si="1704"/>
        <v>436</v>
      </c>
      <c r="AB1240" s="8">
        <f t="shared" si="1705"/>
        <v>582</v>
      </c>
      <c r="AC1240" s="213" t="e">
        <f t="shared" si="1640"/>
        <v>#VALUE!</v>
      </c>
      <c r="AD1240" s="213">
        <f t="shared" si="1641"/>
        <v>0.69975054339475462</v>
      </c>
      <c r="AE1240" s="213">
        <f t="shared" si="1642"/>
        <v>0.84820279965796141</v>
      </c>
      <c r="AF1240" s="213">
        <f t="shared" si="1643"/>
        <v>1.4898319348968745</v>
      </c>
      <c r="AG1240" s="167">
        <f t="shared" si="1628"/>
        <v>3.969E-4</v>
      </c>
      <c r="AH1240" s="167">
        <f t="shared" si="1629"/>
        <v>1.7345999999999999</v>
      </c>
      <c r="AI1240" s="167">
        <f t="shared" si="1630"/>
        <v>2</v>
      </c>
      <c r="AJ1240" s="167">
        <f t="shared" si="1631"/>
        <v>3.6734700000000002E-4</v>
      </c>
      <c r="AK1240" s="115">
        <f t="shared" ref="AK1240:AM1240" si="1720">AK946*IF($G1240=10,1,IF($G1240=15,1,IF($G1240=20,1,(1-(($E1240-50)*0.005)))))</f>
        <v>579.25120000000004</v>
      </c>
      <c r="AL1240" s="7">
        <f t="shared" si="1720"/>
        <v>638.88</v>
      </c>
      <c r="AM1240" s="7">
        <f t="shared" si="1720"/>
        <v>851.84</v>
      </c>
      <c r="AN1240">
        <v>1</v>
      </c>
      <c r="AO1240">
        <v>1</v>
      </c>
      <c r="AP1240">
        <v>1</v>
      </c>
      <c r="AQ1240">
        <f t="shared" si="1633"/>
        <v>652</v>
      </c>
      <c r="AR1240">
        <f t="shared" si="1633"/>
        <v>719</v>
      </c>
      <c r="AS1240">
        <f t="shared" si="1688"/>
        <v>959</v>
      </c>
      <c r="AT1240">
        <f t="shared" si="1707"/>
        <v>280</v>
      </c>
      <c r="AU1240">
        <f t="shared" si="1708"/>
        <v>309</v>
      </c>
      <c r="AV1240" s="8">
        <f t="shared" si="1709"/>
        <v>412</v>
      </c>
      <c r="AW1240" s="213">
        <f t="shared" si="1645"/>
        <v>0.35824681808286124</v>
      </c>
      <c r="AX1240" s="213">
        <f t="shared" si="1646"/>
        <v>0.43390827463202719</v>
      </c>
      <c r="AY1240" s="213">
        <f t="shared" si="1647"/>
        <v>0.75960798601298951</v>
      </c>
      <c r="AZ1240" s="119">
        <f t="shared" si="1661"/>
        <v>0.5</v>
      </c>
      <c r="BA1240" s="1">
        <v>16.2</v>
      </c>
      <c r="BB1240">
        <v>18.600000000000001</v>
      </c>
      <c r="BC1240">
        <v>31.4</v>
      </c>
      <c r="BE1240">
        <v>3245</v>
      </c>
      <c r="BG1240" s="123">
        <f t="shared" si="1634"/>
        <v>0.9</v>
      </c>
      <c r="BJ1240">
        <v>0</v>
      </c>
      <c r="BK1240">
        <v>10.199999999999999</v>
      </c>
      <c r="BL1240">
        <v>11.9</v>
      </c>
      <c r="BM1240">
        <v>21.85</v>
      </c>
      <c r="BO1240">
        <f t="shared" si="1685"/>
        <v>1</v>
      </c>
      <c r="BP1240">
        <f t="shared" si="1685"/>
        <v>1</v>
      </c>
      <c r="BQ1240">
        <f t="shared" si="1685"/>
        <v>1</v>
      </c>
      <c r="BR1240">
        <f t="shared" si="1635"/>
        <v>652</v>
      </c>
      <c r="BS1240">
        <f t="shared" si="1648"/>
        <v>719</v>
      </c>
      <c r="BT1240">
        <f t="shared" si="1649"/>
        <v>959</v>
      </c>
      <c r="BV1240">
        <f t="shared" si="1636"/>
        <v>0</v>
      </c>
      <c r="BW1240">
        <f t="shared" si="1637"/>
        <v>0</v>
      </c>
      <c r="BX1240">
        <f t="shared" si="1638"/>
        <v>0</v>
      </c>
      <c r="BY1240">
        <f t="shared" si="1716"/>
        <v>1</v>
      </c>
    </row>
    <row r="1241" spans="1:77" x14ac:dyDescent="0.25">
      <c r="A1241" t="str">
        <f t="shared" si="1639"/>
        <v>37011</v>
      </c>
      <c r="D1241">
        <v>3</v>
      </c>
      <c r="E1241">
        <v>70</v>
      </c>
      <c r="F1241">
        <v>40.5</v>
      </c>
      <c r="G1241">
        <v>11</v>
      </c>
      <c r="H1241">
        <v>11.5</v>
      </c>
      <c r="I1241">
        <v>0</v>
      </c>
      <c r="J1241">
        <v>26</v>
      </c>
      <c r="K1241">
        <v>30</v>
      </c>
      <c r="L1241">
        <v>47.8</v>
      </c>
      <c r="M1241" s="115">
        <f t="shared" si="1623"/>
        <v>2811.1200000000003</v>
      </c>
      <c r="N1241" s="7">
        <v>5669.0920000000006</v>
      </c>
      <c r="O1241" s="7">
        <v>6252.6749999999993</v>
      </c>
      <c r="P1241" s="7">
        <v>8336.9</v>
      </c>
      <c r="Q1241" s="121" t="s">
        <v>392</v>
      </c>
      <c r="R1241">
        <v>1</v>
      </c>
      <c r="S1241">
        <v>1</v>
      </c>
      <c r="T1241">
        <v>1</v>
      </c>
      <c r="U1241" t="e">
        <f t="shared" si="1624"/>
        <v>#VALUE!</v>
      </c>
      <c r="V1241">
        <f t="shared" si="1625"/>
        <v>3120</v>
      </c>
      <c r="W1241">
        <f t="shared" si="1626"/>
        <v>3441</v>
      </c>
      <c r="X1241">
        <f t="shared" si="1627"/>
        <v>4588</v>
      </c>
      <c r="Y1241" t="e">
        <f t="shared" si="1702"/>
        <v>#VALUE!</v>
      </c>
      <c r="Z1241">
        <f t="shared" si="1703"/>
        <v>537</v>
      </c>
      <c r="AA1241">
        <f t="shared" si="1704"/>
        <v>592</v>
      </c>
      <c r="AB1241" s="8">
        <f t="shared" si="1705"/>
        <v>789</v>
      </c>
      <c r="AC1241" s="213" t="e">
        <f t="shared" si="1640"/>
        <v>#VALUE!</v>
      </c>
      <c r="AD1241" s="213">
        <f t="shared" si="1641"/>
        <v>2.0933342377877016</v>
      </c>
      <c r="AE1241" s="213">
        <f t="shared" si="1642"/>
        <v>2.5294910626109828</v>
      </c>
      <c r="AF1241" s="213">
        <f t="shared" si="1643"/>
        <v>4.4204405021128901</v>
      </c>
      <c r="AG1241" s="167">
        <f t="shared" si="1628"/>
        <v>3.969E-4</v>
      </c>
      <c r="AH1241" s="167">
        <f t="shared" si="1629"/>
        <v>1.7345999999999999</v>
      </c>
      <c r="AI1241" s="167">
        <f t="shared" si="1630"/>
        <v>4</v>
      </c>
      <c r="AJ1241" s="167">
        <f t="shared" si="1631"/>
        <v>5.7428799999999995E-4</v>
      </c>
      <c r="AK1241" s="115">
        <f t="shared" ref="AK1241:AM1241" si="1721">AK947*IF($G1241=10,1,IF($G1241=15,1,IF($G1241=20,1,(1-(($E1241-50)*0.005)))))</f>
        <v>854.56008000000008</v>
      </c>
      <c r="AL1241" s="7">
        <f t="shared" si="1721"/>
        <v>942.52949999999987</v>
      </c>
      <c r="AM1241" s="7">
        <f t="shared" si="1721"/>
        <v>1256.7059999999999</v>
      </c>
      <c r="AN1241">
        <v>1</v>
      </c>
      <c r="AO1241">
        <v>1</v>
      </c>
      <c r="AP1241">
        <v>1</v>
      </c>
      <c r="AQ1241">
        <f t="shared" si="1633"/>
        <v>962</v>
      </c>
      <c r="AR1241">
        <f t="shared" si="1633"/>
        <v>1061</v>
      </c>
      <c r="AS1241">
        <f t="shared" si="1688"/>
        <v>1415</v>
      </c>
      <c r="AT1241">
        <f t="shared" si="1707"/>
        <v>414</v>
      </c>
      <c r="AU1241">
        <f t="shared" si="1708"/>
        <v>456</v>
      </c>
      <c r="AV1241" s="8">
        <f t="shared" si="1709"/>
        <v>608</v>
      </c>
      <c r="AW1241" s="213">
        <f t="shared" si="1645"/>
        <v>1.264185305501947</v>
      </c>
      <c r="AX1241" s="213">
        <f t="shared" si="1646"/>
        <v>1.524496046950671</v>
      </c>
      <c r="AY1241" s="213">
        <f t="shared" si="1647"/>
        <v>2.6639238627410866</v>
      </c>
      <c r="AZ1241" s="119">
        <f t="shared" si="1661"/>
        <v>0.9</v>
      </c>
      <c r="BA1241" s="1">
        <v>16.2</v>
      </c>
      <c r="BB1241">
        <v>18.600000000000001</v>
      </c>
      <c r="BC1241">
        <v>31.4</v>
      </c>
      <c r="BE1241">
        <v>4134</v>
      </c>
      <c r="BG1241" s="123">
        <f t="shared" si="1634"/>
        <v>0.68</v>
      </c>
      <c r="BJ1241">
        <v>0</v>
      </c>
      <c r="BK1241">
        <v>10.199999999999999</v>
      </c>
      <c r="BL1241">
        <v>11.9</v>
      </c>
      <c r="BM1241">
        <v>21.85</v>
      </c>
      <c r="BO1241">
        <f t="shared" si="1685"/>
        <v>1</v>
      </c>
      <c r="BP1241">
        <f t="shared" si="1685"/>
        <v>1</v>
      </c>
      <c r="BQ1241">
        <f t="shared" si="1685"/>
        <v>1</v>
      </c>
      <c r="BR1241">
        <f t="shared" si="1635"/>
        <v>962</v>
      </c>
      <c r="BS1241">
        <f t="shared" si="1648"/>
        <v>1061</v>
      </c>
      <c r="BT1241">
        <f t="shared" si="1649"/>
        <v>1415</v>
      </c>
      <c r="BV1241">
        <f t="shared" si="1636"/>
        <v>0</v>
      </c>
      <c r="BW1241">
        <f t="shared" si="1637"/>
        <v>0</v>
      </c>
      <c r="BX1241">
        <f t="shared" si="1638"/>
        <v>0</v>
      </c>
      <c r="BY1241">
        <f t="shared" si="1716"/>
        <v>1</v>
      </c>
    </row>
    <row r="1242" spans="1:77" x14ac:dyDescent="0.25">
      <c r="A1242" t="str">
        <f t="shared" si="1639"/>
        <v>37015</v>
      </c>
      <c r="D1242">
        <v>3</v>
      </c>
      <c r="E1242">
        <v>70</v>
      </c>
      <c r="F1242">
        <v>40.5</v>
      </c>
      <c r="G1242">
        <v>15</v>
      </c>
      <c r="H1242">
        <v>16.5</v>
      </c>
      <c r="I1242">
        <v>0</v>
      </c>
      <c r="J1242">
        <v>26</v>
      </c>
      <c r="K1242">
        <v>30</v>
      </c>
      <c r="L1242">
        <v>48.1</v>
      </c>
      <c r="M1242" s="115">
        <f t="shared" si="1623"/>
        <v>4101.6000000000004</v>
      </c>
      <c r="N1242" s="7">
        <v>4942.1733310961072</v>
      </c>
      <c r="O1242" s="7">
        <v>5121.9619484404784</v>
      </c>
      <c r="P1242" s="7">
        <v>7511.2599999999993</v>
      </c>
      <c r="Q1242" s="121" t="s">
        <v>392</v>
      </c>
      <c r="R1242">
        <v>1</v>
      </c>
      <c r="S1242">
        <v>1</v>
      </c>
      <c r="T1242">
        <v>1</v>
      </c>
      <c r="U1242" t="e">
        <f t="shared" si="1624"/>
        <v>#VALUE!</v>
      </c>
      <c r="V1242">
        <f t="shared" si="1625"/>
        <v>2720</v>
      </c>
      <c r="W1242">
        <f t="shared" si="1626"/>
        <v>2819</v>
      </c>
      <c r="X1242">
        <f t="shared" si="1627"/>
        <v>4134</v>
      </c>
      <c r="Y1242" t="e">
        <f t="shared" si="1702"/>
        <v>#VALUE!</v>
      </c>
      <c r="Z1242">
        <f t="shared" si="1703"/>
        <v>468</v>
      </c>
      <c r="AA1242">
        <f t="shared" si="1704"/>
        <v>485</v>
      </c>
      <c r="AB1242" s="8">
        <f t="shared" si="1705"/>
        <v>711</v>
      </c>
      <c r="AC1242" s="213" t="e">
        <f t="shared" si="1640"/>
        <v>#VALUE!</v>
      </c>
      <c r="AD1242" s="213">
        <f t="shared" si="1641"/>
        <v>1.0823871980623967</v>
      </c>
      <c r="AE1242" s="213">
        <f t="shared" si="1642"/>
        <v>1.1614915818078331</v>
      </c>
      <c r="AF1242" s="213">
        <f t="shared" si="1643"/>
        <v>2.4752952528096794</v>
      </c>
      <c r="AG1242" s="167">
        <f t="shared" si="1628"/>
        <v>2.0829999999999999E-4</v>
      </c>
      <c r="AH1242" s="167">
        <f t="shared" si="1629"/>
        <v>1.724</v>
      </c>
      <c r="AI1242" s="167">
        <f t="shared" si="1630"/>
        <v>2</v>
      </c>
      <c r="AJ1242" s="167">
        <f t="shared" si="1631"/>
        <v>4.6182900000000003E-4</v>
      </c>
      <c r="AK1242" s="115">
        <f t="shared" ref="AK1242:AM1242" si="1722">AK948*IF($G1242=10,1,IF($G1242=15,1,IF($G1242=20,1,(1-(($E1242-50)*0.005)))))</f>
        <v>653.91552727192982</v>
      </c>
      <c r="AL1242" s="7">
        <f t="shared" si="1722"/>
        <v>677.70396216321694</v>
      </c>
      <c r="AM1242" s="7">
        <f t="shared" si="1722"/>
        <v>993.84</v>
      </c>
      <c r="AN1242">
        <v>1</v>
      </c>
      <c r="AO1242">
        <v>1</v>
      </c>
      <c r="AP1242">
        <v>1</v>
      </c>
      <c r="AQ1242">
        <f t="shared" si="1633"/>
        <v>736</v>
      </c>
      <c r="AR1242">
        <f t="shared" si="1633"/>
        <v>763</v>
      </c>
      <c r="AS1242">
        <f t="shared" si="1688"/>
        <v>1119</v>
      </c>
      <c r="AT1242">
        <f t="shared" si="1707"/>
        <v>316</v>
      </c>
      <c r="AU1242">
        <f t="shared" si="1708"/>
        <v>328</v>
      </c>
      <c r="AV1242" s="8">
        <f t="shared" si="1709"/>
        <v>481</v>
      </c>
      <c r="AW1242" s="213">
        <f t="shared" si="1645"/>
        <v>0.49822999224583747</v>
      </c>
      <c r="AX1242" s="213">
        <f t="shared" si="1646"/>
        <v>0.53627833487334409</v>
      </c>
      <c r="AY1242" s="213">
        <f t="shared" si="1647"/>
        <v>1.1426300176014863</v>
      </c>
      <c r="AZ1242" s="119">
        <f t="shared" si="1661"/>
        <v>0.7</v>
      </c>
      <c r="BA1242" s="1">
        <v>16.399999999999999</v>
      </c>
      <c r="BB1242">
        <v>17.7</v>
      </c>
      <c r="BC1242">
        <v>29.7</v>
      </c>
      <c r="BE1242">
        <v>5127</v>
      </c>
      <c r="BG1242" s="123">
        <f t="shared" si="1634"/>
        <v>0.8</v>
      </c>
      <c r="BJ1242">
        <v>0</v>
      </c>
      <c r="BK1242">
        <v>10</v>
      </c>
      <c r="BL1242">
        <v>10.9</v>
      </c>
      <c r="BM1242">
        <v>21.85</v>
      </c>
      <c r="BO1242">
        <f t="shared" si="1685"/>
        <v>1</v>
      </c>
      <c r="BP1242">
        <f t="shared" si="1685"/>
        <v>1</v>
      </c>
      <c r="BQ1242">
        <f t="shared" si="1685"/>
        <v>1</v>
      </c>
      <c r="BR1242">
        <f t="shared" si="1635"/>
        <v>736</v>
      </c>
      <c r="BS1242">
        <f t="shared" si="1648"/>
        <v>763</v>
      </c>
      <c r="BT1242">
        <f t="shared" si="1649"/>
        <v>1119</v>
      </c>
      <c r="BV1242">
        <f t="shared" si="1636"/>
        <v>0</v>
      </c>
      <c r="BW1242">
        <f t="shared" si="1637"/>
        <v>0</v>
      </c>
      <c r="BX1242">
        <f t="shared" si="1638"/>
        <v>0</v>
      </c>
      <c r="BY1242">
        <f t="shared" si="1716"/>
        <v>1</v>
      </c>
    </row>
    <row r="1243" spans="1:77" x14ac:dyDescent="0.25">
      <c r="A1243" t="str">
        <f t="shared" si="1639"/>
        <v>37016</v>
      </c>
      <c r="D1243">
        <v>3</v>
      </c>
      <c r="E1243">
        <v>70</v>
      </c>
      <c r="F1243">
        <v>40.5</v>
      </c>
      <c r="G1243">
        <v>16</v>
      </c>
      <c r="H1243">
        <v>16.5</v>
      </c>
      <c r="I1243">
        <v>0</v>
      </c>
      <c r="J1243">
        <v>26</v>
      </c>
      <c r="K1243">
        <v>30</v>
      </c>
      <c r="L1243">
        <v>48.1</v>
      </c>
      <c r="M1243" s="115">
        <f t="shared" si="1623"/>
        <v>3995.6800000000003</v>
      </c>
      <c r="N1243" s="7">
        <v>7342.4691534710291</v>
      </c>
      <c r="O1243" s="7">
        <v>7609.5768181679023</v>
      </c>
      <c r="P1243" s="7">
        <v>11159.300000000001</v>
      </c>
      <c r="Q1243" s="121" t="s">
        <v>392</v>
      </c>
      <c r="R1243">
        <v>1</v>
      </c>
      <c r="S1243">
        <v>1</v>
      </c>
      <c r="T1243">
        <v>1</v>
      </c>
      <c r="U1243" t="e">
        <f t="shared" si="1624"/>
        <v>#VALUE!</v>
      </c>
      <c r="V1243">
        <f t="shared" si="1625"/>
        <v>4041</v>
      </c>
      <c r="W1243">
        <f t="shared" si="1626"/>
        <v>4188</v>
      </c>
      <c r="X1243">
        <f t="shared" si="1627"/>
        <v>6141</v>
      </c>
      <c r="Y1243" t="e">
        <f t="shared" si="1702"/>
        <v>#VALUE!</v>
      </c>
      <c r="Z1243">
        <f t="shared" si="1703"/>
        <v>695</v>
      </c>
      <c r="AA1243">
        <f t="shared" si="1704"/>
        <v>720</v>
      </c>
      <c r="AB1243" s="8">
        <f t="shared" si="1705"/>
        <v>1056</v>
      </c>
      <c r="AC1243" s="213" t="e">
        <f t="shared" si="1640"/>
        <v>#VALUE!</v>
      </c>
      <c r="AD1243" s="213">
        <f t="shared" si="1641"/>
        <v>6.9532750003774302</v>
      </c>
      <c r="AE1243" s="213">
        <f t="shared" si="1642"/>
        <v>7.4587546524162809</v>
      </c>
      <c r="AF1243" s="213">
        <f t="shared" si="1643"/>
        <v>15.961986865770699</v>
      </c>
      <c r="AG1243" s="167">
        <f t="shared" si="1628"/>
        <v>2.0829999999999999E-4</v>
      </c>
      <c r="AH1243" s="167">
        <f t="shared" si="1629"/>
        <v>1.724</v>
      </c>
      <c r="AI1243" s="167">
        <f t="shared" si="1630"/>
        <v>4</v>
      </c>
      <c r="AJ1243" s="167">
        <f t="shared" si="1631"/>
        <v>1.392796E-3</v>
      </c>
      <c r="AK1243" s="115">
        <f t="shared" ref="AK1243:AM1243" si="1723">AK949*IF($G1243=10,1,IF($G1243=15,1,IF($G1243=20,1,(1-(($E1243-50)*0.005)))))</f>
        <v>961.98301200185654</v>
      </c>
      <c r="AL1243" s="7">
        <f t="shared" si="1723"/>
        <v>996.97846522652674</v>
      </c>
      <c r="AM1243" s="7">
        <f t="shared" si="1723"/>
        <v>1462.05</v>
      </c>
      <c r="AN1243">
        <v>1</v>
      </c>
      <c r="AO1243">
        <v>1</v>
      </c>
      <c r="AP1243">
        <v>1</v>
      </c>
      <c r="AQ1243">
        <f t="shared" si="1633"/>
        <v>1083</v>
      </c>
      <c r="AR1243">
        <f t="shared" si="1633"/>
        <v>1123</v>
      </c>
      <c r="AS1243">
        <f t="shared" si="1688"/>
        <v>1647</v>
      </c>
      <c r="AT1243">
        <f t="shared" si="1707"/>
        <v>466</v>
      </c>
      <c r="AU1243">
        <f t="shared" si="1708"/>
        <v>483</v>
      </c>
      <c r="AV1243" s="8">
        <f t="shared" si="1709"/>
        <v>708</v>
      </c>
      <c r="AW1243" s="213">
        <f t="shared" si="1645"/>
        <v>3.1449113300557077</v>
      </c>
      <c r="AX1243" s="213">
        <f t="shared" si="1646"/>
        <v>3.3766417351891933</v>
      </c>
      <c r="AY1243" s="213">
        <f t="shared" si="1647"/>
        <v>7.2139228572637313</v>
      </c>
      <c r="AZ1243" s="119">
        <f t="shared" si="1661"/>
        <v>1.4</v>
      </c>
      <c r="BA1243" s="1">
        <v>16.399999999999999</v>
      </c>
      <c r="BB1243">
        <v>17.7</v>
      </c>
      <c r="BC1243">
        <v>29.7</v>
      </c>
      <c r="BE1243">
        <v>5876</v>
      </c>
      <c r="BG1243" s="123">
        <f t="shared" si="1634"/>
        <v>0.68</v>
      </c>
      <c r="BJ1243">
        <v>0</v>
      </c>
      <c r="BK1243">
        <v>10</v>
      </c>
      <c r="BL1243">
        <v>10.9</v>
      </c>
      <c r="BM1243">
        <v>21.85</v>
      </c>
      <c r="BO1243">
        <f t="shared" si="1685"/>
        <v>1</v>
      </c>
      <c r="BP1243">
        <f t="shared" si="1685"/>
        <v>1</v>
      </c>
      <c r="BQ1243">
        <f t="shared" si="1685"/>
        <v>1</v>
      </c>
      <c r="BR1243">
        <f t="shared" si="1635"/>
        <v>1083</v>
      </c>
      <c r="BS1243">
        <f t="shared" si="1648"/>
        <v>1123</v>
      </c>
      <c r="BT1243">
        <f t="shared" si="1649"/>
        <v>1647</v>
      </c>
      <c r="BV1243">
        <f t="shared" si="1636"/>
        <v>0</v>
      </c>
      <c r="BW1243">
        <f t="shared" si="1637"/>
        <v>0</v>
      </c>
      <c r="BX1243">
        <f t="shared" si="1638"/>
        <v>0</v>
      </c>
      <c r="BY1243">
        <f t="shared" si="1716"/>
        <v>1</v>
      </c>
    </row>
    <row r="1244" spans="1:77" x14ac:dyDescent="0.25">
      <c r="A1244" t="str">
        <f t="shared" si="1639"/>
        <v>37020</v>
      </c>
      <c r="D1244">
        <v>3</v>
      </c>
      <c r="E1244">
        <v>70</v>
      </c>
      <c r="F1244">
        <v>40.5</v>
      </c>
      <c r="G1244">
        <v>20</v>
      </c>
      <c r="H1244">
        <v>21.5</v>
      </c>
      <c r="I1244">
        <v>0</v>
      </c>
      <c r="J1244">
        <v>26</v>
      </c>
      <c r="K1244">
        <v>30</v>
      </c>
      <c r="L1244">
        <v>48.1</v>
      </c>
      <c r="M1244" s="115">
        <f t="shared" ref="M1244:M1307" si="1724">IF($N1244-($BE1244*$BG1244)&gt;100,$BE1244*$BG1244,$N1244-95)</f>
        <v>5726.4000000000005</v>
      </c>
      <c r="N1244" s="7">
        <v>6444.5232000000005</v>
      </c>
      <c r="O1244" s="7">
        <v>7107.93</v>
      </c>
      <c r="P1244" s="7">
        <v>9477.24</v>
      </c>
      <c r="Q1244" s="121" t="s">
        <v>392</v>
      </c>
      <c r="R1244">
        <v>1</v>
      </c>
      <c r="S1244">
        <v>1</v>
      </c>
      <c r="T1244">
        <v>1</v>
      </c>
      <c r="U1244" t="e">
        <f t="shared" ref="U1244:U1307" si="1725">ROUND(M1244*POWER(CF_heat,Q1244),0)</f>
        <v>#VALUE!</v>
      </c>
      <c r="V1244">
        <f t="shared" ref="V1244:V1307" si="1726">ROUND(N1244*POWER(CF_heat,R1244),0)</f>
        <v>3547</v>
      </c>
      <c r="W1244">
        <f t="shared" ref="W1244:W1307" si="1727">ROUND(O1244*POWER(CF_heat,S1244),0)</f>
        <v>3912</v>
      </c>
      <c r="X1244">
        <f t="shared" ref="X1244:X1307" si="1728">ROUND(P1244*POWER(CF_heat,T1244),0)</f>
        <v>5216</v>
      </c>
      <c r="Y1244" t="e">
        <f t="shared" si="1702"/>
        <v>#VALUE!</v>
      </c>
      <c r="Z1244">
        <f t="shared" si="1703"/>
        <v>610</v>
      </c>
      <c r="AA1244">
        <f t="shared" si="1704"/>
        <v>673</v>
      </c>
      <c r="AB1244" s="8">
        <f t="shared" si="1705"/>
        <v>897</v>
      </c>
      <c r="AC1244" s="213" t="e">
        <f t="shared" si="1640"/>
        <v>#VALUE!</v>
      </c>
      <c r="AD1244" s="213">
        <f t="shared" si="1641"/>
        <v>1.4602864133458</v>
      </c>
      <c r="AE1244" s="213">
        <f t="shared" si="1642"/>
        <v>1.7746419320129523</v>
      </c>
      <c r="AF1244" s="213">
        <f t="shared" si="1643"/>
        <v>3.1385275457849224</v>
      </c>
      <c r="AG1244" s="167">
        <f t="shared" ref="AG1244:AG1307" si="1729">IF($G1244=$CO$103,CP$103,IF($G1244=$CO$104,CP$104,IF($G1244=$CO$105,CP$105,IF($G1244=$CO$107,CP$107,IF($G1244=$CO$108,CP$108,IF($G1244=$CO$109,CP$109,IF($G1244=$CO$111,CP$111,IF($G1244=$CO$112,CP$112,IF($G1244=$CO$113,CP$113,IF($G1244=$CO$115,CP$115,IF($G1244=$CO$116,CP$116,IF($G1244=$CO$117,CP$117,IF($G1244=$CO$119,CP$119,IF($G1244=$CO$120,CP$120,))))))))))))))</f>
        <v>1.2760000000000001E-4</v>
      </c>
      <c r="AH1244" s="167">
        <f t="shared" ref="AH1244:AH1307" si="1730">IF($G1244=$CO$103,CQ$103,IF($G1244=$CO$104,CQ$104,IF($G1244=$CO$105,CQ$105,IF($G1244=$CO$107,CQ$107,IF($G1244=$CO$108,CQ$108,IF($G1244=$CO$109,CQ$109,IF($G1244=$CO$111,CQ$111,IF($G1244=$CO$112,CQ$112,IF($G1244=$CO$113,CQ$113,IF($G1244=$CO$115,CQ$115,IF($G1244=$CO$116,CQ$116,IF($G1244=$CO$117,CQ$117,IF($G1244=$CO$119,CQ$119,IF($G1244=$CO$120,CQ$120,))))))))))))))</f>
        <v>1.7219</v>
      </c>
      <c r="AI1244" s="167">
        <f t="shared" ref="AI1244:AI1307" si="1731">IF($G1244=$CO$103,CR$103,IF($G1244=$CO$104,CR$104,IF($G1244=$CO$105,CR$105,IF($G1244=$CO$107,CR$107,IF($G1244=$CO$108,CR$108,IF($G1244=$CO$109,CR$109,IF($G1244=$CO$111,CR$111,IF($G1244=$CO$112,CR$112,IF($G1244=$CO$113,CR$113,IF($G1244=$CO$115,CR$115,IF($G1244=$CO$116,CR$116,IF($G1244=$CO$117,CR$117,IF($G1244=$CO$119,CR$119,IF($G1244=$CO$120,CR$120,))))))))))))))</f>
        <v>2</v>
      </c>
      <c r="AJ1244" s="167">
        <f t="shared" ref="AJ1244:AJ1307" si="1732">IF($G1244=$CO$103,CS$103,IF($G1244=$CO$104,CS$104,IF($G1244=$CO$105,CS$105,IF($G1244=$CO$107,CS$107,IF($G1244=$CO$108,CS$108,IF($G1244=$CO$109,CS$109,IF($G1244=$CO$111,CS$111,IF($G1244=$CO$112,CS$112,IF($G1244=$CO$113,CS$113,IF($G1244=$CO$115,CS$115,IF($G1244=$CO$116,CS$116,IF($G1244=$CO$117,CS$117,IF($G1244=$CO$119,CS$119,IF($G1244=$CO$120,CS$120,))))))))))))))</f>
        <v>3.76611E-4</v>
      </c>
      <c r="AK1244" s="115">
        <f t="shared" ref="AK1244:AM1244" si="1733">AK950*IF($G1244=10,1,IF($G1244=15,1,IF($G1244=20,1,(1-(($E1244-50)*0.005)))))</f>
        <v>768.42720000000008</v>
      </c>
      <c r="AL1244" s="7">
        <f t="shared" si="1733"/>
        <v>847.53</v>
      </c>
      <c r="AM1244" s="7">
        <f t="shared" si="1733"/>
        <v>1130.04</v>
      </c>
      <c r="AN1244">
        <v>1</v>
      </c>
      <c r="AO1244">
        <v>1</v>
      </c>
      <c r="AP1244">
        <v>1</v>
      </c>
      <c r="AQ1244">
        <f t="shared" ref="AQ1244:AR1307" si="1734">ROUND(AK1244*POWER(CF_cool,AN1244),0)</f>
        <v>865</v>
      </c>
      <c r="AR1244">
        <f t="shared" si="1734"/>
        <v>954</v>
      </c>
      <c r="AS1244">
        <f t="shared" si="1688"/>
        <v>1273</v>
      </c>
      <c r="AT1244">
        <f t="shared" si="1707"/>
        <v>372</v>
      </c>
      <c r="AU1244">
        <f t="shared" si="1708"/>
        <v>410</v>
      </c>
      <c r="AV1244" s="8">
        <f t="shared" si="1709"/>
        <v>547</v>
      </c>
      <c r="AW1244" s="213">
        <f t="shared" si="1645"/>
        <v>0.54784815869738657</v>
      </c>
      <c r="AX1244" s="213">
        <f t="shared" si="1646"/>
        <v>0.66428803783360069</v>
      </c>
      <c r="AY1244" s="213">
        <f t="shared" si="1647"/>
        <v>1.1763815159228097</v>
      </c>
      <c r="AZ1244" s="119">
        <f t="shared" si="1661"/>
        <v>0.9</v>
      </c>
      <c r="BA1244" s="1">
        <v>16.399999999999999</v>
      </c>
      <c r="BB1244">
        <v>17.7</v>
      </c>
      <c r="BC1244">
        <v>29.7</v>
      </c>
      <c r="BE1244">
        <v>7158</v>
      </c>
      <c r="BG1244" s="123">
        <f t="shared" ref="BG1244:BG1307" si="1735">IF(G1244=10,0.9,IF(G1244=11,0.68,IF(G1244=15,0.8,IF(G1244=16,0.68,IF(G1244=20,0.8,IF(G1244=21,0.8))))))</f>
        <v>0.8</v>
      </c>
      <c r="BJ1244">
        <v>0</v>
      </c>
      <c r="BK1244">
        <v>10</v>
      </c>
      <c r="BL1244">
        <v>10.9</v>
      </c>
      <c r="BM1244">
        <v>21.85</v>
      </c>
      <c r="BO1244">
        <f t="shared" si="1685"/>
        <v>1</v>
      </c>
      <c r="BP1244">
        <f t="shared" si="1685"/>
        <v>1</v>
      </c>
      <c r="BQ1244">
        <f t="shared" si="1685"/>
        <v>1</v>
      </c>
      <c r="BR1244">
        <f t="shared" ref="BR1244:BR1307" si="1736">AQ1244/BO1244</f>
        <v>865</v>
      </c>
      <c r="BS1244">
        <f t="shared" si="1648"/>
        <v>954</v>
      </c>
      <c r="BT1244">
        <f t="shared" si="1649"/>
        <v>1273</v>
      </c>
      <c r="BV1244">
        <f t="shared" ref="BV1244:BV1307" si="1737">BR1244-AQ1244</f>
        <v>0</v>
      </c>
      <c r="BW1244">
        <f t="shared" ref="BW1244:BW1307" si="1738">BS1244-AR1244</f>
        <v>0</v>
      </c>
      <c r="BX1244">
        <f t="shared" ref="BX1244:BX1307" si="1739">BT1244-AS1244</f>
        <v>0</v>
      </c>
      <c r="BY1244">
        <f t="shared" si="1716"/>
        <v>1</v>
      </c>
    </row>
    <row r="1245" spans="1:77" x14ac:dyDescent="0.25">
      <c r="A1245" t="str">
        <f t="shared" ref="A1245:A1308" si="1740">CONCATENATE(D1245,E1245,G1245)</f>
        <v>37021</v>
      </c>
      <c r="D1245">
        <v>3</v>
      </c>
      <c r="E1245">
        <v>70</v>
      </c>
      <c r="F1245">
        <v>40.5</v>
      </c>
      <c r="G1245">
        <v>21</v>
      </c>
      <c r="H1245">
        <v>21.5</v>
      </c>
      <c r="I1245">
        <v>0</v>
      </c>
      <c r="J1245">
        <v>26</v>
      </c>
      <c r="K1245">
        <v>30</v>
      </c>
      <c r="L1245">
        <v>48.1</v>
      </c>
      <c r="M1245" s="115">
        <f t="shared" si="1724"/>
        <v>6608</v>
      </c>
      <c r="N1245" s="7">
        <v>9234.8263652613623</v>
      </c>
      <c r="O1245" s="7">
        <v>9570.7750567366256</v>
      </c>
      <c r="P1245" s="7">
        <v>14035.359999999999</v>
      </c>
      <c r="Q1245" s="121" t="s">
        <v>392</v>
      </c>
      <c r="R1245">
        <v>1</v>
      </c>
      <c r="S1245">
        <v>1</v>
      </c>
      <c r="T1245">
        <v>1</v>
      </c>
      <c r="U1245" t="e">
        <f t="shared" si="1725"/>
        <v>#VALUE!</v>
      </c>
      <c r="V1245">
        <f t="shared" si="1726"/>
        <v>5082</v>
      </c>
      <c r="W1245">
        <f t="shared" si="1727"/>
        <v>5267</v>
      </c>
      <c r="X1245">
        <f t="shared" si="1728"/>
        <v>7724</v>
      </c>
      <c r="Y1245" t="e">
        <f t="shared" si="1702"/>
        <v>#VALUE!</v>
      </c>
      <c r="Z1245">
        <f t="shared" si="1703"/>
        <v>874</v>
      </c>
      <c r="AA1245">
        <f t="shared" si="1704"/>
        <v>906</v>
      </c>
      <c r="AB1245" s="8">
        <f t="shared" si="1705"/>
        <v>1329</v>
      </c>
      <c r="AC1245" s="213" t="e">
        <f t="shared" ref="AC1245:AC1308" si="1741">(($AG1245*(Y1245^$AH1245)*((($F1245-14.4)*$AI1245)/100))+($AJ1245*(Y1245^2)))*0.0098</f>
        <v>#VALUE!</v>
      </c>
      <c r="AD1245" s="213">
        <f t="shared" ref="AD1245:AD1308" si="1742">(($AG1245*(Z1245^$AH1245)*((($E1245-14.4)*$AI1245)/100))+($AJ1245*(Z1245^2)))*0.0098</f>
        <v>4.1722990454034079</v>
      </c>
      <c r="AE1245" s="213">
        <f t="shared" ref="AE1245:AE1308" si="1743">(($AG1245*(AA1245^$AH1245)*((($E1245-14.4)*$AI1245)/100))+($AJ1245*(AA1245^2)))*0.0098</f>
        <v>4.4799615898579335</v>
      </c>
      <c r="AF1245" s="213">
        <f t="shared" ref="AF1245:AF1308" si="1744">(($AG1245*(AB1245^$AH1245)*((($E1245-14.4)*$AI1245)/100))+($AJ1245*(AB1245^2)))*0.0098</f>
        <v>9.5650630824084466</v>
      </c>
      <c r="AG1245" s="167">
        <f t="shared" si="1729"/>
        <v>1.2760000000000001E-4</v>
      </c>
      <c r="AH1245" s="167">
        <f t="shared" si="1730"/>
        <v>1.7219</v>
      </c>
      <c r="AI1245" s="167">
        <f t="shared" si="1731"/>
        <v>4</v>
      </c>
      <c r="AJ1245" s="167">
        <f t="shared" si="1732"/>
        <v>5.1420100000000005E-4</v>
      </c>
      <c r="AK1245" s="115">
        <f t="shared" ref="AK1245:AM1245" si="1745">AK951*IF($G1245=10,1,IF($G1245=15,1,IF($G1245=20,1,(1-(($E1245-50)*0.005)))))</f>
        <v>1050.7614011427111</v>
      </c>
      <c r="AL1245" s="7">
        <f t="shared" si="1745"/>
        <v>1088.986474772086</v>
      </c>
      <c r="AM1245" s="7">
        <f t="shared" si="1745"/>
        <v>1596.9780000000001</v>
      </c>
      <c r="AN1245">
        <v>1</v>
      </c>
      <c r="AO1245">
        <v>1</v>
      </c>
      <c r="AP1245">
        <v>1</v>
      </c>
      <c r="AQ1245">
        <f t="shared" si="1734"/>
        <v>1183</v>
      </c>
      <c r="AR1245">
        <f t="shared" si="1734"/>
        <v>1226</v>
      </c>
      <c r="AS1245">
        <f t="shared" si="1688"/>
        <v>1798</v>
      </c>
      <c r="AT1245">
        <f t="shared" si="1707"/>
        <v>509</v>
      </c>
      <c r="AU1245">
        <f t="shared" si="1708"/>
        <v>527</v>
      </c>
      <c r="AV1245" s="8">
        <f t="shared" si="1709"/>
        <v>773</v>
      </c>
      <c r="AW1245" s="213">
        <f t="shared" ref="AW1245:AW1308" si="1746">(($AG1245*(AT1245^$AH1245)*((($E1245-14.4)*$AI1245)/100))+($AJ1245*(AT1245^2)))*0.0098</f>
        <v>1.4328767429939619</v>
      </c>
      <c r="AX1245" s="213">
        <f t="shared" ref="AX1245:AX1308" si="1747">(($AG1245*(AU1245^$AH1245)*((($E1245-14.4)*$AI1245)/100))+($AJ1245*(AU1245^2)))*0.0098</f>
        <v>1.5346988549055478</v>
      </c>
      <c r="AY1245" s="213">
        <f t="shared" ref="AY1245:AY1308" si="1748">(($AG1245*(AV1245^$AH1245)*((($E1245-14.4)*$AI1245)/100))+($AJ1245*(AV1245^2)))*0.0098</f>
        <v>3.2724875442534396</v>
      </c>
      <c r="AZ1245" s="119">
        <f t="shared" si="1661"/>
        <v>1.9</v>
      </c>
      <c r="BA1245" s="1">
        <v>16.399999999999999</v>
      </c>
      <c r="BB1245">
        <v>17.7</v>
      </c>
      <c r="BC1245">
        <v>29.7</v>
      </c>
      <c r="BE1245">
        <v>8260</v>
      </c>
      <c r="BG1245" s="123">
        <f t="shared" si="1735"/>
        <v>0.8</v>
      </c>
      <c r="BJ1245">
        <v>0</v>
      </c>
      <c r="BK1245">
        <v>10</v>
      </c>
      <c r="BL1245">
        <v>10.9</v>
      </c>
      <c r="BM1245">
        <v>21.85</v>
      </c>
      <c r="BO1245">
        <f t="shared" si="1685"/>
        <v>1</v>
      </c>
      <c r="BP1245">
        <f t="shared" si="1685"/>
        <v>1</v>
      </c>
      <c r="BQ1245">
        <f t="shared" si="1685"/>
        <v>1</v>
      </c>
      <c r="BR1245">
        <f t="shared" si="1736"/>
        <v>1183</v>
      </c>
      <c r="BS1245">
        <f t="shared" ref="BS1245:BS1308" si="1749">AR1245/BP1245</f>
        <v>1226</v>
      </c>
      <c r="BT1245">
        <f t="shared" ref="BT1245:BT1308" si="1750">AS1245/BQ1245</f>
        <v>1798</v>
      </c>
      <c r="BV1245">
        <f t="shared" si="1737"/>
        <v>0</v>
      </c>
      <c r="BW1245">
        <f t="shared" si="1738"/>
        <v>0</v>
      </c>
      <c r="BX1245">
        <f t="shared" si="1739"/>
        <v>0</v>
      </c>
      <c r="BY1245">
        <f t="shared" si="1716"/>
        <v>1</v>
      </c>
    </row>
    <row r="1246" spans="1:77" x14ac:dyDescent="0.25">
      <c r="A1246" t="str">
        <f t="shared" si="1740"/>
        <v>37010</v>
      </c>
      <c r="D1246">
        <v>3</v>
      </c>
      <c r="E1246">
        <v>70</v>
      </c>
      <c r="F1246">
        <v>40.5</v>
      </c>
      <c r="G1246">
        <v>10</v>
      </c>
      <c r="H1246">
        <v>11.5</v>
      </c>
      <c r="I1246">
        <v>0</v>
      </c>
      <c r="J1246">
        <v>26</v>
      </c>
      <c r="K1246">
        <v>30</v>
      </c>
      <c r="L1246">
        <v>47.8</v>
      </c>
      <c r="M1246" s="115">
        <f t="shared" si="1724"/>
        <v>3144.6</v>
      </c>
      <c r="N1246" s="7">
        <v>4331.3824000000004</v>
      </c>
      <c r="O1246" s="7">
        <v>4782.2249168521384</v>
      </c>
      <c r="P1246" s="7">
        <v>6369.68</v>
      </c>
      <c r="Q1246" s="121" t="s">
        <v>392</v>
      </c>
      <c r="R1246">
        <v>1</v>
      </c>
      <c r="S1246">
        <v>1</v>
      </c>
      <c r="T1246">
        <v>1</v>
      </c>
      <c r="U1246" t="e">
        <f t="shared" si="1725"/>
        <v>#VALUE!</v>
      </c>
      <c r="V1246">
        <f t="shared" si="1726"/>
        <v>2384</v>
      </c>
      <c r="W1246">
        <f t="shared" si="1727"/>
        <v>2632</v>
      </c>
      <c r="X1246">
        <f t="shared" si="1728"/>
        <v>3505</v>
      </c>
      <c r="Y1246" t="e">
        <f t="shared" si="1702"/>
        <v>#VALUE!</v>
      </c>
      <c r="Z1246">
        <f t="shared" si="1703"/>
        <v>410</v>
      </c>
      <c r="AA1246">
        <f t="shared" si="1704"/>
        <v>453</v>
      </c>
      <c r="AB1246" s="8">
        <f t="shared" si="1705"/>
        <v>603</v>
      </c>
      <c r="AC1246" s="213" t="e">
        <f t="shared" si="1741"/>
        <v>#VALUE!</v>
      </c>
      <c r="AD1246" s="213">
        <f t="shared" si="1742"/>
        <v>0.7524411400150266</v>
      </c>
      <c r="AE1246" s="213">
        <f t="shared" si="1743"/>
        <v>0.91385000606360878</v>
      </c>
      <c r="AF1246" s="213">
        <f t="shared" si="1744"/>
        <v>1.5965671169198983</v>
      </c>
      <c r="AG1246" s="167">
        <f t="shared" si="1729"/>
        <v>3.969E-4</v>
      </c>
      <c r="AH1246" s="167">
        <f t="shared" si="1730"/>
        <v>1.7345999999999999</v>
      </c>
      <c r="AI1246" s="167">
        <f t="shared" si="1731"/>
        <v>2</v>
      </c>
      <c r="AJ1246" s="167">
        <f t="shared" si="1732"/>
        <v>3.6734700000000002E-4</v>
      </c>
      <c r="AK1246" s="115">
        <f t="shared" ref="AK1246:AM1246" si="1751">AK952*IF($G1246=10,1,IF($G1246=15,1,IF($G1246=20,1,(1-(($E1246-50)*0.005)))))</f>
        <v>587.68320000000006</v>
      </c>
      <c r="AL1246" s="7">
        <f t="shared" si="1751"/>
        <v>648.85364133524638</v>
      </c>
      <c r="AM1246" s="7">
        <f t="shared" si="1751"/>
        <v>864.24</v>
      </c>
      <c r="AN1246">
        <v>1</v>
      </c>
      <c r="AO1246">
        <v>1</v>
      </c>
      <c r="AP1246">
        <v>1</v>
      </c>
      <c r="AQ1246">
        <f t="shared" si="1734"/>
        <v>662</v>
      </c>
      <c r="AR1246">
        <f t="shared" si="1734"/>
        <v>731</v>
      </c>
      <c r="AS1246">
        <f t="shared" si="1688"/>
        <v>973</v>
      </c>
      <c r="AT1246">
        <f t="shared" si="1707"/>
        <v>285</v>
      </c>
      <c r="AU1246">
        <f t="shared" si="1708"/>
        <v>314</v>
      </c>
      <c r="AV1246" s="8">
        <f t="shared" si="1709"/>
        <v>418</v>
      </c>
      <c r="AW1246" s="213">
        <f t="shared" si="1746"/>
        <v>0.37078654700270242</v>
      </c>
      <c r="AX1246" s="213">
        <f t="shared" si="1747"/>
        <v>0.44766837196702147</v>
      </c>
      <c r="AY1246" s="213">
        <f t="shared" si="1748"/>
        <v>0.78130806078270398</v>
      </c>
      <c r="AZ1246" s="119">
        <f t="shared" si="1661"/>
        <v>0.5</v>
      </c>
      <c r="BA1246" s="1">
        <v>16.2</v>
      </c>
      <c r="BB1246">
        <v>18.600000000000001</v>
      </c>
      <c r="BC1246">
        <v>31.4</v>
      </c>
      <c r="BE1246">
        <v>3494</v>
      </c>
      <c r="BG1246" s="123">
        <f t="shared" si="1735"/>
        <v>0.9</v>
      </c>
      <c r="BJ1246">
        <v>0</v>
      </c>
      <c r="BK1246">
        <v>10.199999999999999</v>
      </c>
      <c r="BL1246">
        <v>11.9</v>
      </c>
      <c r="BM1246">
        <v>21.85</v>
      </c>
      <c r="BO1246">
        <f t="shared" ref="BO1246:BQ1277" si="1752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246">
        <f t="shared" si="1752"/>
        <v>1</v>
      </c>
      <c r="BQ1246">
        <f t="shared" si="1752"/>
        <v>1</v>
      </c>
      <c r="BR1246">
        <f t="shared" si="1736"/>
        <v>662</v>
      </c>
      <c r="BS1246">
        <f t="shared" si="1749"/>
        <v>731</v>
      </c>
      <c r="BT1246">
        <f t="shared" si="1750"/>
        <v>973</v>
      </c>
      <c r="BV1246">
        <f t="shared" si="1737"/>
        <v>0</v>
      </c>
      <c r="BW1246">
        <f t="shared" si="1738"/>
        <v>0</v>
      </c>
      <c r="BX1246">
        <f t="shared" si="1739"/>
        <v>0</v>
      </c>
      <c r="BY1246">
        <f t="shared" si="1716"/>
        <v>1</v>
      </c>
    </row>
    <row r="1247" spans="1:77" x14ac:dyDescent="0.25">
      <c r="A1247" t="str">
        <f t="shared" si="1740"/>
        <v>37011</v>
      </c>
      <c r="D1247">
        <v>3</v>
      </c>
      <c r="E1247">
        <v>70</v>
      </c>
      <c r="F1247">
        <v>40.5</v>
      </c>
      <c r="G1247">
        <v>11</v>
      </c>
      <c r="H1247">
        <v>11.5</v>
      </c>
      <c r="I1247">
        <v>0</v>
      </c>
      <c r="J1247">
        <v>26</v>
      </c>
      <c r="K1247">
        <v>30</v>
      </c>
      <c r="L1247">
        <v>47.8</v>
      </c>
      <c r="M1247" s="115">
        <f t="shared" si="1724"/>
        <v>3027.36</v>
      </c>
      <c r="N1247" s="7">
        <v>5976.8600000000006</v>
      </c>
      <c r="O1247" s="7">
        <v>6598.9760720588583</v>
      </c>
      <c r="P1247" s="7">
        <v>8789.5</v>
      </c>
      <c r="Q1247" s="121" t="s">
        <v>392</v>
      </c>
      <c r="R1247">
        <v>1</v>
      </c>
      <c r="S1247">
        <v>1</v>
      </c>
      <c r="T1247">
        <v>1</v>
      </c>
      <c r="U1247" t="e">
        <f t="shared" si="1725"/>
        <v>#VALUE!</v>
      </c>
      <c r="V1247">
        <f t="shared" si="1726"/>
        <v>3289</v>
      </c>
      <c r="W1247">
        <f t="shared" si="1727"/>
        <v>3632</v>
      </c>
      <c r="X1247">
        <f t="shared" si="1728"/>
        <v>4837</v>
      </c>
      <c r="Y1247" t="e">
        <f t="shared" si="1702"/>
        <v>#VALUE!</v>
      </c>
      <c r="Z1247">
        <f t="shared" si="1703"/>
        <v>566</v>
      </c>
      <c r="AA1247">
        <f t="shared" si="1704"/>
        <v>625</v>
      </c>
      <c r="AB1247" s="8">
        <f t="shared" si="1705"/>
        <v>832</v>
      </c>
      <c r="AC1247" s="213" t="e">
        <f t="shared" si="1741"/>
        <v>#VALUE!</v>
      </c>
      <c r="AD1247" s="213">
        <f t="shared" si="1742"/>
        <v>2.3182911485097888</v>
      </c>
      <c r="AE1247" s="213">
        <f t="shared" si="1743"/>
        <v>2.8104800902577018</v>
      </c>
      <c r="AF1247" s="213">
        <f t="shared" si="1744"/>
        <v>4.9011341150779062</v>
      </c>
      <c r="AG1247" s="167">
        <f t="shared" si="1729"/>
        <v>3.969E-4</v>
      </c>
      <c r="AH1247" s="167">
        <f t="shared" si="1730"/>
        <v>1.7345999999999999</v>
      </c>
      <c r="AI1247" s="167">
        <f t="shared" si="1731"/>
        <v>4</v>
      </c>
      <c r="AJ1247" s="167">
        <f t="shared" si="1732"/>
        <v>5.7428799999999995E-4</v>
      </c>
      <c r="AK1247" s="115">
        <f t="shared" ref="AK1247:AM1247" si="1753">AK953*IF($G1247=10,1,IF($G1247=15,1,IF($G1247=20,1,(1-(($E1247-50)*0.005)))))</f>
        <v>860.4</v>
      </c>
      <c r="AL1247" s="7">
        <f t="shared" si="1753"/>
        <v>950.4</v>
      </c>
      <c r="AM1247" s="7">
        <f t="shared" si="1753"/>
        <v>1265.4000000000001</v>
      </c>
      <c r="AN1247">
        <v>1</v>
      </c>
      <c r="AO1247">
        <v>1</v>
      </c>
      <c r="AP1247">
        <v>1</v>
      </c>
      <c r="AQ1247">
        <f t="shared" si="1734"/>
        <v>969</v>
      </c>
      <c r="AR1247">
        <f t="shared" si="1734"/>
        <v>1070</v>
      </c>
      <c r="AS1247">
        <f t="shared" si="1688"/>
        <v>1425</v>
      </c>
      <c r="AT1247">
        <f t="shared" si="1707"/>
        <v>417</v>
      </c>
      <c r="AU1247">
        <f t="shared" si="1708"/>
        <v>460</v>
      </c>
      <c r="AV1247" s="8">
        <f t="shared" si="1709"/>
        <v>613</v>
      </c>
      <c r="AW1247" s="213">
        <f t="shared" si="1746"/>
        <v>1.2819913799161278</v>
      </c>
      <c r="AX1247" s="213">
        <f t="shared" si="1747"/>
        <v>1.5505243256122614</v>
      </c>
      <c r="AY1247" s="213">
        <f t="shared" si="1748"/>
        <v>2.7066308110678365</v>
      </c>
      <c r="AZ1247" s="119">
        <f t="shared" si="1661"/>
        <v>0.9</v>
      </c>
      <c r="BA1247" s="1">
        <v>16.2</v>
      </c>
      <c r="BB1247">
        <v>18.600000000000001</v>
      </c>
      <c r="BC1247">
        <v>31.4</v>
      </c>
      <c r="BE1247">
        <v>4452</v>
      </c>
      <c r="BG1247" s="123">
        <f t="shared" si="1735"/>
        <v>0.68</v>
      </c>
      <c r="BJ1247">
        <v>0</v>
      </c>
      <c r="BK1247">
        <v>10.199999999999999</v>
      </c>
      <c r="BL1247">
        <v>11.9</v>
      </c>
      <c r="BM1247">
        <v>21.85</v>
      </c>
      <c r="BO1247">
        <f t="shared" si="1752"/>
        <v>1</v>
      </c>
      <c r="BP1247">
        <f t="shared" si="1752"/>
        <v>1</v>
      </c>
      <c r="BQ1247">
        <f t="shared" si="1752"/>
        <v>1</v>
      </c>
      <c r="BR1247">
        <f t="shared" si="1736"/>
        <v>969</v>
      </c>
      <c r="BS1247">
        <f t="shared" si="1749"/>
        <v>1070</v>
      </c>
      <c r="BT1247">
        <f t="shared" si="1750"/>
        <v>1425</v>
      </c>
      <c r="BV1247">
        <f t="shared" si="1737"/>
        <v>0</v>
      </c>
      <c r="BW1247">
        <f t="shared" si="1738"/>
        <v>0</v>
      </c>
      <c r="BX1247">
        <f t="shared" si="1739"/>
        <v>0</v>
      </c>
      <c r="BY1247">
        <f t="shared" si="1716"/>
        <v>1</v>
      </c>
    </row>
    <row r="1248" spans="1:77" x14ac:dyDescent="0.25">
      <c r="A1248" t="str">
        <f t="shared" si="1740"/>
        <v>37015</v>
      </c>
      <c r="D1248">
        <v>3</v>
      </c>
      <c r="E1248">
        <v>70</v>
      </c>
      <c r="F1248">
        <v>40.5</v>
      </c>
      <c r="G1248">
        <v>15</v>
      </c>
      <c r="H1248">
        <v>16.5</v>
      </c>
      <c r="I1248">
        <v>0</v>
      </c>
      <c r="J1248">
        <v>26</v>
      </c>
      <c r="K1248">
        <v>30</v>
      </c>
      <c r="L1248">
        <v>48.9</v>
      </c>
      <c r="M1248" s="115">
        <f t="shared" si="1724"/>
        <v>4417.6000000000004</v>
      </c>
      <c r="N1248" s="7">
        <v>5583.9635634029</v>
      </c>
      <c r="O1248" s="7">
        <v>5708.9475468201636</v>
      </c>
      <c r="P1248" s="7">
        <v>8483.56</v>
      </c>
      <c r="Q1248" s="121" t="s">
        <v>392</v>
      </c>
      <c r="R1248">
        <v>1</v>
      </c>
      <c r="S1248">
        <v>1</v>
      </c>
      <c r="T1248">
        <v>1</v>
      </c>
      <c r="U1248" t="e">
        <f t="shared" si="1725"/>
        <v>#VALUE!</v>
      </c>
      <c r="V1248">
        <f t="shared" si="1726"/>
        <v>3073</v>
      </c>
      <c r="W1248">
        <f t="shared" si="1727"/>
        <v>3142</v>
      </c>
      <c r="X1248">
        <f t="shared" si="1728"/>
        <v>4669</v>
      </c>
      <c r="Y1248" t="e">
        <f t="shared" si="1702"/>
        <v>#VALUE!</v>
      </c>
      <c r="Z1248">
        <f t="shared" si="1703"/>
        <v>529</v>
      </c>
      <c r="AA1248">
        <f t="shared" si="1704"/>
        <v>540</v>
      </c>
      <c r="AB1248" s="8">
        <f t="shared" si="1705"/>
        <v>803</v>
      </c>
      <c r="AC1248" s="213" t="e">
        <f t="shared" si="1741"/>
        <v>#VALUE!</v>
      </c>
      <c r="AD1248" s="213">
        <f t="shared" si="1742"/>
        <v>1.3790664056045863</v>
      </c>
      <c r="AE1248" s="213">
        <f t="shared" si="1743"/>
        <v>1.4363510195656732</v>
      </c>
      <c r="AF1248" s="213">
        <f t="shared" si="1744"/>
        <v>3.1494299395573164</v>
      </c>
      <c r="AG1248" s="167">
        <f t="shared" si="1729"/>
        <v>2.0829999999999999E-4</v>
      </c>
      <c r="AH1248" s="167">
        <f t="shared" si="1730"/>
        <v>1.724</v>
      </c>
      <c r="AI1248" s="167">
        <f t="shared" si="1731"/>
        <v>2</v>
      </c>
      <c r="AJ1248" s="167">
        <f t="shared" si="1732"/>
        <v>4.6182900000000003E-4</v>
      </c>
      <c r="AK1248" s="115">
        <f t="shared" ref="AK1248:AM1248" si="1754">AK954*IF($G1248=10,1,IF($G1248=15,1,IF($G1248=20,1,(1-(($E1248-50)*0.005)))))</f>
        <v>762.23344503523219</v>
      </c>
      <c r="AL1248" s="7">
        <f t="shared" si="1754"/>
        <v>779.29426056038062</v>
      </c>
      <c r="AM1248" s="7">
        <f t="shared" si="1754"/>
        <v>1158.04</v>
      </c>
      <c r="AN1248">
        <v>1</v>
      </c>
      <c r="AO1248">
        <v>1</v>
      </c>
      <c r="AP1248">
        <v>1</v>
      </c>
      <c r="AQ1248">
        <f t="shared" si="1734"/>
        <v>858</v>
      </c>
      <c r="AR1248">
        <f t="shared" si="1734"/>
        <v>878</v>
      </c>
      <c r="AS1248">
        <f t="shared" si="1688"/>
        <v>1304</v>
      </c>
      <c r="AT1248">
        <f t="shared" si="1707"/>
        <v>369</v>
      </c>
      <c r="AU1248">
        <f t="shared" si="1708"/>
        <v>378</v>
      </c>
      <c r="AV1248" s="8">
        <f t="shared" si="1709"/>
        <v>561</v>
      </c>
      <c r="AW1248" s="213">
        <f t="shared" si="1746"/>
        <v>0.67672904627185848</v>
      </c>
      <c r="AX1248" s="213">
        <f t="shared" si="1747"/>
        <v>0.70972212310247274</v>
      </c>
      <c r="AY1248" s="213">
        <f t="shared" si="1748"/>
        <v>1.5489213813274845</v>
      </c>
      <c r="AZ1248" s="119">
        <f t="shared" si="1661"/>
        <v>0.7</v>
      </c>
      <c r="BA1248" s="1">
        <v>19.3</v>
      </c>
      <c r="BB1248">
        <v>20.399999999999999</v>
      </c>
      <c r="BC1248">
        <v>34.5</v>
      </c>
      <c r="BE1248">
        <v>5522</v>
      </c>
      <c r="BG1248" s="123">
        <f t="shared" si="1735"/>
        <v>0.8</v>
      </c>
      <c r="BJ1248">
        <v>0</v>
      </c>
      <c r="BK1248">
        <v>10</v>
      </c>
      <c r="BL1248">
        <v>10.6</v>
      </c>
      <c r="BM1248">
        <v>21.85</v>
      </c>
      <c r="BO1248">
        <f t="shared" si="1752"/>
        <v>1</v>
      </c>
      <c r="BP1248">
        <f t="shared" si="1752"/>
        <v>1</v>
      </c>
      <c r="BQ1248">
        <f t="shared" si="1752"/>
        <v>1</v>
      </c>
      <c r="BR1248">
        <f t="shared" si="1736"/>
        <v>858</v>
      </c>
      <c r="BS1248">
        <f t="shared" si="1749"/>
        <v>878</v>
      </c>
      <c r="BT1248">
        <f t="shared" si="1750"/>
        <v>1304</v>
      </c>
      <c r="BV1248">
        <f t="shared" si="1737"/>
        <v>0</v>
      </c>
      <c r="BW1248">
        <f t="shared" si="1738"/>
        <v>0</v>
      </c>
      <c r="BX1248">
        <f t="shared" si="1739"/>
        <v>0</v>
      </c>
      <c r="BY1248">
        <f t="shared" si="1716"/>
        <v>1</v>
      </c>
    </row>
    <row r="1249" spans="1:77" x14ac:dyDescent="0.25">
      <c r="A1249" t="str">
        <f t="shared" si="1740"/>
        <v>37016</v>
      </c>
      <c r="D1249">
        <v>3</v>
      </c>
      <c r="E1249">
        <v>70</v>
      </c>
      <c r="F1249">
        <v>40.5</v>
      </c>
      <c r="G1249">
        <v>16</v>
      </c>
      <c r="H1249">
        <v>16.5</v>
      </c>
      <c r="I1249">
        <v>0</v>
      </c>
      <c r="J1249">
        <v>26</v>
      </c>
      <c r="K1249">
        <v>30</v>
      </c>
      <c r="L1249">
        <v>48.9</v>
      </c>
      <c r="M1249" s="115">
        <f t="shared" si="1724"/>
        <v>4303.04</v>
      </c>
      <c r="N1249" s="7">
        <v>8165.5551181941737</v>
      </c>
      <c r="O1249" s="7">
        <v>8348.321999442087</v>
      </c>
      <c r="P1249" s="7">
        <v>12405.7</v>
      </c>
      <c r="Q1249" s="121" t="s">
        <v>392</v>
      </c>
      <c r="R1249">
        <v>1</v>
      </c>
      <c r="S1249">
        <v>1</v>
      </c>
      <c r="T1249">
        <v>1</v>
      </c>
      <c r="U1249" t="e">
        <f t="shared" si="1725"/>
        <v>#VALUE!</v>
      </c>
      <c r="V1249">
        <f t="shared" si="1726"/>
        <v>4494</v>
      </c>
      <c r="W1249">
        <f t="shared" si="1727"/>
        <v>4594</v>
      </c>
      <c r="X1249">
        <f t="shared" si="1728"/>
        <v>6827</v>
      </c>
      <c r="Y1249" t="e">
        <f t="shared" si="1702"/>
        <v>#VALUE!</v>
      </c>
      <c r="Z1249">
        <f t="shared" si="1703"/>
        <v>773</v>
      </c>
      <c r="AA1249">
        <f t="shared" si="1704"/>
        <v>790</v>
      </c>
      <c r="AB1249" s="8">
        <f t="shared" si="1705"/>
        <v>1174</v>
      </c>
      <c r="AC1249" s="213" t="e">
        <f t="shared" si="1741"/>
        <v>#VALUE!</v>
      </c>
      <c r="AD1249" s="213">
        <f t="shared" si="1742"/>
        <v>8.5886971888160009</v>
      </c>
      <c r="AE1249" s="213">
        <f t="shared" si="1743"/>
        <v>8.9679146435458499</v>
      </c>
      <c r="AF1249" s="213">
        <f t="shared" si="1744"/>
        <v>19.702166064370228</v>
      </c>
      <c r="AG1249" s="167">
        <f t="shared" si="1729"/>
        <v>2.0829999999999999E-4</v>
      </c>
      <c r="AH1249" s="167">
        <f t="shared" si="1730"/>
        <v>1.724</v>
      </c>
      <c r="AI1249" s="167">
        <f t="shared" si="1731"/>
        <v>4</v>
      </c>
      <c r="AJ1249" s="167">
        <f t="shared" si="1732"/>
        <v>1.392796E-3</v>
      </c>
      <c r="AK1249" s="115">
        <f t="shared" ref="AK1249:AM1249" si="1755">AK955*IF($G1249=10,1,IF($G1249=15,1,IF($G1249=20,1,(1-(($E1249-50)*0.005)))))</f>
        <v>1125</v>
      </c>
      <c r="AL1249" s="7">
        <f t="shared" si="1755"/>
        <v>1150.2</v>
      </c>
      <c r="AM1249" s="7">
        <f t="shared" si="1755"/>
        <v>1710</v>
      </c>
      <c r="AN1249">
        <v>1</v>
      </c>
      <c r="AO1249">
        <v>1</v>
      </c>
      <c r="AP1249">
        <v>1</v>
      </c>
      <c r="AQ1249">
        <f t="shared" si="1734"/>
        <v>1267</v>
      </c>
      <c r="AR1249">
        <f t="shared" si="1734"/>
        <v>1295</v>
      </c>
      <c r="AS1249">
        <f t="shared" si="1688"/>
        <v>1926</v>
      </c>
      <c r="AT1249">
        <f t="shared" si="1707"/>
        <v>545</v>
      </c>
      <c r="AU1249">
        <f t="shared" si="1708"/>
        <v>557</v>
      </c>
      <c r="AV1249" s="8">
        <f t="shared" si="1709"/>
        <v>828</v>
      </c>
      <c r="AW1249" s="213">
        <f t="shared" si="1746"/>
        <v>4.2911310766087905</v>
      </c>
      <c r="AX1249" s="213">
        <f t="shared" si="1747"/>
        <v>4.4806956039678667</v>
      </c>
      <c r="AY1249" s="213">
        <f t="shared" si="1748"/>
        <v>9.845041255904329</v>
      </c>
      <c r="AZ1249" s="119">
        <f t="shared" si="1661"/>
        <v>1.4</v>
      </c>
      <c r="BA1249" s="1">
        <v>19.3</v>
      </c>
      <c r="BB1249">
        <v>20.399999999999999</v>
      </c>
      <c r="BC1249">
        <v>34.5</v>
      </c>
      <c r="BE1249">
        <v>6328</v>
      </c>
      <c r="BG1249" s="123">
        <f t="shared" si="1735"/>
        <v>0.68</v>
      </c>
      <c r="BJ1249">
        <v>0</v>
      </c>
      <c r="BK1249">
        <v>10</v>
      </c>
      <c r="BL1249">
        <v>10.6</v>
      </c>
      <c r="BM1249">
        <v>21.85</v>
      </c>
      <c r="BO1249">
        <f t="shared" si="1752"/>
        <v>1</v>
      </c>
      <c r="BP1249">
        <f t="shared" si="1752"/>
        <v>1</v>
      </c>
      <c r="BQ1249">
        <f t="shared" si="1752"/>
        <v>1</v>
      </c>
      <c r="BR1249">
        <f t="shared" si="1736"/>
        <v>1267</v>
      </c>
      <c r="BS1249">
        <f t="shared" si="1749"/>
        <v>1295</v>
      </c>
      <c r="BT1249">
        <f t="shared" si="1750"/>
        <v>1926</v>
      </c>
      <c r="BV1249">
        <f t="shared" si="1737"/>
        <v>0</v>
      </c>
      <c r="BW1249">
        <f t="shared" si="1738"/>
        <v>0</v>
      </c>
      <c r="BX1249">
        <f t="shared" si="1739"/>
        <v>0</v>
      </c>
      <c r="BY1249">
        <f t="shared" si="1716"/>
        <v>1</v>
      </c>
    </row>
    <row r="1250" spans="1:77" x14ac:dyDescent="0.25">
      <c r="A1250" t="str">
        <f t="shared" si="1740"/>
        <v>37020</v>
      </c>
      <c r="D1250">
        <v>3</v>
      </c>
      <c r="E1250">
        <v>70</v>
      </c>
      <c r="F1250">
        <v>40.5</v>
      </c>
      <c r="G1250">
        <v>20</v>
      </c>
      <c r="H1250">
        <v>21.5</v>
      </c>
      <c r="I1250">
        <v>0</v>
      </c>
      <c r="J1250">
        <v>26</v>
      </c>
      <c r="K1250">
        <v>30</v>
      </c>
      <c r="L1250">
        <v>48.9</v>
      </c>
      <c r="M1250" s="115">
        <f t="shared" si="1724"/>
        <v>6166.4000000000005</v>
      </c>
      <c r="N1250" s="7">
        <v>7236.8592000000008</v>
      </c>
      <c r="O1250" s="7">
        <v>7990.1253664397382</v>
      </c>
      <c r="P1250" s="7">
        <v>10642.44</v>
      </c>
      <c r="Q1250" s="121" t="s">
        <v>392</v>
      </c>
      <c r="R1250">
        <v>1</v>
      </c>
      <c r="S1250">
        <v>1</v>
      </c>
      <c r="T1250">
        <v>1</v>
      </c>
      <c r="U1250" t="e">
        <f t="shared" si="1725"/>
        <v>#VALUE!</v>
      </c>
      <c r="V1250">
        <f t="shared" si="1726"/>
        <v>3983</v>
      </c>
      <c r="W1250">
        <f t="shared" si="1727"/>
        <v>4397</v>
      </c>
      <c r="X1250">
        <f t="shared" si="1728"/>
        <v>5857</v>
      </c>
      <c r="Y1250" t="e">
        <f t="shared" si="1702"/>
        <v>#VALUE!</v>
      </c>
      <c r="Z1250">
        <f t="shared" si="1703"/>
        <v>685</v>
      </c>
      <c r="AA1250">
        <f t="shared" si="1704"/>
        <v>756</v>
      </c>
      <c r="AB1250" s="8">
        <f t="shared" si="1705"/>
        <v>1007</v>
      </c>
      <c r="AC1250" s="213" t="e">
        <f t="shared" si="1741"/>
        <v>#VALUE!</v>
      </c>
      <c r="AD1250" s="213">
        <f t="shared" si="1742"/>
        <v>1.8379689820826381</v>
      </c>
      <c r="AE1250" s="213">
        <f t="shared" si="1743"/>
        <v>2.2352260840896294</v>
      </c>
      <c r="AF1250" s="213">
        <f t="shared" si="1744"/>
        <v>3.9487491649533859</v>
      </c>
      <c r="AG1250" s="167">
        <f t="shared" si="1729"/>
        <v>1.2760000000000001E-4</v>
      </c>
      <c r="AH1250" s="167">
        <f t="shared" si="1730"/>
        <v>1.7219</v>
      </c>
      <c r="AI1250" s="167">
        <f t="shared" si="1731"/>
        <v>2</v>
      </c>
      <c r="AJ1250" s="167">
        <f t="shared" si="1732"/>
        <v>3.76611E-4</v>
      </c>
      <c r="AK1250" s="115">
        <f t="shared" ref="AK1250:AM1250" si="1756">AK956*IF($G1250=10,1,IF($G1250=15,1,IF($G1250=20,1,(1-(($E1250-50)*0.005)))))</f>
        <v>894.36320000000012</v>
      </c>
      <c r="AL1250" s="7">
        <f t="shared" si="1756"/>
        <v>987.455178225689</v>
      </c>
      <c r="AM1250" s="7">
        <f t="shared" si="1756"/>
        <v>1315.24</v>
      </c>
      <c r="AN1250">
        <v>1</v>
      </c>
      <c r="AO1250">
        <v>1</v>
      </c>
      <c r="AP1250">
        <v>1</v>
      </c>
      <c r="AQ1250">
        <f t="shared" si="1734"/>
        <v>1007</v>
      </c>
      <c r="AR1250">
        <f t="shared" si="1734"/>
        <v>1112</v>
      </c>
      <c r="AS1250">
        <f t="shared" si="1688"/>
        <v>1481</v>
      </c>
      <c r="AT1250">
        <f t="shared" si="1707"/>
        <v>433</v>
      </c>
      <c r="AU1250">
        <f t="shared" si="1708"/>
        <v>478</v>
      </c>
      <c r="AV1250" s="8">
        <f t="shared" si="1709"/>
        <v>637</v>
      </c>
      <c r="AW1250" s="213">
        <f t="shared" si="1746"/>
        <v>0.74017135039723581</v>
      </c>
      <c r="AX1250" s="213">
        <f t="shared" si="1747"/>
        <v>0.90041914432396086</v>
      </c>
      <c r="AY1250" s="213">
        <f t="shared" si="1748"/>
        <v>1.5912834663437958</v>
      </c>
      <c r="AZ1250" s="119">
        <f t="shared" si="1661"/>
        <v>0.9</v>
      </c>
      <c r="BA1250" s="1">
        <v>19.3</v>
      </c>
      <c r="BB1250">
        <v>20.399999999999999</v>
      </c>
      <c r="BC1250">
        <v>34.5</v>
      </c>
      <c r="BE1250">
        <v>7708</v>
      </c>
      <c r="BG1250" s="123">
        <f t="shared" si="1735"/>
        <v>0.8</v>
      </c>
      <c r="BJ1250">
        <v>0</v>
      </c>
      <c r="BK1250">
        <v>10</v>
      </c>
      <c r="BL1250">
        <v>10.6</v>
      </c>
      <c r="BM1250">
        <v>21.85</v>
      </c>
      <c r="BO1250">
        <f t="shared" si="1752"/>
        <v>1</v>
      </c>
      <c r="BP1250">
        <f t="shared" si="1752"/>
        <v>1</v>
      </c>
      <c r="BQ1250">
        <f t="shared" si="1752"/>
        <v>1</v>
      </c>
      <c r="BR1250">
        <f t="shared" si="1736"/>
        <v>1007</v>
      </c>
      <c r="BS1250">
        <f t="shared" si="1749"/>
        <v>1112</v>
      </c>
      <c r="BT1250">
        <f t="shared" si="1750"/>
        <v>1481</v>
      </c>
      <c r="BV1250">
        <f t="shared" si="1737"/>
        <v>0</v>
      </c>
      <c r="BW1250">
        <f t="shared" si="1738"/>
        <v>0</v>
      </c>
      <c r="BX1250">
        <f t="shared" si="1739"/>
        <v>0</v>
      </c>
      <c r="BY1250">
        <f t="shared" si="1716"/>
        <v>1</v>
      </c>
    </row>
    <row r="1251" spans="1:77" x14ac:dyDescent="0.25">
      <c r="A1251" t="str">
        <f t="shared" si="1740"/>
        <v>37021</v>
      </c>
      <c r="D1251">
        <v>3</v>
      </c>
      <c r="E1251">
        <v>70</v>
      </c>
      <c r="F1251">
        <v>40.5</v>
      </c>
      <c r="G1251">
        <v>21</v>
      </c>
      <c r="H1251">
        <v>21.5</v>
      </c>
      <c r="I1251">
        <v>0</v>
      </c>
      <c r="J1251">
        <v>26</v>
      </c>
      <c r="K1251">
        <v>30</v>
      </c>
      <c r="L1251">
        <v>48.1</v>
      </c>
      <c r="M1251" s="115">
        <f t="shared" si="1724"/>
        <v>7116.8</v>
      </c>
      <c r="N1251" s="7">
        <v>10516.06232539558</v>
      </c>
      <c r="O1251" s="7">
        <v>10751.439821034392</v>
      </c>
      <c r="P1251" s="7">
        <v>15976.76</v>
      </c>
      <c r="Q1251" s="121" t="s">
        <v>392</v>
      </c>
      <c r="R1251">
        <v>1</v>
      </c>
      <c r="S1251">
        <v>1</v>
      </c>
      <c r="T1251">
        <v>1</v>
      </c>
      <c r="U1251" t="e">
        <f t="shared" si="1725"/>
        <v>#VALUE!</v>
      </c>
      <c r="V1251">
        <f t="shared" si="1726"/>
        <v>5787</v>
      </c>
      <c r="W1251">
        <f t="shared" si="1727"/>
        <v>5917</v>
      </c>
      <c r="X1251">
        <f t="shared" si="1728"/>
        <v>8793</v>
      </c>
      <c r="Y1251" t="e">
        <f t="shared" si="1702"/>
        <v>#VALUE!</v>
      </c>
      <c r="Z1251">
        <f t="shared" si="1703"/>
        <v>995</v>
      </c>
      <c r="AA1251">
        <f t="shared" si="1704"/>
        <v>1018</v>
      </c>
      <c r="AB1251" s="8">
        <f t="shared" si="1705"/>
        <v>1512</v>
      </c>
      <c r="AC1251" s="213" t="e">
        <f t="shared" si="1741"/>
        <v>#VALUE!</v>
      </c>
      <c r="AD1251" s="213">
        <f t="shared" si="1742"/>
        <v>5.3927010883897948</v>
      </c>
      <c r="AE1251" s="213">
        <f t="shared" si="1743"/>
        <v>5.6422156419543077</v>
      </c>
      <c r="AF1251" s="213">
        <f t="shared" si="1744"/>
        <v>12.350274816839217</v>
      </c>
      <c r="AG1251" s="167">
        <f t="shared" si="1729"/>
        <v>1.2760000000000001E-4</v>
      </c>
      <c r="AH1251" s="167">
        <f t="shared" si="1730"/>
        <v>1.7219</v>
      </c>
      <c r="AI1251" s="167">
        <f t="shared" si="1731"/>
        <v>4</v>
      </c>
      <c r="AJ1251" s="167">
        <f t="shared" si="1732"/>
        <v>5.1420100000000005E-4</v>
      </c>
      <c r="AK1251" s="115">
        <f t="shared" ref="AK1251:AM1251" si="1757">AK957*IF($G1251=10,1,IF($G1251=15,1,IF($G1251=20,1,(1-(($E1251-50)*0.005)))))</f>
        <v>1135.6028061233897</v>
      </c>
      <c r="AL1251" s="7">
        <f t="shared" si="1757"/>
        <v>1161.0206228189252</v>
      </c>
      <c r="AM1251" s="7">
        <f t="shared" si="1757"/>
        <v>1725.2896500000002</v>
      </c>
      <c r="AN1251">
        <v>1</v>
      </c>
      <c r="AO1251">
        <v>1</v>
      </c>
      <c r="AP1251">
        <v>1</v>
      </c>
      <c r="AQ1251">
        <f t="shared" si="1734"/>
        <v>1279</v>
      </c>
      <c r="AR1251">
        <f t="shared" si="1734"/>
        <v>1308</v>
      </c>
      <c r="AS1251">
        <f t="shared" si="1688"/>
        <v>1943</v>
      </c>
      <c r="AT1251">
        <f t="shared" si="1707"/>
        <v>550</v>
      </c>
      <c r="AU1251">
        <f t="shared" si="1708"/>
        <v>562</v>
      </c>
      <c r="AV1251" s="8">
        <f t="shared" si="1709"/>
        <v>835</v>
      </c>
      <c r="AW1251" s="213">
        <f t="shared" si="1746"/>
        <v>1.6698418474483563</v>
      </c>
      <c r="AX1251" s="213">
        <f t="shared" si="1747"/>
        <v>1.7425934751262921</v>
      </c>
      <c r="AY1251" s="213">
        <f t="shared" si="1748"/>
        <v>3.8120170623040548</v>
      </c>
      <c r="AZ1251" s="119">
        <f t="shared" si="1661"/>
        <v>1.9</v>
      </c>
      <c r="BA1251" s="1">
        <v>19.3</v>
      </c>
      <c r="BB1251">
        <v>20.399999999999999</v>
      </c>
      <c r="BC1251">
        <v>34.5</v>
      </c>
      <c r="BE1251">
        <v>8896</v>
      </c>
      <c r="BG1251" s="123">
        <f t="shared" si="1735"/>
        <v>0.8</v>
      </c>
      <c r="BJ1251">
        <v>0</v>
      </c>
      <c r="BK1251">
        <v>10</v>
      </c>
      <c r="BL1251">
        <v>10.6</v>
      </c>
      <c r="BM1251">
        <v>21.85</v>
      </c>
      <c r="BO1251">
        <f t="shared" si="1752"/>
        <v>1</v>
      </c>
      <c r="BP1251">
        <f t="shared" si="1752"/>
        <v>1</v>
      </c>
      <c r="BQ1251">
        <f t="shared" si="1752"/>
        <v>1</v>
      </c>
      <c r="BR1251">
        <f t="shared" si="1736"/>
        <v>1279</v>
      </c>
      <c r="BS1251">
        <f t="shared" si="1749"/>
        <v>1308</v>
      </c>
      <c r="BT1251">
        <f t="shared" si="1750"/>
        <v>1943</v>
      </c>
      <c r="BV1251">
        <f t="shared" si="1737"/>
        <v>0</v>
      </c>
      <c r="BW1251">
        <f t="shared" si="1738"/>
        <v>0</v>
      </c>
      <c r="BX1251">
        <f t="shared" si="1739"/>
        <v>0</v>
      </c>
      <c r="BY1251">
        <f t="shared" si="1716"/>
        <v>1</v>
      </c>
    </row>
    <row r="1252" spans="1:77" x14ac:dyDescent="0.25">
      <c r="A1252" t="str">
        <f t="shared" si="1740"/>
        <v>37010</v>
      </c>
      <c r="D1252">
        <v>3</v>
      </c>
      <c r="E1252">
        <v>70</v>
      </c>
      <c r="F1252">
        <v>40.5</v>
      </c>
      <c r="G1252">
        <v>10</v>
      </c>
      <c r="H1252">
        <v>11.5</v>
      </c>
      <c r="I1252">
        <v>0</v>
      </c>
      <c r="J1252">
        <v>26</v>
      </c>
      <c r="K1252">
        <v>30</v>
      </c>
      <c r="L1252">
        <v>47.8</v>
      </c>
      <c r="M1252" s="115">
        <f t="shared" si="1724"/>
        <v>3369.6</v>
      </c>
      <c r="N1252" s="7">
        <v>4485</v>
      </c>
      <c r="O1252" s="7">
        <v>4951</v>
      </c>
      <c r="P1252" s="7">
        <v>6595</v>
      </c>
      <c r="Q1252" s="121" t="s">
        <v>392</v>
      </c>
      <c r="R1252">
        <v>1</v>
      </c>
      <c r="S1252">
        <v>1</v>
      </c>
      <c r="T1252">
        <v>1</v>
      </c>
      <c r="U1252" t="e">
        <f t="shared" si="1725"/>
        <v>#VALUE!</v>
      </c>
      <c r="V1252">
        <f t="shared" si="1726"/>
        <v>2468</v>
      </c>
      <c r="W1252">
        <f t="shared" si="1727"/>
        <v>2725</v>
      </c>
      <c r="X1252">
        <f t="shared" si="1728"/>
        <v>3629</v>
      </c>
      <c r="Y1252" t="e">
        <f t="shared" si="1702"/>
        <v>#VALUE!</v>
      </c>
      <c r="Z1252">
        <f t="shared" si="1703"/>
        <v>425</v>
      </c>
      <c r="AA1252">
        <f t="shared" si="1704"/>
        <v>469</v>
      </c>
      <c r="AB1252" s="8">
        <f t="shared" si="1705"/>
        <v>624</v>
      </c>
      <c r="AC1252" s="213" t="e">
        <f t="shared" si="1741"/>
        <v>#VALUE!</v>
      </c>
      <c r="AD1252" s="213">
        <f t="shared" si="1742"/>
        <v>0.80700294185012023</v>
      </c>
      <c r="AE1252" s="213">
        <f t="shared" si="1743"/>
        <v>0.97782351605083417</v>
      </c>
      <c r="AF1252" s="213">
        <f t="shared" si="1744"/>
        <v>1.7069219458264953</v>
      </c>
      <c r="AG1252" s="167">
        <f t="shared" si="1729"/>
        <v>3.969E-4</v>
      </c>
      <c r="AH1252" s="167">
        <f t="shared" si="1730"/>
        <v>1.7345999999999999</v>
      </c>
      <c r="AI1252" s="167">
        <f t="shared" si="1731"/>
        <v>2</v>
      </c>
      <c r="AJ1252" s="167">
        <f t="shared" si="1732"/>
        <v>3.6734700000000002E-4</v>
      </c>
      <c r="AK1252" s="115">
        <f t="shared" ref="AK1252:AM1252" si="1758">AK958*IF($G1252=10,1,IF($G1252=15,1,IF($G1252=20,1,(1-(($E1252-50)*0.005)))))</f>
        <v>595</v>
      </c>
      <c r="AL1252" s="7">
        <f t="shared" si="1758"/>
        <v>658</v>
      </c>
      <c r="AM1252" s="7">
        <f t="shared" si="1758"/>
        <v>877</v>
      </c>
      <c r="AN1252">
        <v>1</v>
      </c>
      <c r="AO1252">
        <v>1</v>
      </c>
      <c r="AP1252">
        <v>1</v>
      </c>
      <c r="AQ1252">
        <f t="shared" si="1734"/>
        <v>670</v>
      </c>
      <c r="AR1252">
        <f t="shared" si="1734"/>
        <v>741</v>
      </c>
      <c r="AS1252">
        <f t="shared" si="1688"/>
        <v>988</v>
      </c>
      <c r="AT1252">
        <f t="shared" si="1707"/>
        <v>288</v>
      </c>
      <c r="AU1252">
        <f t="shared" si="1708"/>
        <v>319</v>
      </c>
      <c r="AV1252" s="8">
        <f t="shared" si="1709"/>
        <v>425</v>
      </c>
      <c r="AW1252" s="213">
        <f t="shared" si="1746"/>
        <v>0.3784115482331547</v>
      </c>
      <c r="AX1252" s="213">
        <f t="shared" si="1747"/>
        <v>0.46163842784065645</v>
      </c>
      <c r="AY1252" s="213">
        <f t="shared" si="1748"/>
        <v>0.80700294185012023</v>
      </c>
      <c r="AZ1252" s="119">
        <f t="shared" si="1661"/>
        <v>0.5</v>
      </c>
      <c r="BA1252">
        <v>16.2</v>
      </c>
      <c r="BB1252">
        <v>18.600000000000001</v>
      </c>
      <c r="BC1252">
        <v>31.4</v>
      </c>
      <c r="BE1252">
        <v>3744</v>
      </c>
      <c r="BG1252" s="123">
        <f t="shared" si="1735"/>
        <v>0.9</v>
      </c>
      <c r="BJ1252">
        <v>0</v>
      </c>
      <c r="BK1252">
        <v>10.199999999999999</v>
      </c>
      <c r="BL1252">
        <v>11.9</v>
      </c>
      <c r="BM1252">
        <v>21.85</v>
      </c>
      <c r="BO1252">
        <f t="shared" si="1752"/>
        <v>1</v>
      </c>
      <c r="BP1252">
        <f t="shared" si="1752"/>
        <v>1</v>
      </c>
      <c r="BQ1252">
        <f t="shared" si="1752"/>
        <v>1</v>
      </c>
      <c r="BR1252">
        <f t="shared" si="1736"/>
        <v>670</v>
      </c>
      <c r="BS1252">
        <f t="shared" si="1749"/>
        <v>741</v>
      </c>
      <c r="BT1252">
        <f t="shared" si="1750"/>
        <v>988</v>
      </c>
      <c r="BV1252">
        <f t="shared" si="1737"/>
        <v>0</v>
      </c>
      <c r="BW1252">
        <f t="shared" si="1738"/>
        <v>0</v>
      </c>
      <c r="BX1252">
        <f t="shared" si="1739"/>
        <v>0</v>
      </c>
      <c r="BY1252">
        <f t="shared" si="1716"/>
        <v>1</v>
      </c>
    </row>
    <row r="1253" spans="1:77" x14ac:dyDescent="0.25">
      <c r="A1253" t="str">
        <f t="shared" si="1740"/>
        <v>37011</v>
      </c>
      <c r="D1253">
        <v>3</v>
      </c>
      <c r="E1253">
        <v>70</v>
      </c>
      <c r="F1253">
        <v>40.5</v>
      </c>
      <c r="G1253">
        <v>11</v>
      </c>
      <c r="H1253">
        <v>11.5</v>
      </c>
      <c r="I1253">
        <v>0</v>
      </c>
      <c r="J1253">
        <v>26</v>
      </c>
      <c r="K1253">
        <v>30</v>
      </c>
      <c r="L1253">
        <v>47.8</v>
      </c>
      <c r="M1253" s="115">
        <f t="shared" si="1724"/>
        <v>3243.6000000000004</v>
      </c>
      <c r="N1253" s="7">
        <v>6285</v>
      </c>
      <c r="O1253" s="7">
        <v>6939</v>
      </c>
      <c r="P1253" s="7">
        <v>9242</v>
      </c>
      <c r="Q1253" s="121" t="s">
        <v>392</v>
      </c>
      <c r="R1253">
        <v>1</v>
      </c>
      <c r="S1253">
        <v>1</v>
      </c>
      <c r="T1253">
        <v>1</v>
      </c>
      <c r="U1253" t="e">
        <f t="shared" si="1725"/>
        <v>#VALUE!</v>
      </c>
      <c r="V1253">
        <f t="shared" si="1726"/>
        <v>3459</v>
      </c>
      <c r="W1253">
        <f t="shared" si="1727"/>
        <v>3819</v>
      </c>
      <c r="X1253">
        <f t="shared" si="1728"/>
        <v>5086</v>
      </c>
      <c r="Y1253" t="e">
        <f t="shared" si="1702"/>
        <v>#VALUE!</v>
      </c>
      <c r="Z1253">
        <f t="shared" si="1703"/>
        <v>595</v>
      </c>
      <c r="AA1253">
        <f t="shared" si="1704"/>
        <v>657</v>
      </c>
      <c r="AB1253" s="8">
        <f t="shared" si="1705"/>
        <v>875</v>
      </c>
      <c r="AC1253" s="213" t="e">
        <f t="shared" si="1741"/>
        <v>#VALUE!</v>
      </c>
      <c r="AD1253" s="213">
        <f t="shared" si="1742"/>
        <v>2.5544383349693658</v>
      </c>
      <c r="AE1253" s="213">
        <f t="shared" si="1743"/>
        <v>3.0967373795100293</v>
      </c>
      <c r="AF1253" s="213">
        <f t="shared" si="1744"/>
        <v>5.4060620042612451</v>
      </c>
      <c r="AG1253" s="167">
        <f t="shared" si="1729"/>
        <v>3.969E-4</v>
      </c>
      <c r="AH1253" s="167">
        <f t="shared" si="1730"/>
        <v>1.7345999999999999</v>
      </c>
      <c r="AI1253" s="167">
        <f t="shared" si="1731"/>
        <v>4</v>
      </c>
      <c r="AJ1253" s="167">
        <f t="shared" si="1732"/>
        <v>5.7428799999999995E-4</v>
      </c>
      <c r="AK1253" s="115">
        <f t="shared" ref="AK1253:AM1253" si="1759">AK959*IF($G1253=10,1,IF($G1253=15,1,IF($G1253=20,1,(1-(($E1253-50)*0.005)))))</f>
        <v>866.7</v>
      </c>
      <c r="AL1253" s="7">
        <f t="shared" si="1759"/>
        <v>956.7</v>
      </c>
      <c r="AM1253" s="7">
        <f t="shared" si="1759"/>
        <v>1274.4000000000001</v>
      </c>
      <c r="AN1253">
        <v>1</v>
      </c>
      <c r="AO1253">
        <v>1</v>
      </c>
      <c r="AP1253">
        <v>1</v>
      </c>
      <c r="AQ1253">
        <f t="shared" si="1734"/>
        <v>976</v>
      </c>
      <c r="AR1253">
        <f t="shared" si="1734"/>
        <v>1077</v>
      </c>
      <c r="AS1253">
        <f t="shared" si="1688"/>
        <v>1435</v>
      </c>
      <c r="AT1253">
        <f t="shared" si="1707"/>
        <v>420</v>
      </c>
      <c r="AU1253">
        <f t="shared" si="1708"/>
        <v>463</v>
      </c>
      <c r="AV1253" s="8">
        <f t="shared" si="1709"/>
        <v>617</v>
      </c>
      <c r="AW1253" s="213">
        <f t="shared" si="1746"/>
        <v>1.2999187643183996</v>
      </c>
      <c r="AX1253" s="213">
        <f t="shared" si="1747"/>
        <v>1.57018646723651</v>
      </c>
      <c r="AY1253" s="213">
        <f t="shared" si="1748"/>
        <v>2.7410351058826543</v>
      </c>
      <c r="AZ1253" s="119">
        <f t="shared" si="1661"/>
        <v>0.9</v>
      </c>
      <c r="BA1253">
        <v>16.2</v>
      </c>
      <c r="BB1253">
        <v>18.600000000000001</v>
      </c>
      <c r="BC1253">
        <v>31.4</v>
      </c>
      <c r="BE1253">
        <v>4770</v>
      </c>
      <c r="BG1253" s="123">
        <f t="shared" si="1735"/>
        <v>0.68</v>
      </c>
      <c r="BJ1253">
        <v>0</v>
      </c>
      <c r="BK1253">
        <v>10.199999999999999</v>
      </c>
      <c r="BL1253">
        <v>11.9</v>
      </c>
      <c r="BM1253">
        <v>21.85</v>
      </c>
      <c r="BO1253">
        <f t="shared" si="1752"/>
        <v>1</v>
      </c>
      <c r="BP1253">
        <f t="shared" si="1752"/>
        <v>1</v>
      </c>
      <c r="BQ1253">
        <f t="shared" si="1752"/>
        <v>1</v>
      </c>
      <c r="BR1253">
        <f t="shared" si="1736"/>
        <v>976</v>
      </c>
      <c r="BS1253">
        <f t="shared" si="1749"/>
        <v>1077</v>
      </c>
      <c r="BT1253">
        <f t="shared" si="1750"/>
        <v>1435</v>
      </c>
      <c r="BV1253">
        <f t="shared" si="1737"/>
        <v>0</v>
      </c>
      <c r="BW1253">
        <f t="shared" si="1738"/>
        <v>0</v>
      </c>
      <c r="BX1253">
        <f t="shared" si="1739"/>
        <v>0</v>
      </c>
      <c r="BY1253">
        <f t="shared" si="1716"/>
        <v>1</v>
      </c>
    </row>
    <row r="1254" spans="1:77" x14ac:dyDescent="0.25">
      <c r="A1254" t="str">
        <f t="shared" si="1740"/>
        <v>37015</v>
      </c>
      <c r="D1254">
        <v>3</v>
      </c>
      <c r="E1254">
        <v>70</v>
      </c>
      <c r="F1254">
        <v>40.5</v>
      </c>
      <c r="G1254">
        <v>15</v>
      </c>
      <c r="H1254">
        <v>16.5</v>
      </c>
      <c r="I1254">
        <v>0</v>
      </c>
      <c r="J1254">
        <v>26</v>
      </c>
      <c r="K1254">
        <v>30</v>
      </c>
      <c r="L1254">
        <v>48.9</v>
      </c>
      <c r="M1254" s="115">
        <f t="shared" si="1724"/>
        <v>4732.8</v>
      </c>
      <c r="N1254" s="7">
        <v>5796</v>
      </c>
      <c r="O1254" s="7">
        <v>5926</v>
      </c>
      <c r="P1254" s="7">
        <v>8806</v>
      </c>
      <c r="Q1254" s="121" t="s">
        <v>392</v>
      </c>
      <c r="R1254">
        <v>1</v>
      </c>
      <c r="S1254">
        <v>1</v>
      </c>
      <c r="T1254">
        <v>1</v>
      </c>
      <c r="U1254" t="e">
        <f t="shared" si="1725"/>
        <v>#VALUE!</v>
      </c>
      <c r="V1254">
        <f t="shared" si="1726"/>
        <v>3190</v>
      </c>
      <c r="W1254">
        <f t="shared" si="1727"/>
        <v>3261</v>
      </c>
      <c r="X1254">
        <f t="shared" si="1728"/>
        <v>4846</v>
      </c>
      <c r="Y1254" t="e">
        <f t="shared" si="1702"/>
        <v>#VALUE!</v>
      </c>
      <c r="Z1254">
        <f t="shared" si="1703"/>
        <v>549</v>
      </c>
      <c r="AA1254">
        <f t="shared" si="1704"/>
        <v>561</v>
      </c>
      <c r="AB1254" s="8">
        <f t="shared" si="1705"/>
        <v>834</v>
      </c>
      <c r="AC1254" s="213" t="e">
        <f t="shared" si="1741"/>
        <v>#VALUE!</v>
      </c>
      <c r="AD1254" s="213">
        <f t="shared" si="1742"/>
        <v>1.4840798469586753</v>
      </c>
      <c r="AE1254" s="213">
        <f t="shared" si="1743"/>
        <v>1.5489213813274845</v>
      </c>
      <c r="AF1254" s="213">
        <f t="shared" si="1744"/>
        <v>3.394700364974709</v>
      </c>
      <c r="AG1254" s="167">
        <f t="shared" si="1729"/>
        <v>2.0829999999999999E-4</v>
      </c>
      <c r="AH1254" s="167">
        <f t="shared" si="1730"/>
        <v>1.724</v>
      </c>
      <c r="AI1254" s="167">
        <f t="shared" si="1731"/>
        <v>2</v>
      </c>
      <c r="AJ1254" s="167">
        <f t="shared" si="1732"/>
        <v>4.6182900000000003E-4</v>
      </c>
      <c r="AK1254" s="115">
        <f t="shared" ref="AK1254:AM1254" si="1760">AK960*IF($G1254=10,1,IF($G1254=15,1,IF($G1254=20,1,(1-(($E1254-50)*0.005)))))</f>
        <v>771</v>
      </c>
      <c r="AL1254" s="7">
        <f t="shared" si="1760"/>
        <v>788</v>
      </c>
      <c r="AM1254" s="7">
        <f t="shared" si="1760"/>
        <v>1171</v>
      </c>
      <c r="AN1254">
        <v>1</v>
      </c>
      <c r="AO1254">
        <v>1</v>
      </c>
      <c r="AP1254">
        <v>1</v>
      </c>
      <c r="AQ1254">
        <f t="shared" si="1734"/>
        <v>868</v>
      </c>
      <c r="AR1254">
        <f t="shared" si="1734"/>
        <v>887</v>
      </c>
      <c r="AS1254">
        <f t="shared" si="1688"/>
        <v>1319</v>
      </c>
      <c r="AT1254">
        <f t="shared" si="1707"/>
        <v>373</v>
      </c>
      <c r="AU1254">
        <f t="shared" si="1708"/>
        <v>381</v>
      </c>
      <c r="AV1254" s="8">
        <f t="shared" si="1709"/>
        <v>567</v>
      </c>
      <c r="AW1254" s="213">
        <f t="shared" si="1746"/>
        <v>0.69129659164010437</v>
      </c>
      <c r="AX1254" s="213">
        <f t="shared" si="1747"/>
        <v>0.72089267569905946</v>
      </c>
      <c r="AY1254" s="213">
        <f t="shared" si="1748"/>
        <v>1.5818576419466857</v>
      </c>
      <c r="AZ1254" s="119">
        <f t="shared" si="1661"/>
        <v>0.7</v>
      </c>
      <c r="BA1254">
        <v>19.3</v>
      </c>
      <c r="BB1254">
        <v>20.399999999999999</v>
      </c>
      <c r="BC1254">
        <v>34.5</v>
      </c>
      <c r="BE1254">
        <v>5916</v>
      </c>
      <c r="BG1254" s="123">
        <f t="shared" si="1735"/>
        <v>0.8</v>
      </c>
      <c r="BJ1254">
        <v>0</v>
      </c>
      <c r="BK1254">
        <v>10</v>
      </c>
      <c r="BL1254">
        <v>10.6</v>
      </c>
      <c r="BM1254">
        <v>21.85</v>
      </c>
      <c r="BO1254">
        <f t="shared" si="1752"/>
        <v>1</v>
      </c>
      <c r="BP1254">
        <f t="shared" si="1752"/>
        <v>1</v>
      </c>
      <c r="BQ1254">
        <f t="shared" si="1752"/>
        <v>1</v>
      </c>
      <c r="BR1254">
        <f t="shared" si="1736"/>
        <v>868</v>
      </c>
      <c r="BS1254">
        <f t="shared" si="1749"/>
        <v>887</v>
      </c>
      <c r="BT1254">
        <f t="shared" si="1750"/>
        <v>1319</v>
      </c>
      <c r="BV1254">
        <f t="shared" si="1737"/>
        <v>0</v>
      </c>
      <c r="BW1254">
        <f t="shared" si="1738"/>
        <v>0</v>
      </c>
      <c r="BX1254">
        <f t="shared" si="1739"/>
        <v>0</v>
      </c>
      <c r="BY1254">
        <f t="shared" si="1716"/>
        <v>1</v>
      </c>
    </row>
    <row r="1255" spans="1:77" x14ac:dyDescent="0.25">
      <c r="A1255" t="str">
        <f t="shared" si="1740"/>
        <v>37016</v>
      </c>
      <c r="D1255">
        <v>3</v>
      </c>
      <c r="E1255">
        <v>70</v>
      </c>
      <c r="F1255">
        <v>40.5</v>
      </c>
      <c r="G1255">
        <v>16</v>
      </c>
      <c r="H1255">
        <v>16.5</v>
      </c>
      <c r="I1255">
        <v>0</v>
      </c>
      <c r="J1255">
        <v>26</v>
      </c>
      <c r="K1255">
        <v>30</v>
      </c>
      <c r="L1255">
        <v>48.9</v>
      </c>
      <c r="M1255" s="115">
        <f t="shared" si="1724"/>
        <v>4610.4000000000005</v>
      </c>
      <c r="N1255" s="7">
        <v>8592</v>
      </c>
      <c r="O1255" s="7">
        <v>8784</v>
      </c>
      <c r="P1255" s="7">
        <v>13053</v>
      </c>
      <c r="Q1255" s="121" t="s">
        <v>392</v>
      </c>
      <c r="R1255">
        <v>1</v>
      </c>
      <c r="S1255">
        <v>1</v>
      </c>
      <c r="T1255">
        <v>1</v>
      </c>
      <c r="U1255" t="e">
        <f t="shared" si="1725"/>
        <v>#VALUE!</v>
      </c>
      <c r="V1255">
        <f t="shared" si="1726"/>
        <v>4729</v>
      </c>
      <c r="W1255">
        <f t="shared" si="1727"/>
        <v>4834</v>
      </c>
      <c r="X1255">
        <f t="shared" si="1728"/>
        <v>7184</v>
      </c>
      <c r="Y1255" t="e">
        <f t="shared" si="1702"/>
        <v>#VALUE!</v>
      </c>
      <c r="Z1255">
        <f t="shared" si="1703"/>
        <v>813</v>
      </c>
      <c r="AA1255">
        <f t="shared" si="1704"/>
        <v>831</v>
      </c>
      <c r="AB1255" s="8">
        <f t="shared" si="1705"/>
        <v>1236</v>
      </c>
      <c r="AC1255" s="213" t="e">
        <f t="shared" si="1741"/>
        <v>#VALUE!</v>
      </c>
      <c r="AD1255" s="213">
        <f t="shared" si="1742"/>
        <v>9.4939440908010511</v>
      </c>
      <c r="AE1255" s="213">
        <f t="shared" si="1743"/>
        <v>9.9160217391292527</v>
      </c>
      <c r="AF1255" s="213">
        <f t="shared" si="1744"/>
        <v>21.824188065394718</v>
      </c>
      <c r="AG1255" s="167">
        <f t="shared" si="1729"/>
        <v>2.0829999999999999E-4</v>
      </c>
      <c r="AH1255" s="167">
        <f t="shared" si="1730"/>
        <v>1.724</v>
      </c>
      <c r="AI1255" s="167">
        <f t="shared" si="1731"/>
        <v>4</v>
      </c>
      <c r="AJ1255" s="167">
        <f t="shared" si="1732"/>
        <v>1.392796E-3</v>
      </c>
      <c r="AK1255" s="115">
        <f t="shared" ref="AK1255:AM1255" si="1761">AK961*IF($G1255=10,1,IF($G1255=15,1,IF($G1255=20,1,(1-(($E1255-50)*0.005)))))</f>
        <v>1134</v>
      </c>
      <c r="AL1255" s="7">
        <f t="shared" si="1761"/>
        <v>1159.2</v>
      </c>
      <c r="AM1255" s="7">
        <f t="shared" si="1761"/>
        <v>1723.5</v>
      </c>
      <c r="AN1255">
        <v>1</v>
      </c>
      <c r="AO1255">
        <v>1</v>
      </c>
      <c r="AP1255">
        <v>1</v>
      </c>
      <c r="AQ1255">
        <f t="shared" si="1734"/>
        <v>1277</v>
      </c>
      <c r="AR1255">
        <f t="shared" si="1734"/>
        <v>1305</v>
      </c>
      <c r="AS1255">
        <f t="shared" si="1688"/>
        <v>1941</v>
      </c>
      <c r="AT1255">
        <f t="shared" si="1707"/>
        <v>549</v>
      </c>
      <c r="AU1255">
        <f t="shared" si="1708"/>
        <v>561</v>
      </c>
      <c r="AV1255" s="8">
        <f t="shared" si="1709"/>
        <v>835</v>
      </c>
      <c r="AW1255" s="213">
        <f t="shared" si="1746"/>
        <v>4.3538665848297509</v>
      </c>
      <c r="AX1255" s="213">
        <f t="shared" si="1747"/>
        <v>4.5447890515353686</v>
      </c>
      <c r="AY1255" s="213">
        <f t="shared" si="1748"/>
        <v>10.011056971637185</v>
      </c>
      <c r="AZ1255" s="119">
        <f t="shared" ref="AZ1255:AZ1318" si="1762">ROUND(IF(G1255=10,$CO$92*E1255,IF(G1255=11,$CO$93*E1255,IF(G1255=15,$CO$94*E1255,IF(G1255=16,$CO$95*E1255,IF(G1255=20,$CO$96*E1255,IF(G1255=21,$CO$97*E1255,)))))),1)</f>
        <v>1.4</v>
      </c>
      <c r="BA1255">
        <v>19.3</v>
      </c>
      <c r="BB1255">
        <v>20.399999999999999</v>
      </c>
      <c r="BC1255">
        <v>34.5</v>
      </c>
      <c r="BE1255">
        <v>6780</v>
      </c>
      <c r="BG1255" s="123">
        <f t="shared" si="1735"/>
        <v>0.68</v>
      </c>
      <c r="BJ1255">
        <v>0</v>
      </c>
      <c r="BK1255">
        <v>10</v>
      </c>
      <c r="BL1255">
        <v>10.6</v>
      </c>
      <c r="BM1255">
        <v>21.85</v>
      </c>
      <c r="BO1255">
        <f t="shared" si="1752"/>
        <v>1</v>
      </c>
      <c r="BP1255">
        <f t="shared" si="1752"/>
        <v>1</v>
      </c>
      <c r="BQ1255">
        <f t="shared" si="1752"/>
        <v>1</v>
      </c>
      <c r="BR1255">
        <f t="shared" si="1736"/>
        <v>1277</v>
      </c>
      <c r="BS1255">
        <f t="shared" si="1749"/>
        <v>1305</v>
      </c>
      <c r="BT1255">
        <f t="shared" si="1750"/>
        <v>1941</v>
      </c>
      <c r="BV1255">
        <f t="shared" si="1737"/>
        <v>0</v>
      </c>
      <c r="BW1255">
        <f t="shared" si="1738"/>
        <v>0</v>
      </c>
      <c r="BX1255">
        <f t="shared" si="1739"/>
        <v>0</v>
      </c>
      <c r="BY1255">
        <f t="shared" si="1716"/>
        <v>1</v>
      </c>
    </row>
    <row r="1256" spans="1:77" x14ac:dyDescent="0.25">
      <c r="A1256" t="str">
        <f t="shared" si="1740"/>
        <v>37020</v>
      </c>
      <c r="D1256">
        <v>3</v>
      </c>
      <c r="E1256">
        <v>70</v>
      </c>
      <c r="F1256">
        <v>40.5</v>
      </c>
      <c r="G1256">
        <v>20</v>
      </c>
      <c r="H1256">
        <v>21.5</v>
      </c>
      <c r="I1256">
        <v>0</v>
      </c>
      <c r="J1256">
        <v>26</v>
      </c>
      <c r="K1256">
        <v>30</v>
      </c>
      <c r="L1256">
        <v>48.9</v>
      </c>
      <c r="M1256" s="115">
        <f t="shared" si="1724"/>
        <v>6607.2000000000007</v>
      </c>
      <c r="N1256" s="7">
        <v>7549</v>
      </c>
      <c r="O1256" s="7">
        <v>8335</v>
      </c>
      <c r="P1256" s="7">
        <v>11102</v>
      </c>
      <c r="Q1256" s="121" t="s">
        <v>392</v>
      </c>
      <c r="R1256">
        <v>1</v>
      </c>
      <c r="S1256">
        <v>1</v>
      </c>
      <c r="T1256">
        <v>1</v>
      </c>
      <c r="U1256" t="e">
        <f t="shared" si="1725"/>
        <v>#VALUE!</v>
      </c>
      <c r="V1256">
        <f t="shared" si="1726"/>
        <v>4155</v>
      </c>
      <c r="W1256">
        <f t="shared" si="1727"/>
        <v>4587</v>
      </c>
      <c r="X1256">
        <f t="shared" si="1728"/>
        <v>6110</v>
      </c>
      <c r="Y1256" t="e">
        <f t="shared" si="1702"/>
        <v>#VALUE!</v>
      </c>
      <c r="Z1256">
        <f t="shared" si="1703"/>
        <v>715</v>
      </c>
      <c r="AA1256">
        <f t="shared" si="1704"/>
        <v>789</v>
      </c>
      <c r="AB1256" s="8">
        <f t="shared" si="1705"/>
        <v>1051</v>
      </c>
      <c r="AC1256" s="213" t="e">
        <f t="shared" si="1741"/>
        <v>#VALUE!</v>
      </c>
      <c r="AD1256" s="213">
        <f t="shared" si="1742"/>
        <v>2.0011137504352403</v>
      </c>
      <c r="AE1256" s="213">
        <f t="shared" si="1743"/>
        <v>2.4330053100842051</v>
      </c>
      <c r="AF1256" s="213">
        <f t="shared" si="1744"/>
        <v>4.2987080200306806</v>
      </c>
      <c r="AG1256" s="167">
        <f t="shared" si="1729"/>
        <v>1.2760000000000001E-4</v>
      </c>
      <c r="AH1256" s="167">
        <f t="shared" si="1730"/>
        <v>1.7219</v>
      </c>
      <c r="AI1256" s="167">
        <f t="shared" si="1731"/>
        <v>2</v>
      </c>
      <c r="AJ1256" s="167">
        <f t="shared" si="1732"/>
        <v>3.76611E-4</v>
      </c>
      <c r="AK1256" s="115">
        <f t="shared" ref="AK1256:AM1256" si="1763">AK962*IF($G1256=10,1,IF($G1256=15,1,IF($G1256=20,1,(1-(($E1256-50)*0.005)))))</f>
        <v>905</v>
      </c>
      <c r="AL1256" s="7">
        <f t="shared" si="1763"/>
        <v>999</v>
      </c>
      <c r="AM1256" s="7">
        <f t="shared" si="1763"/>
        <v>1331</v>
      </c>
      <c r="AN1256">
        <v>1</v>
      </c>
      <c r="AO1256">
        <v>1</v>
      </c>
      <c r="AP1256">
        <v>1</v>
      </c>
      <c r="AQ1256">
        <f t="shared" si="1734"/>
        <v>1019</v>
      </c>
      <c r="AR1256">
        <f t="shared" si="1734"/>
        <v>1125</v>
      </c>
      <c r="AS1256">
        <f t="shared" si="1688"/>
        <v>1499</v>
      </c>
      <c r="AT1256">
        <f t="shared" si="1707"/>
        <v>438</v>
      </c>
      <c r="AU1256">
        <f t="shared" si="1708"/>
        <v>484</v>
      </c>
      <c r="AV1256" s="8">
        <f t="shared" si="1709"/>
        <v>645</v>
      </c>
      <c r="AW1256" s="213">
        <f t="shared" si="1746"/>
        <v>0.7572068851584457</v>
      </c>
      <c r="AX1256" s="213">
        <f t="shared" si="1747"/>
        <v>0.92296282554900821</v>
      </c>
      <c r="AY1256" s="213">
        <f t="shared" si="1748"/>
        <v>1.6311711170587295</v>
      </c>
      <c r="AZ1256" s="119">
        <f t="shared" si="1762"/>
        <v>0.9</v>
      </c>
      <c r="BA1256">
        <v>19.3</v>
      </c>
      <c r="BB1256">
        <v>20.399999999999999</v>
      </c>
      <c r="BC1256">
        <v>34.5</v>
      </c>
      <c r="BE1256">
        <v>8259</v>
      </c>
      <c r="BG1256" s="123">
        <f t="shared" si="1735"/>
        <v>0.8</v>
      </c>
      <c r="BJ1256">
        <v>0</v>
      </c>
      <c r="BK1256">
        <v>10</v>
      </c>
      <c r="BL1256">
        <v>10.6</v>
      </c>
      <c r="BM1256">
        <v>21.85</v>
      </c>
      <c r="BO1256">
        <f t="shared" si="1752"/>
        <v>1</v>
      </c>
      <c r="BP1256">
        <f t="shared" si="1752"/>
        <v>1</v>
      </c>
      <c r="BQ1256">
        <f t="shared" si="1752"/>
        <v>1</v>
      </c>
      <c r="BR1256">
        <f t="shared" si="1736"/>
        <v>1019</v>
      </c>
      <c r="BS1256">
        <f t="shared" si="1749"/>
        <v>1125</v>
      </c>
      <c r="BT1256">
        <f t="shared" si="1750"/>
        <v>1499</v>
      </c>
      <c r="BV1256">
        <f t="shared" si="1737"/>
        <v>0</v>
      </c>
      <c r="BW1256">
        <f t="shared" si="1738"/>
        <v>0</v>
      </c>
      <c r="BX1256">
        <f t="shared" si="1739"/>
        <v>0</v>
      </c>
      <c r="BY1256">
        <f t="shared" si="1716"/>
        <v>1</v>
      </c>
    </row>
    <row r="1257" spans="1:77" x14ac:dyDescent="0.25">
      <c r="A1257" t="str">
        <f t="shared" si="1740"/>
        <v>37021</v>
      </c>
      <c r="D1257">
        <v>3</v>
      </c>
      <c r="E1257">
        <v>70</v>
      </c>
      <c r="F1257">
        <v>40.5</v>
      </c>
      <c r="G1257">
        <v>21</v>
      </c>
      <c r="H1257">
        <v>21.5</v>
      </c>
      <c r="I1257">
        <v>0</v>
      </c>
      <c r="J1257">
        <v>26</v>
      </c>
      <c r="K1257">
        <v>30</v>
      </c>
      <c r="L1257">
        <v>48.1</v>
      </c>
      <c r="M1257" s="115">
        <f t="shared" si="1724"/>
        <v>7624.8</v>
      </c>
      <c r="N1257" s="7">
        <v>10844</v>
      </c>
      <c r="O1257" s="7">
        <v>11086</v>
      </c>
      <c r="P1257" s="7">
        <v>16475</v>
      </c>
      <c r="Q1257" s="121" t="s">
        <v>392</v>
      </c>
      <c r="R1257">
        <v>1</v>
      </c>
      <c r="S1257">
        <v>1</v>
      </c>
      <c r="T1257">
        <v>1</v>
      </c>
      <c r="U1257" t="e">
        <f t="shared" si="1725"/>
        <v>#VALUE!</v>
      </c>
      <c r="V1257">
        <f t="shared" si="1726"/>
        <v>5968</v>
      </c>
      <c r="W1257">
        <f t="shared" si="1727"/>
        <v>6101</v>
      </c>
      <c r="X1257">
        <f t="shared" si="1728"/>
        <v>9067</v>
      </c>
      <c r="Y1257" t="e">
        <f t="shared" si="1702"/>
        <v>#VALUE!</v>
      </c>
      <c r="Z1257">
        <f t="shared" si="1703"/>
        <v>1027</v>
      </c>
      <c r="AA1257">
        <f t="shared" si="1704"/>
        <v>1049</v>
      </c>
      <c r="AB1257" s="8">
        <f t="shared" si="1705"/>
        <v>1560</v>
      </c>
      <c r="AC1257" s="213" t="e">
        <f t="shared" si="1741"/>
        <v>#VALUE!</v>
      </c>
      <c r="AD1257" s="213">
        <f t="shared" si="1742"/>
        <v>5.7413756903134887</v>
      </c>
      <c r="AE1257" s="213">
        <f t="shared" si="1743"/>
        <v>5.9873748034484793</v>
      </c>
      <c r="AF1257" s="213">
        <f t="shared" si="1744"/>
        <v>13.139220100973509</v>
      </c>
      <c r="AG1257" s="167">
        <f t="shared" si="1729"/>
        <v>1.2760000000000001E-4</v>
      </c>
      <c r="AH1257" s="167">
        <f t="shared" si="1730"/>
        <v>1.7219</v>
      </c>
      <c r="AI1257" s="167">
        <f t="shared" si="1731"/>
        <v>4</v>
      </c>
      <c r="AJ1257" s="167">
        <f t="shared" si="1732"/>
        <v>5.1420100000000005E-4</v>
      </c>
      <c r="AK1257" s="115">
        <f t="shared" ref="AK1257:AM1257" si="1764">AK963*IF($G1257=10,1,IF($G1257=15,1,IF($G1257=20,1,(1-(($E1257-50)*0.005)))))</f>
        <v>1321.2</v>
      </c>
      <c r="AL1257" s="7">
        <f t="shared" si="1764"/>
        <v>1350.9</v>
      </c>
      <c r="AM1257" s="7">
        <f t="shared" si="1764"/>
        <v>2007.9</v>
      </c>
      <c r="AN1257">
        <v>1</v>
      </c>
      <c r="AO1257">
        <v>1</v>
      </c>
      <c r="AP1257">
        <v>1</v>
      </c>
      <c r="AQ1257">
        <f t="shared" si="1734"/>
        <v>1488</v>
      </c>
      <c r="AR1257">
        <f t="shared" si="1734"/>
        <v>1521</v>
      </c>
      <c r="AS1257">
        <f t="shared" si="1688"/>
        <v>2261</v>
      </c>
      <c r="AT1257">
        <f t="shared" si="1707"/>
        <v>640</v>
      </c>
      <c r="AU1257">
        <f t="shared" si="1708"/>
        <v>654</v>
      </c>
      <c r="AV1257" s="8">
        <f t="shared" si="1709"/>
        <v>972</v>
      </c>
      <c r="AW1257" s="213">
        <f t="shared" si="1746"/>
        <v>2.252918233731716</v>
      </c>
      <c r="AX1257" s="213">
        <f t="shared" si="1747"/>
        <v>2.3513781382416656</v>
      </c>
      <c r="AY1257" s="213">
        <f t="shared" si="1748"/>
        <v>5.1487861799782975</v>
      </c>
      <c r="AZ1257" s="119">
        <f t="shared" si="1762"/>
        <v>1.9</v>
      </c>
      <c r="BA1257">
        <v>19.3</v>
      </c>
      <c r="BB1257">
        <v>20.399999999999999</v>
      </c>
      <c r="BC1257">
        <v>34.5</v>
      </c>
      <c r="BE1257">
        <v>9531</v>
      </c>
      <c r="BG1257" s="123">
        <f t="shared" si="1735"/>
        <v>0.8</v>
      </c>
      <c r="BJ1257">
        <v>0</v>
      </c>
      <c r="BK1257">
        <v>10</v>
      </c>
      <c r="BL1257">
        <v>10.6</v>
      </c>
      <c r="BM1257">
        <v>21.85</v>
      </c>
      <c r="BO1257">
        <f t="shared" si="1752"/>
        <v>1</v>
      </c>
      <c r="BP1257">
        <f t="shared" si="1752"/>
        <v>1</v>
      </c>
      <c r="BQ1257">
        <f t="shared" si="1752"/>
        <v>1</v>
      </c>
      <c r="BR1257">
        <f t="shared" si="1736"/>
        <v>1488</v>
      </c>
      <c r="BS1257">
        <f t="shared" si="1749"/>
        <v>1521</v>
      </c>
      <c r="BT1257">
        <f t="shared" si="1750"/>
        <v>2261</v>
      </c>
      <c r="BV1257">
        <f t="shared" si="1737"/>
        <v>0</v>
      </c>
      <c r="BW1257">
        <f t="shared" si="1738"/>
        <v>0</v>
      </c>
      <c r="BX1257">
        <f t="shared" si="1739"/>
        <v>0</v>
      </c>
      <c r="BY1257">
        <f t="shared" si="1716"/>
        <v>1</v>
      </c>
    </row>
    <row r="1258" spans="1:77" x14ac:dyDescent="0.25">
      <c r="A1258" t="str">
        <f t="shared" si="1740"/>
        <v>39010</v>
      </c>
      <c r="D1258">
        <v>3</v>
      </c>
      <c r="E1258">
        <v>90</v>
      </c>
      <c r="F1258">
        <v>40.5</v>
      </c>
      <c r="G1258">
        <v>10</v>
      </c>
      <c r="H1258">
        <v>11.5</v>
      </c>
      <c r="I1258">
        <v>0</v>
      </c>
      <c r="J1258">
        <v>26</v>
      </c>
      <c r="K1258">
        <v>30</v>
      </c>
      <c r="L1258">
        <v>38.799999999999997</v>
      </c>
      <c r="M1258" s="115">
        <f t="shared" si="1724"/>
        <v>554</v>
      </c>
      <c r="N1258" s="7">
        <v>649</v>
      </c>
      <c r="O1258" s="7">
        <v>695</v>
      </c>
      <c r="P1258" s="7">
        <v>812</v>
      </c>
      <c r="Q1258" s="121" t="s">
        <v>392</v>
      </c>
      <c r="R1258">
        <v>1</v>
      </c>
      <c r="S1258">
        <v>1</v>
      </c>
      <c r="T1258">
        <v>1</v>
      </c>
      <c r="U1258" t="e">
        <f t="shared" si="1725"/>
        <v>#VALUE!</v>
      </c>
      <c r="V1258">
        <f t="shared" si="1726"/>
        <v>357</v>
      </c>
      <c r="W1258">
        <f t="shared" si="1727"/>
        <v>382</v>
      </c>
      <c r="X1258">
        <f t="shared" si="1728"/>
        <v>447</v>
      </c>
      <c r="Y1258" t="e">
        <f t="shared" si="1702"/>
        <v>#VALUE!</v>
      </c>
      <c r="Z1258">
        <f t="shared" si="1703"/>
        <v>61</v>
      </c>
      <c r="AA1258">
        <f t="shared" si="1704"/>
        <v>66</v>
      </c>
      <c r="AB1258" s="8">
        <f t="shared" si="1705"/>
        <v>77</v>
      </c>
      <c r="AC1258" s="213" t="e">
        <f t="shared" si="1741"/>
        <v>#VALUE!</v>
      </c>
      <c r="AD1258" s="213">
        <f t="shared" si="1742"/>
        <v>2.0745682765733558E-2</v>
      </c>
      <c r="AE1258" s="213">
        <f t="shared" si="1743"/>
        <v>2.4107960028682891E-2</v>
      </c>
      <c r="AF1258" s="213">
        <f t="shared" si="1744"/>
        <v>3.235385746692173E-2</v>
      </c>
      <c r="AG1258" s="167">
        <f t="shared" si="1729"/>
        <v>3.969E-4</v>
      </c>
      <c r="AH1258" s="167">
        <f t="shared" si="1730"/>
        <v>1.7345999999999999</v>
      </c>
      <c r="AI1258" s="167">
        <f t="shared" si="1731"/>
        <v>2</v>
      </c>
      <c r="AJ1258" s="167">
        <f t="shared" si="1732"/>
        <v>3.6734700000000002E-4</v>
      </c>
      <c r="AK1258" s="115">
        <f t="shared" ref="AK1258:AM1259" si="1765">AK866*IF($G1258=10,1,IF($G1258=15,1,IF($G1258=20,1,(1-(($E1258-50)*0.005)))))</f>
        <v>90.020119234756137</v>
      </c>
      <c r="AL1258" s="7">
        <f t="shared" si="1765"/>
        <v>96.328259324977694</v>
      </c>
      <c r="AM1258" s="7">
        <f t="shared" si="1765"/>
        <v>112.64</v>
      </c>
      <c r="AN1258">
        <v>1</v>
      </c>
      <c r="AO1258">
        <v>1</v>
      </c>
      <c r="AP1258">
        <v>1</v>
      </c>
      <c r="AQ1258">
        <f t="shared" si="1734"/>
        <v>101</v>
      </c>
      <c r="AR1258">
        <f t="shared" si="1734"/>
        <v>108</v>
      </c>
      <c r="AS1258">
        <f t="shared" si="1688"/>
        <v>127</v>
      </c>
      <c r="AT1258">
        <f t="shared" si="1707"/>
        <v>43</v>
      </c>
      <c r="AU1258">
        <f t="shared" si="1708"/>
        <v>46</v>
      </c>
      <c r="AV1258" s="8">
        <f t="shared" si="1709"/>
        <v>55</v>
      </c>
      <c r="AW1258" s="213">
        <f t="shared" si="1746"/>
        <v>1.0663899428010024E-2</v>
      </c>
      <c r="AX1258" s="213">
        <f t="shared" si="1747"/>
        <v>1.2122434319863627E-2</v>
      </c>
      <c r="AY1258" s="213">
        <f t="shared" si="1748"/>
        <v>1.7031751142641705E-2</v>
      </c>
      <c r="AZ1258" s="119">
        <f t="shared" si="1762"/>
        <v>0.6</v>
      </c>
      <c r="BA1258" s="121">
        <v>3.6</v>
      </c>
      <c r="BB1258" s="121">
        <v>4.0999999999999996</v>
      </c>
      <c r="BC1258" s="121">
        <v>5.0999999999999996</v>
      </c>
      <c r="BE1258">
        <v>685</v>
      </c>
      <c r="BG1258" s="123">
        <f t="shared" si="1735"/>
        <v>0.9</v>
      </c>
      <c r="BJ1258">
        <v>0</v>
      </c>
      <c r="BK1258">
        <v>14.2</v>
      </c>
      <c r="BL1258">
        <v>16.2</v>
      </c>
      <c r="BM1258">
        <v>21.85</v>
      </c>
      <c r="BO1258">
        <f t="shared" si="1752"/>
        <v>1</v>
      </c>
      <c r="BP1258">
        <f t="shared" si="1752"/>
        <v>1</v>
      </c>
      <c r="BQ1258">
        <f t="shared" si="1752"/>
        <v>1</v>
      </c>
      <c r="BR1258">
        <f t="shared" si="1736"/>
        <v>101</v>
      </c>
      <c r="BS1258">
        <f t="shared" si="1749"/>
        <v>108</v>
      </c>
      <c r="BT1258">
        <f t="shared" si="1750"/>
        <v>127</v>
      </c>
      <c r="BV1258">
        <f t="shared" si="1737"/>
        <v>0</v>
      </c>
      <c r="BW1258">
        <f t="shared" si="1738"/>
        <v>0</v>
      </c>
      <c r="BX1258">
        <f t="shared" si="1739"/>
        <v>0</v>
      </c>
      <c r="BY1258">
        <f t="shared" ref="BY1258:BY1265" si="1766">IF(SUM(BV1258:BX1258)=0,1,0)</f>
        <v>1</v>
      </c>
    </row>
    <row r="1259" spans="1:77" x14ac:dyDescent="0.25">
      <c r="A1259" t="str">
        <f t="shared" si="1740"/>
        <v>39011</v>
      </c>
      <c r="D1259">
        <v>3</v>
      </c>
      <c r="E1259">
        <v>90</v>
      </c>
      <c r="F1259">
        <v>40.5</v>
      </c>
      <c r="G1259">
        <v>11</v>
      </c>
      <c r="H1259">
        <v>11.5</v>
      </c>
      <c r="I1259">
        <v>0</v>
      </c>
      <c r="J1259">
        <v>26</v>
      </c>
      <c r="K1259">
        <v>30</v>
      </c>
      <c r="L1259">
        <v>38.799999999999997</v>
      </c>
      <c r="M1259" s="115">
        <f t="shared" si="1724"/>
        <v>597.72</v>
      </c>
      <c r="N1259" s="7">
        <v>881.02076921515595</v>
      </c>
      <c r="O1259" s="7">
        <v>942.75810617769378</v>
      </c>
      <c r="P1259" s="7">
        <v>1102.4000000000001</v>
      </c>
      <c r="Q1259" s="121" t="s">
        <v>392</v>
      </c>
      <c r="R1259">
        <v>1</v>
      </c>
      <c r="S1259">
        <v>1</v>
      </c>
      <c r="T1259">
        <v>1</v>
      </c>
      <c r="U1259" t="e">
        <f t="shared" si="1725"/>
        <v>#VALUE!</v>
      </c>
      <c r="V1259">
        <f t="shared" si="1726"/>
        <v>485</v>
      </c>
      <c r="W1259">
        <f t="shared" si="1727"/>
        <v>519</v>
      </c>
      <c r="X1259">
        <f t="shared" si="1728"/>
        <v>607</v>
      </c>
      <c r="Y1259" t="e">
        <f t="shared" si="1702"/>
        <v>#VALUE!</v>
      </c>
      <c r="Z1259">
        <f t="shared" si="1703"/>
        <v>83</v>
      </c>
      <c r="AA1259">
        <f t="shared" si="1704"/>
        <v>89</v>
      </c>
      <c r="AB1259" s="8">
        <f t="shared" si="1705"/>
        <v>104</v>
      </c>
      <c r="AC1259" s="213" t="e">
        <f t="shared" si="1741"/>
        <v>#VALUE!</v>
      </c>
      <c r="AD1259" s="213">
        <f t="shared" si="1742"/>
        <v>6.3851116472081443E-2</v>
      </c>
      <c r="AE1259" s="213">
        <f t="shared" si="1743"/>
        <v>7.2887023126284547E-2</v>
      </c>
      <c r="AF1259" s="213">
        <f t="shared" si="1744"/>
        <v>9.7960824993826259E-2</v>
      </c>
      <c r="AG1259" s="167">
        <f t="shared" si="1729"/>
        <v>3.969E-4</v>
      </c>
      <c r="AH1259" s="167">
        <f t="shared" si="1730"/>
        <v>1.7345999999999999</v>
      </c>
      <c r="AI1259" s="167">
        <f t="shared" si="1731"/>
        <v>4</v>
      </c>
      <c r="AJ1259" s="167">
        <f t="shared" si="1732"/>
        <v>5.7428799999999995E-4</v>
      </c>
      <c r="AK1259" s="115">
        <f t="shared" si="1765"/>
        <v>118.04911090557792</v>
      </c>
      <c r="AL1259" s="7">
        <f t="shared" si="1765"/>
        <v>126.32137643298211</v>
      </c>
      <c r="AM1259" s="7">
        <f t="shared" si="1765"/>
        <v>147.71199999999999</v>
      </c>
      <c r="AN1259">
        <v>1</v>
      </c>
      <c r="AO1259">
        <v>1</v>
      </c>
      <c r="AP1259">
        <v>1</v>
      </c>
      <c r="AQ1259">
        <f t="shared" si="1734"/>
        <v>133</v>
      </c>
      <c r="AR1259">
        <f t="shared" si="1734"/>
        <v>142</v>
      </c>
      <c r="AS1259">
        <f t="shared" si="1688"/>
        <v>166</v>
      </c>
      <c r="AT1259">
        <f t="shared" si="1707"/>
        <v>57</v>
      </c>
      <c r="AU1259">
        <f t="shared" si="1708"/>
        <v>61</v>
      </c>
      <c r="AV1259" s="8">
        <f t="shared" si="1709"/>
        <v>71</v>
      </c>
      <c r="AW1259" s="213">
        <f t="shared" si="1746"/>
        <v>3.1354057436339129E-2</v>
      </c>
      <c r="AX1259" s="213">
        <f t="shared" si="1747"/>
        <v>3.5642032416667108E-2</v>
      </c>
      <c r="AY1259" s="213">
        <f t="shared" si="1748"/>
        <v>4.7499395178139038E-2</v>
      </c>
      <c r="AZ1259" s="119">
        <f t="shared" si="1762"/>
        <v>1.2</v>
      </c>
      <c r="BA1259" s="1">
        <v>3.6</v>
      </c>
      <c r="BB1259">
        <v>4.0999999999999996</v>
      </c>
      <c r="BC1259">
        <v>5.0999999999999996</v>
      </c>
      <c r="BE1259">
        <v>879</v>
      </c>
      <c r="BG1259" s="123">
        <f t="shared" si="1735"/>
        <v>0.68</v>
      </c>
      <c r="BJ1259">
        <v>0</v>
      </c>
      <c r="BK1259">
        <v>14.2</v>
      </c>
      <c r="BL1259">
        <v>16.2</v>
      </c>
      <c r="BM1259">
        <v>21.85</v>
      </c>
      <c r="BO1259">
        <f t="shared" si="1752"/>
        <v>1</v>
      </c>
      <c r="BP1259">
        <f t="shared" si="1752"/>
        <v>1</v>
      </c>
      <c r="BQ1259">
        <f t="shared" si="1752"/>
        <v>1</v>
      </c>
      <c r="BR1259">
        <f t="shared" si="1736"/>
        <v>133</v>
      </c>
      <c r="BS1259">
        <f t="shared" si="1749"/>
        <v>142</v>
      </c>
      <c r="BT1259">
        <f t="shared" si="1750"/>
        <v>166</v>
      </c>
      <c r="BV1259">
        <f t="shared" si="1737"/>
        <v>0</v>
      </c>
      <c r="BW1259">
        <f t="shared" si="1738"/>
        <v>0</v>
      </c>
      <c r="BX1259">
        <f t="shared" si="1739"/>
        <v>0</v>
      </c>
      <c r="BY1259">
        <f t="shared" si="1766"/>
        <v>1</v>
      </c>
    </row>
    <row r="1260" spans="1:77" x14ac:dyDescent="0.25">
      <c r="A1260" t="str">
        <f t="shared" si="1740"/>
        <v>39010</v>
      </c>
      <c r="D1260">
        <v>3</v>
      </c>
      <c r="E1260">
        <v>90</v>
      </c>
      <c r="F1260">
        <v>40.5</v>
      </c>
      <c r="G1260">
        <v>10</v>
      </c>
      <c r="H1260">
        <v>11.5</v>
      </c>
      <c r="I1260">
        <v>0</v>
      </c>
      <c r="J1260">
        <v>26</v>
      </c>
      <c r="K1260">
        <v>30</v>
      </c>
      <c r="L1260">
        <v>40</v>
      </c>
      <c r="M1260" s="115">
        <f t="shared" si="1724"/>
        <v>738.9</v>
      </c>
      <c r="N1260" s="7">
        <v>841.69225687813923</v>
      </c>
      <c r="O1260" s="7">
        <v>901.35950941531064</v>
      </c>
      <c r="P1260" s="7">
        <v>1066.3800000000001</v>
      </c>
      <c r="Q1260" s="121" t="s">
        <v>392</v>
      </c>
      <c r="R1260">
        <v>1</v>
      </c>
      <c r="S1260">
        <v>1</v>
      </c>
      <c r="T1260">
        <v>1</v>
      </c>
      <c r="U1260" t="e">
        <f t="shared" si="1725"/>
        <v>#VALUE!</v>
      </c>
      <c r="V1260">
        <f t="shared" si="1726"/>
        <v>463</v>
      </c>
      <c r="W1260">
        <f t="shared" si="1727"/>
        <v>496</v>
      </c>
      <c r="X1260">
        <f t="shared" si="1728"/>
        <v>587</v>
      </c>
      <c r="Y1260" t="e">
        <f t="shared" si="1702"/>
        <v>#VALUE!</v>
      </c>
      <c r="Z1260">
        <f t="shared" si="1703"/>
        <v>80</v>
      </c>
      <c r="AA1260">
        <f t="shared" si="1704"/>
        <v>85</v>
      </c>
      <c r="AB1260" s="8">
        <f t="shared" si="1705"/>
        <v>101</v>
      </c>
      <c r="AC1260" s="213" t="e">
        <f t="shared" si="1741"/>
        <v>#VALUE!</v>
      </c>
      <c r="AD1260" s="213">
        <f t="shared" si="1742"/>
        <v>3.480410789388929E-2</v>
      </c>
      <c r="AE1260" s="213">
        <f t="shared" si="1743"/>
        <v>3.9078603399283256E-2</v>
      </c>
      <c r="AF1260" s="213">
        <f t="shared" si="1744"/>
        <v>5.4349648935862721E-2</v>
      </c>
      <c r="AG1260" s="167">
        <f t="shared" si="1729"/>
        <v>3.969E-4</v>
      </c>
      <c r="AH1260" s="167">
        <f t="shared" si="1730"/>
        <v>1.7345999999999999</v>
      </c>
      <c r="AI1260" s="167">
        <f t="shared" si="1731"/>
        <v>2</v>
      </c>
      <c r="AJ1260" s="167">
        <f t="shared" si="1732"/>
        <v>3.6734700000000002E-4</v>
      </c>
      <c r="AK1260" s="115">
        <f t="shared" ref="AK1260:AM1260" si="1767">AK868*IF($G1260=10,1,IF($G1260=15,1,IF($G1260=20,1,(1-(($E1260-50)*0.005)))))</f>
        <v>116.68990721587436</v>
      </c>
      <c r="AL1260" s="7">
        <f t="shared" si="1767"/>
        <v>124.96201154556491</v>
      </c>
      <c r="AM1260" s="7">
        <f t="shared" si="1767"/>
        <v>147.84</v>
      </c>
      <c r="AN1260">
        <v>1</v>
      </c>
      <c r="AO1260">
        <v>1</v>
      </c>
      <c r="AP1260">
        <v>1</v>
      </c>
      <c r="AQ1260">
        <f t="shared" si="1734"/>
        <v>131</v>
      </c>
      <c r="AR1260">
        <f t="shared" si="1734"/>
        <v>141</v>
      </c>
      <c r="AS1260">
        <f t="shared" si="1688"/>
        <v>166</v>
      </c>
      <c r="AT1260">
        <f t="shared" si="1707"/>
        <v>56</v>
      </c>
      <c r="AU1260">
        <f t="shared" si="1708"/>
        <v>61</v>
      </c>
      <c r="AV1260" s="8">
        <f t="shared" si="1709"/>
        <v>71</v>
      </c>
      <c r="AW1260" s="213">
        <f t="shared" si="1746"/>
        <v>1.7626342308608517E-2</v>
      </c>
      <c r="AX1260" s="213">
        <f t="shared" si="1747"/>
        <v>2.0745682765733558E-2</v>
      </c>
      <c r="AY1260" s="213">
        <f t="shared" si="1748"/>
        <v>2.771187015446952E-2</v>
      </c>
      <c r="AZ1260" s="119">
        <f t="shared" si="1762"/>
        <v>0.6</v>
      </c>
      <c r="BA1260" s="1">
        <v>4.8</v>
      </c>
      <c r="BB1260">
        <v>5.4</v>
      </c>
      <c r="BC1260">
        <v>6.8</v>
      </c>
      <c r="BE1260">
        <v>821</v>
      </c>
      <c r="BG1260" s="123">
        <f t="shared" si="1735"/>
        <v>0.9</v>
      </c>
      <c r="BJ1260">
        <v>0</v>
      </c>
      <c r="BK1260">
        <v>13.6</v>
      </c>
      <c r="BL1260">
        <v>15.6</v>
      </c>
      <c r="BM1260">
        <v>21.85</v>
      </c>
      <c r="BO1260">
        <f t="shared" si="1752"/>
        <v>1</v>
      </c>
      <c r="BP1260">
        <f t="shared" si="1752"/>
        <v>1</v>
      </c>
      <c r="BQ1260">
        <f t="shared" si="1752"/>
        <v>1</v>
      </c>
      <c r="BR1260">
        <f t="shared" si="1736"/>
        <v>131</v>
      </c>
      <c r="BS1260">
        <f t="shared" si="1749"/>
        <v>141</v>
      </c>
      <c r="BT1260">
        <f t="shared" si="1750"/>
        <v>166</v>
      </c>
      <c r="BV1260">
        <f t="shared" si="1737"/>
        <v>0</v>
      </c>
      <c r="BW1260">
        <f t="shared" si="1738"/>
        <v>0</v>
      </c>
      <c r="BX1260">
        <f t="shared" si="1739"/>
        <v>0</v>
      </c>
      <c r="BY1260">
        <f t="shared" si="1766"/>
        <v>1</v>
      </c>
    </row>
    <row r="1261" spans="1:77" x14ac:dyDescent="0.25">
      <c r="A1261" t="str">
        <f t="shared" si="1740"/>
        <v>39011</v>
      </c>
      <c r="D1261">
        <v>3</v>
      </c>
      <c r="E1261">
        <v>90</v>
      </c>
      <c r="F1261">
        <v>40.5</v>
      </c>
      <c r="G1261">
        <v>11</v>
      </c>
      <c r="H1261">
        <v>11.5</v>
      </c>
      <c r="I1261">
        <v>0</v>
      </c>
      <c r="J1261">
        <v>26</v>
      </c>
      <c r="K1261">
        <v>30</v>
      </c>
      <c r="L1261">
        <v>40</v>
      </c>
      <c r="M1261" s="115">
        <f t="shared" si="1724"/>
        <v>717.40000000000009</v>
      </c>
      <c r="N1261" s="7">
        <v>1142.0361657917249</v>
      </c>
      <c r="O1261" s="7">
        <v>1222.9946868592929</v>
      </c>
      <c r="P1261" s="7">
        <v>1446.9</v>
      </c>
      <c r="Q1261" s="121" t="s">
        <v>392</v>
      </c>
      <c r="R1261">
        <v>1</v>
      </c>
      <c r="S1261">
        <v>1</v>
      </c>
      <c r="T1261">
        <v>1</v>
      </c>
      <c r="U1261" t="e">
        <f t="shared" si="1725"/>
        <v>#VALUE!</v>
      </c>
      <c r="V1261">
        <f t="shared" si="1726"/>
        <v>629</v>
      </c>
      <c r="W1261">
        <f t="shared" si="1727"/>
        <v>673</v>
      </c>
      <c r="X1261">
        <f t="shared" si="1728"/>
        <v>796</v>
      </c>
      <c r="Y1261" t="e">
        <f t="shared" si="1702"/>
        <v>#VALUE!</v>
      </c>
      <c r="Z1261">
        <f t="shared" si="1703"/>
        <v>108</v>
      </c>
      <c r="AA1261">
        <f t="shared" si="1704"/>
        <v>116</v>
      </c>
      <c r="AB1261" s="8">
        <f t="shared" si="1705"/>
        <v>137</v>
      </c>
      <c r="AC1261" s="213" t="e">
        <f t="shared" si="1741"/>
        <v>#VALUE!</v>
      </c>
      <c r="AD1261" s="213">
        <f t="shared" si="1742"/>
        <v>0.10524257458766274</v>
      </c>
      <c r="AE1261" s="213">
        <f t="shared" si="1743"/>
        <v>0.12055334627645463</v>
      </c>
      <c r="AF1261" s="213">
        <f t="shared" si="1744"/>
        <v>0.16545208362851668</v>
      </c>
      <c r="AG1261" s="167">
        <f t="shared" si="1729"/>
        <v>3.969E-4</v>
      </c>
      <c r="AH1261" s="167">
        <f t="shared" si="1730"/>
        <v>1.7345999999999999</v>
      </c>
      <c r="AI1261" s="167">
        <f t="shared" si="1731"/>
        <v>4</v>
      </c>
      <c r="AJ1261" s="167">
        <f t="shared" si="1732"/>
        <v>5.7428799999999995E-4</v>
      </c>
      <c r="AK1261" s="115">
        <f t="shared" ref="AK1261:AM1261" si="1768">AK869*IF($G1261=10,1,IF($G1261=15,1,IF($G1261=20,1,(1-(($E1261-50)*0.005)))))</f>
        <v>152.80000000000001</v>
      </c>
      <c r="AL1261" s="7">
        <f t="shared" si="1768"/>
        <v>164</v>
      </c>
      <c r="AM1261" s="7">
        <f t="shared" si="1768"/>
        <v>193.60000000000002</v>
      </c>
      <c r="AN1261">
        <v>1</v>
      </c>
      <c r="AO1261">
        <v>1</v>
      </c>
      <c r="AP1261">
        <v>1</v>
      </c>
      <c r="AQ1261">
        <f t="shared" si="1734"/>
        <v>172</v>
      </c>
      <c r="AR1261">
        <f t="shared" si="1734"/>
        <v>185</v>
      </c>
      <c r="AS1261">
        <f t="shared" si="1688"/>
        <v>218</v>
      </c>
      <c r="AT1261">
        <f t="shared" si="1707"/>
        <v>74</v>
      </c>
      <c r="AU1261">
        <f t="shared" si="1708"/>
        <v>80</v>
      </c>
      <c r="AV1261" s="8">
        <f t="shared" si="1709"/>
        <v>94</v>
      </c>
      <c r="AW1261" s="213">
        <f t="shared" si="1746"/>
        <v>5.1371249949593772E-2</v>
      </c>
      <c r="AX1261" s="213">
        <f t="shared" si="1747"/>
        <v>5.954755146777857E-2</v>
      </c>
      <c r="AY1261" s="213">
        <f t="shared" si="1748"/>
        <v>8.0851853598976328E-2</v>
      </c>
      <c r="AZ1261" s="119">
        <f t="shared" si="1762"/>
        <v>1.2</v>
      </c>
      <c r="BA1261" s="1">
        <v>4.8</v>
      </c>
      <c r="BB1261">
        <v>5.4</v>
      </c>
      <c r="BC1261">
        <v>6.8</v>
      </c>
      <c r="BE1261">
        <v>1055</v>
      </c>
      <c r="BG1261" s="123">
        <f t="shared" si="1735"/>
        <v>0.68</v>
      </c>
      <c r="BJ1261">
        <v>0</v>
      </c>
      <c r="BK1261">
        <v>13.6</v>
      </c>
      <c r="BL1261">
        <v>15.6</v>
      </c>
      <c r="BM1261">
        <v>21.85</v>
      </c>
      <c r="BO1261">
        <f t="shared" si="1752"/>
        <v>1</v>
      </c>
      <c r="BP1261">
        <f t="shared" si="1752"/>
        <v>1</v>
      </c>
      <c r="BQ1261">
        <f t="shared" si="1752"/>
        <v>1</v>
      </c>
      <c r="BR1261">
        <f t="shared" si="1736"/>
        <v>172</v>
      </c>
      <c r="BS1261">
        <f t="shared" si="1749"/>
        <v>185</v>
      </c>
      <c r="BT1261">
        <f t="shared" si="1750"/>
        <v>218</v>
      </c>
      <c r="BV1261">
        <f t="shared" si="1737"/>
        <v>0</v>
      </c>
      <c r="BW1261">
        <f t="shared" si="1738"/>
        <v>0</v>
      </c>
      <c r="BX1261">
        <f t="shared" si="1739"/>
        <v>0</v>
      </c>
      <c r="BY1261">
        <f t="shared" si="1766"/>
        <v>1</v>
      </c>
    </row>
    <row r="1262" spans="1:77" x14ac:dyDescent="0.25">
      <c r="A1262" t="str">
        <f t="shared" si="1740"/>
        <v>39015</v>
      </c>
      <c r="D1262">
        <v>3</v>
      </c>
      <c r="E1262">
        <v>90</v>
      </c>
      <c r="F1262">
        <v>40.5</v>
      </c>
      <c r="G1262">
        <v>15</v>
      </c>
      <c r="H1262">
        <v>16.5</v>
      </c>
      <c r="I1262">
        <v>0</v>
      </c>
      <c r="J1262">
        <v>26</v>
      </c>
      <c r="K1262">
        <v>30</v>
      </c>
      <c r="L1262">
        <v>41.1</v>
      </c>
      <c r="M1262" s="115">
        <f t="shared" si="1724"/>
        <v>862.19258357509659</v>
      </c>
      <c r="N1262" s="7">
        <v>957.19258357509659</v>
      </c>
      <c r="O1262" s="7">
        <v>1027.5250511543745</v>
      </c>
      <c r="P1262" s="7">
        <v>1359.96</v>
      </c>
      <c r="Q1262" s="121" t="s">
        <v>392</v>
      </c>
      <c r="R1262">
        <v>1</v>
      </c>
      <c r="S1262">
        <v>1</v>
      </c>
      <c r="T1262">
        <v>1</v>
      </c>
      <c r="U1262" t="e">
        <f t="shared" si="1725"/>
        <v>#VALUE!</v>
      </c>
      <c r="V1262">
        <f t="shared" si="1726"/>
        <v>527</v>
      </c>
      <c r="W1262">
        <f t="shared" si="1727"/>
        <v>565</v>
      </c>
      <c r="X1262">
        <f t="shared" si="1728"/>
        <v>748</v>
      </c>
      <c r="Y1262" t="e">
        <f t="shared" si="1702"/>
        <v>#VALUE!</v>
      </c>
      <c r="Z1262">
        <f t="shared" si="1703"/>
        <v>91</v>
      </c>
      <c r="AA1262">
        <f t="shared" si="1704"/>
        <v>97</v>
      </c>
      <c r="AB1262" s="8">
        <f t="shared" si="1705"/>
        <v>129</v>
      </c>
      <c r="AC1262" s="213" t="e">
        <f t="shared" si="1741"/>
        <v>#VALUE!</v>
      </c>
      <c r="AD1262" s="213">
        <f t="shared" si="1742"/>
        <v>4.4838783154106318E-2</v>
      </c>
      <c r="AE1262" s="213">
        <f t="shared" si="1743"/>
        <v>5.0800443047169699E-2</v>
      </c>
      <c r="AF1262" s="213">
        <f t="shared" si="1744"/>
        <v>8.8747382373845968E-2</v>
      </c>
      <c r="AG1262" s="167">
        <f t="shared" si="1729"/>
        <v>2.0829999999999999E-4</v>
      </c>
      <c r="AH1262" s="167">
        <f t="shared" si="1730"/>
        <v>1.724</v>
      </c>
      <c r="AI1262" s="167">
        <f t="shared" si="1731"/>
        <v>2</v>
      </c>
      <c r="AJ1262" s="167">
        <f t="shared" si="1732"/>
        <v>4.6182900000000003E-4</v>
      </c>
      <c r="AK1262" s="115">
        <f t="shared" ref="AK1262:AM1262" si="1769">AK870*IF($G1262=10,1,IF($G1262=15,1,IF($G1262=20,1,(1-(($E1262-50)*0.005)))))</f>
        <v>423.65815696218516</v>
      </c>
      <c r="AL1262" s="7">
        <f t="shared" si="1769"/>
        <v>140.26129481477255</v>
      </c>
      <c r="AM1262" s="7">
        <f t="shared" si="1769"/>
        <v>185.64</v>
      </c>
      <c r="AN1262">
        <v>1</v>
      </c>
      <c r="AO1262">
        <v>1</v>
      </c>
      <c r="AP1262">
        <v>1</v>
      </c>
      <c r="AQ1262">
        <f t="shared" si="1734"/>
        <v>477</v>
      </c>
      <c r="AR1262">
        <f t="shared" si="1734"/>
        <v>158</v>
      </c>
      <c r="AS1262">
        <f t="shared" si="1688"/>
        <v>209</v>
      </c>
      <c r="AT1262">
        <f t="shared" si="1707"/>
        <v>205</v>
      </c>
      <c r="AU1262">
        <f t="shared" si="1708"/>
        <v>68</v>
      </c>
      <c r="AV1262" s="8">
        <f t="shared" si="1709"/>
        <v>90</v>
      </c>
      <c r="AW1262" s="213">
        <f t="shared" si="1746"/>
        <v>0.22005103373479762</v>
      </c>
      <c r="AX1262" s="213">
        <f t="shared" si="1747"/>
        <v>2.5381486770645934E-2</v>
      </c>
      <c r="AY1262" s="213">
        <f t="shared" si="1748"/>
        <v>4.388071796641297E-2</v>
      </c>
      <c r="AZ1262" s="119">
        <f t="shared" si="1762"/>
        <v>0.9</v>
      </c>
      <c r="BA1262" s="1">
        <v>4.8</v>
      </c>
      <c r="BB1262">
        <v>5.5</v>
      </c>
      <c r="BC1262">
        <v>7.2</v>
      </c>
      <c r="BE1262">
        <v>1272</v>
      </c>
      <c r="BG1262" s="123">
        <f t="shared" si="1735"/>
        <v>0.8</v>
      </c>
      <c r="BJ1262">
        <v>0</v>
      </c>
      <c r="BK1262">
        <v>12.3</v>
      </c>
      <c r="BL1262">
        <v>14.4</v>
      </c>
      <c r="BM1262">
        <v>21.85</v>
      </c>
      <c r="BO1262">
        <f t="shared" si="1752"/>
        <v>1</v>
      </c>
      <c r="BP1262">
        <f t="shared" si="1752"/>
        <v>1</v>
      </c>
      <c r="BQ1262">
        <f t="shared" si="1752"/>
        <v>1</v>
      </c>
      <c r="BR1262">
        <f t="shared" si="1736"/>
        <v>477</v>
      </c>
      <c r="BS1262">
        <f t="shared" si="1749"/>
        <v>158</v>
      </c>
      <c r="BT1262">
        <f t="shared" si="1750"/>
        <v>209</v>
      </c>
      <c r="BV1262">
        <f t="shared" si="1737"/>
        <v>0</v>
      </c>
      <c r="BW1262">
        <f t="shared" si="1738"/>
        <v>0</v>
      </c>
      <c r="BX1262">
        <f t="shared" si="1739"/>
        <v>0</v>
      </c>
      <c r="BY1262">
        <f t="shared" si="1766"/>
        <v>1</v>
      </c>
    </row>
    <row r="1263" spans="1:77" x14ac:dyDescent="0.25">
      <c r="A1263" t="str">
        <f t="shared" si="1740"/>
        <v>39016</v>
      </c>
      <c r="D1263">
        <v>3</v>
      </c>
      <c r="E1263">
        <v>90</v>
      </c>
      <c r="F1263">
        <v>40.5</v>
      </c>
      <c r="G1263">
        <v>16</v>
      </c>
      <c r="H1263">
        <v>16.5</v>
      </c>
      <c r="I1263">
        <v>0</v>
      </c>
      <c r="J1263">
        <v>26</v>
      </c>
      <c r="K1263">
        <v>30</v>
      </c>
      <c r="L1263">
        <v>41.1</v>
      </c>
      <c r="M1263" s="115">
        <f t="shared" si="1724"/>
        <v>1059.44</v>
      </c>
      <c r="N1263" s="7">
        <v>1399.7241764138612</v>
      </c>
      <c r="O1263" s="7">
        <v>1502.5729206967153</v>
      </c>
      <c r="P1263" s="7">
        <v>1988.7</v>
      </c>
      <c r="Q1263" s="121" t="s">
        <v>392</v>
      </c>
      <c r="R1263">
        <v>1</v>
      </c>
      <c r="S1263">
        <v>1</v>
      </c>
      <c r="T1263">
        <v>1</v>
      </c>
      <c r="U1263" t="e">
        <f t="shared" si="1725"/>
        <v>#VALUE!</v>
      </c>
      <c r="V1263">
        <f t="shared" si="1726"/>
        <v>770</v>
      </c>
      <c r="W1263">
        <f t="shared" si="1727"/>
        <v>827</v>
      </c>
      <c r="X1263">
        <f t="shared" si="1728"/>
        <v>1094</v>
      </c>
      <c r="Y1263" t="e">
        <f t="shared" si="1702"/>
        <v>#VALUE!</v>
      </c>
      <c r="Z1263">
        <f t="shared" si="1703"/>
        <v>132</v>
      </c>
      <c r="AA1263">
        <f t="shared" si="1704"/>
        <v>142</v>
      </c>
      <c r="AB1263" s="8">
        <f t="shared" si="1705"/>
        <v>188</v>
      </c>
      <c r="AC1263" s="213" t="e">
        <f t="shared" si="1741"/>
        <v>#VALUE!</v>
      </c>
      <c r="AD1263" s="213">
        <f t="shared" si="1742"/>
        <v>0.26577617988746643</v>
      </c>
      <c r="AE1263" s="213">
        <f t="shared" si="1743"/>
        <v>0.30692527513830892</v>
      </c>
      <c r="AF1263" s="213">
        <f t="shared" si="1744"/>
        <v>0.53384598385225723</v>
      </c>
      <c r="AG1263" s="167">
        <f t="shared" si="1729"/>
        <v>2.0829999999999999E-4</v>
      </c>
      <c r="AH1263" s="167">
        <f t="shared" si="1730"/>
        <v>1.724</v>
      </c>
      <c r="AI1263" s="167">
        <f t="shared" si="1731"/>
        <v>4</v>
      </c>
      <c r="AJ1263" s="167">
        <f t="shared" si="1732"/>
        <v>1.392796E-3</v>
      </c>
      <c r="AK1263" s="115">
        <f t="shared" ref="AK1263:AM1263" si="1770">AK871*IF($G1263=10,1,IF($G1263=15,1,IF($G1263=20,1,(1-(($E1263-50)*0.005)))))</f>
        <v>171.20000000000002</v>
      </c>
      <c r="AL1263" s="7">
        <f t="shared" si="1770"/>
        <v>184</v>
      </c>
      <c r="AM1263" s="7">
        <f t="shared" si="1770"/>
        <v>244</v>
      </c>
      <c r="AN1263">
        <v>1</v>
      </c>
      <c r="AO1263">
        <v>1</v>
      </c>
      <c r="AP1263">
        <v>1</v>
      </c>
      <c r="AQ1263">
        <f t="shared" si="1734"/>
        <v>193</v>
      </c>
      <c r="AR1263">
        <f t="shared" si="1734"/>
        <v>207</v>
      </c>
      <c r="AS1263">
        <f t="shared" si="1688"/>
        <v>275</v>
      </c>
      <c r="AT1263">
        <f t="shared" si="1707"/>
        <v>83</v>
      </c>
      <c r="AU1263">
        <f t="shared" si="1708"/>
        <v>89</v>
      </c>
      <c r="AV1263" s="8">
        <f t="shared" si="1709"/>
        <v>118</v>
      </c>
      <c r="AW1263" s="213">
        <f t="shared" si="1746"/>
        <v>0.10659066786590483</v>
      </c>
      <c r="AX1263" s="213">
        <f t="shared" si="1747"/>
        <v>0.12228284719166986</v>
      </c>
      <c r="AY1263" s="213">
        <f t="shared" si="1748"/>
        <v>0.21309103346242414</v>
      </c>
      <c r="AZ1263" s="119">
        <f t="shared" si="1762"/>
        <v>1.8</v>
      </c>
      <c r="BA1263" s="1">
        <v>4.8</v>
      </c>
      <c r="BB1263">
        <v>5.5</v>
      </c>
      <c r="BC1263">
        <v>7.2</v>
      </c>
      <c r="BE1263">
        <v>1558</v>
      </c>
      <c r="BG1263" s="123">
        <f t="shared" si="1735"/>
        <v>0.68</v>
      </c>
      <c r="BJ1263">
        <v>0</v>
      </c>
      <c r="BK1263">
        <v>12.3</v>
      </c>
      <c r="BL1263">
        <v>14.4</v>
      </c>
      <c r="BM1263">
        <v>21.85</v>
      </c>
      <c r="BO1263">
        <f t="shared" si="1752"/>
        <v>1</v>
      </c>
      <c r="BP1263">
        <f t="shared" si="1752"/>
        <v>1</v>
      </c>
      <c r="BQ1263">
        <f t="shared" si="1752"/>
        <v>1</v>
      </c>
      <c r="BR1263">
        <f t="shared" si="1736"/>
        <v>193</v>
      </c>
      <c r="BS1263">
        <f t="shared" si="1749"/>
        <v>207</v>
      </c>
      <c r="BT1263">
        <f t="shared" si="1750"/>
        <v>275</v>
      </c>
      <c r="BV1263">
        <f t="shared" si="1737"/>
        <v>0</v>
      </c>
      <c r="BW1263">
        <f t="shared" si="1738"/>
        <v>0</v>
      </c>
      <c r="BX1263">
        <f t="shared" si="1739"/>
        <v>0</v>
      </c>
      <c r="BY1263">
        <f t="shared" si="1766"/>
        <v>1</v>
      </c>
    </row>
    <row r="1264" spans="1:77" x14ac:dyDescent="0.25">
      <c r="A1264" t="str">
        <f t="shared" si="1740"/>
        <v>39020</v>
      </c>
      <c r="D1264">
        <v>3</v>
      </c>
      <c r="E1264">
        <v>90</v>
      </c>
      <c r="F1264">
        <v>40.5</v>
      </c>
      <c r="G1264">
        <v>20</v>
      </c>
      <c r="H1264">
        <v>21.5</v>
      </c>
      <c r="I1264">
        <v>0</v>
      </c>
      <c r="J1264">
        <v>26</v>
      </c>
      <c r="K1264">
        <v>30</v>
      </c>
      <c r="L1264">
        <v>41.1</v>
      </c>
      <c r="M1264" s="115">
        <f t="shared" si="1724"/>
        <v>1251.575008837732</v>
      </c>
      <c r="N1264" s="7">
        <v>1346.575008837732</v>
      </c>
      <c r="O1264" s="7">
        <v>1442.0332127786496</v>
      </c>
      <c r="P1264" s="7">
        <v>1706.04</v>
      </c>
      <c r="Q1264" s="121" t="s">
        <v>392</v>
      </c>
      <c r="R1264">
        <v>1</v>
      </c>
      <c r="S1264">
        <v>1</v>
      </c>
      <c r="T1264">
        <v>1</v>
      </c>
      <c r="U1264" t="e">
        <f t="shared" si="1725"/>
        <v>#VALUE!</v>
      </c>
      <c r="V1264">
        <f t="shared" si="1726"/>
        <v>741</v>
      </c>
      <c r="W1264">
        <f t="shared" si="1727"/>
        <v>794</v>
      </c>
      <c r="X1264">
        <f t="shared" si="1728"/>
        <v>939</v>
      </c>
      <c r="Y1264" t="e">
        <f t="shared" si="1702"/>
        <v>#VALUE!</v>
      </c>
      <c r="Z1264">
        <f t="shared" si="1703"/>
        <v>127</v>
      </c>
      <c r="AA1264">
        <f t="shared" si="1704"/>
        <v>137</v>
      </c>
      <c r="AB1264" s="8">
        <f t="shared" si="1705"/>
        <v>162</v>
      </c>
      <c r="AC1264" s="213" t="e">
        <f t="shared" si="1741"/>
        <v>#VALUE!</v>
      </c>
      <c r="AD1264" s="213">
        <f t="shared" si="1742"/>
        <v>6.7456799064342002E-2</v>
      </c>
      <c r="AE1264" s="213">
        <f t="shared" si="1743"/>
        <v>7.8305722264763483E-2</v>
      </c>
      <c r="AF1264" s="213">
        <f t="shared" si="1744"/>
        <v>0.10891673537133954</v>
      </c>
      <c r="AG1264" s="167">
        <f t="shared" si="1729"/>
        <v>1.2760000000000001E-4</v>
      </c>
      <c r="AH1264" s="167">
        <f t="shared" si="1730"/>
        <v>1.7219</v>
      </c>
      <c r="AI1264" s="167">
        <f t="shared" si="1731"/>
        <v>2</v>
      </c>
      <c r="AJ1264" s="167">
        <f t="shared" si="1732"/>
        <v>3.76611E-4</v>
      </c>
      <c r="AK1264" s="115">
        <f t="shared" ref="AK1264:AM1264" si="1771">AK872*IF($G1264=10,1,IF($G1264=15,1,IF($G1264=20,1,(1-(($E1264-50)*0.005)))))</f>
        <v>166.41571994991173</v>
      </c>
      <c r="AL1264" s="7">
        <f t="shared" si="1771"/>
        <v>178.21286873827722</v>
      </c>
      <c r="AM1264" s="7">
        <f t="shared" si="1771"/>
        <v>210.84</v>
      </c>
      <c r="AN1264">
        <v>1</v>
      </c>
      <c r="AO1264">
        <v>1</v>
      </c>
      <c r="AP1264">
        <v>1</v>
      </c>
      <c r="AQ1264">
        <f t="shared" si="1734"/>
        <v>187</v>
      </c>
      <c r="AR1264">
        <f t="shared" si="1734"/>
        <v>201</v>
      </c>
      <c r="AS1264">
        <f t="shared" si="1688"/>
        <v>237</v>
      </c>
      <c r="AT1264">
        <f t="shared" si="1707"/>
        <v>80</v>
      </c>
      <c r="AU1264">
        <f t="shared" si="1708"/>
        <v>86</v>
      </c>
      <c r="AV1264" s="8">
        <f t="shared" si="1709"/>
        <v>102</v>
      </c>
      <c r="AW1264" s="213">
        <f t="shared" si="1746"/>
        <v>2.7198373445814474E-2</v>
      </c>
      <c r="AX1264" s="213">
        <f t="shared" si="1747"/>
        <v>3.1348805220849138E-2</v>
      </c>
      <c r="AY1264" s="213">
        <f t="shared" si="1748"/>
        <v>4.3834427196312926E-2</v>
      </c>
      <c r="AZ1264" s="119">
        <f t="shared" si="1762"/>
        <v>1.2</v>
      </c>
      <c r="BA1264" s="1">
        <v>4.8</v>
      </c>
      <c r="BB1264">
        <v>5.5</v>
      </c>
      <c r="BC1264">
        <v>7.2</v>
      </c>
      <c r="BE1264">
        <v>1774</v>
      </c>
      <c r="BG1264" s="123">
        <f t="shared" si="1735"/>
        <v>0.8</v>
      </c>
      <c r="BJ1264">
        <v>0</v>
      </c>
      <c r="BK1264">
        <v>12.3</v>
      </c>
      <c r="BL1264">
        <v>14.4</v>
      </c>
      <c r="BM1264">
        <v>21.85</v>
      </c>
      <c r="BO1264">
        <f t="shared" si="1752"/>
        <v>1</v>
      </c>
      <c r="BP1264">
        <f t="shared" si="1752"/>
        <v>1</v>
      </c>
      <c r="BQ1264">
        <f t="shared" si="1752"/>
        <v>1</v>
      </c>
      <c r="BR1264">
        <f t="shared" si="1736"/>
        <v>187</v>
      </c>
      <c r="BS1264">
        <f t="shared" si="1749"/>
        <v>201</v>
      </c>
      <c r="BT1264">
        <f t="shared" si="1750"/>
        <v>237</v>
      </c>
      <c r="BV1264">
        <f t="shared" si="1737"/>
        <v>0</v>
      </c>
      <c r="BW1264">
        <f t="shared" si="1738"/>
        <v>0</v>
      </c>
      <c r="BX1264">
        <f t="shared" si="1739"/>
        <v>0</v>
      </c>
      <c r="BY1264">
        <f t="shared" si="1766"/>
        <v>1</v>
      </c>
    </row>
    <row r="1265" spans="1:77" x14ac:dyDescent="0.25">
      <c r="A1265" t="str">
        <f t="shared" si="1740"/>
        <v>39021</v>
      </c>
      <c r="D1265">
        <v>3</v>
      </c>
      <c r="E1265">
        <v>90</v>
      </c>
      <c r="F1265">
        <v>40.5</v>
      </c>
      <c r="G1265">
        <v>21</v>
      </c>
      <c r="H1265">
        <v>21.5</v>
      </c>
      <c r="I1265">
        <v>0</v>
      </c>
      <c r="J1265">
        <v>26</v>
      </c>
      <c r="K1265">
        <v>30</v>
      </c>
      <c r="L1265">
        <v>41.1</v>
      </c>
      <c r="M1265" s="115">
        <f t="shared" si="1724"/>
        <v>1707.6437228662567</v>
      </c>
      <c r="N1265" s="7">
        <v>1802.6437228662567</v>
      </c>
      <c r="O1265" s="7">
        <v>1935.0981352499616</v>
      </c>
      <c r="P1265" s="7">
        <v>2561.16</v>
      </c>
      <c r="Q1265" s="121" t="s">
        <v>392</v>
      </c>
      <c r="R1265">
        <v>1</v>
      </c>
      <c r="S1265">
        <v>1</v>
      </c>
      <c r="T1265">
        <v>1</v>
      </c>
      <c r="U1265" t="e">
        <f t="shared" si="1725"/>
        <v>#VALUE!</v>
      </c>
      <c r="V1265">
        <f t="shared" si="1726"/>
        <v>992</v>
      </c>
      <c r="W1265">
        <f t="shared" si="1727"/>
        <v>1065</v>
      </c>
      <c r="X1265">
        <f t="shared" si="1728"/>
        <v>1410</v>
      </c>
      <c r="Y1265" t="e">
        <f t="shared" si="1702"/>
        <v>#VALUE!</v>
      </c>
      <c r="Z1265">
        <f t="shared" si="1703"/>
        <v>171</v>
      </c>
      <c r="AA1265">
        <f t="shared" si="1704"/>
        <v>183</v>
      </c>
      <c r="AB1265" s="8">
        <f t="shared" si="1705"/>
        <v>243</v>
      </c>
      <c r="AC1265" s="213" t="e">
        <f t="shared" si="1741"/>
        <v>#VALUE!</v>
      </c>
      <c r="AD1265" s="213">
        <f t="shared" si="1742"/>
        <v>0.17381430632556893</v>
      </c>
      <c r="AE1265" s="213">
        <f t="shared" si="1743"/>
        <v>0.19849895596818923</v>
      </c>
      <c r="AF1265" s="213">
        <f t="shared" si="1744"/>
        <v>0.34602358057183785</v>
      </c>
      <c r="AG1265" s="167">
        <f t="shared" si="1729"/>
        <v>1.2760000000000001E-4</v>
      </c>
      <c r="AH1265" s="167">
        <f t="shared" si="1730"/>
        <v>1.7219</v>
      </c>
      <c r="AI1265" s="167">
        <f t="shared" si="1731"/>
        <v>4</v>
      </c>
      <c r="AJ1265" s="167">
        <f t="shared" si="1732"/>
        <v>5.1420100000000005E-4</v>
      </c>
      <c r="AK1265" s="115">
        <f t="shared" ref="AK1265:AM1265" si="1772">AK873*IF($G1265=10,1,IF($G1265=15,1,IF($G1265=20,1,(1-(($E1265-50)*0.005)))))</f>
        <v>187.06345487533082</v>
      </c>
      <c r="AL1265" s="7">
        <f t="shared" si="1772"/>
        <v>200.80847818730339</v>
      </c>
      <c r="AM1265" s="7">
        <f t="shared" si="1772"/>
        <v>265.77600000000001</v>
      </c>
      <c r="AN1265">
        <v>1</v>
      </c>
      <c r="AO1265">
        <v>1</v>
      </c>
      <c r="AP1265">
        <v>1</v>
      </c>
      <c r="AQ1265">
        <f t="shared" si="1734"/>
        <v>211</v>
      </c>
      <c r="AR1265">
        <f t="shared" si="1734"/>
        <v>226</v>
      </c>
      <c r="AS1265">
        <f t="shared" si="1688"/>
        <v>299</v>
      </c>
      <c r="AT1265">
        <f t="shared" si="1707"/>
        <v>91</v>
      </c>
      <c r="AU1265">
        <f t="shared" si="1708"/>
        <v>97</v>
      </c>
      <c r="AV1265" s="8">
        <f t="shared" si="1709"/>
        <v>129</v>
      </c>
      <c r="AW1265" s="213">
        <f t="shared" si="1746"/>
        <v>5.0661019516697332E-2</v>
      </c>
      <c r="AX1265" s="213">
        <f t="shared" si="1747"/>
        <v>5.7383218714968313E-2</v>
      </c>
      <c r="AY1265" s="213">
        <f t="shared" si="1748"/>
        <v>0.10014539466079872</v>
      </c>
      <c r="AZ1265" s="119">
        <f t="shared" si="1762"/>
        <v>2.4</v>
      </c>
      <c r="BA1265" s="1">
        <v>4.8</v>
      </c>
      <c r="BB1265">
        <v>5.5</v>
      </c>
      <c r="BC1265">
        <v>7.2</v>
      </c>
      <c r="BE1265">
        <v>2262</v>
      </c>
      <c r="BG1265" s="123">
        <f t="shared" si="1735"/>
        <v>0.8</v>
      </c>
      <c r="BJ1265">
        <v>0</v>
      </c>
      <c r="BK1265">
        <v>12.3</v>
      </c>
      <c r="BL1265">
        <v>14.4</v>
      </c>
      <c r="BM1265">
        <v>21.85</v>
      </c>
      <c r="BO1265">
        <f t="shared" si="1752"/>
        <v>1</v>
      </c>
      <c r="BP1265">
        <f t="shared" si="1752"/>
        <v>1</v>
      </c>
      <c r="BQ1265">
        <f t="shared" si="1752"/>
        <v>1</v>
      </c>
      <c r="BR1265">
        <f t="shared" si="1736"/>
        <v>211</v>
      </c>
      <c r="BS1265">
        <f t="shared" si="1749"/>
        <v>226</v>
      </c>
      <c r="BT1265">
        <f t="shared" si="1750"/>
        <v>299</v>
      </c>
      <c r="BV1265">
        <f t="shared" si="1737"/>
        <v>0</v>
      </c>
      <c r="BW1265">
        <f t="shared" si="1738"/>
        <v>0</v>
      </c>
      <c r="BX1265">
        <f t="shared" si="1739"/>
        <v>0</v>
      </c>
      <c r="BY1265">
        <f t="shared" si="1766"/>
        <v>1</v>
      </c>
    </row>
    <row r="1266" spans="1:77" x14ac:dyDescent="0.25">
      <c r="A1266" t="str">
        <f t="shared" si="1740"/>
        <v>39010</v>
      </c>
      <c r="D1266">
        <v>3</v>
      </c>
      <c r="E1266">
        <v>90</v>
      </c>
      <c r="F1266">
        <v>40.5</v>
      </c>
      <c r="G1266">
        <v>10</v>
      </c>
      <c r="H1266">
        <v>11.5</v>
      </c>
      <c r="I1266">
        <v>0</v>
      </c>
      <c r="J1266">
        <v>26</v>
      </c>
      <c r="K1266">
        <v>30</v>
      </c>
      <c r="L1266">
        <v>41</v>
      </c>
      <c r="M1266" s="115">
        <f t="shared" si="1724"/>
        <v>862.2</v>
      </c>
      <c r="N1266" s="7">
        <v>1029.7403904507714</v>
      </c>
      <c r="O1266" s="7">
        <v>1104.2859635902939</v>
      </c>
      <c r="P1266" s="7">
        <v>1320.28</v>
      </c>
      <c r="Q1266" s="121" t="s">
        <v>392</v>
      </c>
      <c r="R1266">
        <v>1</v>
      </c>
      <c r="S1266">
        <v>1</v>
      </c>
      <c r="T1266">
        <v>1</v>
      </c>
      <c r="U1266" t="e">
        <f t="shared" si="1725"/>
        <v>#VALUE!</v>
      </c>
      <c r="V1266">
        <f t="shared" si="1726"/>
        <v>567</v>
      </c>
      <c r="W1266">
        <f t="shared" si="1727"/>
        <v>608</v>
      </c>
      <c r="X1266">
        <f t="shared" si="1728"/>
        <v>727</v>
      </c>
      <c r="Y1266" t="e">
        <f t="shared" si="1702"/>
        <v>#VALUE!</v>
      </c>
      <c r="Z1266">
        <f t="shared" si="1703"/>
        <v>98</v>
      </c>
      <c r="AA1266">
        <f t="shared" si="1704"/>
        <v>105</v>
      </c>
      <c r="AB1266" s="8">
        <f t="shared" si="1705"/>
        <v>125</v>
      </c>
      <c r="AC1266" s="213" t="e">
        <f t="shared" si="1741"/>
        <v>#VALUE!</v>
      </c>
      <c r="AD1266" s="213">
        <f t="shared" si="1742"/>
        <v>5.130224001607897E-2</v>
      </c>
      <c r="AE1266" s="213">
        <f t="shared" si="1743"/>
        <v>5.8544459034750522E-2</v>
      </c>
      <c r="AF1266" s="213">
        <f t="shared" si="1744"/>
        <v>8.1762865170908194E-2</v>
      </c>
      <c r="AG1266" s="167">
        <f t="shared" si="1729"/>
        <v>3.969E-4</v>
      </c>
      <c r="AH1266" s="167">
        <f t="shared" si="1730"/>
        <v>1.7345999999999999</v>
      </c>
      <c r="AI1266" s="167">
        <f t="shared" si="1731"/>
        <v>2</v>
      </c>
      <c r="AJ1266" s="167">
        <f t="shared" si="1732"/>
        <v>3.6734700000000002E-4</v>
      </c>
      <c r="AK1266" s="115">
        <f t="shared" ref="AK1266:AM1266" si="1773">AK874*IF($G1266=10,1,IF($G1266=15,1,IF($G1266=20,1,(1-(($E1266-50)*0.005)))))</f>
        <v>142.7603849699376</v>
      </c>
      <c r="AL1266" s="7">
        <f t="shared" si="1773"/>
        <v>153.09517888293954</v>
      </c>
      <c r="AM1266" s="7">
        <f t="shared" si="1773"/>
        <v>183.04</v>
      </c>
      <c r="AN1266">
        <v>1</v>
      </c>
      <c r="AO1266">
        <v>1</v>
      </c>
      <c r="AP1266">
        <v>1</v>
      </c>
      <c r="AQ1266">
        <f t="shared" si="1734"/>
        <v>161</v>
      </c>
      <c r="AR1266">
        <f t="shared" si="1734"/>
        <v>172</v>
      </c>
      <c r="AS1266">
        <f t="shared" si="1688"/>
        <v>206</v>
      </c>
      <c r="AT1266">
        <f t="shared" si="1707"/>
        <v>69</v>
      </c>
      <c r="AU1266">
        <f t="shared" si="1708"/>
        <v>74</v>
      </c>
      <c r="AV1266" s="8">
        <f t="shared" si="1709"/>
        <v>89</v>
      </c>
      <c r="AW1266" s="213">
        <f t="shared" si="1746"/>
        <v>2.6241388402704489E-2</v>
      </c>
      <c r="AX1266" s="213">
        <f t="shared" si="1747"/>
        <v>2.998970292919689E-2</v>
      </c>
      <c r="AY1266" s="213">
        <f t="shared" si="1748"/>
        <v>4.2669333600542279E-2</v>
      </c>
      <c r="AZ1266" s="119">
        <f t="shared" si="1762"/>
        <v>0.6</v>
      </c>
      <c r="BA1266" s="1">
        <v>5.5</v>
      </c>
      <c r="BB1266">
        <v>5.9</v>
      </c>
      <c r="BC1266">
        <v>7.9</v>
      </c>
      <c r="BE1266">
        <v>958</v>
      </c>
      <c r="BG1266" s="123">
        <f t="shared" si="1735"/>
        <v>0.9</v>
      </c>
      <c r="BJ1266">
        <v>0</v>
      </c>
      <c r="BK1266">
        <v>13.2</v>
      </c>
      <c r="BL1266">
        <v>15.1</v>
      </c>
      <c r="BM1266">
        <v>21.85</v>
      </c>
      <c r="BO1266">
        <f t="shared" si="1752"/>
        <v>1</v>
      </c>
      <c r="BP1266">
        <f t="shared" si="1752"/>
        <v>1</v>
      </c>
      <c r="BQ1266">
        <f t="shared" si="1752"/>
        <v>1</v>
      </c>
      <c r="BR1266">
        <f t="shared" si="1736"/>
        <v>161</v>
      </c>
      <c r="BS1266">
        <f t="shared" si="1749"/>
        <v>172</v>
      </c>
      <c r="BT1266">
        <f t="shared" si="1750"/>
        <v>206</v>
      </c>
      <c r="BV1266">
        <f t="shared" si="1737"/>
        <v>0</v>
      </c>
      <c r="BW1266">
        <f t="shared" si="1738"/>
        <v>0</v>
      </c>
      <c r="BX1266">
        <f t="shared" si="1739"/>
        <v>0</v>
      </c>
      <c r="BY1266">
        <f t="shared" ref="BY1266:BY1329" si="1774">IF(SUM(BV1266:BX1266)=0,1,0)</f>
        <v>1</v>
      </c>
    </row>
    <row r="1267" spans="1:77" x14ac:dyDescent="0.25">
      <c r="A1267" t="str">
        <f t="shared" si="1740"/>
        <v>39011</v>
      </c>
      <c r="D1267">
        <v>3</v>
      </c>
      <c r="E1267">
        <v>90</v>
      </c>
      <c r="F1267">
        <v>40.5</v>
      </c>
      <c r="G1267">
        <v>11</v>
      </c>
      <c r="H1267">
        <v>11.5</v>
      </c>
      <c r="I1267">
        <v>0</v>
      </c>
      <c r="J1267">
        <v>26</v>
      </c>
      <c r="K1267">
        <v>30</v>
      </c>
      <c r="L1267">
        <v>41</v>
      </c>
      <c r="M1267" s="115">
        <f t="shared" si="1724"/>
        <v>837.08</v>
      </c>
      <c r="N1267" s="7">
        <v>1397.1861540381678</v>
      </c>
      <c r="O1267" s="7">
        <v>1498.3320774196782</v>
      </c>
      <c r="P1267" s="7">
        <v>1791.4</v>
      </c>
      <c r="Q1267" s="121" t="s">
        <v>392</v>
      </c>
      <c r="R1267">
        <v>1</v>
      </c>
      <c r="S1267">
        <v>1</v>
      </c>
      <c r="T1267">
        <v>1</v>
      </c>
      <c r="U1267" t="e">
        <f t="shared" si="1725"/>
        <v>#VALUE!</v>
      </c>
      <c r="V1267">
        <f t="shared" si="1726"/>
        <v>769</v>
      </c>
      <c r="W1267">
        <f t="shared" si="1727"/>
        <v>825</v>
      </c>
      <c r="X1267">
        <f t="shared" si="1728"/>
        <v>986</v>
      </c>
      <c r="Y1267" t="e">
        <f t="shared" si="1702"/>
        <v>#VALUE!</v>
      </c>
      <c r="Z1267">
        <f t="shared" si="1703"/>
        <v>132</v>
      </c>
      <c r="AA1267">
        <f t="shared" si="1704"/>
        <v>142</v>
      </c>
      <c r="AB1267" s="8">
        <f t="shared" si="1705"/>
        <v>170</v>
      </c>
      <c r="AC1267" s="213" t="e">
        <f t="shared" si="1741"/>
        <v>#VALUE!</v>
      </c>
      <c r="AD1267" s="213">
        <f t="shared" si="1742"/>
        <v>0.15414634227636631</v>
      </c>
      <c r="AE1267" s="213">
        <f t="shared" si="1743"/>
        <v>0.1771407597023385</v>
      </c>
      <c r="AF1267" s="213">
        <f t="shared" si="1744"/>
        <v>0.24963110053828763</v>
      </c>
      <c r="AG1267" s="167">
        <f t="shared" si="1729"/>
        <v>3.969E-4</v>
      </c>
      <c r="AH1267" s="167">
        <f t="shared" si="1730"/>
        <v>1.7345999999999999</v>
      </c>
      <c r="AI1267" s="167">
        <f t="shared" si="1731"/>
        <v>4</v>
      </c>
      <c r="AJ1267" s="167">
        <f t="shared" si="1732"/>
        <v>5.7428799999999995E-4</v>
      </c>
      <c r="AK1267" s="115">
        <f t="shared" ref="AK1267:AM1267" si="1775">AK875*IF($G1267=10,1,IF($G1267=15,1,IF($G1267=20,1,(1-(($E1267-50)*0.005)))))</f>
        <v>187.21077756285001</v>
      </c>
      <c r="AL1267" s="7">
        <f t="shared" si="1775"/>
        <v>200.763450489673</v>
      </c>
      <c r="AM1267" s="7">
        <f t="shared" si="1775"/>
        <v>240.03200000000004</v>
      </c>
      <c r="AN1267">
        <v>1</v>
      </c>
      <c r="AO1267">
        <v>1</v>
      </c>
      <c r="AP1267">
        <v>1</v>
      </c>
      <c r="AQ1267">
        <f t="shared" si="1734"/>
        <v>211</v>
      </c>
      <c r="AR1267">
        <f t="shared" si="1734"/>
        <v>226</v>
      </c>
      <c r="AS1267">
        <f t="shared" si="1688"/>
        <v>270</v>
      </c>
      <c r="AT1267">
        <f t="shared" si="1707"/>
        <v>91</v>
      </c>
      <c r="AU1267">
        <f t="shared" si="1708"/>
        <v>97</v>
      </c>
      <c r="AV1267" s="8">
        <f t="shared" si="1709"/>
        <v>116</v>
      </c>
      <c r="AW1267" s="213">
        <f t="shared" si="1746"/>
        <v>7.6025619092125282E-2</v>
      </c>
      <c r="AX1267" s="213">
        <f t="shared" si="1747"/>
        <v>8.5819787357881219E-2</v>
      </c>
      <c r="AY1267" s="213">
        <f t="shared" si="1748"/>
        <v>0.12055334627645463</v>
      </c>
      <c r="AZ1267" s="119">
        <f t="shared" si="1762"/>
        <v>1.2</v>
      </c>
      <c r="BA1267" s="1">
        <v>5.5</v>
      </c>
      <c r="BB1267">
        <v>5.9</v>
      </c>
      <c r="BC1267">
        <v>7.9</v>
      </c>
      <c r="BE1267">
        <v>1231</v>
      </c>
      <c r="BG1267" s="123">
        <f t="shared" si="1735"/>
        <v>0.68</v>
      </c>
      <c r="BJ1267">
        <v>0</v>
      </c>
      <c r="BK1267">
        <v>13.2</v>
      </c>
      <c r="BL1267">
        <v>15.1</v>
      </c>
      <c r="BM1267">
        <v>21.85</v>
      </c>
      <c r="BO1267">
        <f t="shared" si="1752"/>
        <v>1</v>
      </c>
      <c r="BP1267">
        <f t="shared" si="1752"/>
        <v>1</v>
      </c>
      <c r="BQ1267">
        <f t="shared" si="1752"/>
        <v>1</v>
      </c>
      <c r="BR1267">
        <f t="shared" si="1736"/>
        <v>211</v>
      </c>
      <c r="BS1267">
        <f t="shared" si="1749"/>
        <v>226</v>
      </c>
      <c r="BT1267">
        <f t="shared" si="1750"/>
        <v>270</v>
      </c>
      <c r="BV1267">
        <f t="shared" si="1737"/>
        <v>0</v>
      </c>
      <c r="BW1267">
        <f t="shared" si="1738"/>
        <v>0</v>
      </c>
      <c r="BX1267">
        <f t="shared" si="1739"/>
        <v>0</v>
      </c>
      <c r="BY1267">
        <f t="shared" si="1774"/>
        <v>1</v>
      </c>
    </row>
    <row r="1268" spans="1:77" x14ac:dyDescent="0.25">
      <c r="A1268" t="str">
        <f t="shared" si="1740"/>
        <v>39015</v>
      </c>
      <c r="D1268">
        <v>3</v>
      </c>
      <c r="E1268">
        <v>90</v>
      </c>
      <c r="F1268">
        <v>40.5</v>
      </c>
      <c r="G1268">
        <v>15</v>
      </c>
      <c r="H1268">
        <v>16.5</v>
      </c>
      <c r="I1268">
        <v>0</v>
      </c>
      <c r="J1268">
        <v>26</v>
      </c>
      <c r="K1268">
        <v>30</v>
      </c>
      <c r="L1268">
        <v>41.1</v>
      </c>
      <c r="M1268" s="115">
        <f t="shared" si="1724"/>
        <v>975.82735416996661</v>
      </c>
      <c r="N1268" s="7">
        <v>1070.8273541699666</v>
      </c>
      <c r="O1268" s="7">
        <v>1149.5094620994566</v>
      </c>
      <c r="P1268" s="7">
        <v>1521.41</v>
      </c>
      <c r="Q1268" s="121" t="s">
        <v>392</v>
      </c>
      <c r="R1268">
        <v>1</v>
      </c>
      <c r="S1268">
        <v>1</v>
      </c>
      <c r="T1268">
        <v>1</v>
      </c>
      <c r="U1268" t="e">
        <f t="shared" si="1725"/>
        <v>#VALUE!</v>
      </c>
      <c r="V1268">
        <f t="shared" si="1726"/>
        <v>589</v>
      </c>
      <c r="W1268">
        <f t="shared" si="1727"/>
        <v>633</v>
      </c>
      <c r="X1268">
        <f t="shared" si="1728"/>
        <v>837</v>
      </c>
      <c r="Y1268" t="e">
        <f t="shared" si="1702"/>
        <v>#VALUE!</v>
      </c>
      <c r="Z1268">
        <f t="shared" si="1703"/>
        <v>101</v>
      </c>
      <c r="AA1268">
        <f t="shared" si="1704"/>
        <v>109</v>
      </c>
      <c r="AB1268" s="8">
        <f t="shared" si="1705"/>
        <v>144</v>
      </c>
      <c r="AC1268" s="213" t="e">
        <f t="shared" si="1741"/>
        <v>#VALUE!</v>
      </c>
      <c r="AD1268" s="213">
        <f t="shared" si="1742"/>
        <v>5.4977761599022158E-2</v>
      </c>
      <c r="AE1268" s="213">
        <f t="shared" si="1743"/>
        <v>6.3818441702358258E-2</v>
      </c>
      <c r="AF1268" s="213">
        <f t="shared" si="1744"/>
        <v>0.11008575227759353</v>
      </c>
      <c r="AG1268" s="167">
        <f t="shared" si="1729"/>
        <v>2.0829999999999999E-4</v>
      </c>
      <c r="AH1268" s="167">
        <f t="shared" si="1730"/>
        <v>1.724</v>
      </c>
      <c r="AI1268" s="167">
        <f t="shared" si="1731"/>
        <v>2</v>
      </c>
      <c r="AJ1268" s="167">
        <f t="shared" si="1732"/>
        <v>4.6182900000000003E-4</v>
      </c>
      <c r="AK1268" s="115">
        <f t="shared" ref="AK1268:AM1268" si="1776">AK876*IF($G1268=10,1,IF($G1268=15,1,IF($G1268=20,1,(1-(($E1268-50)*0.005)))))</f>
        <v>135.09481491470635</v>
      </c>
      <c r="AL1268" s="7">
        <f t="shared" si="1776"/>
        <v>145.02129350758159</v>
      </c>
      <c r="AM1268" s="7">
        <f t="shared" si="1776"/>
        <v>191.94</v>
      </c>
      <c r="AN1268">
        <v>1</v>
      </c>
      <c r="AO1268">
        <v>1</v>
      </c>
      <c r="AP1268">
        <v>1</v>
      </c>
      <c r="AQ1268">
        <f t="shared" si="1734"/>
        <v>152</v>
      </c>
      <c r="AR1268">
        <f t="shared" si="1734"/>
        <v>163</v>
      </c>
      <c r="AS1268">
        <f t="shared" si="1688"/>
        <v>216</v>
      </c>
      <c r="AT1268">
        <f t="shared" si="1707"/>
        <v>65</v>
      </c>
      <c r="AU1268">
        <f t="shared" si="1708"/>
        <v>70</v>
      </c>
      <c r="AV1268" s="8">
        <f t="shared" si="1709"/>
        <v>93</v>
      </c>
      <c r="AW1268" s="213">
        <f t="shared" si="1746"/>
        <v>2.3242338524512064E-2</v>
      </c>
      <c r="AX1268" s="213">
        <f t="shared" si="1747"/>
        <v>2.685886416022798E-2</v>
      </c>
      <c r="AY1268" s="213">
        <f t="shared" si="1748"/>
        <v>4.6785393634039683E-2</v>
      </c>
      <c r="AZ1268" s="119">
        <f t="shared" si="1762"/>
        <v>0.9</v>
      </c>
      <c r="BA1268" s="1">
        <v>5.0999999999999996</v>
      </c>
      <c r="BB1268">
        <v>5.6</v>
      </c>
      <c r="BC1268">
        <v>7.2</v>
      </c>
      <c r="BE1268">
        <v>1484</v>
      </c>
      <c r="BG1268" s="123">
        <f t="shared" si="1735"/>
        <v>0.8</v>
      </c>
      <c r="BJ1268">
        <v>0</v>
      </c>
      <c r="BK1268">
        <v>12.3</v>
      </c>
      <c r="BL1268">
        <v>14.4</v>
      </c>
      <c r="BM1268">
        <v>21.85</v>
      </c>
      <c r="BO1268">
        <f t="shared" si="1752"/>
        <v>1</v>
      </c>
      <c r="BP1268">
        <f t="shared" si="1752"/>
        <v>1</v>
      </c>
      <c r="BQ1268">
        <f t="shared" si="1752"/>
        <v>1</v>
      </c>
      <c r="BR1268">
        <f t="shared" si="1736"/>
        <v>152</v>
      </c>
      <c r="BS1268">
        <f t="shared" si="1749"/>
        <v>163</v>
      </c>
      <c r="BT1268">
        <f t="shared" si="1750"/>
        <v>216</v>
      </c>
      <c r="BV1268">
        <f t="shared" si="1737"/>
        <v>0</v>
      </c>
      <c r="BW1268">
        <f t="shared" si="1738"/>
        <v>0</v>
      </c>
      <c r="BX1268">
        <f t="shared" si="1739"/>
        <v>0</v>
      </c>
      <c r="BY1268">
        <f t="shared" si="1774"/>
        <v>1</v>
      </c>
    </row>
    <row r="1269" spans="1:77" x14ac:dyDescent="0.25">
      <c r="A1269" t="str">
        <f t="shared" si="1740"/>
        <v>39016</v>
      </c>
      <c r="D1269">
        <v>3</v>
      </c>
      <c r="E1269">
        <v>90</v>
      </c>
      <c r="F1269">
        <v>40.5</v>
      </c>
      <c r="G1269">
        <v>16</v>
      </c>
      <c r="H1269">
        <v>16.5</v>
      </c>
      <c r="I1269">
        <v>0</v>
      </c>
      <c r="J1269">
        <v>26</v>
      </c>
      <c r="K1269">
        <v>30</v>
      </c>
      <c r="L1269">
        <v>41.1</v>
      </c>
      <c r="M1269" s="115">
        <f t="shared" si="1724"/>
        <v>1235.5600000000002</v>
      </c>
      <c r="N1269" s="7">
        <v>1627.62717250317</v>
      </c>
      <c r="O1269" s="7">
        <v>1747.2217424001376</v>
      </c>
      <c r="P1269" s="7">
        <v>2312.5</v>
      </c>
      <c r="Q1269" s="121" t="s">
        <v>392</v>
      </c>
      <c r="R1269">
        <v>1</v>
      </c>
      <c r="S1269">
        <v>1</v>
      </c>
      <c r="T1269">
        <v>1</v>
      </c>
      <c r="U1269" t="e">
        <f t="shared" si="1725"/>
        <v>#VALUE!</v>
      </c>
      <c r="V1269">
        <f t="shared" si="1726"/>
        <v>896</v>
      </c>
      <c r="W1269">
        <f t="shared" si="1727"/>
        <v>962</v>
      </c>
      <c r="X1269">
        <f t="shared" si="1728"/>
        <v>1273</v>
      </c>
      <c r="Y1269" t="e">
        <f t="shared" si="1702"/>
        <v>#VALUE!</v>
      </c>
      <c r="Z1269">
        <f t="shared" si="1703"/>
        <v>154</v>
      </c>
      <c r="AA1269">
        <f t="shared" si="1704"/>
        <v>165</v>
      </c>
      <c r="AB1269" s="8">
        <f t="shared" si="1705"/>
        <v>219</v>
      </c>
      <c r="AC1269" s="213" t="e">
        <f t="shared" si="1741"/>
        <v>#VALUE!</v>
      </c>
      <c r="AD1269" s="213">
        <f t="shared" si="1742"/>
        <v>0.36016635113087053</v>
      </c>
      <c r="AE1269" s="213">
        <f t="shared" si="1743"/>
        <v>0.41266687566708049</v>
      </c>
      <c r="AF1269" s="213">
        <f t="shared" si="1744"/>
        <v>0.72153839860534896</v>
      </c>
      <c r="AG1269" s="167">
        <f t="shared" si="1729"/>
        <v>2.0829999999999999E-4</v>
      </c>
      <c r="AH1269" s="167">
        <f t="shared" si="1730"/>
        <v>1.724</v>
      </c>
      <c r="AI1269" s="167">
        <f t="shared" si="1731"/>
        <v>4</v>
      </c>
      <c r="AJ1269" s="167">
        <f t="shared" si="1732"/>
        <v>1.392796E-3</v>
      </c>
      <c r="AK1269" s="115">
        <f t="shared" ref="AK1269:AM1269" si="1777">AK877*IF($G1269=10,1,IF($G1269=15,1,IF($G1269=20,1,(1-(($E1269-50)*0.005)))))</f>
        <v>175.67815881374756</v>
      </c>
      <c r="AL1269" s="7">
        <f t="shared" si="1777"/>
        <v>188.58661487700513</v>
      </c>
      <c r="AM1269" s="7">
        <f t="shared" si="1777"/>
        <v>249.60000000000002</v>
      </c>
      <c r="AN1269">
        <v>1</v>
      </c>
      <c r="AO1269">
        <v>1</v>
      </c>
      <c r="AP1269">
        <v>1</v>
      </c>
      <c r="AQ1269">
        <f t="shared" si="1734"/>
        <v>198</v>
      </c>
      <c r="AR1269">
        <f t="shared" si="1734"/>
        <v>212</v>
      </c>
      <c r="AS1269">
        <f t="shared" si="1688"/>
        <v>281</v>
      </c>
      <c r="AT1269">
        <f t="shared" si="1707"/>
        <v>85</v>
      </c>
      <c r="AU1269">
        <f t="shared" si="1708"/>
        <v>91</v>
      </c>
      <c r="AV1269" s="8">
        <f t="shared" si="1709"/>
        <v>121</v>
      </c>
      <c r="AW1269" s="213">
        <f t="shared" si="1746"/>
        <v>0.11170317522715792</v>
      </c>
      <c r="AX1269" s="213">
        <f t="shared" si="1747"/>
        <v>0.12774989773261261</v>
      </c>
      <c r="AY1269" s="213">
        <f t="shared" si="1748"/>
        <v>0.22389663870023413</v>
      </c>
      <c r="AZ1269" s="119">
        <f t="shared" si="1762"/>
        <v>1.8</v>
      </c>
      <c r="BA1269" s="1">
        <v>5.0999999999999996</v>
      </c>
      <c r="BB1269">
        <v>5.6</v>
      </c>
      <c r="BC1269">
        <v>7.2</v>
      </c>
      <c r="BE1269">
        <v>1817</v>
      </c>
      <c r="BG1269" s="123">
        <f t="shared" si="1735"/>
        <v>0.68</v>
      </c>
      <c r="BJ1269">
        <v>0</v>
      </c>
      <c r="BK1269">
        <v>12.3</v>
      </c>
      <c r="BL1269">
        <v>14.4</v>
      </c>
      <c r="BM1269">
        <v>21.85</v>
      </c>
      <c r="BO1269">
        <f t="shared" si="1752"/>
        <v>1</v>
      </c>
      <c r="BP1269">
        <f t="shared" si="1752"/>
        <v>1</v>
      </c>
      <c r="BQ1269">
        <f t="shared" si="1752"/>
        <v>1</v>
      </c>
      <c r="BR1269">
        <f t="shared" si="1736"/>
        <v>198</v>
      </c>
      <c r="BS1269">
        <f t="shared" si="1749"/>
        <v>212</v>
      </c>
      <c r="BT1269">
        <f t="shared" si="1750"/>
        <v>281</v>
      </c>
      <c r="BV1269">
        <f t="shared" si="1737"/>
        <v>0</v>
      </c>
      <c r="BW1269">
        <f t="shared" si="1738"/>
        <v>0</v>
      </c>
      <c r="BX1269">
        <f t="shared" si="1739"/>
        <v>0</v>
      </c>
      <c r="BY1269">
        <f t="shared" si="1774"/>
        <v>1</v>
      </c>
    </row>
    <row r="1270" spans="1:77" x14ac:dyDescent="0.25">
      <c r="A1270" t="str">
        <f t="shared" si="1740"/>
        <v>39020</v>
      </c>
      <c r="D1270">
        <v>3</v>
      </c>
      <c r="E1270">
        <v>90</v>
      </c>
      <c r="F1270">
        <v>40.5</v>
      </c>
      <c r="G1270">
        <v>20</v>
      </c>
      <c r="H1270">
        <v>21.5</v>
      </c>
      <c r="I1270">
        <v>0</v>
      </c>
      <c r="J1270">
        <v>26</v>
      </c>
      <c r="K1270">
        <v>30</v>
      </c>
      <c r="L1270">
        <v>41.1</v>
      </c>
      <c r="M1270" s="115">
        <f t="shared" si="1724"/>
        <v>1414.840819712653</v>
      </c>
      <c r="N1270" s="7">
        <v>1509.840819712653</v>
      </c>
      <c r="O1270" s="7">
        <v>1619.1421060355642</v>
      </c>
      <c r="P1270" s="7">
        <v>1935.84</v>
      </c>
      <c r="Q1270" s="121" t="s">
        <v>392</v>
      </c>
      <c r="R1270">
        <v>1</v>
      </c>
      <c r="S1270">
        <v>1</v>
      </c>
      <c r="T1270">
        <v>1</v>
      </c>
      <c r="U1270" t="e">
        <f t="shared" si="1725"/>
        <v>#VALUE!</v>
      </c>
      <c r="V1270">
        <f t="shared" si="1726"/>
        <v>831</v>
      </c>
      <c r="W1270">
        <f t="shared" si="1727"/>
        <v>891</v>
      </c>
      <c r="X1270">
        <f t="shared" si="1728"/>
        <v>1065</v>
      </c>
      <c r="Y1270" t="e">
        <f t="shared" si="1702"/>
        <v>#VALUE!</v>
      </c>
      <c r="Z1270">
        <f t="shared" si="1703"/>
        <v>143</v>
      </c>
      <c r="AA1270">
        <f t="shared" si="1704"/>
        <v>153</v>
      </c>
      <c r="AB1270" s="8">
        <f t="shared" si="1705"/>
        <v>183</v>
      </c>
      <c r="AC1270" s="213" t="e">
        <f t="shared" si="1741"/>
        <v>#VALUE!</v>
      </c>
      <c r="AD1270" s="213">
        <f t="shared" si="1742"/>
        <v>8.5198189650325995E-2</v>
      </c>
      <c r="AE1270" s="213">
        <f t="shared" si="1743"/>
        <v>9.7323337637006929E-2</v>
      </c>
      <c r="AF1270" s="213">
        <f t="shared" si="1744"/>
        <v>0.13847189190219461</v>
      </c>
      <c r="AG1270" s="167">
        <f t="shared" si="1729"/>
        <v>1.2760000000000001E-4</v>
      </c>
      <c r="AH1270" s="167">
        <f t="shared" si="1730"/>
        <v>1.7219</v>
      </c>
      <c r="AI1270" s="167">
        <f t="shared" si="1731"/>
        <v>2</v>
      </c>
      <c r="AJ1270" s="167">
        <f t="shared" si="1732"/>
        <v>3.76611E-4</v>
      </c>
      <c r="AK1270" s="115">
        <f t="shared" ref="AK1270:AM1270" si="1778">AK878*IF($G1270=10,1,IF($G1270=15,1,IF($G1270=20,1,(1-(($E1270-50)*0.005)))))</f>
        <v>170.52628152222005</v>
      </c>
      <c r="AL1270" s="7">
        <f t="shared" si="1778"/>
        <v>182.87112058001478</v>
      </c>
      <c r="AM1270" s="7">
        <f t="shared" si="1778"/>
        <v>218.64000000000001</v>
      </c>
      <c r="AN1270">
        <v>1</v>
      </c>
      <c r="AO1270">
        <v>1</v>
      </c>
      <c r="AP1270">
        <v>1</v>
      </c>
      <c r="AQ1270">
        <f t="shared" si="1734"/>
        <v>192</v>
      </c>
      <c r="AR1270">
        <f t="shared" si="1734"/>
        <v>206</v>
      </c>
      <c r="AS1270">
        <f t="shared" si="1688"/>
        <v>246</v>
      </c>
      <c r="AT1270">
        <f t="shared" si="1707"/>
        <v>83</v>
      </c>
      <c r="AU1270">
        <f t="shared" si="1708"/>
        <v>89</v>
      </c>
      <c r="AV1270" s="8">
        <f t="shared" si="1709"/>
        <v>106</v>
      </c>
      <c r="AW1270" s="213">
        <f t="shared" si="1746"/>
        <v>2.9237277338890501E-2</v>
      </c>
      <c r="AX1270" s="213">
        <f t="shared" si="1747"/>
        <v>3.3532896255490198E-2</v>
      </c>
      <c r="AY1270" s="213">
        <f t="shared" si="1748"/>
        <v>4.7277372144446758E-2</v>
      </c>
      <c r="AZ1270" s="119">
        <f t="shared" si="1762"/>
        <v>1.2</v>
      </c>
      <c r="BA1270" s="1">
        <v>5.0999999999999996</v>
      </c>
      <c r="BB1270">
        <v>5.6</v>
      </c>
      <c r="BC1270">
        <v>7.2</v>
      </c>
      <c r="BE1270">
        <v>2070</v>
      </c>
      <c r="BG1270" s="123">
        <f t="shared" si="1735"/>
        <v>0.8</v>
      </c>
      <c r="BJ1270">
        <v>0</v>
      </c>
      <c r="BK1270">
        <v>12.3</v>
      </c>
      <c r="BL1270">
        <v>14.4</v>
      </c>
      <c r="BM1270">
        <v>21.85</v>
      </c>
      <c r="BO1270">
        <f t="shared" si="1752"/>
        <v>1</v>
      </c>
      <c r="BP1270">
        <f t="shared" si="1752"/>
        <v>1</v>
      </c>
      <c r="BQ1270">
        <f t="shared" si="1752"/>
        <v>1</v>
      </c>
      <c r="BR1270">
        <f t="shared" si="1736"/>
        <v>192</v>
      </c>
      <c r="BS1270">
        <f t="shared" si="1749"/>
        <v>206</v>
      </c>
      <c r="BT1270">
        <f t="shared" si="1750"/>
        <v>246</v>
      </c>
      <c r="BV1270">
        <f t="shared" si="1737"/>
        <v>0</v>
      </c>
      <c r="BW1270">
        <f t="shared" si="1738"/>
        <v>0</v>
      </c>
      <c r="BX1270">
        <f t="shared" si="1739"/>
        <v>0</v>
      </c>
      <c r="BY1270">
        <f t="shared" si="1774"/>
        <v>1</v>
      </c>
    </row>
    <row r="1271" spans="1:77" x14ac:dyDescent="0.25">
      <c r="A1271" t="str">
        <f t="shared" si="1740"/>
        <v>39021</v>
      </c>
      <c r="D1271">
        <v>3</v>
      </c>
      <c r="E1271">
        <v>90</v>
      </c>
      <c r="F1271">
        <v>40.5</v>
      </c>
      <c r="G1271">
        <v>21</v>
      </c>
      <c r="H1271">
        <v>21.5</v>
      </c>
      <c r="I1271">
        <v>0</v>
      </c>
      <c r="J1271">
        <v>26</v>
      </c>
      <c r="K1271">
        <v>30</v>
      </c>
      <c r="L1271">
        <v>41.1</v>
      </c>
      <c r="M1271" s="115">
        <f t="shared" si="1724"/>
        <v>1882.8291945358951</v>
      </c>
      <c r="N1271" s="7">
        <v>1977.8291945358951</v>
      </c>
      <c r="O1271" s="7">
        <v>2123.1558613833213</v>
      </c>
      <c r="P1271" s="7">
        <v>2810.06</v>
      </c>
      <c r="Q1271" s="121" t="s">
        <v>392</v>
      </c>
      <c r="R1271">
        <v>1</v>
      </c>
      <c r="S1271">
        <v>1</v>
      </c>
      <c r="T1271">
        <v>1</v>
      </c>
      <c r="U1271" t="e">
        <f t="shared" si="1725"/>
        <v>#VALUE!</v>
      </c>
      <c r="V1271">
        <f t="shared" si="1726"/>
        <v>1088</v>
      </c>
      <c r="W1271">
        <f t="shared" si="1727"/>
        <v>1168</v>
      </c>
      <c r="X1271">
        <f t="shared" si="1728"/>
        <v>1546</v>
      </c>
      <c r="Y1271" t="e">
        <f t="shared" si="1702"/>
        <v>#VALUE!</v>
      </c>
      <c r="Z1271">
        <f t="shared" si="1703"/>
        <v>187</v>
      </c>
      <c r="AA1271">
        <f t="shared" si="1704"/>
        <v>201</v>
      </c>
      <c r="AB1271" s="8">
        <f t="shared" si="1705"/>
        <v>266</v>
      </c>
      <c r="AC1271" s="213" t="e">
        <f t="shared" si="1741"/>
        <v>#VALUE!</v>
      </c>
      <c r="AD1271" s="213">
        <f t="shared" si="1742"/>
        <v>0.20708515307159422</v>
      </c>
      <c r="AE1271" s="213">
        <f t="shared" si="1743"/>
        <v>0.23854431183889724</v>
      </c>
      <c r="AF1271" s="213">
        <f t="shared" si="1744"/>
        <v>0.4131835411010325</v>
      </c>
      <c r="AG1271" s="167">
        <f t="shared" si="1729"/>
        <v>1.2760000000000001E-4</v>
      </c>
      <c r="AH1271" s="167">
        <f t="shared" si="1730"/>
        <v>1.7219</v>
      </c>
      <c r="AI1271" s="167">
        <f t="shared" si="1731"/>
        <v>4</v>
      </c>
      <c r="AJ1271" s="167">
        <f t="shared" si="1732"/>
        <v>5.1420100000000005E-4</v>
      </c>
      <c r="AK1271" s="115">
        <f t="shared" ref="AK1271:AM1271" si="1779">AK879*IF($G1271=10,1,IF($G1271=15,1,IF($G1271=20,1,(1-(($E1271-50)*0.005)))))</f>
        <v>192.24370827624901</v>
      </c>
      <c r="AL1271" s="7">
        <f t="shared" si="1779"/>
        <v>206.3693655490612</v>
      </c>
      <c r="AM1271" s="7">
        <f t="shared" si="1779"/>
        <v>273.13600000000002</v>
      </c>
      <c r="AN1271">
        <v>1</v>
      </c>
      <c r="AO1271">
        <v>1</v>
      </c>
      <c r="AP1271">
        <v>1</v>
      </c>
      <c r="AQ1271">
        <f t="shared" si="1734"/>
        <v>217</v>
      </c>
      <c r="AR1271">
        <f t="shared" si="1734"/>
        <v>232</v>
      </c>
      <c r="AS1271">
        <f t="shared" si="1688"/>
        <v>308</v>
      </c>
      <c r="AT1271">
        <f t="shared" si="1707"/>
        <v>93</v>
      </c>
      <c r="AU1271">
        <f t="shared" si="1708"/>
        <v>100</v>
      </c>
      <c r="AV1271" s="8">
        <f t="shared" si="1709"/>
        <v>132</v>
      </c>
      <c r="AW1271" s="213">
        <f t="shared" si="1746"/>
        <v>5.2856119130027204E-2</v>
      </c>
      <c r="AX1271" s="213">
        <f t="shared" si="1747"/>
        <v>6.0898209419957453E-2</v>
      </c>
      <c r="AY1271" s="213">
        <f t="shared" si="1748"/>
        <v>0.10474879063873621</v>
      </c>
      <c r="AZ1271" s="119">
        <f t="shared" si="1762"/>
        <v>2.4</v>
      </c>
      <c r="BA1271" s="1">
        <v>5.0999999999999996</v>
      </c>
      <c r="BB1271">
        <v>5.6</v>
      </c>
      <c r="BC1271">
        <v>7.2</v>
      </c>
      <c r="BE1271">
        <v>2639</v>
      </c>
      <c r="BG1271" s="123">
        <f t="shared" si="1735"/>
        <v>0.8</v>
      </c>
      <c r="BJ1271">
        <v>0</v>
      </c>
      <c r="BK1271">
        <v>12.3</v>
      </c>
      <c r="BL1271">
        <v>14.4</v>
      </c>
      <c r="BM1271">
        <v>21.85</v>
      </c>
      <c r="BO1271">
        <f t="shared" si="1752"/>
        <v>1</v>
      </c>
      <c r="BP1271">
        <f t="shared" si="1752"/>
        <v>1</v>
      </c>
      <c r="BQ1271">
        <f t="shared" si="1752"/>
        <v>1</v>
      </c>
      <c r="BR1271">
        <f t="shared" si="1736"/>
        <v>217</v>
      </c>
      <c r="BS1271">
        <f t="shared" si="1749"/>
        <v>232</v>
      </c>
      <c r="BT1271">
        <f t="shared" si="1750"/>
        <v>308</v>
      </c>
      <c r="BV1271">
        <f t="shared" si="1737"/>
        <v>0</v>
      </c>
      <c r="BW1271">
        <f t="shared" si="1738"/>
        <v>0</v>
      </c>
      <c r="BX1271">
        <f t="shared" si="1739"/>
        <v>0</v>
      </c>
      <c r="BY1271">
        <f t="shared" si="1774"/>
        <v>1</v>
      </c>
    </row>
    <row r="1272" spans="1:77" x14ac:dyDescent="0.25">
      <c r="A1272" t="str">
        <f t="shared" si="1740"/>
        <v>39010</v>
      </c>
      <c r="D1272">
        <v>3</v>
      </c>
      <c r="E1272">
        <v>90</v>
      </c>
      <c r="F1272">
        <v>40.5</v>
      </c>
      <c r="G1272">
        <v>10</v>
      </c>
      <c r="H1272">
        <v>11.5</v>
      </c>
      <c r="I1272">
        <v>0</v>
      </c>
      <c r="J1272">
        <v>26</v>
      </c>
      <c r="K1272">
        <v>30</v>
      </c>
      <c r="L1272">
        <v>41.8</v>
      </c>
      <c r="M1272" s="115">
        <f t="shared" si="1724"/>
        <v>985.5</v>
      </c>
      <c r="N1272" s="7">
        <v>1214.2269940407766</v>
      </c>
      <c r="O1272" s="7">
        <v>1304.1433704057049</v>
      </c>
      <c r="P1272" s="7">
        <v>1574.18</v>
      </c>
      <c r="Q1272" s="121" t="s">
        <v>392</v>
      </c>
      <c r="R1272">
        <v>1</v>
      </c>
      <c r="S1272">
        <v>1</v>
      </c>
      <c r="T1272">
        <v>1</v>
      </c>
      <c r="U1272" t="e">
        <f t="shared" si="1725"/>
        <v>#VALUE!</v>
      </c>
      <c r="V1272">
        <f t="shared" si="1726"/>
        <v>668</v>
      </c>
      <c r="W1272">
        <f t="shared" si="1727"/>
        <v>718</v>
      </c>
      <c r="X1272">
        <f t="shared" si="1728"/>
        <v>866</v>
      </c>
      <c r="Y1272" t="e">
        <f t="shared" si="1702"/>
        <v>#VALUE!</v>
      </c>
      <c r="Z1272">
        <f t="shared" si="1703"/>
        <v>115</v>
      </c>
      <c r="AA1272">
        <f t="shared" si="1704"/>
        <v>123</v>
      </c>
      <c r="AB1272" s="8">
        <f t="shared" si="1705"/>
        <v>149</v>
      </c>
      <c r="AC1272" s="213" t="e">
        <f t="shared" si="1741"/>
        <v>#VALUE!</v>
      </c>
      <c r="AD1272" s="213">
        <f t="shared" si="1742"/>
        <v>6.9687281526026698E-2</v>
      </c>
      <c r="AE1272" s="213">
        <f t="shared" si="1743"/>
        <v>7.9273358405672414E-2</v>
      </c>
      <c r="AF1272" s="213">
        <f t="shared" si="1744"/>
        <v>0.11452295750069769</v>
      </c>
      <c r="AG1272" s="167">
        <f t="shared" si="1729"/>
        <v>3.969E-4</v>
      </c>
      <c r="AH1272" s="167">
        <f t="shared" si="1730"/>
        <v>1.7345999999999999</v>
      </c>
      <c r="AI1272" s="167">
        <f t="shared" si="1731"/>
        <v>2</v>
      </c>
      <c r="AJ1272" s="167">
        <f t="shared" si="1732"/>
        <v>3.6734700000000002E-4</v>
      </c>
      <c r="AK1272" s="115">
        <f t="shared" ref="AK1272:AM1272" si="1780">AK880*IF($G1272=10,1,IF($G1272=15,1,IF($G1272=20,1,(1-(($E1272-50)*0.005)))))</f>
        <v>168.33710197020613</v>
      </c>
      <c r="AL1272" s="7">
        <f t="shared" si="1780"/>
        <v>180.80286190736828</v>
      </c>
      <c r="AM1272" s="7">
        <f t="shared" si="1780"/>
        <v>218.24</v>
      </c>
      <c r="AN1272">
        <v>1</v>
      </c>
      <c r="AO1272">
        <v>1</v>
      </c>
      <c r="AP1272">
        <v>1</v>
      </c>
      <c r="AQ1272">
        <f t="shared" si="1734"/>
        <v>190</v>
      </c>
      <c r="AR1272">
        <f t="shared" si="1734"/>
        <v>204</v>
      </c>
      <c r="AS1272">
        <f t="shared" si="1688"/>
        <v>246</v>
      </c>
      <c r="AT1272">
        <f t="shared" si="1707"/>
        <v>82</v>
      </c>
      <c r="AU1272">
        <f t="shared" si="1708"/>
        <v>88</v>
      </c>
      <c r="AV1272" s="8">
        <f t="shared" si="1709"/>
        <v>106</v>
      </c>
      <c r="AW1272" s="213">
        <f t="shared" si="1746"/>
        <v>3.6485332636947657E-2</v>
      </c>
      <c r="AX1272" s="213">
        <f t="shared" si="1747"/>
        <v>4.1757418487639475E-2</v>
      </c>
      <c r="AY1272" s="213">
        <f t="shared" si="1748"/>
        <v>5.961662337122392E-2</v>
      </c>
      <c r="AZ1272" s="119">
        <f t="shared" si="1762"/>
        <v>0.6</v>
      </c>
      <c r="BA1272" s="1">
        <v>6.3</v>
      </c>
      <c r="BB1272">
        <v>6.8</v>
      </c>
      <c r="BC1272">
        <v>9.1</v>
      </c>
      <c r="BE1272">
        <v>1095</v>
      </c>
      <c r="BG1272" s="123">
        <f t="shared" si="1735"/>
        <v>0.9</v>
      </c>
      <c r="BJ1272">
        <v>0</v>
      </c>
      <c r="BK1272">
        <v>12.8</v>
      </c>
      <c r="BL1272">
        <v>14.7</v>
      </c>
      <c r="BM1272">
        <v>21.85</v>
      </c>
      <c r="BO1272">
        <f t="shared" si="1752"/>
        <v>1</v>
      </c>
      <c r="BP1272">
        <f t="shared" si="1752"/>
        <v>1</v>
      </c>
      <c r="BQ1272">
        <f t="shared" si="1752"/>
        <v>1</v>
      </c>
      <c r="BR1272">
        <f t="shared" si="1736"/>
        <v>190</v>
      </c>
      <c r="BS1272">
        <f t="shared" si="1749"/>
        <v>204</v>
      </c>
      <c r="BT1272">
        <f t="shared" si="1750"/>
        <v>246</v>
      </c>
      <c r="BV1272">
        <f t="shared" si="1737"/>
        <v>0</v>
      </c>
      <c r="BW1272">
        <f t="shared" si="1738"/>
        <v>0</v>
      </c>
      <c r="BX1272">
        <f t="shared" si="1739"/>
        <v>0</v>
      </c>
      <c r="BY1272">
        <f t="shared" si="1774"/>
        <v>1</v>
      </c>
    </row>
    <row r="1273" spans="1:77" x14ac:dyDescent="0.25">
      <c r="A1273" t="str">
        <f t="shared" si="1740"/>
        <v>39011</v>
      </c>
      <c r="D1273">
        <v>3</v>
      </c>
      <c r="E1273">
        <v>90</v>
      </c>
      <c r="F1273">
        <v>40.5</v>
      </c>
      <c r="G1273">
        <v>11</v>
      </c>
      <c r="H1273">
        <v>11.5</v>
      </c>
      <c r="I1273">
        <v>0</v>
      </c>
      <c r="J1273">
        <v>26</v>
      </c>
      <c r="K1273">
        <v>30</v>
      </c>
      <c r="L1273">
        <v>41.8</v>
      </c>
      <c r="M1273" s="115">
        <f t="shared" si="1724"/>
        <v>956.08</v>
      </c>
      <c r="N1273" s="7">
        <v>1647.5037394527276</v>
      </c>
      <c r="O1273" s="7">
        <v>1769.505282019556</v>
      </c>
      <c r="P1273" s="7">
        <v>2135.9</v>
      </c>
      <c r="Q1273" s="121" t="s">
        <v>392</v>
      </c>
      <c r="R1273">
        <v>1</v>
      </c>
      <c r="S1273">
        <v>1</v>
      </c>
      <c r="T1273">
        <v>1</v>
      </c>
      <c r="U1273" t="e">
        <f t="shared" si="1725"/>
        <v>#VALUE!</v>
      </c>
      <c r="V1273">
        <f t="shared" si="1726"/>
        <v>907</v>
      </c>
      <c r="W1273">
        <f t="shared" si="1727"/>
        <v>974</v>
      </c>
      <c r="X1273">
        <f t="shared" si="1728"/>
        <v>1175</v>
      </c>
      <c r="Y1273" t="e">
        <f t="shared" si="1702"/>
        <v>#VALUE!</v>
      </c>
      <c r="Z1273">
        <f t="shared" si="1703"/>
        <v>156</v>
      </c>
      <c r="AA1273">
        <f t="shared" si="1704"/>
        <v>168</v>
      </c>
      <c r="AB1273" s="8">
        <f t="shared" si="1705"/>
        <v>202</v>
      </c>
      <c r="AC1273" s="213" t="e">
        <f t="shared" si="1741"/>
        <v>#VALUE!</v>
      </c>
      <c r="AD1273" s="213">
        <f t="shared" si="1742"/>
        <v>0.21189823876698952</v>
      </c>
      <c r="AE1273" s="213">
        <f t="shared" si="1743"/>
        <v>0.24405920408322276</v>
      </c>
      <c r="AF1273" s="213">
        <f t="shared" si="1744"/>
        <v>0.34696025926326024</v>
      </c>
      <c r="AG1273" s="167">
        <f t="shared" si="1729"/>
        <v>3.969E-4</v>
      </c>
      <c r="AH1273" s="167">
        <f t="shared" si="1730"/>
        <v>1.7345999999999999</v>
      </c>
      <c r="AI1273" s="167">
        <f t="shared" si="1731"/>
        <v>4</v>
      </c>
      <c r="AJ1273" s="167">
        <f t="shared" si="1732"/>
        <v>5.7428799999999995E-4</v>
      </c>
      <c r="AK1273" s="115">
        <f t="shared" ref="AK1273:AM1273" si="1781">AK881*IF($G1273=10,1,IF($G1273=15,1,IF($G1273=20,1,(1-(($E1273-50)*0.005)))))</f>
        <v>220.8</v>
      </c>
      <c r="AL1273" s="7">
        <f t="shared" si="1781"/>
        <v>236.8</v>
      </c>
      <c r="AM1273" s="7">
        <f t="shared" si="1781"/>
        <v>286.40000000000003</v>
      </c>
      <c r="AN1273">
        <v>1</v>
      </c>
      <c r="AO1273">
        <v>1</v>
      </c>
      <c r="AP1273">
        <v>1</v>
      </c>
      <c r="AQ1273">
        <f t="shared" si="1734"/>
        <v>249</v>
      </c>
      <c r="AR1273">
        <f t="shared" si="1734"/>
        <v>267</v>
      </c>
      <c r="AS1273">
        <f t="shared" si="1688"/>
        <v>323</v>
      </c>
      <c r="AT1273">
        <f t="shared" si="1707"/>
        <v>107</v>
      </c>
      <c r="AU1273">
        <f t="shared" si="1708"/>
        <v>115</v>
      </c>
      <c r="AV1273" s="8">
        <f t="shared" si="1709"/>
        <v>139</v>
      </c>
      <c r="AW1273" s="213">
        <f t="shared" si="1746"/>
        <v>0.10339873748185469</v>
      </c>
      <c r="AX1273" s="213">
        <f t="shared" si="1747"/>
        <v>0.11858514342205337</v>
      </c>
      <c r="AY1273" s="213">
        <f t="shared" si="1748"/>
        <v>0.17008165672135647</v>
      </c>
      <c r="AZ1273" s="119">
        <f t="shared" si="1762"/>
        <v>1.2</v>
      </c>
      <c r="BA1273" s="1">
        <v>6.3</v>
      </c>
      <c r="BB1273">
        <v>6.8</v>
      </c>
      <c r="BC1273">
        <v>9.1</v>
      </c>
      <c r="BE1273">
        <v>1406</v>
      </c>
      <c r="BG1273" s="123">
        <f t="shared" si="1735"/>
        <v>0.68</v>
      </c>
      <c r="BJ1273">
        <v>0</v>
      </c>
      <c r="BK1273">
        <v>12.8</v>
      </c>
      <c r="BL1273">
        <v>14.7</v>
      </c>
      <c r="BM1273">
        <v>21.85</v>
      </c>
      <c r="BO1273">
        <f t="shared" si="1752"/>
        <v>1</v>
      </c>
      <c r="BP1273">
        <f t="shared" si="1752"/>
        <v>1</v>
      </c>
      <c r="BQ1273">
        <f t="shared" si="1752"/>
        <v>1</v>
      </c>
      <c r="BR1273">
        <f t="shared" si="1736"/>
        <v>249</v>
      </c>
      <c r="BS1273">
        <f t="shared" si="1749"/>
        <v>267</v>
      </c>
      <c r="BT1273">
        <f t="shared" si="1750"/>
        <v>323</v>
      </c>
      <c r="BV1273">
        <f t="shared" si="1737"/>
        <v>0</v>
      </c>
      <c r="BW1273">
        <f t="shared" si="1738"/>
        <v>0</v>
      </c>
      <c r="BX1273">
        <f t="shared" si="1739"/>
        <v>0</v>
      </c>
      <c r="BY1273">
        <f t="shared" si="1774"/>
        <v>1</v>
      </c>
    </row>
    <row r="1274" spans="1:77" x14ac:dyDescent="0.25">
      <c r="A1274" t="str">
        <f t="shared" si="1740"/>
        <v>39015</v>
      </c>
      <c r="D1274">
        <v>3</v>
      </c>
      <c r="E1274">
        <v>90</v>
      </c>
      <c r="F1274">
        <v>40.5</v>
      </c>
      <c r="G1274">
        <v>15</v>
      </c>
      <c r="H1274">
        <v>16.5</v>
      </c>
      <c r="I1274">
        <v>0</v>
      </c>
      <c r="J1274">
        <v>26</v>
      </c>
      <c r="K1274">
        <v>30</v>
      </c>
      <c r="L1274">
        <v>42.4</v>
      </c>
      <c r="M1274" s="115">
        <f t="shared" si="1724"/>
        <v>1300.33740436932</v>
      </c>
      <c r="N1274" s="7">
        <v>1395.33740436932</v>
      </c>
      <c r="O1274" s="7">
        <v>1496.2563490716184</v>
      </c>
      <c r="P1274" s="7">
        <v>2007.56</v>
      </c>
      <c r="Q1274" s="121" t="s">
        <v>392</v>
      </c>
      <c r="R1274">
        <v>1</v>
      </c>
      <c r="S1274">
        <v>1</v>
      </c>
      <c r="T1274">
        <v>1</v>
      </c>
      <c r="U1274" t="e">
        <f t="shared" si="1725"/>
        <v>#VALUE!</v>
      </c>
      <c r="V1274">
        <f t="shared" si="1726"/>
        <v>768</v>
      </c>
      <c r="W1274">
        <f t="shared" si="1727"/>
        <v>823</v>
      </c>
      <c r="X1274">
        <f t="shared" si="1728"/>
        <v>1105</v>
      </c>
      <c r="Y1274" t="e">
        <f t="shared" si="1702"/>
        <v>#VALUE!</v>
      </c>
      <c r="Z1274">
        <f t="shared" si="1703"/>
        <v>132</v>
      </c>
      <c r="AA1274">
        <f t="shared" si="1704"/>
        <v>142</v>
      </c>
      <c r="AB1274" s="8">
        <f t="shared" si="1705"/>
        <v>190</v>
      </c>
      <c r="AC1274" s="213" t="e">
        <f t="shared" si="1741"/>
        <v>#VALUE!</v>
      </c>
      <c r="AD1274" s="213">
        <f t="shared" si="1742"/>
        <v>9.2834213434933227E-2</v>
      </c>
      <c r="AE1274" s="213">
        <f t="shared" si="1743"/>
        <v>0.10711011427235448</v>
      </c>
      <c r="AF1274" s="213">
        <f t="shared" si="1744"/>
        <v>0.18957000545760183</v>
      </c>
      <c r="AG1274" s="167">
        <f t="shared" si="1729"/>
        <v>2.0829999999999999E-4</v>
      </c>
      <c r="AH1274" s="167">
        <f t="shared" si="1730"/>
        <v>1.724</v>
      </c>
      <c r="AI1274" s="167">
        <f t="shared" si="1731"/>
        <v>2</v>
      </c>
      <c r="AJ1274" s="167">
        <f t="shared" si="1732"/>
        <v>4.6182900000000003E-4</v>
      </c>
      <c r="AK1274" s="115">
        <f t="shared" ref="AK1274:AM1274" si="1782">AK882*IF($G1274=10,1,IF($G1274=15,1,IF($G1274=20,1,(1-(($E1274-50)*0.005)))))</f>
        <v>190.46915773046311</v>
      </c>
      <c r="AL1274" s="7">
        <f t="shared" si="1782"/>
        <v>204.24499885412456</v>
      </c>
      <c r="AM1274" s="7">
        <f t="shared" si="1782"/>
        <v>274.04000000000002</v>
      </c>
      <c r="AN1274">
        <v>1</v>
      </c>
      <c r="AO1274">
        <v>1</v>
      </c>
      <c r="AP1274">
        <v>1</v>
      </c>
      <c r="AQ1274">
        <f t="shared" si="1734"/>
        <v>215</v>
      </c>
      <c r="AR1274">
        <f t="shared" si="1734"/>
        <v>230</v>
      </c>
      <c r="AS1274">
        <f t="shared" si="1688"/>
        <v>309</v>
      </c>
      <c r="AT1274">
        <f t="shared" si="1707"/>
        <v>92</v>
      </c>
      <c r="AU1274">
        <f t="shared" si="1708"/>
        <v>99</v>
      </c>
      <c r="AV1274" s="8">
        <f t="shared" si="1709"/>
        <v>133</v>
      </c>
      <c r="AW1274" s="213">
        <f t="shared" si="1746"/>
        <v>4.5807009490369296E-2</v>
      </c>
      <c r="AX1274" s="213">
        <f t="shared" si="1747"/>
        <v>5.2868831007796956E-2</v>
      </c>
      <c r="AY1274" s="213">
        <f t="shared" si="1748"/>
        <v>9.4216599107319887E-2</v>
      </c>
      <c r="AZ1274" s="119">
        <f t="shared" si="1762"/>
        <v>0.9</v>
      </c>
      <c r="BA1274" s="1">
        <v>6</v>
      </c>
      <c r="BB1274">
        <v>6.7</v>
      </c>
      <c r="BC1274">
        <v>9</v>
      </c>
      <c r="BE1274">
        <v>1696</v>
      </c>
      <c r="BG1274" s="123">
        <f t="shared" si="1735"/>
        <v>0.8</v>
      </c>
      <c r="BJ1274">
        <v>0</v>
      </c>
      <c r="BK1274">
        <v>11.8</v>
      </c>
      <c r="BL1274">
        <v>13.7</v>
      </c>
      <c r="BM1274">
        <v>21.85</v>
      </c>
      <c r="BO1274">
        <f t="shared" si="1752"/>
        <v>1</v>
      </c>
      <c r="BP1274">
        <f t="shared" si="1752"/>
        <v>1</v>
      </c>
      <c r="BQ1274">
        <f t="shared" si="1752"/>
        <v>1</v>
      </c>
      <c r="BR1274">
        <f t="shared" si="1736"/>
        <v>215</v>
      </c>
      <c r="BS1274">
        <f t="shared" si="1749"/>
        <v>230</v>
      </c>
      <c r="BT1274">
        <f t="shared" si="1750"/>
        <v>309</v>
      </c>
      <c r="BV1274">
        <f t="shared" si="1737"/>
        <v>0</v>
      </c>
      <c r="BW1274">
        <f t="shared" si="1738"/>
        <v>0</v>
      </c>
      <c r="BX1274">
        <f t="shared" si="1739"/>
        <v>0</v>
      </c>
      <c r="BY1274">
        <f t="shared" si="1774"/>
        <v>1</v>
      </c>
    </row>
    <row r="1275" spans="1:77" x14ac:dyDescent="0.25">
      <c r="A1275" t="str">
        <f t="shared" si="1740"/>
        <v>39016</v>
      </c>
      <c r="D1275">
        <v>3</v>
      </c>
      <c r="E1275">
        <v>90</v>
      </c>
      <c r="F1275">
        <v>40.5</v>
      </c>
      <c r="G1275">
        <v>16</v>
      </c>
      <c r="H1275">
        <v>16.5</v>
      </c>
      <c r="I1275">
        <v>0</v>
      </c>
      <c r="J1275">
        <v>26</v>
      </c>
      <c r="K1275">
        <v>30</v>
      </c>
      <c r="L1275">
        <v>42.4</v>
      </c>
      <c r="M1275" s="115">
        <f t="shared" si="1724"/>
        <v>1412.3600000000001</v>
      </c>
      <c r="N1275" s="7">
        <v>2040.4331716148024</v>
      </c>
      <c r="O1275" s="7">
        <v>2188.0092071816284</v>
      </c>
      <c r="P1275" s="7">
        <v>2935.7</v>
      </c>
      <c r="Q1275" s="121" t="s">
        <v>392</v>
      </c>
      <c r="R1275">
        <v>1</v>
      </c>
      <c r="S1275">
        <v>1</v>
      </c>
      <c r="T1275">
        <v>1</v>
      </c>
      <c r="U1275" t="e">
        <f t="shared" si="1725"/>
        <v>#VALUE!</v>
      </c>
      <c r="V1275">
        <f t="shared" si="1726"/>
        <v>1123</v>
      </c>
      <c r="W1275">
        <f t="shared" si="1727"/>
        <v>1204</v>
      </c>
      <c r="X1275">
        <f t="shared" si="1728"/>
        <v>1616</v>
      </c>
      <c r="Y1275" t="e">
        <f t="shared" si="1702"/>
        <v>#VALUE!</v>
      </c>
      <c r="Z1275">
        <f t="shared" si="1703"/>
        <v>193</v>
      </c>
      <c r="AA1275">
        <f t="shared" si="1704"/>
        <v>207</v>
      </c>
      <c r="AB1275" s="8">
        <f t="shared" si="1705"/>
        <v>278</v>
      </c>
      <c r="AC1275" s="213" t="e">
        <f t="shared" si="1741"/>
        <v>#VALUE!</v>
      </c>
      <c r="AD1275" s="213">
        <f t="shared" si="1742"/>
        <v>0.56222847007484544</v>
      </c>
      <c r="AE1275" s="213">
        <f t="shared" si="1743"/>
        <v>0.6455689498982059</v>
      </c>
      <c r="AF1275" s="213">
        <f t="shared" si="1744"/>
        <v>1.1558126357604164</v>
      </c>
      <c r="AG1275" s="167">
        <f t="shared" si="1729"/>
        <v>2.0829999999999999E-4</v>
      </c>
      <c r="AH1275" s="167">
        <f t="shared" si="1730"/>
        <v>1.724</v>
      </c>
      <c r="AI1275" s="167">
        <f t="shared" si="1731"/>
        <v>4</v>
      </c>
      <c r="AJ1275" s="167">
        <f t="shared" si="1732"/>
        <v>1.392796E-3</v>
      </c>
      <c r="AK1275" s="115">
        <f t="shared" ref="AK1275:AM1275" si="1783">AK883*IF($G1275=10,1,IF($G1275=15,1,IF($G1275=20,1,(1-(($E1275-50)*0.005)))))</f>
        <v>249.60000000000002</v>
      </c>
      <c r="AL1275" s="7">
        <f t="shared" si="1783"/>
        <v>268</v>
      </c>
      <c r="AM1275" s="7">
        <f t="shared" si="1783"/>
        <v>360</v>
      </c>
      <c r="AN1275">
        <v>1</v>
      </c>
      <c r="AO1275">
        <v>1</v>
      </c>
      <c r="AP1275">
        <v>1</v>
      </c>
      <c r="AQ1275">
        <f t="shared" si="1734"/>
        <v>281</v>
      </c>
      <c r="AR1275">
        <f t="shared" si="1734"/>
        <v>302</v>
      </c>
      <c r="AS1275">
        <f t="shared" si="1688"/>
        <v>405</v>
      </c>
      <c r="AT1275">
        <f t="shared" si="1707"/>
        <v>121</v>
      </c>
      <c r="AU1275">
        <f t="shared" si="1708"/>
        <v>130</v>
      </c>
      <c r="AV1275" s="8">
        <f t="shared" si="1709"/>
        <v>174</v>
      </c>
      <c r="AW1275" s="213">
        <f t="shared" si="1746"/>
        <v>0.22389663870023413</v>
      </c>
      <c r="AX1275" s="213">
        <f t="shared" si="1747"/>
        <v>0.25789784146910055</v>
      </c>
      <c r="AY1275" s="213">
        <f t="shared" si="1748"/>
        <v>0.45824838024611242</v>
      </c>
      <c r="AZ1275" s="119">
        <f t="shared" si="1762"/>
        <v>1.8</v>
      </c>
      <c r="BA1275" s="1">
        <v>6</v>
      </c>
      <c r="BB1275">
        <v>6.7</v>
      </c>
      <c r="BC1275">
        <v>9</v>
      </c>
      <c r="BE1275">
        <v>2077</v>
      </c>
      <c r="BG1275" s="123">
        <f t="shared" si="1735"/>
        <v>0.68</v>
      </c>
      <c r="BJ1275">
        <v>0</v>
      </c>
      <c r="BK1275">
        <v>11.8</v>
      </c>
      <c r="BL1275">
        <v>13.7</v>
      </c>
      <c r="BM1275">
        <v>21.85</v>
      </c>
      <c r="BO1275">
        <f t="shared" si="1752"/>
        <v>1</v>
      </c>
      <c r="BP1275">
        <f t="shared" si="1752"/>
        <v>1</v>
      </c>
      <c r="BQ1275">
        <f t="shared" si="1752"/>
        <v>1</v>
      </c>
      <c r="BR1275">
        <f t="shared" si="1736"/>
        <v>281</v>
      </c>
      <c r="BS1275">
        <f t="shared" si="1749"/>
        <v>302</v>
      </c>
      <c r="BT1275">
        <f t="shared" si="1750"/>
        <v>405</v>
      </c>
      <c r="BV1275">
        <f t="shared" si="1737"/>
        <v>0</v>
      </c>
      <c r="BW1275">
        <f t="shared" si="1738"/>
        <v>0</v>
      </c>
      <c r="BX1275">
        <f t="shared" si="1739"/>
        <v>0</v>
      </c>
      <c r="BY1275">
        <f t="shared" si="1774"/>
        <v>1</v>
      </c>
    </row>
    <row r="1276" spans="1:77" x14ac:dyDescent="0.25">
      <c r="A1276" t="str">
        <f t="shared" si="1740"/>
        <v>39020</v>
      </c>
      <c r="D1276">
        <v>3</v>
      </c>
      <c r="E1276">
        <v>90</v>
      </c>
      <c r="F1276">
        <v>40.5</v>
      </c>
      <c r="G1276">
        <v>20</v>
      </c>
      <c r="H1276">
        <v>21.5</v>
      </c>
      <c r="I1276">
        <v>0</v>
      </c>
      <c r="J1276">
        <v>26</v>
      </c>
      <c r="K1276">
        <v>30</v>
      </c>
      <c r="L1276">
        <v>42.4</v>
      </c>
      <c r="M1276" s="115">
        <f t="shared" si="1724"/>
        <v>1847.5718983039128</v>
      </c>
      <c r="N1276" s="7">
        <v>1942.5718983039128</v>
      </c>
      <c r="O1276" s="7">
        <v>2086.4239348515057</v>
      </c>
      <c r="P1276" s="7">
        <v>2518.44</v>
      </c>
      <c r="Q1276" s="121" t="s">
        <v>392</v>
      </c>
      <c r="R1276">
        <v>1</v>
      </c>
      <c r="S1276">
        <v>1</v>
      </c>
      <c r="T1276">
        <v>1</v>
      </c>
      <c r="U1276" t="e">
        <f t="shared" si="1725"/>
        <v>#VALUE!</v>
      </c>
      <c r="V1276">
        <f t="shared" si="1726"/>
        <v>1069</v>
      </c>
      <c r="W1276">
        <f t="shared" si="1727"/>
        <v>1148</v>
      </c>
      <c r="X1276">
        <f t="shared" si="1728"/>
        <v>1386</v>
      </c>
      <c r="Y1276" t="e">
        <f t="shared" si="1702"/>
        <v>#VALUE!</v>
      </c>
      <c r="Z1276">
        <f t="shared" si="1703"/>
        <v>184</v>
      </c>
      <c r="AA1276">
        <f t="shared" si="1704"/>
        <v>197</v>
      </c>
      <c r="AB1276" s="8">
        <f t="shared" si="1705"/>
        <v>238</v>
      </c>
      <c r="AC1276" s="213" t="e">
        <f t="shared" si="1741"/>
        <v>#VALUE!</v>
      </c>
      <c r="AD1276" s="213">
        <f t="shared" si="1742"/>
        <v>0.13996661335677618</v>
      </c>
      <c r="AE1276" s="213">
        <f t="shared" si="1743"/>
        <v>0.16011957350838529</v>
      </c>
      <c r="AF1276" s="213">
        <f t="shared" si="1744"/>
        <v>0.23244162460805737</v>
      </c>
      <c r="AG1276" s="167">
        <f t="shared" si="1729"/>
        <v>1.2760000000000001E-4</v>
      </c>
      <c r="AH1276" s="167">
        <f t="shared" si="1730"/>
        <v>1.7219</v>
      </c>
      <c r="AI1276" s="167">
        <f t="shared" si="1731"/>
        <v>2</v>
      </c>
      <c r="AJ1276" s="167">
        <f t="shared" si="1732"/>
        <v>3.76611E-4</v>
      </c>
      <c r="AK1276" s="115">
        <f t="shared" ref="AK1276:AM1277" si="1784">AK884*IF($G1276=10,1,IF($G1276=15,1,IF($G1276=20,1,(1-(($E1276-50)*0.005)))))</f>
        <v>240.07166246887351</v>
      </c>
      <c r="AL1276" s="7">
        <f t="shared" si="1784"/>
        <v>257.84953601562182</v>
      </c>
      <c r="AM1276" s="7">
        <f t="shared" si="1784"/>
        <v>311.24</v>
      </c>
      <c r="AN1276">
        <v>1</v>
      </c>
      <c r="AO1276">
        <v>1</v>
      </c>
      <c r="AP1276">
        <v>1</v>
      </c>
      <c r="AQ1276">
        <f t="shared" si="1734"/>
        <v>270</v>
      </c>
      <c r="AR1276">
        <f t="shared" si="1734"/>
        <v>290</v>
      </c>
      <c r="AS1276">
        <f t="shared" si="1688"/>
        <v>351</v>
      </c>
      <c r="AT1276">
        <f t="shared" si="1707"/>
        <v>116</v>
      </c>
      <c r="AU1276">
        <f t="shared" si="1708"/>
        <v>125</v>
      </c>
      <c r="AV1276" s="8">
        <f t="shared" si="1709"/>
        <v>151</v>
      </c>
      <c r="AW1276" s="213">
        <f t="shared" si="1746"/>
        <v>5.6446192779392883E-2</v>
      </c>
      <c r="AX1276" s="213">
        <f t="shared" si="1747"/>
        <v>6.5382883684973164E-2</v>
      </c>
      <c r="AY1276" s="213">
        <f t="shared" si="1748"/>
        <v>9.4834579626451532E-2</v>
      </c>
      <c r="AZ1276" s="119">
        <f t="shared" si="1762"/>
        <v>1.2</v>
      </c>
      <c r="BA1276" s="1">
        <v>6</v>
      </c>
      <c r="BB1276">
        <v>6.7</v>
      </c>
      <c r="BC1276">
        <v>9</v>
      </c>
      <c r="BE1276">
        <v>2366</v>
      </c>
      <c r="BG1276" s="123">
        <f t="shared" si="1735"/>
        <v>0.8</v>
      </c>
      <c r="BJ1276">
        <v>0</v>
      </c>
      <c r="BK1276">
        <v>11.8</v>
      </c>
      <c r="BL1276">
        <v>13.7</v>
      </c>
      <c r="BM1276">
        <v>21.85</v>
      </c>
      <c r="BO1276">
        <f t="shared" si="1752"/>
        <v>1</v>
      </c>
      <c r="BP1276">
        <f t="shared" si="1752"/>
        <v>1</v>
      </c>
      <c r="BQ1276">
        <f t="shared" si="1752"/>
        <v>1</v>
      </c>
      <c r="BR1276">
        <f t="shared" si="1736"/>
        <v>270</v>
      </c>
      <c r="BS1276">
        <f t="shared" si="1749"/>
        <v>290</v>
      </c>
      <c r="BT1276">
        <f t="shared" si="1750"/>
        <v>351</v>
      </c>
      <c r="BV1276">
        <f t="shared" si="1737"/>
        <v>0</v>
      </c>
      <c r="BW1276">
        <f t="shared" si="1738"/>
        <v>0</v>
      </c>
      <c r="BX1276">
        <f t="shared" si="1739"/>
        <v>0</v>
      </c>
      <c r="BY1276">
        <f t="shared" si="1774"/>
        <v>1</v>
      </c>
    </row>
    <row r="1277" spans="1:77" x14ac:dyDescent="0.25">
      <c r="A1277" t="str">
        <f t="shared" si="1740"/>
        <v>39021</v>
      </c>
      <c r="D1277">
        <v>3</v>
      </c>
      <c r="E1277">
        <v>90</v>
      </c>
      <c r="F1277">
        <v>40.5</v>
      </c>
      <c r="G1277">
        <v>21</v>
      </c>
      <c r="H1277">
        <v>21.5</v>
      </c>
      <c r="I1277">
        <v>0</v>
      </c>
      <c r="J1277">
        <v>26</v>
      </c>
      <c r="K1277">
        <v>30</v>
      </c>
      <c r="L1277">
        <v>42.4</v>
      </c>
      <c r="M1277" s="115">
        <f t="shared" si="1724"/>
        <v>2412.8000000000002</v>
      </c>
      <c r="N1277" s="7">
        <v>2627.7848955664344</v>
      </c>
      <c r="O1277" s="7">
        <v>2817.8416357747774</v>
      </c>
      <c r="P1277" s="7">
        <v>3780.76</v>
      </c>
      <c r="Q1277" s="121" t="s">
        <v>392</v>
      </c>
      <c r="R1277">
        <v>1</v>
      </c>
      <c r="S1277">
        <v>1</v>
      </c>
      <c r="T1277">
        <v>1</v>
      </c>
      <c r="U1277" t="e">
        <f t="shared" si="1725"/>
        <v>#VALUE!</v>
      </c>
      <c r="V1277">
        <f t="shared" si="1726"/>
        <v>1446</v>
      </c>
      <c r="W1277">
        <f t="shared" si="1727"/>
        <v>1551</v>
      </c>
      <c r="X1277">
        <f t="shared" si="1728"/>
        <v>2081</v>
      </c>
      <c r="Y1277" t="e">
        <f t="shared" si="1702"/>
        <v>#VALUE!</v>
      </c>
      <c r="Z1277">
        <f t="shared" si="1703"/>
        <v>249</v>
      </c>
      <c r="AA1277">
        <f t="shared" si="1704"/>
        <v>267</v>
      </c>
      <c r="AB1277" s="8">
        <f t="shared" si="1705"/>
        <v>358</v>
      </c>
      <c r="AC1277" s="213" t="e">
        <f t="shared" si="1741"/>
        <v>#VALUE!</v>
      </c>
      <c r="AD1277" s="213">
        <f t="shared" si="1742"/>
        <v>0.36297810027985444</v>
      </c>
      <c r="AE1277" s="213">
        <f t="shared" si="1743"/>
        <v>0.41623651255702676</v>
      </c>
      <c r="AF1277" s="213">
        <f t="shared" si="1744"/>
        <v>0.74028749595419763</v>
      </c>
      <c r="AG1277" s="167">
        <f t="shared" si="1729"/>
        <v>1.2760000000000001E-4</v>
      </c>
      <c r="AH1277" s="167">
        <f t="shared" si="1730"/>
        <v>1.7219</v>
      </c>
      <c r="AI1277" s="167">
        <f t="shared" si="1731"/>
        <v>4</v>
      </c>
      <c r="AJ1277" s="167">
        <f t="shared" si="1732"/>
        <v>5.1420100000000005E-4</v>
      </c>
      <c r="AK1277" s="115">
        <f t="shared" si="1784"/>
        <v>272.68978056976709</v>
      </c>
      <c r="AL1277" s="7">
        <f t="shared" si="1784"/>
        <v>292.41229700201364</v>
      </c>
      <c r="AM1277" s="7">
        <f t="shared" si="1784"/>
        <v>392.33600000000001</v>
      </c>
      <c r="AN1277">
        <v>1</v>
      </c>
      <c r="AO1277">
        <v>1</v>
      </c>
      <c r="AP1277">
        <v>1</v>
      </c>
      <c r="AQ1277">
        <f t="shared" si="1734"/>
        <v>307</v>
      </c>
      <c r="AR1277">
        <f t="shared" si="1734"/>
        <v>329</v>
      </c>
      <c r="AS1277">
        <f t="shared" si="1688"/>
        <v>442</v>
      </c>
      <c r="AT1277">
        <f t="shared" si="1707"/>
        <v>132</v>
      </c>
      <c r="AU1277">
        <f t="shared" si="1708"/>
        <v>141</v>
      </c>
      <c r="AV1277" s="8">
        <f t="shared" si="1709"/>
        <v>190</v>
      </c>
      <c r="AW1277" s="213">
        <f t="shared" si="1746"/>
        <v>0.10474879063873621</v>
      </c>
      <c r="AX1277" s="213">
        <f t="shared" si="1747"/>
        <v>0.11916822445535588</v>
      </c>
      <c r="AY1277" s="213">
        <f t="shared" si="1748"/>
        <v>0.21364215145761875</v>
      </c>
      <c r="AZ1277" s="119">
        <f t="shared" si="1762"/>
        <v>2.4</v>
      </c>
      <c r="BA1277" s="1">
        <v>6</v>
      </c>
      <c r="BB1277">
        <v>6.7</v>
      </c>
      <c r="BC1277">
        <v>9</v>
      </c>
      <c r="BE1277">
        <v>3016</v>
      </c>
      <c r="BG1277" s="123">
        <f t="shared" si="1735"/>
        <v>0.8</v>
      </c>
      <c r="BJ1277">
        <v>0</v>
      </c>
      <c r="BK1277">
        <v>11.8</v>
      </c>
      <c r="BL1277">
        <v>13.7</v>
      </c>
      <c r="BM1277">
        <v>21.85</v>
      </c>
      <c r="BO1277">
        <f t="shared" si="1752"/>
        <v>1</v>
      </c>
      <c r="BP1277">
        <f t="shared" si="1752"/>
        <v>1</v>
      </c>
      <c r="BQ1277">
        <f t="shared" si="1752"/>
        <v>1</v>
      </c>
      <c r="BR1277">
        <f t="shared" si="1736"/>
        <v>307</v>
      </c>
      <c r="BS1277">
        <f t="shared" si="1749"/>
        <v>329</v>
      </c>
      <c r="BT1277">
        <f t="shared" si="1750"/>
        <v>442</v>
      </c>
      <c r="BV1277">
        <f t="shared" si="1737"/>
        <v>0</v>
      </c>
      <c r="BW1277">
        <f t="shared" si="1738"/>
        <v>0</v>
      </c>
      <c r="BX1277">
        <f t="shared" si="1739"/>
        <v>0</v>
      </c>
      <c r="BY1277">
        <f t="shared" si="1774"/>
        <v>1</v>
      </c>
    </row>
    <row r="1278" spans="1:77" x14ac:dyDescent="0.25">
      <c r="A1278" t="str">
        <f t="shared" si="1740"/>
        <v>39010</v>
      </c>
      <c r="D1278">
        <v>3</v>
      </c>
      <c r="E1278">
        <v>90</v>
      </c>
      <c r="F1278">
        <v>40.5</v>
      </c>
      <c r="G1278">
        <v>10</v>
      </c>
      <c r="H1278">
        <v>11.5</v>
      </c>
      <c r="I1278">
        <v>0</v>
      </c>
      <c r="J1278">
        <v>26</v>
      </c>
      <c r="K1278">
        <v>30</v>
      </c>
      <c r="L1278">
        <v>42.4</v>
      </c>
      <c r="M1278" s="115">
        <f t="shared" si="1724"/>
        <v>1108.8</v>
      </c>
      <c r="N1278" s="7">
        <v>1395.6272192501513</v>
      </c>
      <c r="O1278" s="7">
        <v>1501.3000140389001</v>
      </c>
      <c r="P1278" s="7">
        <v>1828.08</v>
      </c>
      <c r="Q1278" s="121" t="s">
        <v>392</v>
      </c>
      <c r="R1278">
        <v>1</v>
      </c>
      <c r="S1278">
        <v>1</v>
      </c>
      <c r="T1278">
        <v>1</v>
      </c>
      <c r="U1278" t="e">
        <f t="shared" si="1725"/>
        <v>#VALUE!</v>
      </c>
      <c r="V1278">
        <f t="shared" si="1726"/>
        <v>768</v>
      </c>
      <c r="W1278">
        <f t="shared" si="1727"/>
        <v>826</v>
      </c>
      <c r="X1278">
        <f t="shared" si="1728"/>
        <v>1006</v>
      </c>
      <c r="Y1278" t="e">
        <f t="shared" si="1702"/>
        <v>#VALUE!</v>
      </c>
      <c r="Z1278">
        <f t="shared" si="1703"/>
        <v>132</v>
      </c>
      <c r="AA1278">
        <f t="shared" si="1704"/>
        <v>142</v>
      </c>
      <c r="AB1278" s="8">
        <f t="shared" si="1705"/>
        <v>173</v>
      </c>
      <c r="AC1278" s="213" t="e">
        <f t="shared" si="1741"/>
        <v>#VALUE!</v>
      </c>
      <c r="AD1278" s="213">
        <f t="shared" si="1742"/>
        <v>9.0768250443783158E-2</v>
      </c>
      <c r="AE1278" s="213">
        <f t="shared" si="1743"/>
        <v>0.10441907011276925</v>
      </c>
      <c r="AF1278" s="213">
        <f t="shared" si="1744"/>
        <v>0.15257493381501383</v>
      </c>
      <c r="AG1278" s="167">
        <f t="shared" si="1729"/>
        <v>3.969E-4</v>
      </c>
      <c r="AH1278" s="167">
        <f t="shared" si="1730"/>
        <v>1.7345999999999999</v>
      </c>
      <c r="AI1278" s="167">
        <f t="shared" si="1731"/>
        <v>2</v>
      </c>
      <c r="AJ1278" s="167">
        <f t="shared" si="1732"/>
        <v>3.6734700000000002E-4</v>
      </c>
      <c r="AK1278" s="115">
        <f t="shared" ref="AK1278:AM1278" si="1785">AK886*IF($G1278=10,1,IF($G1278=15,1,IF($G1278=20,1,(1-(($E1278-50)*0.005)))))</f>
        <v>193.48593193227777</v>
      </c>
      <c r="AL1278" s="7">
        <f t="shared" si="1785"/>
        <v>208.13611852764589</v>
      </c>
      <c r="AM1278" s="7">
        <f t="shared" si="1785"/>
        <v>253.44</v>
      </c>
      <c r="AN1278">
        <v>1</v>
      </c>
      <c r="AO1278">
        <v>1</v>
      </c>
      <c r="AP1278">
        <v>1</v>
      </c>
      <c r="AQ1278">
        <f t="shared" si="1734"/>
        <v>218</v>
      </c>
      <c r="AR1278">
        <f t="shared" si="1734"/>
        <v>234</v>
      </c>
      <c r="AS1278">
        <f t="shared" si="1688"/>
        <v>285</v>
      </c>
      <c r="AT1278">
        <f t="shared" si="1707"/>
        <v>94</v>
      </c>
      <c r="AU1278">
        <f t="shared" si="1708"/>
        <v>101</v>
      </c>
      <c r="AV1278" s="8">
        <f t="shared" si="1709"/>
        <v>123</v>
      </c>
      <c r="AW1278" s="213">
        <f t="shared" si="1746"/>
        <v>4.7370929137888165E-2</v>
      </c>
      <c r="AX1278" s="213">
        <f t="shared" si="1747"/>
        <v>5.4349648935862721E-2</v>
      </c>
      <c r="AY1278" s="213">
        <f t="shared" si="1748"/>
        <v>7.9273358405672414E-2</v>
      </c>
      <c r="AZ1278" s="119">
        <f t="shared" si="1762"/>
        <v>0.6</v>
      </c>
      <c r="BA1278" s="1">
        <v>6.7</v>
      </c>
      <c r="BB1278">
        <v>7.4</v>
      </c>
      <c r="BC1278">
        <v>10.3</v>
      </c>
      <c r="BE1278">
        <v>1232</v>
      </c>
      <c r="BG1278" s="123">
        <f t="shared" si="1735"/>
        <v>0.9</v>
      </c>
      <c r="BJ1278">
        <v>0</v>
      </c>
      <c r="BK1278">
        <v>12.5</v>
      </c>
      <c r="BL1278">
        <v>14.7</v>
      </c>
      <c r="BM1278">
        <v>21.85</v>
      </c>
      <c r="BO1278">
        <f t="shared" ref="BO1278:BQ1309" si="1786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278">
        <f t="shared" si="1786"/>
        <v>1</v>
      </c>
      <c r="BQ1278">
        <f t="shared" si="1786"/>
        <v>1</v>
      </c>
      <c r="BR1278">
        <f t="shared" si="1736"/>
        <v>218</v>
      </c>
      <c r="BS1278">
        <f t="shared" si="1749"/>
        <v>234</v>
      </c>
      <c r="BT1278">
        <f t="shared" si="1750"/>
        <v>285</v>
      </c>
      <c r="BV1278">
        <f t="shared" si="1737"/>
        <v>0</v>
      </c>
      <c r="BW1278">
        <f t="shared" si="1738"/>
        <v>0</v>
      </c>
      <c r="BX1278">
        <f t="shared" si="1739"/>
        <v>0</v>
      </c>
      <c r="BY1278">
        <f t="shared" si="1774"/>
        <v>1</v>
      </c>
    </row>
    <row r="1279" spans="1:77" x14ac:dyDescent="0.25">
      <c r="A1279" t="str">
        <f t="shared" si="1740"/>
        <v>39011</v>
      </c>
      <c r="D1279">
        <v>3</v>
      </c>
      <c r="E1279">
        <v>90</v>
      </c>
      <c r="F1279">
        <v>40.5</v>
      </c>
      <c r="G1279">
        <v>11</v>
      </c>
      <c r="H1279">
        <v>11.5</v>
      </c>
      <c r="I1279">
        <v>0</v>
      </c>
      <c r="J1279">
        <v>26</v>
      </c>
      <c r="K1279">
        <v>30</v>
      </c>
      <c r="L1279">
        <v>42.4</v>
      </c>
      <c r="M1279" s="115">
        <f t="shared" si="1724"/>
        <v>1075.76</v>
      </c>
      <c r="N1279" s="7">
        <v>1893.6336235985709</v>
      </c>
      <c r="O1279" s="7">
        <v>2037.0140009310799</v>
      </c>
      <c r="P1279" s="7">
        <v>2480.4</v>
      </c>
      <c r="Q1279" s="121" t="s">
        <v>392</v>
      </c>
      <c r="R1279">
        <v>1</v>
      </c>
      <c r="S1279">
        <v>1</v>
      </c>
      <c r="T1279">
        <v>1</v>
      </c>
      <c r="U1279" t="e">
        <f t="shared" si="1725"/>
        <v>#VALUE!</v>
      </c>
      <c r="V1279">
        <f t="shared" si="1726"/>
        <v>1042</v>
      </c>
      <c r="W1279">
        <f t="shared" si="1727"/>
        <v>1121</v>
      </c>
      <c r="X1279">
        <f t="shared" si="1728"/>
        <v>1365</v>
      </c>
      <c r="Y1279" t="e">
        <f t="shared" si="1702"/>
        <v>#VALUE!</v>
      </c>
      <c r="Z1279">
        <f t="shared" si="1703"/>
        <v>179</v>
      </c>
      <c r="AA1279">
        <f t="shared" si="1704"/>
        <v>193</v>
      </c>
      <c r="AB1279" s="8">
        <f t="shared" si="1705"/>
        <v>235</v>
      </c>
      <c r="AC1279" s="213" t="e">
        <f t="shared" si="1741"/>
        <v>#VALUE!</v>
      </c>
      <c r="AD1279" s="213">
        <f t="shared" si="1742"/>
        <v>0.27545096736382452</v>
      </c>
      <c r="AE1279" s="213">
        <f t="shared" si="1743"/>
        <v>0.31803505832334938</v>
      </c>
      <c r="AF1279" s="213">
        <f t="shared" si="1744"/>
        <v>0.46333332431737484</v>
      </c>
      <c r="AG1279" s="167">
        <f t="shared" si="1729"/>
        <v>3.969E-4</v>
      </c>
      <c r="AH1279" s="167">
        <f t="shared" si="1730"/>
        <v>1.7345999999999999</v>
      </c>
      <c r="AI1279" s="167">
        <f t="shared" si="1731"/>
        <v>4</v>
      </c>
      <c r="AJ1279" s="167">
        <f t="shared" si="1732"/>
        <v>5.7428799999999995E-4</v>
      </c>
      <c r="AK1279" s="115">
        <f t="shared" ref="AK1279:AM1279" si="1787">AK887*IF($G1279=10,1,IF($G1279=15,1,IF($G1279=20,1,(1-(($E1279-50)*0.005)))))</f>
        <v>253.73041528391883</v>
      </c>
      <c r="AL1279" s="7">
        <f t="shared" si="1787"/>
        <v>272.94213725102657</v>
      </c>
      <c r="AM1279" s="7">
        <f t="shared" si="1787"/>
        <v>332.35200000000003</v>
      </c>
      <c r="AN1279">
        <v>1</v>
      </c>
      <c r="AO1279">
        <v>1</v>
      </c>
      <c r="AP1279">
        <v>1</v>
      </c>
      <c r="AQ1279">
        <f t="shared" si="1734"/>
        <v>286</v>
      </c>
      <c r="AR1279">
        <f t="shared" si="1734"/>
        <v>307</v>
      </c>
      <c r="AS1279">
        <f t="shared" si="1688"/>
        <v>374</v>
      </c>
      <c r="AT1279">
        <f t="shared" si="1707"/>
        <v>123</v>
      </c>
      <c r="AU1279">
        <f t="shared" si="1708"/>
        <v>132</v>
      </c>
      <c r="AV1279" s="8">
        <f t="shared" si="1709"/>
        <v>161</v>
      </c>
      <c r="AW1279" s="213">
        <f t="shared" si="1746"/>
        <v>0.13476424954614483</v>
      </c>
      <c r="AX1279" s="213">
        <f t="shared" si="1747"/>
        <v>0.15414634227636631</v>
      </c>
      <c r="AY1279" s="213">
        <f t="shared" si="1748"/>
        <v>0.22503364182021707</v>
      </c>
      <c r="AZ1279" s="119">
        <f t="shared" si="1762"/>
        <v>1.2</v>
      </c>
      <c r="BA1279" s="1">
        <v>6.7</v>
      </c>
      <c r="BB1279">
        <v>7.4</v>
      </c>
      <c r="BC1279">
        <v>10.3</v>
      </c>
      <c r="BE1279">
        <v>1582</v>
      </c>
      <c r="BG1279" s="123">
        <f t="shared" si="1735"/>
        <v>0.68</v>
      </c>
      <c r="BJ1279">
        <v>0</v>
      </c>
      <c r="BK1279">
        <v>12.5</v>
      </c>
      <c r="BL1279">
        <v>14.7</v>
      </c>
      <c r="BM1279">
        <v>21.85</v>
      </c>
      <c r="BO1279">
        <f t="shared" si="1786"/>
        <v>1</v>
      </c>
      <c r="BP1279">
        <f t="shared" si="1786"/>
        <v>1</v>
      </c>
      <c r="BQ1279">
        <f t="shared" si="1786"/>
        <v>1</v>
      </c>
      <c r="BR1279">
        <f t="shared" si="1736"/>
        <v>286</v>
      </c>
      <c r="BS1279">
        <f t="shared" si="1749"/>
        <v>307</v>
      </c>
      <c r="BT1279">
        <f t="shared" si="1750"/>
        <v>374</v>
      </c>
      <c r="BV1279">
        <f t="shared" si="1737"/>
        <v>0</v>
      </c>
      <c r="BW1279">
        <f t="shared" si="1738"/>
        <v>0</v>
      </c>
      <c r="BX1279">
        <f t="shared" si="1739"/>
        <v>0</v>
      </c>
      <c r="BY1279">
        <f t="shared" si="1774"/>
        <v>1</v>
      </c>
    </row>
    <row r="1280" spans="1:77" x14ac:dyDescent="0.25">
      <c r="A1280" t="str">
        <f t="shared" si="1740"/>
        <v>39015</v>
      </c>
      <c r="D1280">
        <v>3</v>
      </c>
      <c r="E1280">
        <v>90</v>
      </c>
      <c r="F1280">
        <v>40.5</v>
      </c>
      <c r="G1280">
        <v>15</v>
      </c>
      <c r="H1280">
        <v>16.5</v>
      </c>
      <c r="I1280">
        <v>0</v>
      </c>
      <c r="J1280">
        <v>26</v>
      </c>
      <c r="K1280">
        <v>30</v>
      </c>
      <c r="L1280">
        <v>43.3</v>
      </c>
      <c r="M1280" s="115">
        <f t="shared" si="1724"/>
        <v>1502.9167676946356</v>
      </c>
      <c r="N1280" s="7">
        <v>1597.9167676946356</v>
      </c>
      <c r="O1280" s="7">
        <v>1711.9130538160239</v>
      </c>
      <c r="P1280" s="7">
        <v>2331.36</v>
      </c>
      <c r="Q1280" s="121" t="s">
        <v>392</v>
      </c>
      <c r="R1280">
        <v>1</v>
      </c>
      <c r="S1280">
        <v>1</v>
      </c>
      <c r="T1280">
        <v>1</v>
      </c>
      <c r="U1280" t="e">
        <f t="shared" si="1725"/>
        <v>#VALUE!</v>
      </c>
      <c r="V1280">
        <f t="shared" si="1726"/>
        <v>879</v>
      </c>
      <c r="W1280">
        <f t="shared" si="1727"/>
        <v>942</v>
      </c>
      <c r="X1280">
        <f t="shared" si="1728"/>
        <v>1283</v>
      </c>
      <c r="Y1280" t="e">
        <f t="shared" si="1702"/>
        <v>#VALUE!</v>
      </c>
      <c r="Z1280">
        <f t="shared" si="1703"/>
        <v>151</v>
      </c>
      <c r="AA1280">
        <f t="shared" si="1704"/>
        <v>162</v>
      </c>
      <c r="AB1280" s="8">
        <f t="shared" si="1705"/>
        <v>221</v>
      </c>
      <c r="AC1280" s="213" t="e">
        <f t="shared" si="1741"/>
        <v>#VALUE!</v>
      </c>
      <c r="AD1280" s="213">
        <f t="shared" si="1742"/>
        <v>0.12081630728932094</v>
      </c>
      <c r="AE1280" s="213">
        <f t="shared" si="1743"/>
        <v>0.13867001445156213</v>
      </c>
      <c r="AF1280" s="213">
        <f t="shared" si="1744"/>
        <v>0.2550287893941221</v>
      </c>
      <c r="AG1280" s="167">
        <f t="shared" si="1729"/>
        <v>2.0829999999999999E-4</v>
      </c>
      <c r="AH1280" s="167">
        <f t="shared" si="1730"/>
        <v>1.724</v>
      </c>
      <c r="AI1280" s="167">
        <f t="shared" si="1731"/>
        <v>2</v>
      </c>
      <c r="AJ1280" s="167">
        <f t="shared" si="1732"/>
        <v>4.6182900000000003E-4</v>
      </c>
      <c r="AK1280" s="115">
        <f t="shared" ref="AK1280:AM1280" si="1788">AK888*IF($G1280=10,1,IF($G1280=15,1,IF($G1280=20,1,(1-(($E1280-50)*0.005)))))</f>
        <v>218.12205414485143</v>
      </c>
      <c r="AL1280" s="7">
        <f t="shared" si="1788"/>
        <v>233.68300487544244</v>
      </c>
      <c r="AM1280" s="7">
        <f t="shared" si="1788"/>
        <v>318.24</v>
      </c>
      <c r="AN1280">
        <v>1</v>
      </c>
      <c r="AO1280">
        <v>1</v>
      </c>
      <c r="AP1280">
        <v>1</v>
      </c>
      <c r="AQ1280">
        <f t="shared" si="1734"/>
        <v>246</v>
      </c>
      <c r="AR1280">
        <f t="shared" si="1734"/>
        <v>263</v>
      </c>
      <c r="AS1280">
        <f t="shared" ref="AS1280:AS1343" si="1789">ROUND(AM1280*POWER(CF_cool,AP1280),0)</f>
        <v>358</v>
      </c>
      <c r="AT1280">
        <f t="shared" si="1707"/>
        <v>106</v>
      </c>
      <c r="AU1280">
        <f t="shared" si="1708"/>
        <v>113</v>
      </c>
      <c r="AV1280" s="8">
        <f t="shared" si="1709"/>
        <v>154</v>
      </c>
      <c r="AW1280" s="213">
        <f t="shared" si="1746"/>
        <v>6.0427306915588175E-2</v>
      </c>
      <c r="AX1280" s="213">
        <f t="shared" si="1747"/>
        <v>6.848144409814115E-2</v>
      </c>
      <c r="AY1280" s="213">
        <f t="shared" si="1748"/>
        <v>0.1255653992062353</v>
      </c>
      <c r="AZ1280" s="119">
        <f t="shared" si="1762"/>
        <v>0.9</v>
      </c>
      <c r="BA1280" s="1">
        <v>7</v>
      </c>
      <c r="BB1280">
        <v>7.7</v>
      </c>
      <c r="BC1280">
        <v>10.7</v>
      </c>
      <c r="BE1280">
        <v>1908</v>
      </c>
      <c r="BG1280" s="123">
        <f t="shared" si="1735"/>
        <v>0.8</v>
      </c>
      <c r="BJ1280">
        <v>0</v>
      </c>
      <c r="BK1280">
        <v>11.3</v>
      </c>
      <c r="BL1280">
        <v>13.2</v>
      </c>
      <c r="BM1280">
        <v>21.85</v>
      </c>
      <c r="BO1280">
        <f t="shared" si="1786"/>
        <v>1</v>
      </c>
      <c r="BP1280">
        <f t="shared" si="1786"/>
        <v>1</v>
      </c>
      <c r="BQ1280">
        <f t="shared" si="1786"/>
        <v>1</v>
      </c>
      <c r="BR1280">
        <f t="shared" si="1736"/>
        <v>246</v>
      </c>
      <c r="BS1280">
        <f t="shared" si="1749"/>
        <v>263</v>
      </c>
      <c r="BT1280">
        <f t="shared" si="1750"/>
        <v>358</v>
      </c>
      <c r="BV1280">
        <f t="shared" si="1737"/>
        <v>0</v>
      </c>
      <c r="BW1280">
        <f t="shared" si="1738"/>
        <v>0</v>
      </c>
      <c r="BX1280">
        <f t="shared" si="1739"/>
        <v>0</v>
      </c>
      <c r="BY1280">
        <f t="shared" si="1774"/>
        <v>1</v>
      </c>
    </row>
    <row r="1281" spans="1:77" x14ac:dyDescent="0.25">
      <c r="A1281" t="str">
        <f t="shared" si="1740"/>
        <v>39016</v>
      </c>
      <c r="D1281">
        <v>3</v>
      </c>
      <c r="E1281">
        <v>90</v>
      </c>
      <c r="F1281">
        <v>40.5</v>
      </c>
      <c r="G1281">
        <v>16</v>
      </c>
      <c r="H1281">
        <v>16.5</v>
      </c>
      <c r="I1281">
        <v>0</v>
      </c>
      <c r="J1281">
        <v>26</v>
      </c>
      <c r="K1281">
        <v>30</v>
      </c>
      <c r="L1281">
        <v>43.3</v>
      </c>
      <c r="M1281" s="115">
        <f t="shared" si="1724"/>
        <v>1588.48</v>
      </c>
      <c r="N1281" s="7">
        <v>2336.669516687492</v>
      </c>
      <c r="O1281" s="7">
        <v>2503.3688418217644</v>
      </c>
      <c r="P1281" s="7">
        <v>3409.2</v>
      </c>
      <c r="Q1281" s="121" t="s">
        <v>392</v>
      </c>
      <c r="R1281">
        <v>1</v>
      </c>
      <c r="S1281">
        <v>1</v>
      </c>
      <c r="T1281">
        <v>1</v>
      </c>
      <c r="U1281" t="e">
        <f t="shared" si="1725"/>
        <v>#VALUE!</v>
      </c>
      <c r="V1281">
        <f t="shared" si="1726"/>
        <v>1286</v>
      </c>
      <c r="W1281">
        <f t="shared" si="1727"/>
        <v>1378</v>
      </c>
      <c r="X1281">
        <f t="shared" si="1728"/>
        <v>1876</v>
      </c>
      <c r="Y1281" t="e">
        <f t="shared" si="1702"/>
        <v>#VALUE!</v>
      </c>
      <c r="Z1281">
        <f t="shared" si="1703"/>
        <v>221</v>
      </c>
      <c r="AA1281">
        <f t="shared" si="1704"/>
        <v>237</v>
      </c>
      <c r="AB1281" s="8">
        <f t="shared" si="1705"/>
        <v>323</v>
      </c>
      <c r="AC1281" s="213" t="e">
        <f t="shared" si="1741"/>
        <v>#VALUE!</v>
      </c>
      <c r="AD1281" s="213">
        <f t="shared" si="1742"/>
        <v>0.73460663555664418</v>
      </c>
      <c r="AE1281" s="213">
        <f t="shared" si="1743"/>
        <v>0.84333221671371739</v>
      </c>
      <c r="AF1281" s="213">
        <f t="shared" si="1744"/>
        <v>1.5547544288579316</v>
      </c>
      <c r="AG1281" s="167">
        <f t="shared" si="1729"/>
        <v>2.0829999999999999E-4</v>
      </c>
      <c r="AH1281" s="167">
        <f t="shared" si="1730"/>
        <v>1.724</v>
      </c>
      <c r="AI1281" s="167">
        <f t="shared" si="1731"/>
        <v>4</v>
      </c>
      <c r="AJ1281" s="167">
        <f t="shared" si="1732"/>
        <v>1.392796E-3</v>
      </c>
      <c r="AK1281" s="115">
        <f t="shared" ref="AK1281:AM1281" si="1790">AK889*IF($G1281=10,1,IF($G1281=15,1,IF($G1281=20,1,(1-(($E1281-50)*0.005)))))</f>
        <v>286.22350996383221</v>
      </c>
      <c r="AL1281" s="7">
        <f t="shared" si="1790"/>
        <v>306.64285707637242</v>
      </c>
      <c r="AM1281" s="7">
        <f t="shared" si="1790"/>
        <v>417.6</v>
      </c>
      <c r="AN1281">
        <v>1</v>
      </c>
      <c r="AO1281">
        <v>1</v>
      </c>
      <c r="AP1281">
        <v>1</v>
      </c>
      <c r="AQ1281">
        <f t="shared" si="1734"/>
        <v>322</v>
      </c>
      <c r="AR1281">
        <f t="shared" si="1734"/>
        <v>345</v>
      </c>
      <c r="AS1281">
        <f t="shared" si="1789"/>
        <v>470</v>
      </c>
      <c r="AT1281">
        <f t="shared" si="1707"/>
        <v>138</v>
      </c>
      <c r="AU1281">
        <f t="shared" si="1708"/>
        <v>148</v>
      </c>
      <c r="AV1281" s="8">
        <f t="shared" si="1709"/>
        <v>202</v>
      </c>
      <c r="AW1281" s="213">
        <f t="shared" si="1746"/>
        <v>0.29011428601466488</v>
      </c>
      <c r="AX1281" s="213">
        <f t="shared" si="1747"/>
        <v>0.3330195147095848</v>
      </c>
      <c r="AY1281" s="213">
        <f t="shared" si="1748"/>
        <v>0.61515013801414453</v>
      </c>
      <c r="AZ1281" s="119">
        <f t="shared" si="1762"/>
        <v>1.8</v>
      </c>
      <c r="BA1281" s="1">
        <v>7</v>
      </c>
      <c r="BB1281">
        <v>7.7</v>
      </c>
      <c r="BC1281">
        <v>10.7</v>
      </c>
      <c r="BE1281">
        <v>2336</v>
      </c>
      <c r="BG1281" s="123">
        <f t="shared" si="1735"/>
        <v>0.68</v>
      </c>
      <c r="BJ1281">
        <v>0</v>
      </c>
      <c r="BK1281">
        <v>11.3</v>
      </c>
      <c r="BL1281">
        <v>13.2</v>
      </c>
      <c r="BM1281">
        <v>21.85</v>
      </c>
      <c r="BO1281">
        <f t="shared" si="1786"/>
        <v>1</v>
      </c>
      <c r="BP1281">
        <f t="shared" si="1786"/>
        <v>1</v>
      </c>
      <c r="BQ1281">
        <f t="shared" si="1786"/>
        <v>1</v>
      </c>
      <c r="BR1281">
        <f t="shared" si="1736"/>
        <v>322</v>
      </c>
      <c r="BS1281">
        <f t="shared" si="1749"/>
        <v>345</v>
      </c>
      <c r="BT1281">
        <f t="shared" si="1750"/>
        <v>470</v>
      </c>
      <c r="BV1281">
        <f t="shared" si="1737"/>
        <v>0</v>
      </c>
      <c r="BW1281">
        <f t="shared" si="1738"/>
        <v>0</v>
      </c>
      <c r="BX1281">
        <f t="shared" si="1739"/>
        <v>0</v>
      </c>
      <c r="BY1281">
        <f t="shared" si="1774"/>
        <v>1</v>
      </c>
    </row>
    <row r="1282" spans="1:77" x14ac:dyDescent="0.25">
      <c r="A1282" t="str">
        <f t="shared" si="1740"/>
        <v>39020</v>
      </c>
      <c r="D1282">
        <v>3</v>
      </c>
      <c r="E1282">
        <v>90</v>
      </c>
      <c r="F1282">
        <v>40.5</v>
      </c>
      <c r="G1282">
        <v>20</v>
      </c>
      <c r="H1282">
        <v>21.5</v>
      </c>
      <c r="I1282">
        <v>0</v>
      </c>
      <c r="J1282">
        <v>26</v>
      </c>
      <c r="K1282">
        <v>30</v>
      </c>
      <c r="L1282">
        <v>43.3</v>
      </c>
      <c r="M1282" s="115">
        <f t="shared" si="1724"/>
        <v>2128.8000000000002</v>
      </c>
      <c r="N1282" s="7">
        <v>2232.7836804230465</v>
      </c>
      <c r="O1282" s="7">
        <v>2401.8435041457315</v>
      </c>
      <c r="P1282" s="7">
        <v>2924.64</v>
      </c>
      <c r="Q1282" s="121" t="s">
        <v>392</v>
      </c>
      <c r="R1282">
        <v>1</v>
      </c>
      <c r="S1282">
        <v>1</v>
      </c>
      <c r="T1282">
        <v>1</v>
      </c>
      <c r="U1282" t="e">
        <f t="shared" si="1725"/>
        <v>#VALUE!</v>
      </c>
      <c r="V1282">
        <f t="shared" si="1726"/>
        <v>1229</v>
      </c>
      <c r="W1282">
        <f t="shared" si="1727"/>
        <v>1322</v>
      </c>
      <c r="X1282">
        <f t="shared" si="1728"/>
        <v>1610</v>
      </c>
      <c r="Y1282" t="e">
        <f t="shared" si="1702"/>
        <v>#VALUE!</v>
      </c>
      <c r="Z1282">
        <f t="shared" si="1703"/>
        <v>211</v>
      </c>
      <c r="AA1282">
        <f t="shared" si="1704"/>
        <v>227</v>
      </c>
      <c r="AB1282" s="8">
        <f t="shared" si="1705"/>
        <v>277</v>
      </c>
      <c r="AC1282" s="213" t="e">
        <f t="shared" si="1741"/>
        <v>#VALUE!</v>
      </c>
      <c r="AD1282" s="213">
        <f t="shared" si="1742"/>
        <v>0.18332005313455887</v>
      </c>
      <c r="AE1282" s="213">
        <f t="shared" si="1743"/>
        <v>0.21173370567010996</v>
      </c>
      <c r="AF1282" s="213">
        <f t="shared" si="1744"/>
        <v>0.31355274232129782</v>
      </c>
      <c r="AG1282" s="167">
        <f t="shared" si="1729"/>
        <v>1.2760000000000001E-4</v>
      </c>
      <c r="AH1282" s="167">
        <f t="shared" si="1730"/>
        <v>1.7219</v>
      </c>
      <c r="AI1282" s="167">
        <f t="shared" si="1731"/>
        <v>2</v>
      </c>
      <c r="AJ1282" s="167">
        <f t="shared" si="1732"/>
        <v>3.76611E-4</v>
      </c>
      <c r="AK1282" s="115">
        <f t="shared" ref="AK1282:AM1282" si="1791">AK890*IF($G1282=10,1,IF($G1282=15,1,IF($G1282=20,1,(1-(($E1282-50)*0.005)))))</f>
        <v>275.93732338069162</v>
      </c>
      <c r="AL1282" s="7">
        <f t="shared" si="1791"/>
        <v>296.83048721840407</v>
      </c>
      <c r="AM1282" s="7">
        <f t="shared" si="1791"/>
        <v>361.44</v>
      </c>
      <c r="AN1282">
        <v>1</v>
      </c>
      <c r="AO1282">
        <v>1</v>
      </c>
      <c r="AP1282">
        <v>1</v>
      </c>
      <c r="AQ1282">
        <f t="shared" si="1734"/>
        <v>311</v>
      </c>
      <c r="AR1282">
        <f t="shared" si="1734"/>
        <v>334</v>
      </c>
      <c r="AS1282">
        <f t="shared" si="1789"/>
        <v>407</v>
      </c>
      <c r="AT1282">
        <f t="shared" si="1707"/>
        <v>134</v>
      </c>
      <c r="AU1282">
        <f t="shared" si="1708"/>
        <v>144</v>
      </c>
      <c r="AV1282" s="8">
        <f t="shared" si="1709"/>
        <v>175</v>
      </c>
      <c r="AW1282" s="213">
        <f t="shared" si="1746"/>
        <v>7.4967200325235919E-2</v>
      </c>
      <c r="AX1282" s="213">
        <f t="shared" si="1747"/>
        <v>8.6374845635748543E-2</v>
      </c>
      <c r="AY1282" s="213">
        <f t="shared" si="1748"/>
        <v>0.12679979986661746</v>
      </c>
      <c r="AZ1282" s="119">
        <f t="shared" si="1762"/>
        <v>1.2</v>
      </c>
      <c r="BA1282" s="1">
        <v>7</v>
      </c>
      <c r="BB1282">
        <v>7.7</v>
      </c>
      <c r="BC1282">
        <v>10.7</v>
      </c>
      <c r="BE1282">
        <v>2661</v>
      </c>
      <c r="BG1282" s="123">
        <f t="shared" si="1735"/>
        <v>0.8</v>
      </c>
      <c r="BJ1282">
        <v>0</v>
      </c>
      <c r="BK1282">
        <v>11.3</v>
      </c>
      <c r="BL1282">
        <v>13.2</v>
      </c>
      <c r="BM1282">
        <v>21.85</v>
      </c>
      <c r="BO1282">
        <f t="shared" si="1786"/>
        <v>1</v>
      </c>
      <c r="BP1282">
        <f t="shared" si="1786"/>
        <v>1</v>
      </c>
      <c r="BQ1282">
        <f t="shared" si="1786"/>
        <v>1</v>
      </c>
      <c r="BR1282">
        <f t="shared" si="1736"/>
        <v>311</v>
      </c>
      <c r="BS1282">
        <f t="shared" si="1749"/>
        <v>334</v>
      </c>
      <c r="BT1282">
        <f t="shared" si="1750"/>
        <v>407</v>
      </c>
      <c r="BV1282">
        <f t="shared" si="1737"/>
        <v>0</v>
      </c>
      <c r="BW1282">
        <f t="shared" si="1738"/>
        <v>0</v>
      </c>
      <c r="BX1282">
        <f t="shared" si="1739"/>
        <v>0</v>
      </c>
      <c r="BY1282">
        <f t="shared" si="1774"/>
        <v>1</v>
      </c>
    </row>
    <row r="1283" spans="1:77" x14ac:dyDescent="0.25">
      <c r="A1283" t="str">
        <f t="shared" si="1740"/>
        <v>39021</v>
      </c>
      <c r="D1283">
        <v>3</v>
      </c>
      <c r="E1283">
        <v>90</v>
      </c>
      <c r="F1283">
        <v>40.5</v>
      </c>
      <c r="G1283">
        <v>21</v>
      </c>
      <c r="H1283">
        <v>21.5</v>
      </c>
      <c r="I1283">
        <v>0</v>
      </c>
      <c r="J1283">
        <v>26</v>
      </c>
      <c r="K1283">
        <v>30</v>
      </c>
      <c r="L1283">
        <v>43.3</v>
      </c>
      <c r="M1283" s="115">
        <f t="shared" si="1724"/>
        <v>2714.4</v>
      </c>
      <c r="N1283" s="7">
        <v>3009.2947651024979</v>
      </c>
      <c r="O1283" s="7">
        <v>3223.9795559512399</v>
      </c>
      <c r="P1283" s="7">
        <v>4390.5600000000004</v>
      </c>
      <c r="Q1283" s="121" t="s">
        <v>392</v>
      </c>
      <c r="R1283">
        <v>1</v>
      </c>
      <c r="S1283">
        <v>1</v>
      </c>
      <c r="T1283">
        <v>1</v>
      </c>
      <c r="U1283" t="e">
        <f t="shared" si="1725"/>
        <v>#VALUE!</v>
      </c>
      <c r="V1283">
        <f t="shared" si="1726"/>
        <v>1656</v>
      </c>
      <c r="W1283">
        <f t="shared" si="1727"/>
        <v>1774</v>
      </c>
      <c r="X1283">
        <f t="shared" si="1728"/>
        <v>2416</v>
      </c>
      <c r="Y1283" t="e">
        <f t="shared" si="1702"/>
        <v>#VALUE!</v>
      </c>
      <c r="Z1283">
        <f t="shared" si="1703"/>
        <v>285</v>
      </c>
      <c r="AA1283">
        <f t="shared" si="1704"/>
        <v>305</v>
      </c>
      <c r="AB1283" s="8">
        <f t="shared" si="1705"/>
        <v>416</v>
      </c>
      <c r="AC1283" s="213" t="e">
        <f t="shared" si="1741"/>
        <v>#VALUE!</v>
      </c>
      <c r="AD1283" s="213">
        <f t="shared" si="1742"/>
        <v>0.47308236498938294</v>
      </c>
      <c r="AE1283" s="213">
        <f t="shared" si="1743"/>
        <v>0.54044488113667544</v>
      </c>
      <c r="AF1283" s="213">
        <f t="shared" si="1744"/>
        <v>0.99437233624750376</v>
      </c>
      <c r="AG1283" s="167">
        <f t="shared" si="1729"/>
        <v>1.2760000000000001E-4</v>
      </c>
      <c r="AH1283" s="167">
        <f t="shared" si="1730"/>
        <v>1.7219</v>
      </c>
      <c r="AI1283" s="167">
        <f t="shared" si="1731"/>
        <v>4</v>
      </c>
      <c r="AJ1283" s="167">
        <f t="shared" si="1732"/>
        <v>5.1420100000000005E-4</v>
      </c>
      <c r="AK1283" s="115">
        <f t="shared" ref="AK1283:AM1283" si="1792">AK891*IF($G1283=10,1,IF($G1283=15,1,IF($G1283=20,1,(1-(($E1283-50)*0.005)))))</f>
        <v>312.27971914674657</v>
      </c>
      <c r="AL1283" s="7">
        <f t="shared" si="1792"/>
        <v>334.55793096194566</v>
      </c>
      <c r="AM1283" s="7">
        <f t="shared" si="1792"/>
        <v>455.61599999999999</v>
      </c>
      <c r="AN1283">
        <v>1</v>
      </c>
      <c r="AO1283">
        <v>1</v>
      </c>
      <c r="AP1283">
        <v>1</v>
      </c>
      <c r="AQ1283">
        <f t="shared" si="1734"/>
        <v>352</v>
      </c>
      <c r="AR1283">
        <f t="shared" si="1734"/>
        <v>377</v>
      </c>
      <c r="AS1283">
        <f t="shared" si="1789"/>
        <v>513</v>
      </c>
      <c r="AT1283">
        <f t="shared" si="1707"/>
        <v>151</v>
      </c>
      <c r="AU1283">
        <f t="shared" si="1708"/>
        <v>162</v>
      </c>
      <c r="AV1283" s="8">
        <f t="shared" si="1709"/>
        <v>221</v>
      </c>
      <c r="AW1283" s="213">
        <f t="shared" si="1746"/>
        <v>0.1362599646071031</v>
      </c>
      <c r="AX1283" s="213">
        <f t="shared" si="1747"/>
        <v>0.15635937292747906</v>
      </c>
      <c r="AY1283" s="213">
        <f t="shared" si="1748"/>
        <v>0.28727735551509725</v>
      </c>
      <c r="AZ1283" s="119">
        <f t="shared" si="1762"/>
        <v>2.4</v>
      </c>
      <c r="BA1283" s="1">
        <v>7</v>
      </c>
      <c r="BB1283">
        <v>7.7</v>
      </c>
      <c r="BC1283">
        <v>10.7</v>
      </c>
      <c r="BE1283">
        <v>3393</v>
      </c>
      <c r="BG1283" s="123">
        <f t="shared" si="1735"/>
        <v>0.8</v>
      </c>
      <c r="BJ1283">
        <v>0</v>
      </c>
      <c r="BK1283">
        <v>11.3</v>
      </c>
      <c r="BL1283">
        <v>13.2</v>
      </c>
      <c r="BM1283">
        <v>21.85</v>
      </c>
      <c r="BO1283">
        <f t="shared" si="1786"/>
        <v>1</v>
      </c>
      <c r="BP1283">
        <f t="shared" si="1786"/>
        <v>1</v>
      </c>
      <c r="BQ1283">
        <f t="shared" si="1786"/>
        <v>1</v>
      </c>
      <c r="BR1283">
        <f t="shared" si="1736"/>
        <v>352</v>
      </c>
      <c r="BS1283">
        <f t="shared" si="1749"/>
        <v>377</v>
      </c>
      <c r="BT1283">
        <f t="shared" si="1750"/>
        <v>513</v>
      </c>
      <c r="BV1283">
        <f t="shared" si="1737"/>
        <v>0</v>
      </c>
      <c r="BW1283">
        <f t="shared" si="1738"/>
        <v>0</v>
      </c>
      <c r="BX1283">
        <f t="shared" si="1739"/>
        <v>0</v>
      </c>
      <c r="BY1283">
        <f t="shared" si="1774"/>
        <v>1</v>
      </c>
    </row>
    <row r="1284" spans="1:77" x14ac:dyDescent="0.25">
      <c r="A1284" t="str">
        <f t="shared" si="1740"/>
        <v>39010</v>
      </c>
      <c r="D1284">
        <v>3</v>
      </c>
      <c r="E1284">
        <v>90</v>
      </c>
      <c r="F1284">
        <v>40.5</v>
      </c>
      <c r="G1284">
        <v>10</v>
      </c>
      <c r="H1284">
        <v>11.5</v>
      </c>
      <c r="I1284">
        <v>0</v>
      </c>
      <c r="J1284">
        <v>26</v>
      </c>
      <c r="K1284">
        <v>30</v>
      </c>
      <c r="L1284">
        <v>43</v>
      </c>
      <c r="M1284" s="115">
        <f t="shared" si="1724"/>
        <v>1232.1000000000001</v>
      </c>
      <c r="N1284" s="7">
        <v>1574.3905475253332</v>
      </c>
      <c r="O1284" s="7">
        <v>1696.1265760133244</v>
      </c>
      <c r="P1284" s="7">
        <v>2081.98</v>
      </c>
      <c r="Q1284" s="121" t="s">
        <v>392</v>
      </c>
      <c r="R1284">
        <v>1</v>
      </c>
      <c r="S1284">
        <v>1</v>
      </c>
      <c r="T1284">
        <v>1</v>
      </c>
      <c r="U1284" t="e">
        <f t="shared" si="1725"/>
        <v>#VALUE!</v>
      </c>
      <c r="V1284">
        <f t="shared" si="1726"/>
        <v>866</v>
      </c>
      <c r="W1284">
        <f t="shared" si="1727"/>
        <v>933</v>
      </c>
      <c r="X1284">
        <f t="shared" si="1728"/>
        <v>1146</v>
      </c>
      <c r="Y1284" t="e">
        <f t="shared" si="1702"/>
        <v>#VALUE!</v>
      </c>
      <c r="Z1284">
        <f t="shared" si="1703"/>
        <v>149</v>
      </c>
      <c r="AA1284">
        <f t="shared" si="1704"/>
        <v>160</v>
      </c>
      <c r="AB1284" s="8">
        <f t="shared" si="1705"/>
        <v>197</v>
      </c>
      <c r="AC1284" s="213" t="e">
        <f t="shared" si="1741"/>
        <v>#VALUE!</v>
      </c>
      <c r="AD1284" s="213">
        <f t="shared" si="1742"/>
        <v>0.11452295750069769</v>
      </c>
      <c r="AE1284" s="213">
        <f t="shared" si="1743"/>
        <v>0.13130944936182981</v>
      </c>
      <c r="AF1284" s="213">
        <f t="shared" si="1744"/>
        <v>0.19587410212439701</v>
      </c>
      <c r="AG1284" s="167">
        <f t="shared" si="1729"/>
        <v>3.969E-4</v>
      </c>
      <c r="AH1284" s="167">
        <f t="shared" si="1730"/>
        <v>1.7345999999999999</v>
      </c>
      <c r="AI1284" s="167">
        <f t="shared" si="1731"/>
        <v>2</v>
      </c>
      <c r="AJ1284" s="167">
        <f t="shared" si="1732"/>
        <v>3.6734700000000002E-4</v>
      </c>
      <c r="AK1284" s="115">
        <f t="shared" ref="AK1284:AM1284" si="1793">AK892*IF($G1284=10,1,IF($G1284=15,1,IF($G1284=20,1,(1-(($E1284-50)*0.005)))))</f>
        <v>218.26918973175157</v>
      </c>
      <c r="AL1284" s="7">
        <f t="shared" si="1793"/>
        <v>235.14633901405676</v>
      </c>
      <c r="AM1284" s="7">
        <f t="shared" si="1793"/>
        <v>288.64</v>
      </c>
      <c r="AN1284">
        <v>1</v>
      </c>
      <c r="AO1284">
        <v>1</v>
      </c>
      <c r="AP1284">
        <v>1</v>
      </c>
      <c r="AQ1284">
        <f t="shared" si="1734"/>
        <v>246</v>
      </c>
      <c r="AR1284">
        <f t="shared" si="1734"/>
        <v>265</v>
      </c>
      <c r="AS1284">
        <f t="shared" si="1789"/>
        <v>325</v>
      </c>
      <c r="AT1284">
        <f t="shared" si="1707"/>
        <v>106</v>
      </c>
      <c r="AU1284">
        <f t="shared" si="1708"/>
        <v>114</v>
      </c>
      <c r="AV1284" s="8">
        <f t="shared" si="1709"/>
        <v>140</v>
      </c>
      <c r="AW1284" s="213">
        <f t="shared" si="1746"/>
        <v>5.961662337122392E-2</v>
      </c>
      <c r="AX1284" s="213">
        <f t="shared" si="1747"/>
        <v>6.8530943712477324E-2</v>
      </c>
      <c r="AY1284" s="213">
        <f t="shared" si="1748"/>
        <v>0.10161509205297539</v>
      </c>
      <c r="AZ1284" s="119">
        <f t="shared" si="1762"/>
        <v>0.6</v>
      </c>
      <c r="BA1284" s="1">
        <v>7.8</v>
      </c>
      <c r="BB1284">
        <v>8.6999999999999993</v>
      </c>
      <c r="BC1284">
        <v>12.2</v>
      </c>
      <c r="BE1284">
        <v>1369</v>
      </c>
      <c r="BG1284" s="123">
        <f t="shared" si="1735"/>
        <v>0.9</v>
      </c>
      <c r="BJ1284">
        <v>0</v>
      </c>
      <c r="BK1284">
        <v>12.3</v>
      </c>
      <c r="BL1284">
        <v>14.1</v>
      </c>
      <c r="BM1284">
        <v>21.85</v>
      </c>
      <c r="BO1284">
        <f t="shared" si="1786"/>
        <v>1</v>
      </c>
      <c r="BP1284">
        <f t="shared" si="1786"/>
        <v>1</v>
      </c>
      <c r="BQ1284">
        <f t="shared" si="1786"/>
        <v>1</v>
      </c>
      <c r="BR1284">
        <f>AQ1284/BO1284</f>
        <v>246</v>
      </c>
      <c r="BS1284">
        <f t="shared" si="1749"/>
        <v>265</v>
      </c>
      <c r="BT1284">
        <f t="shared" si="1750"/>
        <v>325</v>
      </c>
      <c r="BV1284">
        <f t="shared" si="1737"/>
        <v>0</v>
      </c>
      <c r="BW1284">
        <f t="shared" si="1738"/>
        <v>0</v>
      </c>
      <c r="BX1284">
        <f t="shared" si="1739"/>
        <v>0</v>
      </c>
      <c r="BY1284">
        <f t="shared" si="1774"/>
        <v>1</v>
      </c>
    </row>
    <row r="1285" spans="1:77" x14ac:dyDescent="0.25">
      <c r="A1285" t="str">
        <f t="shared" si="1740"/>
        <v>39011</v>
      </c>
      <c r="D1285">
        <v>3</v>
      </c>
      <c r="E1285">
        <v>90</v>
      </c>
      <c r="F1285">
        <v>40.5</v>
      </c>
      <c r="G1285">
        <v>11</v>
      </c>
      <c r="H1285">
        <v>11.5</v>
      </c>
      <c r="I1285">
        <v>0</v>
      </c>
      <c r="J1285">
        <v>26</v>
      </c>
      <c r="K1285">
        <v>30</v>
      </c>
      <c r="L1285">
        <v>43</v>
      </c>
      <c r="M1285" s="115">
        <f t="shared" si="1724"/>
        <v>1195.44</v>
      </c>
      <c r="N1285" s="7">
        <v>2136.1856779144437</v>
      </c>
      <c r="O1285" s="7">
        <v>2301.3611872256411</v>
      </c>
      <c r="P1285" s="7">
        <v>2824.9</v>
      </c>
      <c r="Q1285" s="121" t="s">
        <v>392</v>
      </c>
      <c r="R1285">
        <v>1</v>
      </c>
      <c r="S1285">
        <v>1</v>
      </c>
      <c r="T1285">
        <v>1</v>
      </c>
      <c r="U1285" t="e">
        <f t="shared" si="1725"/>
        <v>#VALUE!</v>
      </c>
      <c r="V1285">
        <f t="shared" si="1726"/>
        <v>1176</v>
      </c>
      <c r="W1285">
        <f t="shared" si="1727"/>
        <v>1267</v>
      </c>
      <c r="X1285">
        <f t="shared" si="1728"/>
        <v>1555</v>
      </c>
      <c r="Y1285" t="e">
        <f t="shared" si="1702"/>
        <v>#VALUE!</v>
      </c>
      <c r="Z1285">
        <f t="shared" si="1703"/>
        <v>202</v>
      </c>
      <c r="AA1285">
        <f t="shared" si="1704"/>
        <v>218</v>
      </c>
      <c r="AB1285" s="8">
        <f t="shared" si="1705"/>
        <v>267</v>
      </c>
      <c r="AC1285" s="213" t="e">
        <f t="shared" si="1741"/>
        <v>#VALUE!</v>
      </c>
      <c r="AD1285" s="213">
        <f t="shared" si="1742"/>
        <v>0.34696025926326024</v>
      </c>
      <c r="AE1285" s="213">
        <f t="shared" si="1743"/>
        <v>0.40136460058424728</v>
      </c>
      <c r="AF1285" s="213">
        <f t="shared" si="1744"/>
        <v>0.59154965968440731</v>
      </c>
      <c r="AG1285" s="167">
        <f t="shared" si="1729"/>
        <v>3.969E-4</v>
      </c>
      <c r="AH1285" s="167">
        <f t="shared" si="1730"/>
        <v>1.7345999999999999</v>
      </c>
      <c r="AI1285" s="167">
        <f t="shared" si="1731"/>
        <v>4</v>
      </c>
      <c r="AJ1285" s="167">
        <f t="shared" si="1732"/>
        <v>5.7428799999999995E-4</v>
      </c>
      <c r="AK1285" s="115">
        <f t="shared" ref="AK1285:AM1285" si="1794">AK893*IF($G1285=10,1,IF($G1285=15,1,IF($G1285=20,1,(1-(($E1285-50)*0.005)))))</f>
        <v>286.40000000000003</v>
      </c>
      <c r="AL1285" s="7">
        <f t="shared" si="1794"/>
        <v>308</v>
      </c>
      <c r="AM1285" s="7">
        <f t="shared" si="1794"/>
        <v>378.40000000000003</v>
      </c>
      <c r="AN1285">
        <v>1</v>
      </c>
      <c r="AO1285">
        <v>1</v>
      </c>
      <c r="AP1285">
        <v>1</v>
      </c>
      <c r="AQ1285">
        <f t="shared" si="1734"/>
        <v>323</v>
      </c>
      <c r="AR1285">
        <f t="shared" si="1734"/>
        <v>347</v>
      </c>
      <c r="AS1285">
        <f t="shared" si="1789"/>
        <v>426</v>
      </c>
      <c r="AT1285">
        <f t="shared" si="1707"/>
        <v>139</v>
      </c>
      <c r="AU1285">
        <f t="shared" si="1708"/>
        <v>149</v>
      </c>
      <c r="AV1285" s="8">
        <f t="shared" si="1709"/>
        <v>183</v>
      </c>
      <c r="AW1285" s="213">
        <f t="shared" si="1746"/>
        <v>0.17008165672135647</v>
      </c>
      <c r="AX1285" s="213">
        <f t="shared" si="1747"/>
        <v>0.19414641366259533</v>
      </c>
      <c r="AY1285" s="213">
        <f t="shared" si="1748"/>
        <v>0.28731772632255892</v>
      </c>
      <c r="AZ1285" s="119">
        <f t="shared" si="1762"/>
        <v>1.2</v>
      </c>
      <c r="BA1285" s="1">
        <v>7.8</v>
      </c>
      <c r="BB1285">
        <v>8.6999999999999993</v>
      </c>
      <c r="BC1285">
        <v>12.2</v>
      </c>
      <c r="BE1285">
        <v>1758</v>
      </c>
      <c r="BG1285" s="123">
        <f t="shared" si="1735"/>
        <v>0.68</v>
      </c>
      <c r="BJ1285">
        <v>0</v>
      </c>
      <c r="BK1285">
        <v>12.3</v>
      </c>
      <c r="BL1285">
        <v>14.1</v>
      </c>
      <c r="BM1285">
        <v>21.85</v>
      </c>
      <c r="BO1285">
        <f t="shared" si="1786"/>
        <v>1</v>
      </c>
      <c r="BP1285">
        <f t="shared" si="1786"/>
        <v>1</v>
      </c>
      <c r="BQ1285">
        <f t="shared" si="1786"/>
        <v>1</v>
      </c>
      <c r="BR1285">
        <f t="shared" si="1736"/>
        <v>323</v>
      </c>
      <c r="BS1285">
        <f t="shared" si="1749"/>
        <v>347</v>
      </c>
      <c r="BT1285">
        <f t="shared" si="1750"/>
        <v>426</v>
      </c>
      <c r="BV1285">
        <f t="shared" si="1737"/>
        <v>0</v>
      </c>
      <c r="BW1285">
        <f t="shared" si="1738"/>
        <v>0</v>
      </c>
      <c r="BX1285">
        <f t="shared" si="1739"/>
        <v>0</v>
      </c>
      <c r="BY1285">
        <f t="shared" si="1774"/>
        <v>1</v>
      </c>
    </row>
    <row r="1286" spans="1:77" x14ac:dyDescent="0.25">
      <c r="A1286" t="str">
        <f t="shared" si="1740"/>
        <v>39015</v>
      </c>
      <c r="D1286">
        <v>3</v>
      </c>
      <c r="E1286">
        <v>90</v>
      </c>
      <c r="F1286">
        <v>40.5</v>
      </c>
      <c r="G1286">
        <v>15</v>
      </c>
      <c r="H1286">
        <v>16.5</v>
      </c>
      <c r="I1286">
        <v>0</v>
      </c>
      <c r="J1286">
        <v>26</v>
      </c>
      <c r="K1286">
        <v>30</v>
      </c>
      <c r="L1286">
        <v>44.1</v>
      </c>
      <c r="M1286" s="115">
        <f t="shared" si="1724"/>
        <v>1696</v>
      </c>
      <c r="N1286" s="7">
        <v>1798.7737222599399</v>
      </c>
      <c r="O1286" s="7">
        <v>1926.0891717740149</v>
      </c>
      <c r="P1286" s="7">
        <v>2655.16</v>
      </c>
      <c r="Q1286" s="121" t="s">
        <v>392</v>
      </c>
      <c r="R1286">
        <v>1</v>
      </c>
      <c r="S1286">
        <v>1</v>
      </c>
      <c r="T1286">
        <v>1</v>
      </c>
      <c r="U1286" t="e">
        <f t="shared" si="1725"/>
        <v>#VALUE!</v>
      </c>
      <c r="V1286">
        <f t="shared" si="1726"/>
        <v>990</v>
      </c>
      <c r="W1286">
        <f t="shared" si="1727"/>
        <v>1060</v>
      </c>
      <c r="X1286">
        <f t="shared" si="1728"/>
        <v>1461</v>
      </c>
      <c r="Y1286" t="e">
        <f t="shared" si="1702"/>
        <v>#VALUE!</v>
      </c>
      <c r="Z1286">
        <f t="shared" si="1703"/>
        <v>170</v>
      </c>
      <c r="AA1286">
        <f t="shared" si="1704"/>
        <v>182</v>
      </c>
      <c r="AB1286" s="8">
        <f t="shared" si="1705"/>
        <v>251</v>
      </c>
      <c r="AC1286" s="213" t="e">
        <f t="shared" si="1741"/>
        <v>#VALUE!</v>
      </c>
      <c r="AD1286" s="213">
        <f t="shared" si="1742"/>
        <v>0.15241449991114694</v>
      </c>
      <c r="AE1286" s="213">
        <f t="shared" si="1743"/>
        <v>0.17422924628717495</v>
      </c>
      <c r="AF1286" s="213">
        <f t="shared" si="1744"/>
        <v>0.32745375288015122</v>
      </c>
      <c r="AG1286" s="167">
        <f t="shared" si="1729"/>
        <v>2.0829999999999999E-4</v>
      </c>
      <c r="AH1286" s="167">
        <f t="shared" si="1730"/>
        <v>1.724</v>
      </c>
      <c r="AI1286" s="167">
        <f t="shared" si="1731"/>
        <v>2</v>
      </c>
      <c r="AJ1286" s="167">
        <f t="shared" si="1732"/>
        <v>4.6182900000000003E-4</v>
      </c>
      <c r="AK1286" s="115">
        <f t="shared" ref="AK1286:AM1286" si="1795">AK894*IF($G1286=10,1,IF($G1286=15,1,IF($G1286=20,1,(1-(($E1286-50)*0.005)))))</f>
        <v>245.53983484833029</v>
      </c>
      <c r="AL1286" s="7">
        <f t="shared" si="1795"/>
        <v>262.91890485611941</v>
      </c>
      <c r="AM1286" s="7">
        <f t="shared" si="1795"/>
        <v>362.44</v>
      </c>
      <c r="AN1286">
        <v>1</v>
      </c>
      <c r="AO1286">
        <v>1</v>
      </c>
      <c r="AP1286">
        <v>1</v>
      </c>
      <c r="AQ1286">
        <f t="shared" si="1734"/>
        <v>277</v>
      </c>
      <c r="AR1286">
        <f t="shared" si="1734"/>
        <v>296</v>
      </c>
      <c r="AS1286">
        <f t="shared" si="1789"/>
        <v>408</v>
      </c>
      <c r="AT1286">
        <f t="shared" si="1707"/>
        <v>119</v>
      </c>
      <c r="AU1286">
        <f t="shared" si="1708"/>
        <v>127</v>
      </c>
      <c r="AV1286" s="8">
        <f t="shared" si="1709"/>
        <v>175</v>
      </c>
      <c r="AW1286" s="213">
        <f t="shared" si="1746"/>
        <v>7.5778802428628264E-2</v>
      </c>
      <c r="AX1286" s="213">
        <f t="shared" si="1747"/>
        <v>8.6073121256238061E-2</v>
      </c>
      <c r="AY1286" s="213">
        <f t="shared" si="1748"/>
        <v>0.16132937966587238</v>
      </c>
      <c r="AZ1286" s="119">
        <f t="shared" si="1762"/>
        <v>0.9</v>
      </c>
      <c r="BA1286" s="1">
        <v>7</v>
      </c>
      <c r="BB1286">
        <v>7.7</v>
      </c>
      <c r="BC1286">
        <v>10.7</v>
      </c>
      <c r="BE1286">
        <v>2120</v>
      </c>
      <c r="BG1286" s="123">
        <f t="shared" si="1735"/>
        <v>0.8</v>
      </c>
      <c r="BJ1286">
        <v>0</v>
      </c>
      <c r="BK1286">
        <v>10.9</v>
      </c>
      <c r="BL1286">
        <v>12.8</v>
      </c>
      <c r="BM1286">
        <v>21.85</v>
      </c>
      <c r="BO1286">
        <f t="shared" si="1786"/>
        <v>1</v>
      </c>
      <c r="BP1286">
        <f t="shared" si="1786"/>
        <v>1</v>
      </c>
      <c r="BQ1286">
        <f t="shared" si="1786"/>
        <v>1</v>
      </c>
      <c r="BR1286">
        <f t="shared" si="1736"/>
        <v>277</v>
      </c>
      <c r="BS1286">
        <f t="shared" si="1749"/>
        <v>296</v>
      </c>
      <c r="BT1286">
        <f t="shared" si="1750"/>
        <v>408</v>
      </c>
      <c r="BV1286">
        <f t="shared" si="1737"/>
        <v>0</v>
      </c>
      <c r="BW1286">
        <f t="shared" si="1738"/>
        <v>0</v>
      </c>
      <c r="BX1286">
        <f t="shared" si="1739"/>
        <v>0</v>
      </c>
      <c r="BY1286">
        <f t="shared" si="1774"/>
        <v>1</v>
      </c>
    </row>
    <row r="1287" spans="1:77" x14ac:dyDescent="0.25">
      <c r="A1287" t="str">
        <f t="shared" si="1740"/>
        <v>39016</v>
      </c>
      <c r="D1287">
        <v>3</v>
      </c>
      <c r="E1287">
        <v>90</v>
      </c>
      <c r="F1287">
        <v>40.5</v>
      </c>
      <c r="G1287">
        <v>16</v>
      </c>
      <c r="H1287">
        <v>16.5</v>
      </c>
      <c r="I1287">
        <v>0</v>
      </c>
      <c r="J1287">
        <v>26</v>
      </c>
      <c r="K1287">
        <v>30</v>
      </c>
      <c r="L1287">
        <v>44.1</v>
      </c>
      <c r="M1287" s="115">
        <f t="shared" si="1724"/>
        <v>1765.2800000000002</v>
      </c>
      <c r="N1287" s="7">
        <v>2630.3871448118639</v>
      </c>
      <c r="O1287" s="7">
        <v>2816.5633812075234</v>
      </c>
      <c r="P1287" s="7">
        <v>3882.7</v>
      </c>
      <c r="Q1287" s="121" t="s">
        <v>392</v>
      </c>
      <c r="R1287">
        <v>1</v>
      </c>
      <c r="S1287">
        <v>1</v>
      </c>
      <c r="T1287">
        <v>1</v>
      </c>
      <c r="U1287" t="e">
        <f t="shared" si="1725"/>
        <v>#VALUE!</v>
      </c>
      <c r="V1287">
        <f t="shared" si="1726"/>
        <v>1448</v>
      </c>
      <c r="W1287">
        <f t="shared" si="1727"/>
        <v>1550</v>
      </c>
      <c r="X1287">
        <f t="shared" si="1728"/>
        <v>2137</v>
      </c>
      <c r="Y1287" t="e">
        <f t="shared" si="1702"/>
        <v>#VALUE!</v>
      </c>
      <c r="Z1287">
        <f t="shared" si="1703"/>
        <v>249</v>
      </c>
      <c r="AA1287">
        <f t="shared" si="1704"/>
        <v>267</v>
      </c>
      <c r="AB1287" s="8">
        <f t="shared" si="1705"/>
        <v>368</v>
      </c>
      <c r="AC1287" s="213" t="e">
        <f t="shared" si="1741"/>
        <v>#VALUE!</v>
      </c>
      <c r="AD1287" s="213">
        <f t="shared" si="1742"/>
        <v>0.92974926540428782</v>
      </c>
      <c r="AE1287" s="213">
        <f t="shared" si="1743"/>
        <v>1.0671982797998989</v>
      </c>
      <c r="AF1287" s="213">
        <f t="shared" si="1744"/>
        <v>2.0121451811796636</v>
      </c>
      <c r="AG1287" s="167">
        <f t="shared" si="1729"/>
        <v>2.0829999999999999E-4</v>
      </c>
      <c r="AH1287" s="167">
        <f t="shared" si="1730"/>
        <v>1.724</v>
      </c>
      <c r="AI1287" s="167">
        <f t="shared" si="1731"/>
        <v>4</v>
      </c>
      <c r="AJ1287" s="167">
        <f t="shared" si="1732"/>
        <v>1.392796E-3</v>
      </c>
      <c r="AK1287" s="115">
        <f t="shared" ref="AK1287:AM1287" si="1796">AK895*IF($G1287=10,1,IF($G1287=15,1,IF($G1287=20,1,(1-(($E1287-50)*0.005)))))</f>
        <v>322.40000000000003</v>
      </c>
      <c r="AL1287" s="7">
        <f t="shared" si="1796"/>
        <v>344.8</v>
      </c>
      <c r="AM1287" s="7">
        <f t="shared" si="1796"/>
        <v>476</v>
      </c>
      <c r="AN1287">
        <v>1</v>
      </c>
      <c r="AO1287">
        <v>1</v>
      </c>
      <c r="AP1287">
        <v>1</v>
      </c>
      <c r="AQ1287">
        <f t="shared" si="1734"/>
        <v>363</v>
      </c>
      <c r="AR1287">
        <f t="shared" si="1734"/>
        <v>388</v>
      </c>
      <c r="AS1287">
        <f t="shared" si="1789"/>
        <v>536</v>
      </c>
      <c r="AT1287">
        <f t="shared" si="1707"/>
        <v>156</v>
      </c>
      <c r="AU1287">
        <f t="shared" si="1708"/>
        <v>167</v>
      </c>
      <c r="AV1287" s="8">
        <f t="shared" si="1709"/>
        <v>230</v>
      </c>
      <c r="AW1287" s="213">
        <f t="shared" si="1746"/>
        <v>0.36944907419819983</v>
      </c>
      <c r="AX1287" s="213">
        <f t="shared" si="1747"/>
        <v>0.42259190881594105</v>
      </c>
      <c r="AY1287" s="213">
        <f t="shared" si="1748"/>
        <v>0.79485071124502704</v>
      </c>
      <c r="AZ1287" s="119">
        <f t="shared" si="1762"/>
        <v>1.8</v>
      </c>
      <c r="BA1287" s="1">
        <v>7</v>
      </c>
      <c r="BB1287">
        <v>7.7</v>
      </c>
      <c r="BC1287">
        <v>10.7</v>
      </c>
      <c r="BE1287">
        <v>2596</v>
      </c>
      <c r="BG1287" s="123">
        <f t="shared" si="1735"/>
        <v>0.68</v>
      </c>
      <c r="BJ1287">
        <v>0</v>
      </c>
      <c r="BK1287">
        <v>10.9</v>
      </c>
      <c r="BL1287">
        <v>12.8</v>
      </c>
      <c r="BM1287">
        <v>21.85</v>
      </c>
      <c r="BO1287">
        <f t="shared" si="1786"/>
        <v>1</v>
      </c>
      <c r="BP1287">
        <f t="shared" si="1786"/>
        <v>1</v>
      </c>
      <c r="BQ1287">
        <f t="shared" si="1786"/>
        <v>1</v>
      </c>
      <c r="BR1287">
        <f t="shared" si="1736"/>
        <v>363</v>
      </c>
      <c r="BS1287">
        <f t="shared" si="1749"/>
        <v>388</v>
      </c>
      <c r="BT1287">
        <f t="shared" si="1750"/>
        <v>536</v>
      </c>
      <c r="BV1287">
        <f t="shared" si="1737"/>
        <v>0</v>
      </c>
      <c r="BW1287">
        <f t="shared" si="1738"/>
        <v>0</v>
      </c>
      <c r="BX1287">
        <f t="shared" si="1739"/>
        <v>0</v>
      </c>
      <c r="BY1287">
        <f t="shared" si="1774"/>
        <v>1</v>
      </c>
    </row>
    <row r="1288" spans="1:77" x14ac:dyDescent="0.25">
      <c r="A1288" t="str">
        <f t="shared" si="1740"/>
        <v>39020</v>
      </c>
      <c r="D1288">
        <v>3</v>
      </c>
      <c r="E1288">
        <v>90</v>
      </c>
      <c r="F1288">
        <v>40.5</v>
      </c>
      <c r="G1288">
        <v>20</v>
      </c>
      <c r="H1288">
        <v>21.5</v>
      </c>
      <c r="I1288">
        <v>0</v>
      </c>
      <c r="J1288">
        <v>26</v>
      </c>
      <c r="K1288">
        <v>30</v>
      </c>
      <c r="L1288">
        <v>44.1</v>
      </c>
      <c r="M1288" s="115">
        <f t="shared" si="1724"/>
        <v>2365.6</v>
      </c>
      <c r="N1288" s="7">
        <v>2518.7768428703835</v>
      </c>
      <c r="O1288" s="7">
        <v>2713.5353098724395</v>
      </c>
      <c r="P1288" s="7">
        <v>3330.84</v>
      </c>
      <c r="Q1288" s="121" t="s">
        <v>392</v>
      </c>
      <c r="R1288">
        <v>1</v>
      </c>
      <c r="S1288">
        <v>1</v>
      </c>
      <c r="T1288">
        <v>1</v>
      </c>
      <c r="U1288" t="e">
        <f t="shared" si="1725"/>
        <v>#VALUE!</v>
      </c>
      <c r="V1288">
        <f t="shared" si="1726"/>
        <v>1386</v>
      </c>
      <c r="W1288">
        <f t="shared" si="1727"/>
        <v>1493</v>
      </c>
      <c r="X1288">
        <f t="shared" si="1728"/>
        <v>1833</v>
      </c>
      <c r="Y1288" t="e">
        <f t="shared" si="1702"/>
        <v>#VALUE!</v>
      </c>
      <c r="Z1288">
        <f t="shared" si="1703"/>
        <v>238</v>
      </c>
      <c r="AA1288">
        <f t="shared" si="1704"/>
        <v>257</v>
      </c>
      <c r="AB1288" s="8">
        <f t="shared" si="1705"/>
        <v>315</v>
      </c>
      <c r="AC1288" s="213" t="e">
        <f t="shared" si="1741"/>
        <v>#VALUE!</v>
      </c>
      <c r="AD1288" s="213">
        <f t="shared" si="1742"/>
        <v>0.23244162460805737</v>
      </c>
      <c r="AE1288" s="213">
        <f t="shared" si="1743"/>
        <v>0.27045939056797669</v>
      </c>
      <c r="AF1288" s="213">
        <f t="shared" si="1744"/>
        <v>0.40410361069103717</v>
      </c>
      <c r="AG1288" s="167">
        <f t="shared" si="1729"/>
        <v>1.2760000000000001E-4</v>
      </c>
      <c r="AH1288" s="167">
        <f t="shared" si="1730"/>
        <v>1.7219</v>
      </c>
      <c r="AI1288" s="167">
        <f t="shared" si="1731"/>
        <v>2</v>
      </c>
      <c r="AJ1288" s="167">
        <f t="shared" si="1732"/>
        <v>3.76611E-4</v>
      </c>
      <c r="AK1288" s="115">
        <f t="shared" ref="AK1288:AM1288" si="1797">AK896*IF($G1288=10,1,IF($G1288=15,1,IF($G1288=20,1,(1-(($E1288-50)*0.005)))))</f>
        <v>311.2816285378957</v>
      </c>
      <c r="AL1288" s="7">
        <f t="shared" si="1797"/>
        <v>335.35074484391049</v>
      </c>
      <c r="AM1288" s="7">
        <f t="shared" si="1797"/>
        <v>411.64</v>
      </c>
      <c r="AN1288">
        <v>1</v>
      </c>
      <c r="AO1288">
        <v>1</v>
      </c>
      <c r="AP1288">
        <v>1</v>
      </c>
      <c r="AQ1288">
        <f t="shared" si="1734"/>
        <v>351</v>
      </c>
      <c r="AR1288">
        <f t="shared" si="1734"/>
        <v>378</v>
      </c>
      <c r="AS1288">
        <f t="shared" si="1789"/>
        <v>464</v>
      </c>
      <c r="AT1288">
        <f t="shared" si="1707"/>
        <v>151</v>
      </c>
      <c r="AU1288">
        <f t="shared" si="1708"/>
        <v>163</v>
      </c>
      <c r="AV1288" s="8">
        <f t="shared" si="1709"/>
        <v>200</v>
      </c>
      <c r="AW1288" s="213">
        <f t="shared" si="1746"/>
        <v>9.4834579626451532E-2</v>
      </c>
      <c r="AX1288" s="213">
        <f t="shared" si="1747"/>
        <v>0.11024466693853571</v>
      </c>
      <c r="AY1288" s="213">
        <f t="shared" si="1748"/>
        <v>0.1649604557013111</v>
      </c>
      <c r="AZ1288" s="119">
        <f t="shared" si="1762"/>
        <v>1.2</v>
      </c>
      <c r="BA1288" s="1">
        <v>7</v>
      </c>
      <c r="BB1288">
        <v>7.7</v>
      </c>
      <c r="BC1288">
        <v>10.7</v>
      </c>
      <c r="BE1288">
        <v>2957</v>
      </c>
      <c r="BG1288" s="123">
        <f t="shared" si="1735"/>
        <v>0.8</v>
      </c>
      <c r="BJ1288">
        <v>0</v>
      </c>
      <c r="BK1288">
        <v>10.9</v>
      </c>
      <c r="BL1288">
        <v>12.8</v>
      </c>
      <c r="BM1288">
        <v>21.85</v>
      </c>
      <c r="BO1288">
        <f t="shared" si="1786"/>
        <v>1</v>
      </c>
      <c r="BP1288">
        <f t="shared" si="1786"/>
        <v>1</v>
      </c>
      <c r="BQ1288">
        <f t="shared" si="1786"/>
        <v>1</v>
      </c>
      <c r="BR1288">
        <f t="shared" si="1736"/>
        <v>351</v>
      </c>
      <c r="BS1288">
        <f t="shared" si="1749"/>
        <v>378</v>
      </c>
      <c r="BT1288">
        <f t="shared" si="1750"/>
        <v>464</v>
      </c>
      <c r="BV1288">
        <f t="shared" si="1737"/>
        <v>0</v>
      </c>
      <c r="BW1288">
        <f t="shared" si="1738"/>
        <v>0</v>
      </c>
      <c r="BX1288">
        <f t="shared" si="1739"/>
        <v>0</v>
      </c>
      <c r="BY1288">
        <f t="shared" si="1774"/>
        <v>1</v>
      </c>
    </row>
    <row r="1289" spans="1:77" x14ac:dyDescent="0.25">
      <c r="A1289" t="str">
        <f t="shared" si="1740"/>
        <v>39021</v>
      </c>
      <c r="D1289">
        <v>3</v>
      </c>
      <c r="E1289">
        <v>90</v>
      </c>
      <c r="F1289">
        <v>40.5</v>
      </c>
      <c r="G1289">
        <v>21</v>
      </c>
      <c r="H1289">
        <v>21.5</v>
      </c>
      <c r="I1289">
        <v>0</v>
      </c>
      <c r="J1289">
        <v>26</v>
      </c>
      <c r="K1289">
        <v>30</v>
      </c>
      <c r="L1289">
        <v>44.1</v>
      </c>
      <c r="M1289" s="115">
        <f t="shared" si="1724"/>
        <v>3016</v>
      </c>
      <c r="N1289" s="7">
        <v>3387.5608889256064</v>
      </c>
      <c r="O1289" s="7">
        <v>3627.3291443724347</v>
      </c>
      <c r="P1289" s="7">
        <v>5000.3599999999997</v>
      </c>
      <c r="Q1289" s="121" t="s">
        <v>392</v>
      </c>
      <c r="R1289">
        <v>1</v>
      </c>
      <c r="S1289">
        <v>1</v>
      </c>
      <c r="T1289">
        <v>1</v>
      </c>
      <c r="U1289" t="e">
        <f t="shared" si="1725"/>
        <v>#VALUE!</v>
      </c>
      <c r="V1289">
        <f t="shared" si="1726"/>
        <v>1864</v>
      </c>
      <c r="W1289">
        <f t="shared" si="1727"/>
        <v>1996</v>
      </c>
      <c r="X1289">
        <f t="shared" si="1728"/>
        <v>2752</v>
      </c>
      <c r="Y1289" t="e">
        <f t="shared" si="1702"/>
        <v>#VALUE!</v>
      </c>
      <c r="Z1289">
        <f t="shared" si="1703"/>
        <v>321</v>
      </c>
      <c r="AA1289">
        <f t="shared" si="1704"/>
        <v>343</v>
      </c>
      <c r="AB1289" s="8">
        <f t="shared" si="1705"/>
        <v>473</v>
      </c>
      <c r="AC1289" s="213" t="e">
        <f t="shared" si="1741"/>
        <v>#VALUE!</v>
      </c>
      <c r="AD1289" s="213">
        <f t="shared" si="1742"/>
        <v>0.59751365788849053</v>
      </c>
      <c r="AE1289" s="213">
        <f t="shared" si="1743"/>
        <v>0.68059002552771575</v>
      </c>
      <c r="AF1289" s="213">
        <f t="shared" si="1744"/>
        <v>1.2799899395410492</v>
      </c>
      <c r="AG1289" s="167">
        <f t="shared" si="1729"/>
        <v>1.2760000000000001E-4</v>
      </c>
      <c r="AH1289" s="167">
        <f t="shared" si="1730"/>
        <v>1.7219</v>
      </c>
      <c r="AI1289" s="167">
        <f t="shared" si="1731"/>
        <v>4</v>
      </c>
      <c r="AJ1289" s="167">
        <f t="shared" si="1732"/>
        <v>5.1420100000000005E-4</v>
      </c>
      <c r="AK1289" s="115">
        <f t="shared" ref="AK1289:AM1290" si="1798">AK897*IF($G1289=10,1,IF($G1289=15,1,IF($G1289=20,1,(1-(($E1289-50)*0.005)))))</f>
        <v>351.53304862448738</v>
      </c>
      <c r="AL1289" s="7">
        <f t="shared" si="1798"/>
        <v>376.41421491618183</v>
      </c>
      <c r="AM1289" s="7">
        <f t="shared" si="1798"/>
        <v>518.89600000000007</v>
      </c>
      <c r="AN1289">
        <v>1</v>
      </c>
      <c r="AO1289">
        <v>1</v>
      </c>
      <c r="AP1289">
        <v>1</v>
      </c>
      <c r="AQ1289">
        <f t="shared" si="1734"/>
        <v>396</v>
      </c>
      <c r="AR1289">
        <f t="shared" si="1734"/>
        <v>424</v>
      </c>
      <c r="AS1289">
        <f t="shared" si="1789"/>
        <v>584</v>
      </c>
      <c r="AT1289">
        <f t="shared" si="1707"/>
        <v>170</v>
      </c>
      <c r="AU1289">
        <f t="shared" si="1708"/>
        <v>182</v>
      </c>
      <c r="AV1289" s="8">
        <f t="shared" si="1709"/>
        <v>251</v>
      </c>
      <c r="AW1289" s="213">
        <f t="shared" si="1746"/>
        <v>0.17183003115768988</v>
      </c>
      <c r="AX1289" s="213">
        <f t="shared" si="1747"/>
        <v>0.19638035829460532</v>
      </c>
      <c r="AY1289" s="213">
        <f t="shared" si="1748"/>
        <v>0.36871835256647018</v>
      </c>
      <c r="AZ1289" s="119">
        <f t="shared" si="1762"/>
        <v>2.4</v>
      </c>
      <c r="BA1289" s="1">
        <v>7</v>
      </c>
      <c r="BB1289">
        <v>7.7</v>
      </c>
      <c r="BC1289">
        <v>10.7</v>
      </c>
      <c r="BE1289">
        <v>3770</v>
      </c>
      <c r="BG1289" s="123">
        <f t="shared" si="1735"/>
        <v>0.8</v>
      </c>
      <c r="BJ1289">
        <v>0</v>
      </c>
      <c r="BK1289">
        <v>10.9</v>
      </c>
      <c r="BL1289">
        <v>12.8</v>
      </c>
      <c r="BM1289">
        <v>21.85</v>
      </c>
      <c r="BO1289">
        <f t="shared" si="1786"/>
        <v>1</v>
      </c>
      <c r="BP1289">
        <f t="shared" si="1786"/>
        <v>1</v>
      </c>
      <c r="BQ1289">
        <f t="shared" si="1786"/>
        <v>1</v>
      </c>
      <c r="BR1289">
        <f t="shared" si="1736"/>
        <v>396</v>
      </c>
      <c r="BS1289">
        <f t="shared" si="1749"/>
        <v>424</v>
      </c>
      <c r="BT1289">
        <f t="shared" si="1750"/>
        <v>584</v>
      </c>
      <c r="BV1289">
        <f t="shared" si="1737"/>
        <v>0</v>
      </c>
      <c r="BW1289">
        <f t="shared" si="1738"/>
        <v>0</v>
      </c>
      <c r="BX1289">
        <f t="shared" si="1739"/>
        <v>0</v>
      </c>
      <c r="BY1289">
        <f t="shared" si="1774"/>
        <v>1</v>
      </c>
    </row>
    <row r="1290" spans="1:77" x14ac:dyDescent="0.25">
      <c r="A1290" t="str">
        <f t="shared" si="1740"/>
        <v>39010</v>
      </c>
      <c r="D1290">
        <v>3</v>
      </c>
      <c r="E1290">
        <v>90</v>
      </c>
      <c r="F1290">
        <v>40.5</v>
      </c>
      <c r="G1290">
        <v>10</v>
      </c>
      <c r="H1290">
        <v>11.5</v>
      </c>
      <c r="I1290">
        <v>0</v>
      </c>
      <c r="J1290">
        <v>26</v>
      </c>
      <c r="K1290">
        <v>30</v>
      </c>
      <c r="L1290">
        <v>43.5</v>
      </c>
      <c r="M1290" s="115">
        <f t="shared" si="1724"/>
        <v>1355.4</v>
      </c>
      <c r="N1290" s="7">
        <v>1766.3893947845202</v>
      </c>
      <c r="O1290" s="7">
        <v>1902.9712804051933</v>
      </c>
      <c r="P1290" s="7">
        <v>2335.88</v>
      </c>
      <c r="Q1290" s="121" t="s">
        <v>392</v>
      </c>
      <c r="R1290">
        <v>1</v>
      </c>
      <c r="S1290">
        <v>1</v>
      </c>
      <c r="T1290">
        <v>1</v>
      </c>
      <c r="U1290" t="e">
        <f t="shared" si="1725"/>
        <v>#VALUE!</v>
      </c>
      <c r="V1290">
        <f t="shared" si="1726"/>
        <v>972</v>
      </c>
      <c r="W1290">
        <f t="shared" si="1727"/>
        <v>1047</v>
      </c>
      <c r="X1290">
        <f t="shared" si="1728"/>
        <v>1286</v>
      </c>
      <c r="Y1290" t="e">
        <f t="shared" si="1702"/>
        <v>#VALUE!</v>
      </c>
      <c r="Z1290">
        <f t="shared" si="1703"/>
        <v>167</v>
      </c>
      <c r="AA1290">
        <f t="shared" si="1704"/>
        <v>180</v>
      </c>
      <c r="AB1290" s="8">
        <f t="shared" si="1705"/>
        <v>221</v>
      </c>
      <c r="AC1290" s="213" t="e">
        <f t="shared" si="1741"/>
        <v>#VALUE!</v>
      </c>
      <c r="AD1290" s="213">
        <f t="shared" si="1742"/>
        <v>0.14256841220977789</v>
      </c>
      <c r="AE1290" s="213">
        <f t="shared" si="1743"/>
        <v>0.16466361281594522</v>
      </c>
      <c r="AF1290" s="213">
        <f t="shared" si="1744"/>
        <v>0.24438305054227588</v>
      </c>
      <c r="AG1290" s="167">
        <f t="shared" si="1729"/>
        <v>3.969E-4</v>
      </c>
      <c r="AH1290" s="167">
        <f t="shared" si="1730"/>
        <v>1.7345999999999999</v>
      </c>
      <c r="AI1290" s="167">
        <f t="shared" si="1731"/>
        <v>2</v>
      </c>
      <c r="AJ1290" s="167">
        <f t="shared" si="1732"/>
        <v>3.6734700000000002E-4</v>
      </c>
      <c r="AK1290" s="115">
        <f t="shared" si="1798"/>
        <v>244.88738360147738</v>
      </c>
      <c r="AL1290" s="7">
        <f t="shared" si="1798"/>
        <v>263.82272182064906</v>
      </c>
      <c r="AM1290" s="7">
        <f t="shared" si="1798"/>
        <v>323.83999999999997</v>
      </c>
      <c r="AN1290">
        <v>1</v>
      </c>
      <c r="AO1290">
        <v>1</v>
      </c>
      <c r="AP1290">
        <v>1</v>
      </c>
      <c r="AQ1290">
        <f t="shared" si="1734"/>
        <v>276</v>
      </c>
      <c r="AR1290">
        <f t="shared" si="1734"/>
        <v>297</v>
      </c>
      <c r="AS1290">
        <f t="shared" si="1789"/>
        <v>365</v>
      </c>
      <c r="AT1290">
        <f t="shared" si="1707"/>
        <v>119</v>
      </c>
      <c r="AU1290">
        <f t="shared" si="1708"/>
        <v>128</v>
      </c>
      <c r="AV1290" s="8">
        <f t="shared" si="1709"/>
        <v>157</v>
      </c>
      <c r="AW1290" s="213">
        <f t="shared" si="1746"/>
        <v>7.4405855870895141E-2</v>
      </c>
      <c r="AX1290" s="213">
        <f t="shared" si="1747"/>
        <v>8.5566719004152067E-2</v>
      </c>
      <c r="AY1290" s="213">
        <f t="shared" si="1748"/>
        <v>0.12662134598395483</v>
      </c>
      <c r="AZ1290" s="119">
        <f t="shared" si="1762"/>
        <v>0.6</v>
      </c>
      <c r="BA1290" s="1">
        <v>8.4</v>
      </c>
      <c r="BB1290">
        <v>9.3000000000000007</v>
      </c>
      <c r="BC1290">
        <v>14</v>
      </c>
      <c r="BE1290">
        <v>1506</v>
      </c>
      <c r="BG1290" s="123">
        <f t="shared" si="1735"/>
        <v>0.9</v>
      </c>
      <c r="BJ1290">
        <v>0</v>
      </c>
      <c r="BK1290">
        <v>12</v>
      </c>
      <c r="BL1290">
        <v>13.9</v>
      </c>
      <c r="BM1290">
        <v>21.85</v>
      </c>
      <c r="BO1290">
        <f t="shared" si="1786"/>
        <v>1</v>
      </c>
      <c r="BP1290">
        <f t="shared" si="1786"/>
        <v>1</v>
      </c>
      <c r="BQ1290">
        <f t="shared" si="1786"/>
        <v>1</v>
      </c>
      <c r="BR1290">
        <f t="shared" si="1736"/>
        <v>276</v>
      </c>
      <c r="BS1290">
        <f t="shared" si="1749"/>
        <v>297</v>
      </c>
      <c r="BT1290">
        <f t="shared" si="1750"/>
        <v>365</v>
      </c>
      <c r="BV1290">
        <f t="shared" si="1737"/>
        <v>0</v>
      </c>
      <c r="BW1290">
        <f t="shared" si="1738"/>
        <v>0</v>
      </c>
      <c r="BX1290">
        <f t="shared" si="1739"/>
        <v>0</v>
      </c>
      <c r="BY1290">
        <f t="shared" si="1774"/>
        <v>1</v>
      </c>
    </row>
    <row r="1291" spans="1:77" x14ac:dyDescent="0.25">
      <c r="A1291" t="str">
        <f t="shared" si="1740"/>
        <v>39011</v>
      </c>
      <c r="D1291">
        <v>3</v>
      </c>
      <c r="E1291">
        <v>90</v>
      </c>
      <c r="F1291">
        <v>40.5</v>
      </c>
      <c r="G1291">
        <v>11</v>
      </c>
      <c r="H1291">
        <v>11.5</v>
      </c>
      <c r="I1291">
        <v>0</v>
      </c>
      <c r="J1291">
        <v>26</v>
      </c>
      <c r="K1291">
        <v>30</v>
      </c>
      <c r="L1291">
        <v>43.5</v>
      </c>
      <c r="M1291" s="115">
        <f t="shared" si="1724"/>
        <v>1315.1200000000001</v>
      </c>
      <c r="N1291" s="7">
        <v>2396.6961264405954</v>
      </c>
      <c r="O1291" s="7">
        <v>2582.0149905458411</v>
      </c>
      <c r="P1291" s="7">
        <v>3169.4</v>
      </c>
      <c r="Q1291" s="121" t="s">
        <v>392</v>
      </c>
      <c r="R1291">
        <v>1</v>
      </c>
      <c r="S1291">
        <v>1</v>
      </c>
      <c r="T1291">
        <v>1</v>
      </c>
      <c r="U1291" t="e">
        <f t="shared" si="1725"/>
        <v>#VALUE!</v>
      </c>
      <c r="V1291">
        <f t="shared" si="1726"/>
        <v>1319</v>
      </c>
      <c r="W1291">
        <f t="shared" si="1727"/>
        <v>1421</v>
      </c>
      <c r="X1291">
        <f t="shared" si="1728"/>
        <v>1744</v>
      </c>
      <c r="Y1291" t="e">
        <f t="shared" si="1702"/>
        <v>#VALUE!</v>
      </c>
      <c r="Z1291">
        <f t="shared" si="1703"/>
        <v>227</v>
      </c>
      <c r="AA1291">
        <f t="shared" si="1704"/>
        <v>244</v>
      </c>
      <c r="AB1291" s="8">
        <f t="shared" si="1705"/>
        <v>300</v>
      </c>
      <c r="AC1291" s="213" t="e">
        <f t="shared" si="1741"/>
        <v>#VALUE!</v>
      </c>
      <c r="AD1291" s="213">
        <f t="shared" si="1742"/>
        <v>0.43363843420586035</v>
      </c>
      <c r="AE1291" s="213">
        <f t="shared" si="1743"/>
        <v>0.49787029909014796</v>
      </c>
      <c r="AF1291" s="213">
        <f t="shared" si="1744"/>
        <v>0.73949388825834594</v>
      </c>
      <c r="AG1291" s="167">
        <f t="shared" si="1729"/>
        <v>3.969E-4</v>
      </c>
      <c r="AH1291" s="167">
        <f t="shared" si="1730"/>
        <v>1.7345999999999999</v>
      </c>
      <c r="AI1291" s="167">
        <f t="shared" si="1731"/>
        <v>4</v>
      </c>
      <c r="AJ1291" s="167">
        <f t="shared" si="1732"/>
        <v>5.7428799999999995E-4</v>
      </c>
      <c r="AK1291" s="115">
        <f t="shared" ref="AK1291:AM1291" si="1799">AK899*IF($G1291=10,1,IF($G1291=15,1,IF($G1291=20,1,(1-(($E1291-50)*0.005)))))</f>
        <v>321.13640985921018</v>
      </c>
      <c r="AL1291" s="7">
        <f t="shared" si="1799"/>
        <v>345.96752384207849</v>
      </c>
      <c r="AM1291" s="7">
        <f t="shared" si="1799"/>
        <v>424.67200000000003</v>
      </c>
      <c r="AN1291">
        <v>1</v>
      </c>
      <c r="AO1291">
        <v>1</v>
      </c>
      <c r="AP1291">
        <v>1</v>
      </c>
      <c r="AQ1291">
        <f t="shared" si="1734"/>
        <v>362</v>
      </c>
      <c r="AR1291">
        <f t="shared" si="1734"/>
        <v>390</v>
      </c>
      <c r="AS1291">
        <f t="shared" si="1789"/>
        <v>478</v>
      </c>
      <c r="AT1291">
        <f t="shared" si="1707"/>
        <v>156</v>
      </c>
      <c r="AU1291">
        <f t="shared" si="1708"/>
        <v>168</v>
      </c>
      <c r="AV1291" s="8">
        <f t="shared" si="1709"/>
        <v>206</v>
      </c>
      <c r="AW1291" s="213">
        <f t="shared" si="1746"/>
        <v>0.21189823876698952</v>
      </c>
      <c r="AX1291" s="213">
        <f t="shared" si="1747"/>
        <v>0.24405920408322276</v>
      </c>
      <c r="AY1291" s="213">
        <f t="shared" si="1748"/>
        <v>0.36020402553669506</v>
      </c>
      <c r="AZ1291" s="119">
        <f t="shared" si="1762"/>
        <v>1.2</v>
      </c>
      <c r="BA1291" s="1">
        <v>8.4</v>
      </c>
      <c r="BB1291">
        <v>9.3000000000000007</v>
      </c>
      <c r="BC1291">
        <v>14</v>
      </c>
      <c r="BE1291">
        <v>1934</v>
      </c>
      <c r="BG1291" s="123">
        <f t="shared" si="1735"/>
        <v>0.68</v>
      </c>
      <c r="BJ1291">
        <v>0</v>
      </c>
      <c r="BK1291">
        <v>12</v>
      </c>
      <c r="BL1291">
        <v>13.9</v>
      </c>
      <c r="BM1291">
        <v>21.85</v>
      </c>
      <c r="BO1291">
        <f t="shared" si="1786"/>
        <v>1</v>
      </c>
      <c r="BP1291">
        <f t="shared" si="1786"/>
        <v>1</v>
      </c>
      <c r="BQ1291">
        <f t="shared" si="1786"/>
        <v>1</v>
      </c>
      <c r="BR1291">
        <f t="shared" si="1736"/>
        <v>362</v>
      </c>
      <c r="BS1291">
        <f t="shared" si="1749"/>
        <v>390</v>
      </c>
      <c r="BT1291">
        <f t="shared" si="1750"/>
        <v>478</v>
      </c>
      <c r="BV1291">
        <f t="shared" si="1737"/>
        <v>0</v>
      </c>
      <c r="BW1291">
        <f t="shared" si="1738"/>
        <v>0</v>
      </c>
      <c r="BX1291">
        <f t="shared" si="1739"/>
        <v>0</v>
      </c>
      <c r="BY1291">
        <f t="shared" si="1774"/>
        <v>1</v>
      </c>
    </row>
    <row r="1292" spans="1:77" x14ac:dyDescent="0.25">
      <c r="A1292" t="str">
        <f t="shared" si="1740"/>
        <v>39015</v>
      </c>
      <c r="D1292">
        <v>3</v>
      </c>
      <c r="E1292">
        <v>90</v>
      </c>
      <c r="F1292">
        <v>40.5</v>
      </c>
      <c r="G1292">
        <v>15</v>
      </c>
      <c r="H1292">
        <v>16.5</v>
      </c>
      <c r="I1292">
        <v>0</v>
      </c>
      <c r="J1292">
        <v>26</v>
      </c>
      <c r="K1292">
        <v>30</v>
      </c>
      <c r="L1292">
        <v>44.1</v>
      </c>
      <c r="M1292" s="115">
        <f t="shared" si="1724"/>
        <v>1813.1501882577959</v>
      </c>
      <c r="N1292" s="7">
        <v>1908.1501882577959</v>
      </c>
      <c r="O1292" s="7">
        <v>2043.2071973479594</v>
      </c>
      <c r="P1292" s="7">
        <v>2816.6099999999997</v>
      </c>
      <c r="Q1292" s="121" t="s">
        <v>392</v>
      </c>
      <c r="R1292">
        <v>1</v>
      </c>
      <c r="S1292">
        <v>1</v>
      </c>
      <c r="T1292">
        <v>1</v>
      </c>
      <c r="U1292" t="e">
        <f t="shared" si="1725"/>
        <v>#VALUE!</v>
      </c>
      <c r="V1292">
        <f t="shared" si="1726"/>
        <v>1050</v>
      </c>
      <c r="W1292">
        <f t="shared" si="1727"/>
        <v>1124</v>
      </c>
      <c r="X1292">
        <f t="shared" si="1728"/>
        <v>1550</v>
      </c>
      <c r="Y1292" t="e">
        <f t="shared" si="1702"/>
        <v>#VALUE!</v>
      </c>
      <c r="Z1292">
        <f t="shared" si="1703"/>
        <v>181</v>
      </c>
      <c r="AA1292">
        <f t="shared" si="1704"/>
        <v>193</v>
      </c>
      <c r="AB1292" s="8">
        <f t="shared" si="1705"/>
        <v>267</v>
      </c>
      <c r="AC1292" s="213" t="e">
        <f t="shared" si="1741"/>
        <v>#VALUE!</v>
      </c>
      <c r="AD1292" s="213">
        <f t="shared" si="1742"/>
        <v>0.17235649296844047</v>
      </c>
      <c r="AE1292" s="213">
        <f t="shared" si="1743"/>
        <v>0.19548712036362273</v>
      </c>
      <c r="AF1292" s="213">
        <f t="shared" si="1744"/>
        <v>0.36972168337814953</v>
      </c>
      <c r="AG1292" s="167">
        <f t="shared" si="1729"/>
        <v>2.0829999999999999E-4</v>
      </c>
      <c r="AH1292" s="167">
        <f t="shared" si="1730"/>
        <v>1.724</v>
      </c>
      <c r="AI1292" s="167">
        <f t="shared" si="1731"/>
        <v>2</v>
      </c>
      <c r="AJ1292" s="167">
        <f t="shared" si="1732"/>
        <v>4.6182900000000003E-4</v>
      </c>
      <c r="AK1292" s="115">
        <f t="shared" ref="AK1292:AM1292" si="1800">AK900*IF($G1292=10,1,IF($G1292=15,1,IF($G1292=20,1,(1-(($E1292-50)*0.005)))))</f>
        <v>249.80785427097814</v>
      </c>
      <c r="AL1292" s="7">
        <f t="shared" si="1800"/>
        <v>267.48901053042016</v>
      </c>
      <c r="AM1292" s="7">
        <f t="shared" si="1800"/>
        <v>368.74</v>
      </c>
      <c r="AN1292">
        <v>1</v>
      </c>
      <c r="AO1292">
        <v>1</v>
      </c>
      <c r="AP1292">
        <v>1</v>
      </c>
      <c r="AQ1292">
        <f t="shared" si="1734"/>
        <v>281</v>
      </c>
      <c r="AR1292">
        <f t="shared" si="1734"/>
        <v>301</v>
      </c>
      <c r="AS1292">
        <f t="shared" si="1789"/>
        <v>415</v>
      </c>
      <c r="AT1292">
        <f t="shared" si="1707"/>
        <v>121</v>
      </c>
      <c r="AU1292">
        <f t="shared" si="1708"/>
        <v>129</v>
      </c>
      <c r="AV1292" s="8">
        <f t="shared" si="1709"/>
        <v>178</v>
      </c>
      <c r="AW1292" s="213">
        <f t="shared" si="1746"/>
        <v>7.8291937005917078E-2</v>
      </c>
      <c r="AX1292" s="213">
        <f t="shared" si="1747"/>
        <v>8.8747382373845968E-2</v>
      </c>
      <c r="AY1292" s="213">
        <f t="shared" si="1748"/>
        <v>0.16679805495703875</v>
      </c>
      <c r="AZ1292" s="119">
        <f t="shared" si="1762"/>
        <v>0.9</v>
      </c>
      <c r="BA1292" s="1">
        <v>7.9</v>
      </c>
      <c r="BB1292">
        <v>8.8000000000000007</v>
      </c>
      <c r="BC1292">
        <v>12.5</v>
      </c>
      <c r="BE1292">
        <v>2332</v>
      </c>
      <c r="BG1292" s="123">
        <f t="shared" si="1735"/>
        <v>0.8</v>
      </c>
      <c r="BJ1292">
        <v>0</v>
      </c>
      <c r="BK1292">
        <v>10.9</v>
      </c>
      <c r="BL1292">
        <v>12.8</v>
      </c>
      <c r="BM1292">
        <v>21.85</v>
      </c>
      <c r="BO1292">
        <f t="shared" si="1786"/>
        <v>1</v>
      </c>
      <c r="BP1292">
        <f t="shared" si="1786"/>
        <v>1</v>
      </c>
      <c r="BQ1292">
        <f t="shared" si="1786"/>
        <v>1</v>
      </c>
      <c r="BR1292">
        <f t="shared" si="1736"/>
        <v>281</v>
      </c>
      <c r="BS1292">
        <f t="shared" si="1749"/>
        <v>301</v>
      </c>
      <c r="BT1292">
        <f t="shared" si="1750"/>
        <v>415</v>
      </c>
      <c r="BV1292">
        <f t="shared" si="1737"/>
        <v>0</v>
      </c>
      <c r="BW1292">
        <f t="shared" si="1738"/>
        <v>0</v>
      </c>
      <c r="BX1292">
        <f t="shared" si="1739"/>
        <v>0</v>
      </c>
      <c r="BY1292">
        <f t="shared" si="1774"/>
        <v>1</v>
      </c>
    </row>
    <row r="1293" spans="1:77" x14ac:dyDescent="0.25">
      <c r="A1293" t="str">
        <f t="shared" si="1740"/>
        <v>39016</v>
      </c>
      <c r="D1293">
        <v>3</v>
      </c>
      <c r="E1293">
        <v>90</v>
      </c>
      <c r="F1293">
        <v>40.5</v>
      </c>
      <c r="G1293">
        <v>16</v>
      </c>
      <c r="H1293">
        <v>16.5</v>
      </c>
      <c r="I1293">
        <v>0</v>
      </c>
      <c r="J1293">
        <v>26</v>
      </c>
      <c r="K1293">
        <v>30</v>
      </c>
      <c r="L1293">
        <v>44.1</v>
      </c>
      <c r="M1293" s="115">
        <f t="shared" si="1724"/>
        <v>1942.0800000000002</v>
      </c>
      <c r="N1293" s="7">
        <v>2849.7497938679544</v>
      </c>
      <c r="O1293" s="7">
        <v>3051.4523045945984</v>
      </c>
      <c r="P1293" s="7">
        <v>4206.5</v>
      </c>
      <c r="Q1293" s="121" t="s">
        <v>392</v>
      </c>
      <c r="R1293">
        <v>1</v>
      </c>
      <c r="S1293">
        <v>1</v>
      </c>
      <c r="T1293">
        <v>1</v>
      </c>
      <c r="U1293" t="e">
        <f t="shared" si="1725"/>
        <v>#VALUE!</v>
      </c>
      <c r="V1293">
        <f t="shared" si="1726"/>
        <v>1568</v>
      </c>
      <c r="W1293">
        <f t="shared" si="1727"/>
        <v>1679</v>
      </c>
      <c r="X1293">
        <f t="shared" si="1728"/>
        <v>2315</v>
      </c>
      <c r="Y1293" t="e">
        <f t="shared" si="1702"/>
        <v>#VALUE!</v>
      </c>
      <c r="Z1293">
        <f t="shared" si="1703"/>
        <v>270</v>
      </c>
      <c r="AA1293">
        <f t="shared" si="1704"/>
        <v>289</v>
      </c>
      <c r="AB1293" s="8">
        <f t="shared" si="1705"/>
        <v>398</v>
      </c>
      <c r="AC1293" s="213" t="e">
        <f t="shared" si="1741"/>
        <v>#VALUE!</v>
      </c>
      <c r="AD1293" s="213">
        <f t="shared" si="1742"/>
        <v>1.0910185594317865</v>
      </c>
      <c r="AE1293" s="213">
        <f t="shared" si="1743"/>
        <v>1.2479273989480204</v>
      </c>
      <c r="AF1293" s="213">
        <f t="shared" si="1744"/>
        <v>2.3494877393945486</v>
      </c>
      <c r="AG1293" s="167">
        <f t="shared" si="1729"/>
        <v>2.0829999999999999E-4</v>
      </c>
      <c r="AH1293" s="167">
        <f t="shared" si="1730"/>
        <v>1.724</v>
      </c>
      <c r="AI1293" s="167">
        <f t="shared" si="1731"/>
        <v>4</v>
      </c>
      <c r="AJ1293" s="167">
        <f t="shared" si="1732"/>
        <v>1.392796E-3</v>
      </c>
      <c r="AK1293" s="115">
        <f t="shared" ref="AK1293:AM1293" si="1801">AK901*IF($G1293=10,1,IF($G1293=15,1,IF($G1293=20,1,(1-(($E1293-50)*0.005)))))</f>
        <v>326.26637364241219</v>
      </c>
      <c r="AL1293" s="7">
        <f t="shared" si="1801"/>
        <v>349.35918932432156</v>
      </c>
      <c r="AM1293" s="7">
        <f t="shared" si="1801"/>
        <v>481.6</v>
      </c>
      <c r="AN1293">
        <v>1</v>
      </c>
      <c r="AO1293">
        <v>1</v>
      </c>
      <c r="AP1293">
        <v>1</v>
      </c>
      <c r="AQ1293">
        <f t="shared" si="1734"/>
        <v>367</v>
      </c>
      <c r="AR1293">
        <f t="shared" si="1734"/>
        <v>393</v>
      </c>
      <c r="AS1293">
        <f t="shared" si="1789"/>
        <v>542</v>
      </c>
      <c r="AT1293">
        <f t="shared" si="1707"/>
        <v>158</v>
      </c>
      <c r="AU1293">
        <f t="shared" si="1708"/>
        <v>169</v>
      </c>
      <c r="AV1293" s="8">
        <f t="shared" si="1709"/>
        <v>233</v>
      </c>
      <c r="AW1293" s="213">
        <f t="shared" si="1746"/>
        <v>0.37884864020387354</v>
      </c>
      <c r="AX1293" s="213">
        <f t="shared" si="1747"/>
        <v>0.43263364241896163</v>
      </c>
      <c r="AY1293" s="213">
        <f t="shared" si="1748"/>
        <v>0.81545444133862788</v>
      </c>
      <c r="AZ1293" s="119">
        <f t="shared" si="1762"/>
        <v>1.8</v>
      </c>
      <c r="BA1293" s="1">
        <v>7.9</v>
      </c>
      <c r="BB1293">
        <v>8.8000000000000007</v>
      </c>
      <c r="BC1293">
        <v>12.5</v>
      </c>
      <c r="BE1293">
        <v>2856</v>
      </c>
      <c r="BG1293" s="123">
        <f t="shared" si="1735"/>
        <v>0.68</v>
      </c>
      <c r="BJ1293">
        <v>0</v>
      </c>
      <c r="BK1293">
        <v>10.9</v>
      </c>
      <c r="BL1293">
        <v>12.8</v>
      </c>
      <c r="BM1293">
        <v>21.85</v>
      </c>
      <c r="BO1293">
        <f t="shared" si="1786"/>
        <v>1</v>
      </c>
      <c r="BP1293">
        <f t="shared" si="1786"/>
        <v>1</v>
      </c>
      <c r="BQ1293">
        <f t="shared" si="1786"/>
        <v>1</v>
      </c>
      <c r="BR1293">
        <f t="shared" si="1736"/>
        <v>367</v>
      </c>
      <c r="BS1293">
        <f t="shared" si="1749"/>
        <v>393</v>
      </c>
      <c r="BT1293">
        <f t="shared" si="1750"/>
        <v>542</v>
      </c>
      <c r="BV1293">
        <f t="shared" si="1737"/>
        <v>0</v>
      </c>
      <c r="BW1293">
        <f t="shared" si="1738"/>
        <v>0</v>
      </c>
      <c r="BX1293">
        <f t="shared" si="1739"/>
        <v>0</v>
      </c>
      <c r="BY1293">
        <f t="shared" si="1774"/>
        <v>1</v>
      </c>
    </row>
    <row r="1294" spans="1:77" x14ac:dyDescent="0.25">
      <c r="A1294" t="str">
        <f t="shared" si="1740"/>
        <v>39020</v>
      </c>
      <c r="D1294">
        <v>3</v>
      </c>
      <c r="E1294">
        <v>90</v>
      </c>
      <c r="F1294">
        <v>40.5</v>
      </c>
      <c r="G1294">
        <v>20</v>
      </c>
      <c r="H1294">
        <v>21.5</v>
      </c>
      <c r="I1294">
        <v>0</v>
      </c>
      <c r="J1294">
        <v>26</v>
      </c>
      <c r="K1294">
        <v>30</v>
      </c>
      <c r="L1294">
        <v>44.1</v>
      </c>
      <c r="M1294" s="115">
        <f t="shared" si="1724"/>
        <v>2597.551301713082</v>
      </c>
      <c r="N1294" s="7">
        <v>2692.551301713082</v>
      </c>
      <c r="O1294" s="7">
        <v>2900.746468081386</v>
      </c>
      <c r="P1294" s="7">
        <v>3560.6400000000003</v>
      </c>
      <c r="Q1294" s="121" t="s">
        <v>392</v>
      </c>
      <c r="R1294">
        <v>1</v>
      </c>
      <c r="S1294">
        <v>1</v>
      </c>
      <c r="T1294">
        <v>1</v>
      </c>
      <c r="U1294" t="e">
        <f t="shared" si="1725"/>
        <v>#VALUE!</v>
      </c>
      <c r="V1294">
        <f t="shared" si="1726"/>
        <v>1482</v>
      </c>
      <c r="W1294">
        <f t="shared" si="1727"/>
        <v>1596</v>
      </c>
      <c r="X1294">
        <f t="shared" si="1728"/>
        <v>1960</v>
      </c>
      <c r="Y1294" t="e">
        <f t="shared" ref="Y1294:Y1355" si="1802">ROUND(U1294*3600/(4186*ABS($O$1-$O$2)),0)</f>
        <v>#VALUE!</v>
      </c>
      <c r="Z1294">
        <f t="shared" ref="Z1294:Z1355" si="1803">ROUND(V1294*3600/(4186*ABS($O$1-$O$2)),0)</f>
        <v>255</v>
      </c>
      <c r="AA1294">
        <f t="shared" ref="AA1294:AA1355" si="1804">ROUND(W1294*3600/(4186*ABS($O$1-$O$2)),0)</f>
        <v>275</v>
      </c>
      <c r="AB1294" s="8">
        <f t="shared" ref="AB1294:AB1355" si="1805">ROUND(X1294*3600/(4186*ABS($O$1-$O$2)),0)</f>
        <v>337</v>
      </c>
      <c r="AC1294" s="213" t="e">
        <f t="shared" si="1741"/>
        <v>#VALUE!</v>
      </c>
      <c r="AD1294" s="213">
        <f t="shared" si="1742"/>
        <v>0.26632342933475445</v>
      </c>
      <c r="AE1294" s="213">
        <f t="shared" si="1743"/>
        <v>0.3091016181747917</v>
      </c>
      <c r="AF1294" s="213">
        <f t="shared" si="1744"/>
        <v>0.46171445913240555</v>
      </c>
      <c r="AG1294" s="167">
        <f t="shared" si="1729"/>
        <v>1.2760000000000001E-4</v>
      </c>
      <c r="AH1294" s="167">
        <f t="shared" si="1730"/>
        <v>1.7219</v>
      </c>
      <c r="AI1294" s="167">
        <f t="shared" si="1731"/>
        <v>2</v>
      </c>
      <c r="AJ1294" s="167">
        <f t="shared" si="1732"/>
        <v>3.76611E-4</v>
      </c>
      <c r="AK1294" s="115">
        <f t="shared" ref="AK1294:AM1294" si="1806">AK902*IF($G1294=10,1,IF($G1294=15,1,IF($G1294=20,1,(1-(($E1294-50)*0.005)))))</f>
        <v>317.17997831584631</v>
      </c>
      <c r="AL1294" s="7">
        <f t="shared" si="1806"/>
        <v>341.70517057946222</v>
      </c>
      <c r="AM1294" s="7">
        <f t="shared" si="1806"/>
        <v>419.44</v>
      </c>
      <c r="AN1294">
        <v>1</v>
      </c>
      <c r="AO1294">
        <v>1</v>
      </c>
      <c r="AP1294">
        <v>1</v>
      </c>
      <c r="AQ1294">
        <f t="shared" si="1734"/>
        <v>357</v>
      </c>
      <c r="AR1294">
        <f t="shared" si="1734"/>
        <v>385</v>
      </c>
      <c r="AS1294">
        <f t="shared" si="1789"/>
        <v>472</v>
      </c>
      <c r="AT1294">
        <f t="shared" ref="AT1294:AT1351" si="1807">ROUND(AQ1294*3600/(4186*ABS($AM$1-$AM$2)),0)</f>
        <v>154</v>
      </c>
      <c r="AU1294">
        <f t="shared" ref="AU1294:AU1351" si="1808">ROUND(AR1294*3600/(4186*ABS($AM$1-$AM$2)),0)</f>
        <v>166</v>
      </c>
      <c r="AV1294" s="8">
        <f t="shared" ref="AV1294:AV1351" si="1809">ROUND(AS1294*3600/(4186*ABS($AM$1-$AM$2)),0)</f>
        <v>203</v>
      </c>
      <c r="AW1294" s="213">
        <f t="shared" si="1746"/>
        <v>9.8579659782362453E-2</v>
      </c>
      <c r="AX1294" s="213">
        <f t="shared" si="1747"/>
        <v>0.11427616746054219</v>
      </c>
      <c r="AY1294" s="213">
        <f t="shared" si="1748"/>
        <v>0.16987261873370865</v>
      </c>
      <c r="AZ1294" s="119">
        <f t="shared" si="1762"/>
        <v>1.2</v>
      </c>
      <c r="BA1294" s="1">
        <v>7.9</v>
      </c>
      <c r="BB1294">
        <v>8.8000000000000007</v>
      </c>
      <c r="BC1294">
        <v>12.5</v>
      </c>
      <c r="BE1294">
        <v>3253</v>
      </c>
      <c r="BG1294" s="123">
        <f t="shared" si="1735"/>
        <v>0.8</v>
      </c>
      <c r="BJ1294">
        <v>0</v>
      </c>
      <c r="BK1294">
        <v>10.9</v>
      </c>
      <c r="BL1294">
        <v>12.8</v>
      </c>
      <c r="BM1294">
        <v>21.85</v>
      </c>
      <c r="BO1294">
        <f t="shared" si="1786"/>
        <v>1</v>
      </c>
      <c r="BP1294">
        <f t="shared" si="1786"/>
        <v>1</v>
      </c>
      <c r="BQ1294">
        <f t="shared" si="1786"/>
        <v>1</v>
      </c>
      <c r="BR1294">
        <f t="shared" si="1736"/>
        <v>357</v>
      </c>
      <c r="BS1294">
        <f t="shared" si="1749"/>
        <v>385</v>
      </c>
      <c r="BT1294">
        <f t="shared" si="1750"/>
        <v>472</v>
      </c>
      <c r="BV1294">
        <f t="shared" si="1737"/>
        <v>0</v>
      </c>
      <c r="BW1294">
        <f t="shared" si="1738"/>
        <v>0</v>
      </c>
      <c r="BX1294">
        <f t="shared" si="1739"/>
        <v>0</v>
      </c>
      <c r="BY1294">
        <f t="shared" si="1774"/>
        <v>1</v>
      </c>
    </row>
    <row r="1295" spans="1:77" x14ac:dyDescent="0.25">
      <c r="A1295" t="str">
        <f t="shared" si="1740"/>
        <v>39021</v>
      </c>
      <c r="D1295">
        <v>3</v>
      </c>
      <c r="E1295">
        <v>90</v>
      </c>
      <c r="F1295">
        <v>40.5</v>
      </c>
      <c r="G1295">
        <v>21</v>
      </c>
      <c r="H1295">
        <v>21.5</v>
      </c>
      <c r="I1295">
        <v>0</v>
      </c>
      <c r="J1295">
        <v>26</v>
      </c>
      <c r="K1295">
        <v>30</v>
      </c>
      <c r="L1295">
        <v>44.1</v>
      </c>
      <c r="M1295" s="115">
        <f t="shared" si="1724"/>
        <v>3317.6000000000004</v>
      </c>
      <c r="N1295" s="7">
        <v>3556.1815292902165</v>
      </c>
      <c r="O1295" s="7">
        <v>3807.8845891872675</v>
      </c>
      <c r="P1295" s="7">
        <v>5249.2599999999993</v>
      </c>
      <c r="Q1295" s="121" t="s">
        <v>392</v>
      </c>
      <c r="R1295">
        <v>1</v>
      </c>
      <c r="S1295">
        <v>1</v>
      </c>
      <c r="T1295">
        <v>1</v>
      </c>
      <c r="U1295" t="e">
        <f t="shared" si="1725"/>
        <v>#VALUE!</v>
      </c>
      <c r="V1295">
        <f t="shared" si="1726"/>
        <v>1957</v>
      </c>
      <c r="W1295">
        <f t="shared" si="1727"/>
        <v>2096</v>
      </c>
      <c r="X1295">
        <f t="shared" si="1728"/>
        <v>2889</v>
      </c>
      <c r="Y1295" t="e">
        <f t="shared" si="1802"/>
        <v>#VALUE!</v>
      </c>
      <c r="Z1295">
        <f t="shared" si="1803"/>
        <v>337</v>
      </c>
      <c r="AA1295">
        <f t="shared" si="1804"/>
        <v>361</v>
      </c>
      <c r="AB1295" s="8">
        <f t="shared" si="1805"/>
        <v>497</v>
      </c>
      <c r="AC1295" s="213" t="e">
        <f t="shared" si="1741"/>
        <v>#VALUE!</v>
      </c>
      <c r="AD1295" s="213">
        <f t="shared" si="1742"/>
        <v>0.65740423396461123</v>
      </c>
      <c r="AE1295" s="213">
        <f t="shared" si="1743"/>
        <v>0.75252391591058865</v>
      </c>
      <c r="AF1295" s="213">
        <f t="shared" si="1744"/>
        <v>1.4108757476024587</v>
      </c>
      <c r="AG1295" s="167">
        <f t="shared" si="1729"/>
        <v>1.2760000000000001E-4</v>
      </c>
      <c r="AH1295" s="167">
        <f t="shared" si="1730"/>
        <v>1.7219</v>
      </c>
      <c r="AI1295" s="167">
        <f t="shared" si="1731"/>
        <v>4</v>
      </c>
      <c r="AJ1295" s="167">
        <f t="shared" si="1732"/>
        <v>5.1420100000000005E-4</v>
      </c>
      <c r="AK1295" s="115">
        <f t="shared" ref="AK1295:AM1295" si="1810">AK903*IF($G1295=10,1,IF($G1295=15,1,IF($G1295=20,1,(1-(($E1295-50)*0.005)))))</f>
        <v>356.51917925158074</v>
      </c>
      <c r="AL1295" s="7">
        <f t="shared" si="1810"/>
        <v>381.75325900552366</v>
      </c>
      <c r="AM1295" s="7">
        <f t="shared" si="1810"/>
        <v>526.25600000000009</v>
      </c>
      <c r="AN1295">
        <v>1</v>
      </c>
      <c r="AO1295">
        <v>1</v>
      </c>
      <c r="AP1295">
        <v>1</v>
      </c>
      <c r="AQ1295">
        <f t="shared" si="1734"/>
        <v>402</v>
      </c>
      <c r="AR1295">
        <f t="shared" si="1734"/>
        <v>430</v>
      </c>
      <c r="AS1295">
        <f t="shared" si="1789"/>
        <v>593</v>
      </c>
      <c r="AT1295">
        <f t="shared" si="1807"/>
        <v>173</v>
      </c>
      <c r="AU1295">
        <f t="shared" si="1808"/>
        <v>185</v>
      </c>
      <c r="AV1295" s="8">
        <f t="shared" si="1809"/>
        <v>255</v>
      </c>
      <c r="AW1295" s="213">
        <f t="shared" si="1746"/>
        <v>0.1778164648200648</v>
      </c>
      <c r="AX1295" s="213">
        <f t="shared" si="1747"/>
        <v>0.20276969656445024</v>
      </c>
      <c r="AY1295" s="213">
        <f t="shared" si="1748"/>
        <v>0.38033192152450884</v>
      </c>
      <c r="AZ1295" s="119">
        <f t="shared" si="1762"/>
        <v>2.4</v>
      </c>
      <c r="BA1295" s="1">
        <v>7.9</v>
      </c>
      <c r="BB1295">
        <v>8.8000000000000007</v>
      </c>
      <c r="BC1295">
        <v>12.5</v>
      </c>
      <c r="BE1295">
        <v>4147</v>
      </c>
      <c r="BG1295" s="123">
        <f t="shared" si="1735"/>
        <v>0.8</v>
      </c>
      <c r="BJ1295">
        <v>0</v>
      </c>
      <c r="BK1295">
        <v>10.9</v>
      </c>
      <c r="BL1295">
        <v>12.8</v>
      </c>
      <c r="BM1295">
        <v>21.85</v>
      </c>
      <c r="BO1295">
        <f t="shared" si="1786"/>
        <v>1</v>
      </c>
      <c r="BP1295">
        <f t="shared" si="1786"/>
        <v>1</v>
      </c>
      <c r="BQ1295">
        <f t="shared" si="1786"/>
        <v>1</v>
      </c>
      <c r="BR1295">
        <f t="shared" si="1736"/>
        <v>402</v>
      </c>
      <c r="BS1295">
        <f t="shared" si="1749"/>
        <v>430</v>
      </c>
      <c r="BT1295">
        <f t="shared" si="1750"/>
        <v>593</v>
      </c>
      <c r="BV1295">
        <f t="shared" si="1737"/>
        <v>0</v>
      </c>
      <c r="BW1295">
        <f t="shared" si="1738"/>
        <v>0</v>
      </c>
      <c r="BX1295">
        <f t="shared" si="1739"/>
        <v>0</v>
      </c>
      <c r="BY1295">
        <f t="shared" si="1774"/>
        <v>1</v>
      </c>
    </row>
    <row r="1296" spans="1:77" x14ac:dyDescent="0.25">
      <c r="A1296" t="str">
        <f t="shared" si="1740"/>
        <v>39010</v>
      </c>
      <c r="D1296">
        <v>3</v>
      </c>
      <c r="E1296">
        <v>90</v>
      </c>
      <c r="F1296">
        <v>40.5</v>
      </c>
      <c r="G1296">
        <v>10</v>
      </c>
      <c r="H1296">
        <v>11.5</v>
      </c>
      <c r="I1296">
        <v>0</v>
      </c>
      <c r="J1296">
        <v>26</v>
      </c>
      <c r="K1296">
        <v>30</v>
      </c>
      <c r="L1296">
        <v>44</v>
      </c>
      <c r="M1296" s="115">
        <f t="shared" si="1724"/>
        <v>1478.7</v>
      </c>
      <c r="N1296" s="7">
        <v>1924.9914127028867</v>
      </c>
      <c r="O1296" s="7">
        <v>2079.6202422788024</v>
      </c>
      <c r="P1296" s="7">
        <v>2589.7800000000002</v>
      </c>
      <c r="Q1296" s="121" t="s">
        <v>392</v>
      </c>
      <c r="R1296">
        <v>1</v>
      </c>
      <c r="S1296">
        <v>1</v>
      </c>
      <c r="T1296">
        <v>1</v>
      </c>
      <c r="U1296" t="e">
        <f t="shared" si="1725"/>
        <v>#VALUE!</v>
      </c>
      <c r="V1296">
        <f t="shared" si="1726"/>
        <v>1059</v>
      </c>
      <c r="W1296">
        <f t="shared" si="1727"/>
        <v>1144</v>
      </c>
      <c r="X1296">
        <f t="shared" si="1728"/>
        <v>1425</v>
      </c>
      <c r="Y1296" t="e">
        <f t="shared" si="1802"/>
        <v>#VALUE!</v>
      </c>
      <c r="Z1296">
        <f t="shared" si="1803"/>
        <v>182</v>
      </c>
      <c r="AA1296">
        <f t="shared" si="1804"/>
        <v>197</v>
      </c>
      <c r="AB1296" s="8">
        <f t="shared" si="1805"/>
        <v>245</v>
      </c>
      <c r="AC1296" s="213" t="e">
        <f t="shared" si="1741"/>
        <v>#VALUE!</v>
      </c>
      <c r="AD1296" s="213">
        <f t="shared" si="1742"/>
        <v>0.16819936164659829</v>
      </c>
      <c r="AE1296" s="213">
        <f t="shared" si="1743"/>
        <v>0.19587410212439701</v>
      </c>
      <c r="AF1296" s="213">
        <f t="shared" si="1744"/>
        <v>0.29806976074246933</v>
      </c>
      <c r="AG1296" s="167">
        <f t="shared" si="1729"/>
        <v>3.969E-4</v>
      </c>
      <c r="AH1296" s="167">
        <f t="shared" si="1730"/>
        <v>1.7345999999999999</v>
      </c>
      <c r="AI1296" s="167">
        <f t="shared" si="1731"/>
        <v>2</v>
      </c>
      <c r="AJ1296" s="167">
        <f t="shared" si="1732"/>
        <v>3.6734700000000002E-4</v>
      </c>
      <c r="AK1296" s="115">
        <f t="shared" ref="AK1296:AM1296" si="1811">AK904*IF($G1296=10,1,IF($G1296=15,1,IF($G1296=20,1,(1-(($E1296-50)*0.005)))))</f>
        <v>266.87553260000635</v>
      </c>
      <c r="AL1296" s="7">
        <f t="shared" si="1811"/>
        <v>288.31284965818764</v>
      </c>
      <c r="AM1296" s="7">
        <f t="shared" si="1811"/>
        <v>359.04</v>
      </c>
      <c r="AN1296">
        <v>1</v>
      </c>
      <c r="AO1296">
        <v>1</v>
      </c>
      <c r="AP1296">
        <v>1</v>
      </c>
      <c r="AQ1296">
        <f t="shared" si="1734"/>
        <v>301</v>
      </c>
      <c r="AR1296">
        <f t="shared" si="1734"/>
        <v>325</v>
      </c>
      <c r="AS1296">
        <f t="shared" si="1789"/>
        <v>404</v>
      </c>
      <c r="AT1296">
        <f t="shared" si="1807"/>
        <v>129</v>
      </c>
      <c r="AU1296">
        <f t="shared" si="1808"/>
        <v>140</v>
      </c>
      <c r="AV1296" s="8">
        <f t="shared" si="1809"/>
        <v>174</v>
      </c>
      <c r="AW1296" s="213">
        <f t="shared" si="1746"/>
        <v>8.6853211147160284E-2</v>
      </c>
      <c r="AX1296" s="213">
        <f t="shared" si="1747"/>
        <v>0.10161509205297539</v>
      </c>
      <c r="AY1296" s="213">
        <f t="shared" si="1748"/>
        <v>0.15427458505702427</v>
      </c>
      <c r="AZ1296" s="119">
        <f t="shared" si="1762"/>
        <v>0.6</v>
      </c>
      <c r="BA1296" s="1">
        <v>8.9</v>
      </c>
      <c r="BB1296">
        <v>9.9</v>
      </c>
      <c r="BC1296">
        <v>14.8</v>
      </c>
      <c r="BE1296">
        <v>1643</v>
      </c>
      <c r="BG1296" s="123">
        <f t="shared" si="1735"/>
        <v>0.9</v>
      </c>
      <c r="BJ1296">
        <v>0</v>
      </c>
      <c r="BK1296">
        <v>11.8</v>
      </c>
      <c r="BL1296">
        <v>13.7</v>
      </c>
      <c r="BM1296">
        <v>21.85</v>
      </c>
      <c r="BO1296">
        <f t="shared" si="1786"/>
        <v>1</v>
      </c>
      <c r="BP1296">
        <f t="shared" si="1786"/>
        <v>1</v>
      </c>
      <c r="BQ1296">
        <f t="shared" si="1786"/>
        <v>1</v>
      </c>
      <c r="BR1296">
        <f t="shared" si="1736"/>
        <v>301</v>
      </c>
      <c r="BS1296">
        <f t="shared" si="1749"/>
        <v>325</v>
      </c>
      <c r="BT1296">
        <f t="shared" si="1750"/>
        <v>404</v>
      </c>
      <c r="BV1296">
        <f t="shared" si="1737"/>
        <v>0</v>
      </c>
      <c r="BW1296">
        <f t="shared" si="1738"/>
        <v>0</v>
      </c>
      <c r="BX1296">
        <f t="shared" si="1739"/>
        <v>0</v>
      </c>
      <c r="BY1296">
        <f t="shared" si="1774"/>
        <v>1</v>
      </c>
    </row>
    <row r="1297" spans="1:77" x14ac:dyDescent="0.25">
      <c r="A1297" t="str">
        <f t="shared" si="1740"/>
        <v>39011</v>
      </c>
      <c r="D1297">
        <v>3</v>
      </c>
      <c r="E1297">
        <v>90</v>
      </c>
      <c r="F1297">
        <v>40.5</v>
      </c>
      <c r="G1297">
        <v>11</v>
      </c>
      <c r="H1297">
        <v>11.5</v>
      </c>
      <c r="I1297">
        <v>0</v>
      </c>
      <c r="J1297">
        <v>26</v>
      </c>
      <c r="K1297">
        <v>30</v>
      </c>
      <c r="L1297">
        <v>44</v>
      </c>
      <c r="M1297" s="115">
        <f t="shared" si="1724"/>
        <v>1434.8000000000002</v>
      </c>
      <c r="N1297" s="7">
        <v>2611.8926414972211</v>
      </c>
      <c r="O1297" s="7">
        <v>2821.6982019103875</v>
      </c>
      <c r="P1297" s="7">
        <v>3513.9</v>
      </c>
      <c r="Q1297" s="121" t="s">
        <v>392</v>
      </c>
      <c r="R1297">
        <v>1</v>
      </c>
      <c r="S1297">
        <v>1</v>
      </c>
      <c r="T1297">
        <v>1</v>
      </c>
      <c r="U1297" t="e">
        <f t="shared" si="1725"/>
        <v>#VALUE!</v>
      </c>
      <c r="V1297">
        <f t="shared" si="1726"/>
        <v>1437</v>
      </c>
      <c r="W1297">
        <f t="shared" si="1727"/>
        <v>1553</v>
      </c>
      <c r="X1297">
        <f t="shared" si="1728"/>
        <v>1934</v>
      </c>
      <c r="Y1297" t="e">
        <f t="shared" si="1802"/>
        <v>#VALUE!</v>
      </c>
      <c r="Z1297">
        <f t="shared" si="1803"/>
        <v>247</v>
      </c>
      <c r="AA1297">
        <f t="shared" si="1804"/>
        <v>267</v>
      </c>
      <c r="AB1297" s="8">
        <f t="shared" si="1805"/>
        <v>333</v>
      </c>
      <c r="AC1297" s="213" t="e">
        <f t="shared" si="1741"/>
        <v>#VALUE!</v>
      </c>
      <c r="AD1297" s="213">
        <f t="shared" si="1742"/>
        <v>0.50964809005347045</v>
      </c>
      <c r="AE1297" s="213">
        <f t="shared" si="1743"/>
        <v>0.59154965968440731</v>
      </c>
      <c r="AF1297" s="213">
        <f t="shared" si="1744"/>
        <v>0.90328919279818454</v>
      </c>
      <c r="AG1297" s="167">
        <f t="shared" si="1729"/>
        <v>3.969E-4</v>
      </c>
      <c r="AH1297" s="167">
        <f t="shared" si="1730"/>
        <v>1.7345999999999999</v>
      </c>
      <c r="AI1297" s="167">
        <f t="shared" si="1731"/>
        <v>4</v>
      </c>
      <c r="AJ1297" s="167">
        <f t="shared" si="1732"/>
        <v>5.7428799999999995E-4</v>
      </c>
      <c r="AK1297" s="115">
        <f t="shared" ref="AK1297:AM1297" si="1812">AK905*IF($G1297=10,1,IF($G1297=15,1,IF($G1297=20,1,(1-(($E1297-50)*0.005)))))</f>
        <v>349.6</v>
      </c>
      <c r="AL1297" s="7">
        <f t="shared" si="1812"/>
        <v>378.40000000000003</v>
      </c>
      <c r="AM1297" s="7">
        <f t="shared" si="1812"/>
        <v>471.20000000000005</v>
      </c>
      <c r="AN1297">
        <v>1</v>
      </c>
      <c r="AO1297">
        <v>1</v>
      </c>
      <c r="AP1297">
        <v>1</v>
      </c>
      <c r="AQ1297">
        <f t="shared" si="1734"/>
        <v>394</v>
      </c>
      <c r="AR1297">
        <f t="shared" si="1734"/>
        <v>426</v>
      </c>
      <c r="AS1297">
        <f t="shared" si="1789"/>
        <v>531</v>
      </c>
      <c r="AT1297">
        <f t="shared" si="1807"/>
        <v>169</v>
      </c>
      <c r="AU1297">
        <f t="shared" si="1808"/>
        <v>183</v>
      </c>
      <c r="AV1297" s="8">
        <f t="shared" si="1809"/>
        <v>228</v>
      </c>
      <c r="AW1297" s="213">
        <f t="shared" si="1746"/>
        <v>0.2468376037254961</v>
      </c>
      <c r="AX1297" s="213">
        <f t="shared" si="1747"/>
        <v>0.28731772632255892</v>
      </c>
      <c r="AY1297" s="213">
        <f t="shared" si="1748"/>
        <v>0.43729851108880358</v>
      </c>
      <c r="AZ1297" s="119">
        <f t="shared" si="1762"/>
        <v>1.2</v>
      </c>
      <c r="BA1297" s="1">
        <v>8.9</v>
      </c>
      <c r="BB1297">
        <v>9.9</v>
      </c>
      <c r="BC1297">
        <v>14.8</v>
      </c>
      <c r="BE1297">
        <v>2110</v>
      </c>
      <c r="BG1297" s="123">
        <f t="shared" si="1735"/>
        <v>0.68</v>
      </c>
      <c r="BJ1297">
        <v>0</v>
      </c>
      <c r="BK1297">
        <v>11.8</v>
      </c>
      <c r="BL1297">
        <v>13.7</v>
      </c>
      <c r="BM1297">
        <v>21.85</v>
      </c>
      <c r="BO1297">
        <f t="shared" si="1786"/>
        <v>1</v>
      </c>
      <c r="BP1297">
        <f t="shared" si="1786"/>
        <v>1</v>
      </c>
      <c r="BQ1297">
        <f t="shared" si="1786"/>
        <v>1</v>
      </c>
      <c r="BR1297">
        <f t="shared" si="1736"/>
        <v>394</v>
      </c>
      <c r="BS1297">
        <f t="shared" si="1749"/>
        <v>426</v>
      </c>
      <c r="BT1297">
        <f t="shared" si="1750"/>
        <v>531</v>
      </c>
      <c r="BV1297">
        <f t="shared" si="1737"/>
        <v>0</v>
      </c>
      <c r="BW1297">
        <f t="shared" si="1738"/>
        <v>0</v>
      </c>
      <c r="BX1297">
        <f t="shared" si="1739"/>
        <v>0</v>
      </c>
      <c r="BY1297">
        <f t="shared" si="1774"/>
        <v>1</v>
      </c>
    </row>
    <row r="1298" spans="1:77" x14ac:dyDescent="0.25">
      <c r="A1298" t="str">
        <f t="shared" si="1740"/>
        <v>39015</v>
      </c>
      <c r="D1298">
        <v>3</v>
      </c>
      <c r="E1298">
        <v>90</v>
      </c>
      <c r="F1298">
        <v>40.5</v>
      </c>
      <c r="G1298">
        <v>15</v>
      </c>
      <c r="H1298">
        <v>16.5</v>
      </c>
      <c r="I1298">
        <v>0</v>
      </c>
      <c r="J1298">
        <v>26</v>
      </c>
      <c r="K1298">
        <v>30</v>
      </c>
      <c r="L1298">
        <v>44.8</v>
      </c>
      <c r="M1298" s="115">
        <f t="shared" si="1724"/>
        <v>2035.2</v>
      </c>
      <c r="N1298" s="7">
        <v>2216.9073865755149</v>
      </c>
      <c r="O1298" s="7">
        <v>2373.9948983307781</v>
      </c>
      <c r="P1298" s="7">
        <v>3302.76</v>
      </c>
      <c r="Q1298" s="121" t="s">
        <v>392</v>
      </c>
      <c r="R1298">
        <v>1</v>
      </c>
      <c r="S1298">
        <v>1</v>
      </c>
      <c r="T1298">
        <v>1</v>
      </c>
      <c r="U1298" t="e">
        <f t="shared" si="1725"/>
        <v>#VALUE!</v>
      </c>
      <c r="V1298">
        <f t="shared" si="1726"/>
        <v>1220</v>
      </c>
      <c r="W1298">
        <f t="shared" si="1727"/>
        <v>1307</v>
      </c>
      <c r="X1298">
        <f t="shared" si="1728"/>
        <v>1818</v>
      </c>
      <c r="Y1298" t="e">
        <f t="shared" si="1802"/>
        <v>#VALUE!</v>
      </c>
      <c r="Z1298">
        <f t="shared" si="1803"/>
        <v>210</v>
      </c>
      <c r="AA1298">
        <f t="shared" si="1804"/>
        <v>225</v>
      </c>
      <c r="AB1298" s="8">
        <f t="shared" si="1805"/>
        <v>313</v>
      </c>
      <c r="AC1298" s="213" t="e">
        <f t="shared" si="1741"/>
        <v>#VALUE!</v>
      </c>
      <c r="AD1298" s="213">
        <f t="shared" si="1742"/>
        <v>0.23070850049893826</v>
      </c>
      <c r="AE1298" s="213">
        <f t="shared" si="1743"/>
        <v>0.26417021391463125</v>
      </c>
      <c r="AF1298" s="213">
        <f t="shared" si="1744"/>
        <v>0.50531379919239094</v>
      </c>
      <c r="AG1298" s="167">
        <f t="shared" si="1729"/>
        <v>2.0829999999999999E-4</v>
      </c>
      <c r="AH1298" s="167">
        <f t="shared" si="1730"/>
        <v>1.724</v>
      </c>
      <c r="AI1298" s="167">
        <f t="shared" si="1731"/>
        <v>2</v>
      </c>
      <c r="AJ1298" s="167">
        <f t="shared" si="1732"/>
        <v>4.6182900000000003E-4</v>
      </c>
      <c r="AK1298" s="115">
        <f t="shared" ref="AK1298:AM1298" si="1813">AK906*IF($G1298=10,1,IF($G1298=15,1,IF($G1298=20,1,(1-(($E1298-50)*0.005)))))</f>
        <v>302.61675876046246</v>
      </c>
      <c r="AL1298" s="7">
        <f t="shared" si="1813"/>
        <v>324.05983479376272</v>
      </c>
      <c r="AM1298" s="7">
        <f t="shared" si="1813"/>
        <v>450.84</v>
      </c>
      <c r="AN1298">
        <v>1</v>
      </c>
      <c r="AO1298">
        <v>1</v>
      </c>
      <c r="AP1298">
        <v>1</v>
      </c>
      <c r="AQ1298">
        <f t="shared" si="1734"/>
        <v>341</v>
      </c>
      <c r="AR1298">
        <f t="shared" si="1734"/>
        <v>365</v>
      </c>
      <c r="AS1298">
        <f t="shared" si="1789"/>
        <v>508</v>
      </c>
      <c r="AT1298">
        <f t="shared" si="1807"/>
        <v>147</v>
      </c>
      <c r="AU1298">
        <f t="shared" si="1808"/>
        <v>157</v>
      </c>
      <c r="AV1298" s="8">
        <f t="shared" si="1809"/>
        <v>218</v>
      </c>
      <c r="AW1298" s="213">
        <f t="shared" si="1746"/>
        <v>0.11462442340612437</v>
      </c>
      <c r="AX1298" s="213">
        <f t="shared" si="1747"/>
        <v>0.1304045922070263</v>
      </c>
      <c r="AY1298" s="213">
        <f t="shared" si="1748"/>
        <v>0.24827687927600758</v>
      </c>
      <c r="AZ1298" s="119">
        <f t="shared" si="1762"/>
        <v>0.9</v>
      </c>
      <c r="BA1298" s="1">
        <v>8.6999999999999993</v>
      </c>
      <c r="BB1298">
        <v>9.8000000000000007</v>
      </c>
      <c r="BC1298">
        <v>14.3</v>
      </c>
      <c r="BE1298">
        <v>2544</v>
      </c>
      <c r="BG1298" s="123">
        <f t="shared" si="1735"/>
        <v>0.8</v>
      </c>
      <c r="BJ1298">
        <v>0</v>
      </c>
      <c r="BK1298">
        <v>10.6</v>
      </c>
      <c r="BL1298">
        <v>12.5</v>
      </c>
      <c r="BM1298">
        <v>21.85</v>
      </c>
      <c r="BO1298">
        <f t="shared" si="1786"/>
        <v>1</v>
      </c>
      <c r="BP1298">
        <f t="shared" si="1786"/>
        <v>1</v>
      </c>
      <c r="BQ1298">
        <f t="shared" si="1786"/>
        <v>1</v>
      </c>
      <c r="BR1298">
        <f t="shared" si="1736"/>
        <v>341</v>
      </c>
      <c r="BS1298">
        <f t="shared" si="1749"/>
        <v>365</v>
      </c>
      <c r="BT1298">
        <f t="shared" si="1750"/>
        <v>508</v>
      </c>
      <c r="BV1298">
        <f t="shared" si="1737"/>
        <v>0</v>
      </c>
      <c r="BW1298">
        <f t="shared" si="1738"/>
        <v>0</v>
      </c>
      <c r="BX1298">
        <f t="shared" si="1739"/>
        <v>0</v>
      </c>
      <c r="BY1298">
        <f t="shared" si="1774"/>
        <v>1</v>
      </c>
    </row>
    <row r="1299" spans="1:77" x14ac:dyDescent="0.25">
      <c r="A1299" t="str">
        <f t="shared" si="1740"/>
        <v>39016</v>
      </c>
      <c r="D1299">
        <v>3</v>
      </c>
      <c r="E1299">
        <v>90</v>
      </c>
      <c r="F1299">
        <v>40.5</v>
      </c>
      <c r="G1299">
        <v>16</v>
      </c>
      <c r="H1299">
        <v>16.5</v>
      </c>
      <c r="I1299">
        <v>0</v>
      </c>
      <c r="J1299">
        <v>26</v>
      </c>
      <c r="K1299">
        <v>30</v>
      </c>
      <c r="L1299">
        <v>44.8</v>
      </c>
      <c r="M1299" s="115">
        <f t="shared" si="1724"/>
        <v>2118.2000000000003</v>
      </c>
      <c r="N1299" s="7">
        <v>3241.8333772189817</v>
      </c>
      <c r="O1299" s="7">
        <v>3471.5459677567114</v>
      </c>
      <c r="P1299" s="7">
        <v>4829.7</v>
      </c>
      <c r="Q1299" s="121" t="s">
        <v>392</v>
      </c>
      <c r="R1299">
        <v>1</v>
      </c>
      <c r="S1299">
        <v>1</v>
      </c>
      <c r="T1299">
        <v>1</v>
      </c>
      <c r="U1299" t="e">
        <f t="shared" si="1725"/>
        <v>#VALUE!</v>
      </c>
      <c r="V1299">
        <f t="shared" si="1726"/>
        <v>1784</v>
      </c>
      <c r="W1299">
        <f t="shared" si="1727"/>
        <v>1911</v>
      </c>
      <c r="X1299">
        <f t="shared" si="1728"/>
        <v>2658</v>
      </c>
      <c r="Y1299" t="e">
        <f t="shared" si="1802"/>
        <v>#VALUE!</v>
      </c>
      <c r="Z1299">
        <f t="shared" si="1803"/>
        <v>307</v>
      </c>
      <c r="AA1299">
        <f t="shared" si="1804"/>
        <v>329</v>
      </c>
      <c r="AB1299" s="8">
        <f t="shared" si="1805"/>
        <v>457</v>
      </c>
      <c r="AC1299" s="213" t="e">
        <f t="shared" si="1741"/>
        <v>#VALUE!</v>
      </c>
      <c r="AD1299" s="213">
        <f t="shared" si="1742"/>
        <v>1.4062056587885963</v>
      </c>
      <c r="AE1299" s="213">
        <f t="shared" si="1743"/>
        <v>1.6123654614880285</v>
      </c>
      <c r="AF1299" s="213">
        <f t="shared" si="1744"/>
        <v>3.0884532009421797</v>
      </c>
      <c r="AG1299" s="167">
        <f t="shared" si="1729"/>
        <v>2.0829999999999999E-4</v>
      </c>
      <c r="AH1299" s="167">
        <f t="shared" si="1730"/>
        <v>1.724</v>
      </c>
      <c r="AI1299" s="167">
        <f t="shared" si="1731"/>
        <v>4</v>
      </c>
      <c r="AJ1299" s="167">
        <f t="shared" si="1732"/>
        <v>1.392796E-3</v>
      </c>
      <c r="AK1299" s="115">
        <f t="shared" ref="AK1299:AM1299" si="1814">AK907*IF($G1299=10,1,IF($G1299=15,1,IF($G1299=20,1,(1-(($E1299-50)*0.005)))))</f>
        <v>396.8</v>
      </c>
      <c r="AL1299" s="7">
        <f t="shared" si="1814"/>
        <v>425.6</v>
      </c>
      <c r="AM1299" s="7">
        <f t="shared" si="1814"/>
        <v>592</v>
      </c>
      <c r="AN1299">
        <v>1</v>
      </c>
      <c r="AO1299">
        <v>1</v>
      </c>
      <c r="AP1299">
        <v>1</v>
      </c>
      <c r="AQ1299">
        <f t="shared" si="1734"/>
        <v>447</v>
      </c>
      <c r="AR1299">
        <f t="shared" si="1734"/>
        <v>479</v>
      </c>
      <c r="AS1299">
        <f t="shared" si="1789"/>
        <v>667</v>
      </c>
      <c r="AT1299">
        <f t="shared" si="1807"/>
        <v>192</v>
      </c>
      <c r="AU1299">
        <f t="shared" si="1808"/>
        <v>206</v>
      </c>
      <c r="AV1299" s="8">
        <f t="shared" si="1809"/>
        <v>287</v>
      </c>
      <c r="AW1299" s="213">
        <f t="shared" si="1746"/>
        <v>0.55649375912908261</v>
      </c>
      <c r="AX1299" s="213">
        <f t="shared" si="1747"/>
        <v>0.63942704373622428</v>
      </c>
      <c r="AY1299" s="213">
        <f t="shared" si="1748"/>
        <v>1.2309189954548045</v>
      </c>
      <c r="AZ1299" s="119">
        <f t="shared" si="1762"/>
        <v>1.8</v>
      </c>
      <c r="BA1299" s="1">
        <v>8.6999999999999993</v>
      </c>
      <c r="BB1299">
        <v>9.8000000000000007</v>
      </c>
      <c r="BC1299">
        <v>14.3</v>
      </c>
      <c r="BE1299">
        <v>3115</v>
      </c>
      <c r="BG1299" s="123">
        <f t="shared" si="1735"/>
        <v>0.68</v>
      </c>
      <c r="BJ1299">
        <v>0</v>
      </c>
      <c r="BK1299">
        <v>10.6</v>
      </c>
      <c r="BL1299">
        <v>12.5</v>
      </c>
      <c r="BM1299">
        <v>21.85</v>
      </c>
      <c r="BO1299">
        <f t="shared" si="1786"/>
        <v>1</v>
      </c>
      <c r="BP1299">
        <f t="shared" si="1786"/>
        <v>1</v>
      </c>
      <c r="BQ1299">
        <f t="shared" si="1786"/>
        <v>1</v>
      </c>
      <c r="BR1299">
        <f t="shared" si="1736"/>
        <v>447</v>
      </c>
      <c r="BS1299">
        <f t="shared" si="1749"/>
        <v>479</v>
      </c>
      <c r="BT1299">
        <f t="shared" si="1750"/>
        <v>667</v>
      </c>
      <c r="BV1299">
        <f t="shared" si="1737"/>
        <v>0</v>
      </c>
      <c r="BW1299">
        <f t="shared" si="1738"/>
        <v>0</v>
      </c>
      <c r="BX1299">
        <f t="shared" si="1739"/>
        <v>0</v>
      </c>
      <c r="BY1299">
        <f t="shared" si="1774"/>
        <v>1</v>
      </c>
    </row>
    <row r="1300" spans="1:77" x14ac:dyDescent="0.25">
      <c r="A1300" t="str">
        <f t="shared" si="1740"/>
        <v>39020</v>
      </c>
      <c r="D1300">
        <v>3</v>
      </c>
      <c r="E1300">
        <v>90</v>
      </c>
      <c r="F1300">
        <v>40.5</v>
      </c>
      <c r="G1300">
        <v>20</v>
      </c>
      <c r="H1300">
        <v>21.5</v>
      </c>
      <c r="I1300">
        <v>0</v>
      </c>
      <c r="J1300">
        <v>26</v>
      </c>
      <c r="K1300">
        <v>30</v>
      </c>
      <c r="L1300">
        <v>44.8</v>
      </c>
      <c r="M1300" s="115">
        <f t="shared" si="1724"/>
        <v>2838.4</v>
      </c>
      <c r="N1300" s="7">
        <v>3079.6829926739365</v>
      </c>
      <c r="O1300" s="7">
        <v>3327.0647594078355</v>
      </c>
      <c r="P1300" s="7">
        <v>4143.24</v>
      </c>
      <c r="Q1300" s="121" t="s">
        <v>392</v>
      </c>
      <c r="R1300">
        <v>1</v>
      </c>
      <c r="S1300">
        <v>1</v>
      </c>
      <c r="T1300">
        <v>1</v>
      </c>
      <c r="U1300" t="e">
        <f t="shared" si="1725"/>
        <v>#VALUE!</v>
      </c>
      <c r="V1300">
        <f t="shared" si="1726"/>
        <v>1695</v>
      </c>
      <c r="W1300">
        <f t="shared" si="1727"/>
        <v>1831</v>
      </c>
      <c r="X1300">
        <f t="shared" si="1728"/>
        <v>2280</v>
      </c>
      <c r="Y1300" t="e">
        <f t="shared" si="1802"/>
        <v>#VALUE!</v>
      </c>
      <c r="Z1300">
        <f t="shared" si="1803"/>
        <v>292</v>
      </c>
      <c r="AA1300">
        <f t="shared" si="1804"/>
        <v>315</v>
      </c>
      <c r="AB1300" s="8">
        <f t="shared" si="1805"/>
        <v>392</v>
      </c>
      <c r="AC1300" s="213" t="e">
        <f t="shared" si="1741"/>
        <v>#VALUE!</v>
      </c>
      <c r="AD1300" s="213">
        <f t="shared" si="1742"/>
        <v>0.34793977097248574</v>
      </c>
      <c r="AE1300" s="213">
        <f t="shared" si="1743"/>
        <v>0.40410361069103717</v>
      </c>
      <c r="AF1300" s="213">
        <f t="shared" si="1744"/>
        <v>0.62234995452452124</v>
      </c>
      <c r="AG1300" s="167">
        <f t="shared" si="1729"/>
        <v>1.2760000000000001E-4</v>
      </c>
      <c r="AH1300" s="167">
        <f t="shared" si="1730"/>
        <v>1.7219</v>
      </c>
      <c r="AI1300" s="167">
        <f t="shared" si="1731"/>
        <v>2</v>
      </c>
      <c r="AJ1300" s="167">
        <f t="shared" si="1732"/>
        <v>3.76611E-4</v>
      </c>
      <c r="AK1300" s="115">
        <f t="shared" ref="AK1300:AM1300" si="1815">AK908*IF($G1300=10,1,IF($G1300=15,1,IF($G1300=20,1,(1-(($E1300-50)*0.005)))))</f>
        <v>380.60090160569081</v>
      </c>
      <c r="AL1300" s="7">
        <f t="shared" si="1815"/>
        <v>411.17343900116532</v>
      </c>
      <c r="AM1300" s="7">
        <f t="shared" si="1815"/>
        <v>512.04</v>
      </c>
      <c r="AN1300">
        <v>1</v>
      </c>
      <c r="AO1300">
        <v>1</v>
      </c>
      <c r="AP1300">
        <v>1</v>
      </c>
      <c r="AQ1300">
        <f t="shared" si="1734"/>
        <v>429</v>
      </c>
      <c r="AR1300">
        <f t="shared" si="1734"/>
        <v>463</v>
      </c>
      <c r="AS1300">
        <f t="shared" si="1789"/>
        <v>577</v>
      </c>
      <c r="AT1300">
        <f t="shared" si="1807"/>
        <v>184</v>
      </c>
      <c r="AU1300">
        <f t="shared" si="1808"/>
        <v>199</v>
      </c>
      <c r="AV1300" s="8">
        <f t="shared" si="1809"/>
        <v>248</v>
      </c>
      <c r="AW1300" s="213">
        <f t="shared" si="1746"/>
        <v>0.13996661335677618</v>
      </c>
      <c r="AX1300" s="213">
        <f t="shared" si="1747"/>
        <v>0.1633389072103579</v>
      </c>
      <c r="AY1300" s="213">
        <f t="shared" si="1748"/>
        <v>0.25209596871695455</v>
      </c>
      <c r="AZ1300" s="119">
        <f t="shared" si="1762"/>
        <v>1.2</v>
      </c>
      <c r="BA1300" s="1">
        <v>8.6999999999999993</v>
      </c>
      <c r="BB1300">
        <v>9.8000000000000007</v>
      </c>
      <c r="BC1300">
        <v>14.3</v>
      </c>
      <c r="BE1300">
        <v>3548</v>
      </c>
      <c r="BG1300" s="123">
        <f t="shared" si="1735"/>
        <v>0.8</v>
      </c>
      <c r="BJ1300">
        <v>0</v>
      </c>
      <c r="BK1300">
        <v>10.6</v>
      </c>
      <c r="BL1300">
        <v>12.5</v>
      </c>
      <c r="BM1300">
        <v>21.85</v>
      </c>
      <c r="BO1300">
        <f t="shared" si="1786"/>
        <v>1</v>
      </c>
      <c r="BP1300">
        <f t="shared" si="1786"/>
        <v>1</v>
      </c>
      <c r="BQ1300">
        <f t="shared" si="1786"/>
        <v>1</v>
      </c>
      <c r="BR1300">
        <f t="shared" si="1736"/>
        <v>429</v>
      </c>
      <c r="BS1300">
        <f t="shared" si="1749"/>
        <v>463</v>
      </c>
      <c r="BT1300">
        <f t="shared" si="1750"/>
        <v>577</v>
      </c>
      <c r="BV1300">
        <f t="shared" si="1737"/>
        <v>0</v>
      </c>
      <c r="BW1300">
        <f t="shared" si="1738"/>
        <v>0</v>
      </c>
      <c r="BX1300">
        <f t="shared" si="1739"/>
        <v>0</v>
      </c>
      <c r="BY1300">
        <f t="shared" si="1774"/>
        <v>1</v>
      </c>
    </row>
    <row r="1301" spans="1:77" x14ac:dyDescent="0.25">
      <c r="A1301" t="str">
        <f t="shared" si="1740"/>
        <v>39021</v>
      </c>
      <c r="D1301">
        <v>3</v>
      </c>
      <c r="E1301">
        <v>90</v>
      </c>
      <c r="F1301">
        <v>40.5</v>
      </c>
      <c r="G1301">
        <v>21</v>
      </c>
      <c r="H1301">
        <v>21.5</v>
      </c>
      <c r="I1301">
        <v>0</v>
      </c>
      <c r="J1301">
        <v>26</v>
      </c>
      <c r="K1301">
        <v>30</v>
      </c>
      <c r="L1301">
        <v>44.8</v>
      </c>
      <c r="M1301" s="115">
        <f t="shared" si="1724"/>
        <v>3619.2000000000003</v>
      </c>
      <c r="N1301" s="7">
        <v>4175.015825613802</v>
      </c>
      <c r="O1301" s="7">
        <v>4470.8526528786542</v>
      </c>
      <c r="P1301" s="7">
        <v>6219.96</v>
      </c>
      <c r="Q1301" s="121" t="s">
        <v>392</v>
      </c>
      <c r="R1301">
        <v>1</v>
      </c>
      <c r="S1301">
        <v>1</v>
      </c>
      <c r="T1301">
        <v>1</v>
      </c>
      <c r="U1301" t="e">
        <f t="shared" si="1725"/>
        <v>#VALUE!</v>
      </c>
      <c r="V1301">
        <f t="shared" si="1726"/>
        <v>2298</v>
      </c>
      <c r="W1301">
        <f t="shared" si="1727"/>
        <v>2460</v>
      </c>
      <c r="X1301">
        <f t="shared" si="1728"/>
        <v>3423</v>
      </c>
      <c r="Y1301" t="e">
        <f t="shared" si="1802"/>
        <v>#VALUE!</v>
      </c>
      <c r="Z1301">
        <f t="shared" si="1803"/>
        <v>395</v>
      </c>
      <c r="AA1301">
        <f t="shared" si="1804"/>
        <v>423</v>
      </c>
      <c r="AB1301" s="8">
        <f t="shared" si="1805"/>
        <v>589</v>
      </c>
      <c r="AC1301" s="213" t="e">
        <f t="shared" si="1741"/>
        <v>#VALUE!</v>
      </c>
      <c r="AD1301" s="213">
        <f t="shared" si="1742"/>
        <v>0.89811302076089561</v>
      </c>
      <c r="AE1301" s="213">
        <f t="shared" si="1743"/>
        <v>1.027532825118205</v>
      </c>
      <c r="AF1301" s="213">
        <f t="shared" si="1744"/>
        <v>1.9707912137070838</v>
      </c>
      <c r="AG1301" s="167">
        <f t="shared" si="1729"/>
        <v>1.2760000000000001E-4</v>
      </c>
      <c r="AH1301" s="167">
        <f t="shared" si="1730"/>
        <v>1.7219</v>
      </c>
      <c r="AI1301" s="167">
        <f t="shared" si="1731"/>
        <v>4</v>
      </c>
      <c r="AJ1301" s="167">
        <f t="shared" si="1732"/>
        <v>5.1420100000000005E-4</v>
      </c>
      <c r="AK1301" s="115">
        <f t="shared" ref="AK1301:AM1301" si="1816">AK909*IF($G1301=10,1,IF($G1301=15,1,IF($G1301=20,1,(1-(($E1301-50)*0.005)))))</f>
        <v>433.24860846973007</v>
      </c>
      <c r="AL1301" s="7">
        <f t="shared" si="1816"/>
        <v>463.94810736989388</v>
      </c>
      <c r="AM1301" s="7">
        <f t="shared" si="1816"/>
        <v>645.45600000000013</v>
      </c>
      <c r="AN1301">
        <v>1</v>
      </c>
      <c r="AO1301">
        <v>1</v>
      </c>
      <c r="AP1301">
        <v>1</v>
      </c>
      <c r="AQ1301">
        <f t="shared" si="1734"/>
        <v>488</v>
      </c>
      <c r="AR1301">
        <f t="shared" si="1734"/>
        <v>522</v>
      </c>
      <c r="AS1301">
        <f t="shared" si="1789"/>
        <v>727</v>
      </c>
      <c r="AT1301">
        <f t="shared" si="1807"/>
        <v>210</v>
      </c>
      <c r="AU1301">
        <f t="shared" si="1808"/>
        <v>224</v>
      </c>
      <c r="AV1301" s="8">
        <f t="shared" si="1809"/>
        <v>313</v>
      </c>
      <c r="AW1301" s="213">
        <f t="shared" si="1746"/>
        <v>0.25992275210507992</v>
      </c>
      <c r="AX1301" s="213">
        <f t="shared" si="1747"/>
        <v>0.29497142038136065</v>
      </c>
      <c r="AY1301" s="213">
        <f t="shared" si="1748"/>
        <v>0.56862633341224789</v>
      </c>
      <c r="AZ1301" s="119">
        <f t="shared" si="1762"/>
        <v>2.4</v>
      </c>
      <c r="BA1301" s="1">
        <v>8.6999999999999993</v>
      </c>
      <c r="BB1301">
        <v>9.8000000000000007</v>
      </c>
      <c r="BC1301">
        <v>14.3</v>
      </c>
      <c r="BE1301">
        <v>4524</v>
      </c>
      <c r="BG1301" s="123">
        <f t="shared" si="1735"/>
        <v>0.8</v>
      </c>
      <c r="BJ1301">
        <v>0</v>
      </c>
      <c r="BK1301">
        <v>10.6</v>
      </c>
      <c r="BL1301">
        <v>12.5</v>
      </c>
      <c r="BM1301">
        <v>21.85</v>
      </c>
      <c r="BO1301">
        <f t="shared" si="1786"/>
        <v>1</v>
      </c>
      <c r="BP1301">
        <f t="shared" si="1786"/>
        <v>1</v>
      </c>
      <c r="BQ1301">
        <f t="shared" si="1786"/>
        <v>1</v>
      </c>
      <c r="BR1301">
        <f t="shared" si="1736"/>
        <v>488</v>
      </c>
      <c r="BS1301">
        <f t="shared" si="1749"/>
        <v>522</v>
      </c>
      <c r="BT1301">
        <f t="shared" si="1750"/>
        <v>727</v>
      </c>
      <c r="BV1301">
        <f t="shared" si="1737"/>
        <v>0</v>
      </c>
      <c r="BW1301">
        <f t="shared" si="1738"/>
        <v>0</v>
      </c>
      <c r="BX1301">
        <f t="shared" si="1739"/>
        <v>0</v>
      </c>
      <c r="BY1301">
        <f t="shared" si="1774"/>
        <v>1</v>
      </c>
    </row>
    <row r="1302" spans="1:77" x14ac:dyDescent="0.25">
      <c r="A1302" t="str">
        <f t="shared" si="1740"/>
        <v>39010</v>
      </c>
      <c r="D1302">
        <v>3</v>
      </c>
      <c r="E1302">
        <v>90</v>
      </c>
      <c r="F1302">
        <v>40.5</v>
      </c>
      <c r="G1302">
        <v>10</v>
      </c>
      <c r="H1302">
        <v>11.5</v>
      </c>
      <c r="I1302">
        <v>0</v>
      </c>
      <c r="J1302">
        <v>26</v>
      </c>
      <c r="K1302">
        <v>30</v>
      </c>
      <c r="L1302">
        <v>44.8</v>
      </c>
      <c r="M1302" s="115">
        <f t="shared" si="1724"/>
        <v>1725.3</v>
      </c>
      <c r="N1302" s="7">
        <v>2267.7915432376717</v>
      </c>
      <c r="O1302" s="7">
        <v>2456.1428225151312</v>
      </c>
      <c r="P1302" s="7">
        <v>3097.58</v>
      </c>
      <c r="Q1302" s="121" t="s">
        <v>392</v>
      </c>
      <c r="R1302">
        <v>1</v>
      </c>
      <c r="S1302">
        <v>1</v>
      </c>
      <c r="T1302">
        <v>1</v>
      </c>
      <c r="U1302" t="e">
        <f t="shared" si="1725"/>
        <v>#VALUE!</v>
      </c>
      <c r="V1302">
        <f t="shared" si="1726"/>
        <v>1248</v>
      </c>
      <c r="W1302">
        <f t="shared" si="1727"/>
        <v>1352</v>
      </c>
      <c r="X1302">
        <f t="shared" si="1728"/>
        <v>1705</v>
      </c>
      <c r="Y1302" t="e">
        <f t="shared" si="1802"/>
        <v>#VALUE!</v>
      </c>
      <c r="Z1302">
        <f t="shared" si="1803"/>
        <v>215</v>
      </c>
      <c r="AA1302">
        <f t="shared" si="1804"/>
        <v>233</v>
      </c>
      <c r="AB1302" s="8">
        <f t="shared" si="1805"/>
        <v>293</v>
      </c>
      <c r="AC1302" s="213" t="e">
        <f t="shared" si="1741"/>
        <v>#VALUE!</v>
      </c>
      <c r="AD1302" s="213">
        <f t="shared" si="1742"/>
        <v>0.23176922631501234</v>
      </c>
      <c r="AE1302" s="213">
        <f t="shared" si="1743"/>
        <v>0.27058101315746547</v>
      </c>
      <c r="AF1302" s="213">
        <f t="shared" si="1744"/>
        <v>0.42086822602648655</v>
      </c>
      <c r="AG1302" s="167">
        <f t="shared" si="1729"/>
        <v>3.969E-4</v>
      </c>
      <c r="AH1302" s="167">
        <f t="shared" si="1730"/>
        <v>1.7345999999999999</v>
      </c>
      <c r="AI1302" s="167">
        <f t="shared" si="1731"/>
        <v>2</v>
      </c>
      <c r="AJ1302" s="167">
        <f t="shared" si="1732"/>
        <v>3.6734700000000002E-4</v>
      </c>
      <c r="AK1302" s="115">
        <f t="shared" ref="AK1302:AM1302" si="1817">AK910*IF($G1302=10,1,IF($G1302=15,1,IF($G1302=20,1,(1-(($E1302-50)*0.005)))))</f>
        <v>314.40040300104783</v>
      </c>
      <c r="AL1302" s="7">
        <f t="shared" si="1817"/>
        <v>340.51290804463417</v>
      </c>
      <c r="AM1302" s="7">
        <f t="shared" si="1817"/>
        <v>429.44</v>
      </c>
      <c r="AN1302">
        <v>1</v>
      </c>
      <c r="AO1302">
        <v>1</v>
      </c>
      <c r="AP1302">
        <v>1</v>
      </c>
      <c r="AQ1302">
        <f t="shared" si="1734"/>
        <v>354</v>
      </c>
      <c r="AR1302">
        <f t="shared" si="1734"/>
        <v>383</v>
      </c>
      <c r="AS1302">
        <f t="shared" si="1789"/>
        <v>484</v>
      </c>
      <c r="AT1302">
        <f t="shared" si="1807"/>
        <v>152</v>
      </c>
      <c r="AU1302">
        <f t="shared" si="1808"/>
        <v>165</v>
      </c>
      <c r="AV1302" s="8">
        <f t="shared" si="1809"/>
        <v>208</v>
      </c>
      <c r="AW1302" s="213">
        <f t="shared" si="1746"/>
        <v>0.11899105482338809</v>
      </c>
      <c r="AX1302" s="213">
        <f t="shared" si="1747"/>
        <v>0.13930588589395618</v>
      </c>
      <c r="AY1302" s="213">
        <f t="shared" si="1748"/>
        <v>0.21746271087365113</v>
      </c>
      <c r="AZ1302" s="119">
        <f t="shared" si="1762"/>
        <v>0.6</v>
      </c>
      <c r="BA1302" s="1">
        <v>10.1</v>
      </c>
      <c r="BB1302">
        <v>11.2</v>
      </c>
      <c r="BC1302">
        <v>17.5</v>
      </c>
      <c r="BE1302">
        <v>1917</v>
      </c>
      <c r="BG1302" s="123">
        <f t="shared" si="1735"/>
        <v>0.9</v>
      </c>
      <c r="BJ1302">
        <v>0</v>
      </c>
      <c r="BK1302">
        <v>11.5</v>
      </c>
      <c r="BL1302">
        <v>13.3</v>
      </c>
      <c r="BM1302">
        <v>21.85</v>
      </c>
      <c r="BO1302">
        <f t="shared" si="1786"/>
        <v>1</v>
      </c>
      <c r="BP1302">
        <f t="shared" si="1786"/>
        <v>1</v>
      </c>
      <c r="BQ1302">
        <f t="shared" si="1786"/>
        <v>1</v>
      </c>
      <c r="BR1302">
        <f t="shared" si="1736"/>
        <v>354</v>
      </c>
      <c r="BS1302">
        <f t="shared" si="1749"/>
        <v>383</v>
      </c>
      <c r="BT1302">
        <f t="shared" si="1750"/>
        <v>484</v>
      </c>
      <c r="BV1302">
        <f t="shared" si="1737"/>
        <v>0</v>
      </c>
      <c r="BW1302">
        <f t="shared" si="1738"/>
        <v>0</v>
      </c>
      <c r="BX1302">
        <f t="shared" si="1739"/>
        <v>0</v>
      </c>
      <c r="BY1302">
        <f t="shared" si="1774"/>
        <v>1</v>
      </c>
    </row>
    <row r="1303" spans="1:77" x14ac:dyDescent="0.25">
      <c r="A1303" t="str">
        <f t="shared" si="1740"/>
        <v>39011</v>
      </c>
      <c r="D1303">
        <v>3</v>
      </c>
      <c r="E1303">
        <v>90</v>
      </c>
      <c r="F1303">
        <v>40.5</v>
      </c>
      <c r="G1303">
        <v>11</v>
      </c>
      <c r="H1303">
        <v>11.5</v>
      </c>
      <c r="I1303">
        <v>0</v>
      </c>
      <c r="J1303">
        <v>26</v>
      </c>
      <c r="K1303">
        <v>30</v>
      </c>
      <c r="L1303">
        <v>44.8</v>
      </c>
      <c r="M1303" s="115">
        <f t="shared" si="1724"/>
        <v>1673.48</v>
      </c>
      <c r="N1303" s="7">
        <v>3077.015307780141</v>
      </c>
      <c r="O1303" s="7">
        <v>3332.5766142436496</v>
      </c>
      <c r="P1303" s="7">
        <v>4202.8999999999996</v>
      </c>
      <c r="Q1303" s="121" t="s">
        <v>392</v>
      </c>
      <c r="R1303">
        <v>1</v>
      </c>
      <c r="S1303">
        <v>1</v>
      </c>
      <c r="T1303">
        <v>1</v>
      </c>
      <c r="U1303" t="e">
        <f t="shared" si="1725"/>
        <v>#VALUE!</v>
      </c>
      <c r="V1303">
        <f t="shared" si="1726"/>
        <v>1693</v>
      </c>
      <c r="W1303">
        <f t="shared" si="1727"/>
        <v>1834</v>
      </c>
      <c r="X1303">
        <f t="shared" si="1728"/>
        <v>2313</v>
      </c>
      <c r="Y1303" t="e">
        <f t="shared" si="1802"/>
        <v>#VALUE!</v>
      </c>
      <c r="Z1303">
        <f t="shared" si="1803"/>
        <v>291</v>
      </c>
      <c r="AA1303">
        <f t="shared" si="1804"/>
        <v>315</v>
      </c>
      <c r="AB1303" s="8">
        <f t="shared" si="1805"/>
        <v>398</v>
      </c>
      <c r="AC1303" s="213" t="e">
        <f t="shared" si="1741"/>
        <v>#VALUE!</v>
      </c>
      <c r="AD1303" s="213">
        <f t="shared" si="1742"/>
        <v>0.69756899241461967</v>
      </c>
      <c r="AE1303" s="213">
        <f t="shared" si="1743"/>
        <v>0.81198750614430193</v>
      </c>
      <c r="AF1303" s="213">
        <f t="shared" si="1744"/>
        <v>1.2719061916021783</v>
      </c>
      <c r="AG1303" s="167">
        <f t="shared" si="1729"/>
        <v>3.969E-4</v>
      </c>
      <c r="AH1303" s="167">
        <f t="shared" si="1730"/>
        <v>1.7345999999999999</v>
      </c>
      <c r="AI1303" s="167">
        <f t="shared" si="1731"/>
        <v>4</v>
      </c>
      <c r="AJ1303" s="167">
        <f t="shared" si="1732"/>
        <v>5.7428799999999995E-4</v>
      </c>
      <c r="AK1303" s="115">
        <f t="shared" ref="AK1303:AM1303" si="1818">AK911*IF($G1303=10,1,IF($G1303=15,1,IF($G1303=20,1,(1-(($E1303-50)*0.005)))))</f>
        <v>412</v>
      </c>
      <c r="AL1303" s="7">
        <f t="shared" si="1818"/>
        <v>446.40000000000003</v>
      </c>
      <c r="AM1303" s="7">
        <f t="shared" si="1818"/>
        <v>563.20000000000005</v>
      </c>
      <c r="AN1303">
        <v>1</v>
      </c>
      <c r="AO1303">
        <v>1</v>
      </c>
      <c r="AP1303">
        <v>1</v>
      </c>
      <c r="AQ1303">
        <f t="shared" si="1734"/>
        <v>464</v>
      </c>
      <c r="AR1303">
        <f t="shared" si="1734"/>
        <v>503</v>
      </c>
      <c r="AS1303">
        <f t="shared" si="1789"/>
        <v>634</v>
      </c>
      <c r="AT1303">
        <f t="shared" si="1807"/>
        <v>200</v>
      </c>
      <c r="AU1303">
        <f t="shared" si="1808"/>
        <v>216</v>
      </c>
      <c r="AV1303" s="8">
        <f t="shared" si="1809"/>
        <v>273</v>
      </c>
      <c r="AW1303" s="213">
        <f t="shared" si="1746"/>
        <v>0.34042787446208561</v>
      </c>
      <c r="AX1303" s="213">
        <f t="shared" si="1747"/>
        <v>0.39435583507258853</v>
      </c>
      <c r="AY1303" s="213">
        <f t="shared" si="1748"/>
        <v>0.6172647284401851</v>
      </c>
      <c r="AZ1303" s="119">
        <f t="shared" si="1762"/>
        <v>1.2</v>
      </c>
      <c r="BA1303" s="1">
        <v>10.1</v>
      </c>
      <c r="BB1303">
        <v>11.2</v>
      </c>
      <c r="BC1303">
        <v>17.5</v>
      </c>
      <c r="BE1303">
        <v>2461</v>
      </c>
      <c r="BG1303" s="123">
        <f t="shared" si="1735"/>
        <v>0.68</v>
      </c>
      <c r="BJ1303">
        <v>0</v>
      </c>
      <c r="BK1303">
        <v>11.5</v>
      </c>
      <c r="BL1303">
        <v>13.3</v>
      </c>
      <c r="BM1303">
        <v>21.85</v>
      </c>
      <c r="BO1303">
        <f t="shared" si="1786"/>
        <v>1</v>
      </c>
      <c r="BP1303">
        <f t="shared" si="1786"/>
        <v>1</v>
      </c>
      <c r="BQ1303">
        <f t="shared" si="1786"/>
        <v>1</v>
      </c>
      <c r="BR1303">
        <f t="shared" si="1736"/>
        <v>464</v>
      </c>
      <c r="BS1303">
        <f t="shared" si="1749"/>
        <v>503</v>
      </c>
      <c r="BT1303">
        <f t="shared" si="1750"/>
        <v>634</v>
      </c>
      <c r="BV1303">
        <f t="shared" si="1737"/>
        <v>0</v>
      </c>
      <c r="BW1303">
        <f t="shared" si="1738"/>
        <v>0</v>
      </c>
      <c r="BX1303">
        <f t="shared" si="1739"/>
        <v>0</v>
      </c>
      <c r="BY1303">
        <f t="shared" si="1774"/>
        <v>1</v>
      </c>
    </row>
    <row r="1304" spans="1:77" x14ac:dyDescent="0.25">
      <c r="A1304" t="str">
        <f t="shared" si="1740"/>
        <v>39015</v>
      </c>
      <c r="D1304">
        <v>3</v>
      </c>
      <c r="E1304">
        <v>90</v>
      </c>
      <c r="F1304">
        <v>40.5</v>
      </c>
      <c r="G1304">
        <v>15</v>
      </c>
      <c r="H1304">
        <v>16.5</v>
      </c>
      <c r="I1304">
        <v>0</v>
      </c>
      <c r="J1304">
        <v>26</v>
      </c>
      <c r="K1304">
        <v>30</v>
      </c>
      <c r="L1304">
        <v>45.4</v>
      </c>
      <c r="M1304" s="115">
        <f t="shared" si="1724"/>
        <v>2374.4</v>
      </c>
      <c r="N1304" s="7">
        <v>2628.9846104428207</v>
      </c>
      <c r="O1304" s="7">
        <v>2815.4584574952669</v>
      </c>
      <c r="P1304" s="7">
        <v>3950.36</v>
      </c>
      <c r="Q1304" s="121" t="s">
        <v>392</v>
      </c>
      <c r="R1304">
        <v>1</v>
      </c>
      <c r="S1304">
        <v>1</v>
      </c>
      <c r="T1304">
        <v>1</v>
      </c>
      <c r="U1304" t="e">
        <f t="shared" si="1725"/>
        <v>#VALUE!</v>
      </c>
      <c r="V1304">
        <f t="shared" si="1726"/>
        <v>1447</v>
      </c>
      <c r="W1304">
        <f t="shared" si="1727"/>
        <v>1549</v>
      </c>
      <c r="X1304">
        <f t="shared" si="1728"/>
        <v>2174</v>
      </c>
      <c r="Y1304" t="e">
        <f t="shared" si="1802"/>
        <v>#VALUE!</v>
      </c>
      <c r="Z1304">
        <f t="shared" si="1803"/>
        <v>249</v>
      </c>
      <c r="AA1304">
        <f t="shared" si="1804"/>
        <v>266</v>
      </c>
      <c r="AB1304" s="8">
        <f t="shared" si="1805"/>
        <v>374</v>
      </c>
      <c r="AC1304" s="213" t="e">
        <f t="shared" si="1741"/>
        <v>#VALUE!</v>
      </c>
      <c r="AD1304" s="213">
        <f t="shared" si="1742"/>
        <v>0.32234820952594395</v>
      </c>
      <c r="AE1304" s="213">
        <f t="shared" si="1743"/>
        <v>0.36700583053216923</v>
      </c>
      <c r="AF1304" s="213">
        <f t="shared" si="1744"/>
        <v>0.71722663324235214</v>
      </c>
      <c r="AG1304" s="167">
        <f t="shared" si="1729"/>
        <v>2.0829999999999999E-4</v>
      </c>
      <c r="AH1304" s="167">
        <f t="shared" si="1730"/>
        <v>1.724</v>
      </c>
      <c r="AI1304" s="167">
        <f t="shared" si="1731"/>
        <v>2</v>
      </c>
      <c r="AJ1304" s="167">
        <f t="shared" si="1732"/>
        <v>4.6182900000000003E-4</v>
      </c>
      <c r="AK1304" s="115">
        <f t="shared" ref="AK1304:AM1304" si="1819">AK912*IF($G1304=10,1,IF($G1304=15,1,IF($G1304=20,1,(1-(($E1304-50)*0.005)))))</f>
        <v>358.86695423586366</v>
      </c>
      <c r="AL1304" s="7">
        <f t="shared" si="1819"/>
        <v>384.32138301819265</v>
      </c>
      <c r="AM1304" s="7">
        <f t="shared" si="1819"/>
        <v>539.24</v>
      </c>
      <c r="AN1304">
        <v>1</v>
      </c>
      <c r="AO1304">
        <v>1</v>
      </c>
      <c r="AP1304">
        <v>1</v>
      </c>
      <c r="AQ1304">
        <f t="shared" si="1734"/>
        <v>404</v>
      </c>
      <c r="AR1304">
        <f t="shared" si="1734"/>
        <v>433</v>
      </c>
      <c r="AS1304">
        <f t="shared" si="1789"/>
        <v>607</v>
      </c>
      <c r="AT1304">
        <f t="shared" si="1807"/>
        <v>174</v>
      </c>
      <c r="AU1304">
        <f t="shared" si="1808"/>
        <v>186</v>
      </c>
      <c r="AV1304" s="8">
        <f t="shared" si="1809"/>
        <v>261</v>
      </c>
      <c r="AW1304" s="213">
        <f t="shared" si="1746"/>
        <v>0.15952644189185625</v>
      </c>
      <c r="AX1304" s="213">
        <f t="shared" si="1747"/>
        <v>0.18181992568732314</v>
      </c>
      <c r="AY1304" s="213">
        <f t="shared" si="1748"/>
        <v>0.35357473687603869</v>
      </c>
      <c r="AZ1304" s="119">
        <f t="shared" si="1762"/>
        <v>0.9</v>
      </c>
      <c r="BA1304" s="1">
        <v>9.6</v>
      </c>
      <c r="BB1304">
        <v>10.5</v>
      </c>
      <c r="BC1304">
        <v>16.100000000000001</v>
      </c>
      <c r="BE1304">
        <v>2968</v>
      </c>
      <c r="BG1304" s="123">
        <f t="shared" si="1735"/>
        <v>0.8</v>
      </c>
      <c r="BJ1304">
        <v>0</v>
      </c>
      <c r="BK1304">
        <v>10.4</v>
      </c>
      <c r="BL1304">
        <v>12.2</v>
      </c>
      <c r="BM1304">
        <v>21.85</v>
      </c>
      <c r="BO1304">
        <f t="shared" si="1786"/>
        <v>1</v>
      </c>
      <c r="BP1304">
        <f t="shared" si="1786"/>
        <v>1</v>
      </c>
      <c r="BQ1304">
        <f t="shared" si="1786"/>
        <v>1</v>
      </c>
      <c r="BR1304">
        <f t="shared" si="1736"/>
        <v>404</v>
      </c>
      <c r="BS1304">
        <f t="shared" si="1749"/>
        <v>433</v>
      </c>
      <c r="BT1304">
        <f t="shared" si="1750"/>
        <v>607</v>
      </c>
      <c r="BV1304">
        <f t="shared" si="1737"/>
        <v>0</v>
      </c>
      <c r="BW1304">
        <f t="shared" si="1738"/>
        <v>0</v>
      </c>
      <c r="BX1304">
        <f t="shared" si="1739"/>
        <v>0</v>
      </c>
      <c r="BY1304">
        <f t="shared" si="1774"/>
        <v>1</v>
      </c>
    </row>
    <row r="1305" spans="1:77" x14ac:dyDescent="0.25">
      <c r="A1305" t="str">
        <f t="shared" si="1740"/>
        <v>39016</v>
      </c>
      <c r="D1305">
        <v>3</v>
      </c>
      <c r="E1305">
        <v>90</v>
      </c>
      <c r="F1305">
        <v>40.5</v>
      </c>
      <c r="G1305">
        <v>16</v>
      </c>
      <c r="H1305">
        <v>16.5</v>
      </c>
      <c r="I1305">
        <v>0</v>
      </c>
      <c r="J1305">
        <v>26</v>
      </c>
      <c r="K1305">
        <v>30</v>
      </c>
      <c r="L1305">
        <v>45.4</v>
      </c>
      <c r="M1305" s="115">
        <f t="shared" si="1724"/>
        <v>2471.1200000000003</v>
      </c>
      <c r="N1305" s="7">
        <v>3844.4231409656436</v>
      </c>
      <c r="O1305" s="7">
        <v>4117.1080284867467</v>
      </c>
      <c r="P1305" s="7">
        <v>5776.7</v>
      </c>
      <c r="Q1305" s="121" t="s">
        <v>392</v>
      </c>
      <c r="R1305">
        <v>1</v>
      </c>
      <c r="S1305">
        <v>1</v>
      </c>
      <c r="T1305">
        <v>1</v>
      </c>
      <c r="U1305" t="e">
        <f t="shared" si="1725"/>
        <v>#VALUE!</v>
      </c>
      <c r="V1305">
        <f t="shared" si="1726"/>
        <v>2116</v>
      </c>
      <c r="W1305">
        <f t="shared" si="1727"/>
        <v>2266</v>
      </c>
      <c r="X1305">
        <f t="shared" si="1728"/>
        <v>3179</v>
      </c>
      <c r="Y1305" t="e">
        <f t="shared" si="1802"/>
        <v>#VALUE!</v>
      </c>
      <c r="Z1305">
        <f t="shared" si="1803"/>
        <v>364</v>
      </c>
      <c r="AA1305">
        <f t="shared" si="1804"/>
        <v>390</v>
      </c>
      <c r="AB1305" s="8">
        <f t="shared" si="1805"/>
        <v>547</v>
      </c>
      <c r="AC1305" s="213" t="e">
        <f t="shared" si="1741"/>
        <v>#VALUE!</v>
      </c>
      <c r="AD1305" s="213">
        <f t="shared" si="1742"/>
        <v>1.9691244328291821</v>
      </c>
      <c r="AE1305" s="213">
        <f t="shared" si="1743"/>
        <v>2.2569963344998922</v>
      </c>
      <c r="AF1305" s="213">
        <f t="shared" si="1744"/>
        <v>4.4082043590481295</v>
      </c>
      <c r="AG1305" s="167">
        <f t="shared" si="1729"/>
        <v>2.0829999999999999E-4</v>
      </c>
      <c r="AH1305" s="167">
        <f t="shared" si="1730"/>
        <v>1.724</v>
      </c>
      <c r="AI1305" s="167">
        <f t="shared" si="1731"/>
        <v>4</v>
      </c>
      <c r="AJ1305" s="167">
        <f t="shared" si="1732"/>
        <v>1.392796E-3</v>
      </c>
      <c r="AK1305" s="115">
        <f t="shared" ref="AK1305:AM1306" si="1820">AK913*IF($G1305=10,1,IF($G1305=15,1,IF($G1305=20,1,(1-(($E1305-50)*0.005)))))</f>
        <v>471.20000000000005</v>
      </c>
      <c r="AL1305" s="7">
        <f t="shared" si="1820"/>
        <v>504</v>
      </c>
      <c r="AM1305" s="7">
        <f t="shared" si="1820"/>
        <v>708</v>
      </c>
      <c r="AN1305">
        <v>1</v>
      </c>
      <c r="AO1305">
        <v>1</v>
      </c>
      <c r="AP1305">
        <v>1</v>
      </c>
      <c r="AQ1305">
        <f t="shared" si="1734"/>
        <v>531</v>
      </c>
      <c r="AR1305">
        <f t="shared" si="1734"/>
        <v>568</v>
      </c>
      <c r="AS1305">
        <f t="shared" si="1789"/>
        <v>797</v>
      </c>
      <c r="AT1305">
        <f t="shared" si="1807"/>
        <v>228</v>
      </c>
      <c r="AU1305">
        <f t="shared" si="1808"/>
        <v>244</v>
      </c>
      <c r="AV1305" s="8">
        <f t="shared" si="1809"/>
        <v>343</v>
      </c>
      <c r="AW1305" s="213">
        <f t="shared" si="1746"/>
        <v>0.78125997006630499</v>
      </c>
      <c r="AX1305" s="213">
        <f t="shared" si="1747"/>
        <v>0.8932348371519061</v>
      </c>
      <c r="AY1305" s="213">
        <f t="shared" si="1748"/>
        <v>1.7508304064415989</v>
      </c>
      <c r="AZ1305" s="119">
        <f t="shared" si="1762"/>
        <v>1.8</v>
      </c>
      <c r="BA1305" s="1">
        <v>9.6</v>
      </c>
      <c r="BB1305">
        <v>10.5</v>
      </c>
      <c r="BC1305">
        <v>16.100000000000001</v>
      </c>
      <c r="BE1305">
        <v>3634</v>
      </c>
      <c r="BG1305" s="123">
        <f t="shared" si="1735"/>
        <v>0.68</v>
      </c>
      <c r="BJ1305">
        <v>0</v>
      </c>
      <c r="BK1305">
        <v>10.4</v>
      </c>
      <c r="BL1305">
        <v>12.2</v>
      </c>
      <c r="BM1305">
        <v>21.85</v>
      </c>
      <c r="BO1305">
        <f t="shared" si="1786"/>
        <v>1</v>
      </c>
      <c r="BP1305">
        <f t="shared" si="1786"/>
        <v>1</v>
      </c>
      <c r="BQ1305">
        <f t="shared" si="1786"/>
        <v>1</v>
      </c>
      <c r="BR1305">
        <f t="shared" si="1736"/>
        <v>531</v>
      </c>
      <c r="BS1305">
        <f t="shared" si="1749"/>
        <v>568</v>
      </c>
      <c r="BT1305">
        <f t="shared" si="1750"/>
        <v>797</v>
      </c>
      <c r="BV1305">
        <f t="shared" si="1737"/>
        <v>0</v>
      </c>
      <c r="BW1305">
        <f t="shared" si="1738"/>
        <v>0</v>
      </c>
      <c r="BX1305">
        <f t="shared" si="1739"/>
        <v>0</v>
      </c>
      <c r="BY1305">
        <f t="shared" si="1774"/>
        <v>1</v>
      </c>
    </row>
    <row r="1306" spans="1:77" x14ac:dyDescent="0.25">
      <c r="A1306" t="str">
        <f t="shared" si="1740"/>
        <v>39020</v>
      </c>
      <c r="D1306">
        <v>3</v>
      </c>
      <c r="E1306">
        <v>90</v>
      </c>
      <c r="F1306">
        <v>40.5</v>
      </c>
      <c r="G1306">
        <v>20</v>
      </c>
      <c r="H1306">
        <v>21.5</v>
      </c>
      <c r="I1306">
        <v>0</v>
      </c>
      <c r="J1306">
        <v>26</v>
      </c>
      <c r="K1306">
        <v>30</v>
      </c>
      <c r="L1306">
        <v>45.4</v>
      </c>
      <c r="M1306" s="115">
        <f t="shared" si="1724"/>
        <v>3312</v>
      </c>
      <c r="N1306" s="7">
        <v>3628.1091959950468</v>
      </c>
      <c r="O1306" s="7">
        <v>3929.4415695377957</v>
      </c>
      <c r="P1306" s="7">
        <v>4955.6400000000003</v>
      </c>
      <c r="Q1306" s="121" t="s">
        <v>392</v>
      </c>
      <c r="R1306">
        <v>1</v>
      </c>
      <c r="S1306">
        <v>1</v>
      </c>
      <c r="T1306">
        <v>1</v>
      </c>
      <c r="U1306" t="e">
        <f t="shared" si="1725"/>
        <v>#VALUE!</v>
      </c>
      <c r="V1306">
        <f t="shared" si="1726"/>
        <v>1997</v>
      </c>
      <c r="W1306">
        <f t="shared" si="1727"/>
        <v>2163</v>
      </c>
      <c r="X1306">
        <f t="shared" si="1728"/>
        <v>2727</v>
      </c>
      <c r="Y1306" t="e">
        <f t="shared" si="1802"/>
        <v>#VALUE!</v>
      </c>
      <c r="Z1306">
        <f t="shared" si="1803"/>
        <v>343</v>
      </c>
      <c r="AA1306">
        <f t="shared" si="1804"/>
        <v>372</v>
      </c>
      <c r="AB1306" s="8">
        <f t="shared" si="1805"/>
        <v>469</v>
      </c>
      <c r="AC1306" s="213" t="e">
        <f t="shared" si="1741"/>
        <v>#VALUE!</v>
      </c>
      <c r="AD1306" s="213">
        <f t="shared" si="1742"/>
        <v>0.47808586274595782</v>
      </c>
      <c r="AE1306" s="213">
        <f t="shared" si="1743"/>
        <v>0.56119426653270543</v>
      </c>
      <c r="AF1306" s="213">
        <f t="shared" si="1744"/>
        <v>0.88701261900430928</v>
      </c>
      <c r="AG1306" s="167">
        <f t="shared" si="1729"/>
        <v>1.2760000000000001E-4</v>
      </c>
      <c r="AH1306" s="167">
        <f t="shared" si="1730"/>
        <v>1.7219</v>
      </c>
      <c r="AI1306" s="167">
        <f t="shared" si="1731"/>
        <v>2</v>
      </c>
      <c r="AJ1306" s="167">
        <f t="shared" si="1732"/>
        <v>3.76611E-4</v>
      </c>
      <c r="AK1306" s="115">
        <f t="shared" si="1820"/>
        <v>448.37784746172167</v>
      </c>
      <c r="AL1306" s="7">
        <f t="shared" si="1820"/>
        <v>485.61784045001809</v>
      </c>
      <c r="AM1306" s="7">
        <f t="shared" si="1820"/>
        <v>612.44000000000005</v>
      </c>
      <c r="AN1306">
        <v>1</v>
      </c>
      <c r="AO1306">
        <v>1</v>
      </c>
      <c r="AP1306">
        <v>1</v>
      </c>
      <c r="AQ1306">
        <f t="shared" si="1734"/>
        <v>505</v>
      </c>
      <c r="AR1306">
        <f t="shared" si="1734"/>
        <v>547</v>
      </c>
      <c r="AS1306">
        <f t="shared" si="1789"/>
        <v>690</v>
      </c>
      <c r="AT1306">
        <f t="shared" si="1807"/>
        <v>217</v>
      </c>
      <c r="AU1306">
        <f t="shared" si="1808"/>
        <v>235</v>
      </c>
      <c r="AV1306" s="8">
        <f t="shared" si="1809"/>
        <v>297</v>
      </c>
      <c r="AW1306" s="213">
        <f t="shared" si="1746"/>
        <v>0.19373795878521996</v>
      </c>
      <c r="AX1306" s="213">
        <f t="shared" si="1747"/>
        <v>0.22669924034141026</v>
      </c>
      <c r="AY1306" s="213">
        <f t="shared" si="1748"/>
        <v>0.35979550706194363</v>
      </c>
      <c r="AZ1306" s="119">
        <f t="shared" si="1762"/>
        <v>1.2</v>
      </c>
      <c r="BA1306" s="1">
        <v>9.6</v>
      </c>
      <c r="BB1306">
        <v>10.5</v>
      </c>
      <c r="BC1306">
        <v>16.100000000000001</v>
      </c>
      <c r="BE1306">
        <v>4140</v>
      </c>
      <c r="BG1306" s="123">
        <f t="shared" si="1735"/>
        <v>0.8</v>
      </c>
      <c r="BJ1306">
        <v>0</v>
      </c>
      <c r="BK1306">
        <v>10.4</v>
      </c>
      <c r="BL1306">
        <v>12.2</v>
      </c>
      <c r="BM1306">
        <v>21.85</v>
      </c>
      <c r="BO1306">
        <f t="shared" si="1786"/>
        <v>1</v>
      </c>
      <c r="BP1306">
        <f t="shared" si="1786"/>
        <v>1</v>
      </c>
      <c r="BQ1306">
        <f t="shared" si="1786"/>
        <v>1</v>
      </c>
      <c r="BR1306">
        <f t="shared" si="1736"/>
        <v>505</v>
      </c>
      <c r="BS1306">
        <f t="shared" si="1749"/>
        <v>547</v>
      </c>
      <c r="BT1306">
        <f t="shared" si="1750"/>
        <v>690</v>
      </c>
      <c r="BV1306">
        <f t="shared" si="1737"/>
        <v>0</v>
      </c>
      <c r="BW1306">
        <f t="shared" si="1738"/>
        <v>0</v>
      </c>
      <c r="BX1306">
        <f t="shared" si="1739"/>
        <v>0</v>
      </c>
      <c r="BY1306">
        <f t="shared" si="1774"/>
        <v>1</v>
      </c>
    </row>
    <row r="1307" spans="1:77" x14ac:dyDescent="0.25">
      <c r="A1307" t="str">
        <f t="shared" si="1740"/>
        <v>39021</v>
      </c>
      <c r="D1307">
        <v>3</v>
      </c>
      <c r="E1307">
        <v>90</v>
      </c>
      <c r="F1307">
        <v>40.5</v>
      </c>
      <c r="G1307">
        <v>21</v>
      </c>
      <c r="H1307">
        <v>21.5</v>
      </c>
      <c r="I1307">
        <v>0</v>
      </c>
      <c r="J1307">
        <v>26</v>
      </c>
      <c r="K1307">
        <v>30</v>
      </c>
      <c r="L1307">
        <v>45.4</v>
      </c>
      <c r="M1307" s="115">
        <f t="shared" si="1724"/>
        <v>4222.4000000000005</v>
      </c>
      <c r="N1307" s="7">
        <v>4951.0649025572329</v>
      </c>
      <c r="O1307" s="7">
        <v>5302.2438770247491</v>
      </c>
      <c r="P1307" s="7">
        <v>7439.56</v>
      </c>
      <c r="Q1307" s="121" t="s">
        <v>392</v>
      </c>
      <c r="R1307">
        <v>1</v>
      </c>
      <c r="S1307">
        <v>1</v>
      </c>
      <c r="T1307">
        <v>1</v>
      </c>
      <c r="U1307" t="e">
        <f t="shared" si="1725"/>
        <v>#VALUE!</v>
      </c>
      <c r="V1307">
        <f t="shared" si="1726"/>
        <v>2725</v>
      </c>
      <c r="W1307">
        <f t="shared" si="1727"/>
        <v>2918</v>
      </c>
      <c r="X1307">
        <f t="shared" si="1728"/>
        <v>4094</v>
      </c>
      <c r="Y1307" t="e">
        <f t="shared" si="1802"/>
        <v>#VALUE!</v>
      </c>
      <c r="Z1307">
        <f t="shared" si="1803"/>
        <v>469</v>
      </c>
      <c r="AA1307">
        <f t="shared" si="1804"/>
        <v>502</v>
      </c>
      <c r="AB1307" s="8">
        <f t="shared" si="1805"/>
        <v>704</v>
      </c>
      <c r="AC1307" s="213" t="e">
        <f t="shared" si="1741"/>
        <v>#VALUE!</v>
      </c>
      <c r="AD1307" s="213">
        <f t="shared" si="1742"/>
        <v>1.2587873158348186</v>
      </c>
      <c r="AE1307" s="213">
        <f t="shared" si="1743"/>
        <v>1.4389351435488023</v>
      </c>
      <c r="AF1307" s="213">
        <f t="shared" si="1744"/>
        <v>2.800110581731861</v>
      </c>
      <c r="AG1307" s="167">
        <f t="shared" si="1729"/>
        <v>1.2760000000000001E-4</v>
      </c>
      <c r="AH1307" s="167">
        <f t="shared" si="1730"/>
        <v>1.7219</v>
      </c>
      <c r="AI1307" s="167">
        <f t="shared" si="1731"/>
        <v>4</v>
      </c>
      <c r="AJ1307" s="167">
        <f t="shared" si="1732"/>
        <v>5.1420100000000005E-4</v>
      </c>
      <c r="AK1307" s="115">
        <f t="shared" ref="AK1307:AM1307" si="1821">AK915*IF($G1307=10,1,IF($G1307=15,1,IF($G1307=20,1,(1-(($E1307-50)*0.005)))))</f>
        <v>513.78056253496504</v>
      </c>
      <c r="AL1307" s="7">
        <f t="shared" si="1821"/>
        <v>550.22301170568403</v>
      </c>
      <c r="AM1307" s="7">
        <f t="shared" si="1821"/>
        <v>772.01600000000008</v>
      </c>
      <c r="AN1307">
        <v>1</v>
      </c>
      <c r="AO1307">
        <v>1</v>
      </c>
      <c r="AP1307">
        <v>1</v>
      </c>
      <c r="AQ1307">
        <f t="shared" si="1734"/>
        <v>579</v>
      </c>
      <c r="AR1307">
        <f t="shared" si="1734"/>
        <v>620</v>
      </c>
      <c r="AS1307">
        <f t="shared" si="1789"/>
        <v>869</v>
      </c>
      <c r="AT1307">
        <f t="shared" si="1807"/>
        <v>249</v>
      </c>
      <c r="AU1307">
        <f t="shared" si="1808"/>
        <v>267</v>
      </c>
      <c r="AV1307" s="8">
        <f t="shared" si="1809"/>
        <v>374</v>
      </c>
      <c r="AW1307" s="213">
        <f t="shared" si="1746"/>
        <v>0.36297810027985444</v>
      </c>
      <c r="AX1307" s="213">
        <f t="shared" si="1747"/>
        <v>0.41623651255702676</v>
      </c>
      <c r="AY1307" s="213">
        <f t="shared" si="1748"/>
        <v>0.80669135465023345</v>
      </c>
      <c r="AZ1307" s="119">
        <f t="shared" si="1762"/>
        <v>2.4</v>
      </c>
      <c r="BA1307" s="1">
        <v>9.6</v>
      </c>
      <c r="BB1307">
        <v>10.5</v>
      </c>
      <c r="BC1307">
        <v>16.100000000000001</v>
      </c>
      <c r="BE1307">
        <v>5278</v>
      </c>
      <c r="BG1307" s="123">
        <f t="shared" si="1735"/>
        <v>0.8</v>
      </c>
      <c r="BJ1307">
        <v>0</v>
      </c>
      <c r="BK1307">
        <v>10.4</v>
      </c>
      <c r="BL1307">
        <v>12.2</v>
      </c>
      <c r="BM1307">
        <v>21.85</v>
      </c>
      <c r="BO1307">
        <f t="shared" si="1786"/>
        <v>1</v>
      </c>
      <c r="BP1307">
        <f t="shared" si="1786"/>
        <v>1</v>
      </c>
      <c r="BQ1307">
        <f t="shared" si="1786"/>
        <v>1</v>
      </c>
      <c r="BR1307">
        <f t="shared" si="1736"/>
        <v>579</v>
      </c>
      <c r="BS1307">
        <f t="shared" si="1749"/>
        <v>620</v>
      </c>
      <c r="BT1307">
        <f t="shared" si="1750"/>
        <v>869</v>
      </c>
      <c r="BV1307">
        <f t="shared" si="1737"/>
        <v>0</v>
      </c>
      <c r="BW1307">
        <f t="shared" si="1738"/>
        <v>0</v>
      </c>
      <c r="BX1307">
        <f t="shared" si="1739"/>
        <v>0</v>
      </c>
      <c r="BY1307">
        <f t="shared" si="1774"/>
        <v>1</v>
      </c>
    </row>
    <row r="1308" spans="1:77" x14ac:dyDescent="0.25">
      <c r="A1308" t="str">
        <f t="shared" si="1740"/>
        <v>39010</v>
      </c>
      <c r="D1308">
        <v>3</v>
      </c>
      <c r="E1308">
        <v>90</v>
      </c>
      <c r="F1308">
        <v>40.5</v>
      </c>
      <c r="G1308">
        <v>10</v>
      </c>
      <c r="H1308">
        <v>11.5</v>
      </c>
      <c r="I1308">
        <v>0</v>
      </c>
      <c r="J1308">
        <v>26</v>
      </c>
      <c r="K1308">
        <v>30</v>
      </c>
      <c r="L1308">
        <v>45.5</v>
      </c>
      <c r="M1308" s="115">
        <f t="shared" ref="M1308:M1353" si="1822">IF($N1308-($BE1308*$BG1308)&gt;100,$BE1308*$BG1308,$N1308-95)</f>
        <v>1971</v>
      </c>
      <c r="N1308" s="7">
        <v>2603.9362232520607</v>
      </c>
      <c r="O1308" s="7">
        <v>2826.6988006529018</v>
      </c>
      <c r="P1308" s="7">
        <v>3605.38</v>
      </c>
      <c r="Q1308" s="121" t="s">
        <v>392</v>
      </c>
      <c r="R1308">
        <v>1</v>
      </c>
      <c r="S1308">
        <v>1</v>
      </c>
      <c r="T1308">
        <v>1</v>
      </c>
      <c r="U1308" t="e">
        <f t="shared" ref="U1308:U1355" si="1823">ROUND(M1308*POWER(CF_heat,Q1308),0)</f>
        <v>#VALUE!</v>
      </c>
      <c r="V1308">
        <f t="shared" ref="V1308:V1355" si="1824">ROUND(N1308*POWER(CF_heat,R1308),0)</f>
        <v>1433</v>
      </c>
      <c r="W1308">
        <f t="shared" ref="W1308:W1355" si="1825">ROUND(O1308*POWER(CF_heat,S1308),0)</f>
        <v>1556</v>
      </c>
      <c r="X1308">
        <f t="shared" ref="X1308:X1355" si="1826">ROUND(P1308*POWER(CF_heat,T1308),0)</f>
        <v>1984</v>
      </c>
      <c r="Y1308" t="e">
        <f t="shared" si="1802"/>
        <v>#VALUE!</v>
      </c>
      <c r="Z1308">
        <f t="shared" si="1803"/>
        <v>246</v>
      </c>
      <c r="AA1308">
        <f t="shared" si="1804"/>
        <v>268</v>
      </c>
      <c r="AB1308" s="8">
        <f t="shared" si="1805"/>
        <v>341</v>
      </c>
      <c r="AC1308" s="213" t="e">
        <f t="shared" si="1741"/>
        <v>#VALUE!</v>
      </c>
      <c r="AD1308" s="213">
        <f t="shared" si="1742"/>
        <v>0.30041864732521051</v>
      </c>
      <c r="AE1308" s="213">
        <f t="shared" si="1743"/>
        <v>0.35435234205383942</v>
      </c>
      <c r="AF1308" s="213">
        <f t="shared" si="1744"/>
        <v>0.56408209607913051</v>
      </c>
      <c r="AG1308" s="167">
        <f t="shared" ref="AG1308:AG1346" si="1827">IF($G1308=$CO$103,CP$103,IF($G1308=$CO$104,CP$104,IF($G1308=$CO$105,CP$105,IF($G1308=$CO$107,CP$107,IF($G1308=$CO$108,CP$108,IF($G1308=$CO$109,CP$109,IF($G1308=$CO$111,CP$111,IF($G1308=$CO$112,CP$112,IF($G1308=$CO$113,CP$113,IF($G1308=$CO$115,CP$115,IF($G1308=$CO$116,CP$116,IF($G1308=$CO$117,CP$117,IF($G1308=$CO$119,CP$119,IF($G1308=$CO$120,CP$120,))))))))))))))</f>
        <v>3.969E-4</v>
      </c>
      <c r="AH1308" s="167">
        <f t="shared" ref="AH1308:AH1346" si="1828">IF($G1308=$CO$103,CQ$103,IF($G1308=$CO$104,CQ$104,IF($G1308=$CO$105,CQ$105,IF($G1308=$CO$107,CQ$107,IF($G1308=$CO$108,CQ$108,IF($G1308=$CO$109,CQ$109,IF($G1308=$CO$111,CQ$111,IF($G1308=$CO$112,CQ$112,IF($G1308=$CO$113,CQ$113,IF($G1308=$CO$115,CQ$115,IF($G1308=$CO$116,CQ$116,IF($G1308=$CO$117,CQ$117,IF($G1308=$CO$119,CQ$119,IF($G1308=$CO$120,CQ$120,))))))))))))))</f>
        <v>1.7345999999999999</v>
      </c>
      <c r="AI1308" s="167">
        <f t="shared" ref="AI1308:AI1346" si="1829">IF($G1308=$CO$103,CR$103,IF($G1308=$CO$104,CR$104,IF($G1308=$CO$105,CR$105,IF($G1308=$CO$107,CR$107,IF($G1308=$CO$108,CR$108,IF($G1308=$CO$109,CR$109,IF($G1308=$CO$111,CR$111,IF($G1308=$CO$112,CR$112,IF($G1308=$CO$113,CR$113,IF($G1308=$CO$115,CR$115,IF($G1308=$CO$116,CR$116,IF($G1308=$CO$117,CR$117,IF($G1308=$CO$119,CR$119,IF($G1308=$CO$120,CR$120,))))))))))))))</f>
        <v>2</v>
      </c>
      <c r="AJ1308" s="167">
        <f t="shared" ref="AJ1308:AJ1346" si="1830">IF($G1308=$CO$103,CS$103,IF($G1308=$CO$104,CS$104,IF($G1308=$CO$105,CS$105,IF($G1308=$CO$107,CS$107,IF($G1308=$CO$108,CS$108,IF($G1308=$CO$109,CS$109,IF($G1308=$CO$111,CS$111,IF($G1308=$CO$112,CS$112,IF($G1308=$CO$113,CS$113,IF($G1308=$CO$115,CS$115,IF($G1308=$CO$116,CS$116,IF($G1308=$CO$117,CS$117,IF($G1308=$CO$119,CS$119,IF($G1308=$CO$120,CS$120,))))))))))))))</f>
        <v>3.6734700000000002E-4</v>
      </c>
      <c r="AK1308" s="115">
        <f t="shared" ref="AK1308:AM1308" si="1831">AK916*IF($G1308=10,1,IF($G1308=15,1,IF($G1308=20,1,(1-(($E1308-50)*0.005)))))</f>
        <v>361.00257998610687</v>
      </c>
      <c r="AL1308" s="7">
        <f t="shared" si="1831"/>
        <v>391.88577307200529</v>
      </c>
      <c r="AM1308" s="7">
        <f t="shared" si="1831"/>
        <v>499.84</v>
      </c>
      <c r="AN1308">
        <v>1</v>
      </c>
      <c r="AO1308">
        <v>1</v>
      </c>
      <c r="AP1308">
        <v>1</v>
      </c>
      <c r="AQ1308">
        <f t="shared" ref="AQ1308:AR1351" si="1832">ROUND(AK1308*POWER(CF_cool,AN1308),0)</f>
        <v>407</v>
      </c>
      <c r="AR1308">
        <f t="shared" si="1832"/>
        <v>441</v>
      </c>
      <c r="AS1308">
        <f t="shared" si="1789"/>
        <v>563</v>
      </c>
      <c r="AT1308">
        <f t="shared" si="1807"/>
        <v>175</v>
      </c>
      <c r="AU1308">
        <f t="shared" si="1808"/>
        <v>190</v>
      </c>
      <c r="AV1308" s="8">
        <f t="shared" si="1809"/>
        <v>242</v>
      </c>
      <c r="AW1308" s="213">
        <f t="shared" si="1746"/>
        <v>0.15598334205872294</v>
      </c>
      <c r="AX1308" s="213">
        <f t="shared" si="1747"/>
        <v>0.18270546681356065</v>
      </c>
      <c r="AY1308" s="213">
        <f t="shared" si="1748"/>
        <v>0.29107675038694703</v>
      </c>
      <c r="AZ1308" s="119">
        <f t="shared" si="1762"/>
        <v>0.6</v>
      </c>
      <c r="BA1308" s="1">
        <v>11</v>
      </c>
      <c r="BB1308">
        <v>12.4</v>
      </c>
      <c r="BC1308">
        <v>19.2</v>
      </c>
      <c r="BE1308">
        <v>2190</v>
      </c>
      <c r="BG1308" s="123">
        <f t="shared" ref="BG1308:BG1369" si="1833">IF(G1308=10,0.9,IF(G1308=11,0.68,IF(G1308=15,0.8,IF(G1308=16,0.68,IF(G1308=20,0.8,IF(G1308=21,0.8))))))</f>
        <v>0.9</v>
      </c>
      <c r="BJ1308">
        <v>0</v>
      </c>
      <c r="BK1308">
        <v>11.2</v>
      </c>
      <c r="BL1308">
        <v>13</v>
      </c>
      <c r="BM1308">
        <v>21.85</v>
      </c>
      <c r="BO1308">
        <f t="shared" si="1786"/>
        <v>1</v>
      </c>
      <c r="BP1308">
        <f t="shared" si="1786"/>
        <v>1</v>
      </c>
      <c r="BQ1308">
        <f t="shared" si="1786"/>
        <v>1</v>
      </c>
      <c r="BR1308">
        <f t="shared" ref="BR1308:BR1369" si="1834">AQ1308/BO1308</f>
        <v>407</v>
      </c>
      <c r="BS1308">
        <f t="shared" si="1749"/>
        <v>441</v>
      </c>
      <c r="BT1308">
        <f t="shared" si="1750"/>
        <v>563</v>
      </c>
      <c r="BV1308">
        <f t="shared" ref="BV1308:BV1352" si="1835">BR1308-AQ1308</f>
        <v>0</v>
      </c>
      <c r="BW1308">
        <f t="shared" ref="BW1308:BW1352" si="1836">BS1308-AR1308</f>
        <v>0</v>
      </c>
      <c r="BX1308">
        <f t="shared" ref="BX1308:BX1352" si="1837">BT1308-AS1308</f>
        <v>0</v>
      </c>
      <c r="BY1308">
        <f t="shared" si="1774"/>
        <v>1</v>
      </c>
    </row>
    <row r="1309" spans="1:77" x14ac:dyDescent="0.25">
      <c r="A1309" t="str">
        <f t="shared" ref="A1309:A1372" si="1838">CONCATENATE(D1309,E1309,G1309)</f>
        <v>39011</v>
      </c>
      <c r="D1309">
        <v>3</v>
      </c>
      <c r="E1309">
        <v>90</v>
      </c>
      <c r="F1309">
        <v>40.5</v>
      </c>
      <c r="G1309">
        <v>11</v>
      </c>
      <c r="H1309">
        <v>11.5</v>
      </c>
      <c r="I1309">
        <v>0</v>
      </c>
      <c r="J1309">
        <v>26</v>
      </c>
      <c r="K1309">
        <v>30</v>
      </c>
      <c r="L1309">
        <v>45.5</v>
      </c>
      <c r="M1309" s="115">
        <f t="shared" si="1822"/>
        <v>1912.8400000000001</v>
      </c>
      <c r="N1309" s="7">
        <v>3533.107636511756</v>
      </c>
      <c r="O1309" s="7">
        <v>3835.359341571188</v>
      </c>
      <c r="P1309" s="7">
        <v>4891.8999999999996</v>
      </c>
      <c r="Q1309" s="121" t="s">
        <v>392</v>
      </c>
      <c r="R1309">
        <v>1</v>
      </c>
      <c r="S1309">
        <v>1</v>
      </c>
      <c r="T1309">
        <v>1</v>
      </c>
      <c r="U1309" t="e">
        <f t="shared" si="1823"/>
        <v>#VALUE!</v>
      </c>
      <c r="V1309">
        <f t="shared" si="1824"/>
        <v>1944</v>
      </c>
      <c r="W1309">
        <f t="shared" si="1825"/>
        <v>2111</v>
      </c>
      <c r="X1309">
        <f t="shared" si="1826"/>
        <v>2692</v>
      </c>
      <c r="Y1309" t="e">
        <f t="shared" si="1802"/>
        <v>#VALUE!</v>
      </c>
      <c r="Z1309">
        <f t="shared" si="1803"/>
        <v>334</v>
      </c>
      <c r="AA1309">
        <f t="shared" si="1804"/>
        <v>363</v>
      </c>
      <c r="AB1309" s="8">
        <f t="shared" si="1805"/>
        <v>463</v>
      </c>
      <c r="AC1309" s="213" t="e">
        <f t="shared" ref="AC1309:AC1369" si="1839">(($AG1309*(Y1309^$AH1309)*((($F1309-14.4)*$AI1309)/100))+($AJ1309*(Y1309^2)))*0.0098</f>
        <v>#VALUE!</v>
      </c>
      <c r="AD1309" s="213">
        <f t="shared" ref="AD1309:AD1369" si="1840">(($AG1309*(Z1309^$AH1309)*((($E1309-14.4)*$AI1309)/100))+($AJ1309*(Z1309^2)))*0.0098</f>
        <v>0.90849906060502406</v>
      </c>
      <c r="AE1309" s="213">
        <f t="shared" ref="AE1309:AE1369" si="1841">(($AG1309*(AA1309^$AH1309)*((($E1309-14.4)*$AI1309)/100))+($AJ1309*(AA1309^2)))*0.0098</f>
        <v>1.0658660625012415</v>
      </c>
      <c r="AF1309" s="213">
        <f t="shared" ref="AF1309:AF1369" si="1842">(($AG1309*(AB1309^$AH1309)*((($E1309-14.4)*$AI1309)/100))+($AJ1309*(AB1309^2)))*0.0098</f>
        <v>1.7010184576577008</v>
      </c>
      <c r="AG1309" s="167">
        <f t="shared" si="1827"/>
        <v>3.969E-4</v>
      </c>
      <c r="AH1309" s="167">
        <f t="shared" si="1828"/>
        <v>1.7345999999999999</v>
      </c>
      <c r="AI1309" s="167">
        <f t="shared" si="1829"/>
        <v>4</v>
      </c>
      <c r="AJ1309" s="167">
        <f t="shared" si="1830"/>
        <v>5.7428799999999995E-4</v>
      </c>
      <c r="AK1309" s="115">
        <f t="shared" ref="AK1309:AM1309" si="1843">AK917*IF($G1309=10,1,IF($G1309=15,1,IF($G1309=20,1,(1-(($E1309-50)*0.005)))))</f>
        <v>473.6</v>
      </c>
      <c r="AL1309" s="7">
        <f t="shared" si="1843"/>
        <v>513.6</v>
      </c>
      <c r="AM1309" s="7">
        <f t="shared" si="1843"/>
        <v>655.20000000000005</v>
      </c>
      <c r="AN1309">
        <v>1</v>
      </c>
      <c r="AO1309">
        <v>1</v>
      </c>
      <c r="AP1309">
        <v>1</v>
      </c>
      <c r="AQ1309">
        <f t="shared" si="1832"/>
        <v>533</v>
      </c>
      <c r="AR1309">
        <f t="shared" si="1832"/>
        <v>578</v>
      </c>
      <c r="AS1309">
        <f t="shared" si="1789"/>
        <v>738</v>
      </c>
      <c r="AT1309">
        <f t="shared" si="1807"/>
        <v>229</v>
      </c>
      <c r="AU1309">
        <f t="shared" si="1808"/>
        <v>249</v>
      </c>
      <c r="AV1309" s="8">
        <f t="shared" si="1809"/>
        <v>317</v>
      </c>
      <c r="AW1309" s="213">
        <f t="shared" ref="AW1309:AW1369" si="1844">(($AG1309*(AT1309^$AH1309)*((($E1309-14.4)*$AI1309)/100))+($AJ1309*(AT1309^2)))*0.0098</f>
        <v>0.44097339168930333</v>
      </c>
      <c r="AX1309" s="213">
        <f t="shared" ref="AX1309:AX1369" si="1845">(($AG1309*(AU1309^$AH1309)*((($E1309-14.4)*$AI1309)/100))+($AJ1309*(AU1309^2)))*0.0098</f>
        <v>0.51757360270207098</v>
      </c>
      <c r="AY1309" s="213">
        <f t="shared" ref="AY1309:AY1369" si="1846">(($AG1309*(AV1309^$AH1309)*((($E1309-14.4)*$AI1309)/100))+($AJ1309*(AV1309^2)))*0.0098</f>
        <v>0.82190023230058551</v>
      </c>
      <c r="AZ1309" s="119">
        <f t="shared" si="1762"/>
        <v>1.2</v>
      </c>
      <c r="BA1309" s="1">
        <v>11</v>
      </c>
      <c r="BB1309">
        <v>12.4</v>
      </c>
      <c r="BC1309">
        <v>19.2</v>
      </c>
      <c r="BE1309">
        <v>2813</v>
      </c>
      <c r="BG1309" s="123">
        <f t="shared" si="1833"/>
        <v>0.68</v>
      </c>
      <c r="BJ1309">
        <v>0</v>
      </c>
      <c r="BK1309">
        <v>11.2</v>
      </c>
      <c r="BL1309">
        <v>13</v>
      </c>
      <c r="BM1309">
        <v>21.85</v>
      </c>
      <c r="BO1309">
        <f t="shared" si="1786"/>
        <v>1</v>
      </c>
      <c r="BP1309">
        <f t="shared" si="1786"/>
        <v>1</v>
      </c>
      <c r="BQ1309">
        <f t="shared" si="1786"/>
        <v>1</v>
      </c>
      <c r="BR1309">
        <f t="shared" si="1834"/>
        <v>533</v>
      </c>
      <c r="BS1309">
        <f t="shared" ref="BS1309:BS1369" si="1847">AR1309/BP1309</f>
        <v>578</v>
      </c>
      <c r="BT1309">
        <f t="shared" ref="BT1309:BT1369" si="1848">AS1309/BQ1309</f>
        <v>738</v>
      </c>
      <c r="BV1309">
        <f t="shared" si="1835"/>
        <v>0</v>
      </c>
      <c r="BW1309">
        <f t="shared" si="1836"/>
        <v>0</v>
      </c>
      <c r="BX1309">
        <f t="shared" si="1837"/>
        <v>0</v>
      </c>
      <c r="BY1309">
        <f t="shared" si="1774"/>
        <v>1</v>
      </c>
    </row>
    <row r="1310" spans="1:77" x14ac:dyDescent="0.25">
      <c r="A1310" t="str">
        <f t="shared" si="1838"/>
        <v>39015</v>
      </c>
      <c r="D1310">
        <v>3</v>
      </c>
      <c r="E1310">
        <v>90</v>
      </c>
      <c r="F1310">
        <v>40.5</v>
      </c>
      <c r="G1310">
        <v>15</v>
      </c>
      <c r="H1310">
        <v>16.5</v>
      </c>
      <c r="I1310">
        <v>0</v>
      </c>
      <c r="J1310">
        <v>26</v>
      </c>
      <c r="K1310">
        <v>30</v>
      </c>
      <c r="L1310">
        <v>46.4</v>
      </c>
      <c r="M1310" s="115">
        <f t="shared" si="1822"/>
        <v>2713.6000000000004</v>
      </c>
      <c r="N1310" s="7">
        <v>3021.1783832091446</v>
      </c>
      <c r="O1310" s="7">
        <v>3225.6120441880121</v>
      </c>
      <c r="P1310" s="7">
        <v>4597.96</v>
      </c>
      <c r="Q1310" s="121" t="s">
        <v>392</v>
      </c>
      <c r="R1310">
        <v>1</v>
      </c>
      <c r="S1310">
        <v>1</v>
      </c>
      <c r="T1310">
        <v>1</v>
      </c>
      <c r="U1310" t="e">
        <f t="shared" si="1823"/>
        <v>#VALUE!</v>
      </c>
      <c r="V1310">
        <f t="shared" si="1824"/>
        <v>1663</v>
      </c>
      <c r="W1310">
        <f t="shared" si="1825"/>
        <v>1775</v>
      </c>
      <c r="X1310">
        <f t="shared" si="1826"/>
        <v>2530</v>
      </c>
      <c r="Y1310" t="e">
        <f t="shared" si="1802"/>
        <v>#VALUE!</v>
      </c>
      <c r="Z1310">
        <f t="shared" si="1803"/>
        <v>286</v>
      </c>
      <c r="AA1310">
        <f t="shared" si="1804"/>
        <v>305</v>
      </c>
      <c r="AB1310" s="8">
        <f t="shared" si="1805"/>
        <v>435</v>
      </c>
      <c r="AC1310" s="213" t="e">
        <f t="shared" si="1839"/>
        <v>#VALUE!</v>
      </c>
      <c r="AD1310" s="213">
        <f t="shared" si="1840"/>
        <v>0.42319838439068652</v>
      </c>
      <c r="AE1310" s="213">
        <f t="shared" si="1841"/>
        <v>0.48023478021981236</v>
      </c>
      <c r="AF1310" s="213">
        <f t="shared" si="1842"/>
        <v>0.96561800106906881</v>
      </c>
      <c r="AG1310" s="167">
        <f t="shared" si="1827"/>
        <v>2.0829999999999999E-4</v>
      </c>
      <c r="AH1310" s="167">
        <f t="shared" si="1828"/>
        <v>1.724</v>
      </c>
      <c r="AI1310" s="167">
        <f t="shared" si="1829"/>
        <v>2</v>
      </c>
      <c r="AJ1310" s="167">
        <f t="shared" si="1830"/>
        <v>4.6182900000000003E-4</v>
      </c>
      <c r="AK1310" s="115">
        <f t="shared" ref="AK1310:AM1310" si="1849">AK918*IF($G1310=10,1,IF($G1310=15,1,IF($G1310=20,1,(1-(($E1310-50)*0.005)))))</f>
        <v>412.40297880742492</v>
      </c>
      <c r="AL1310" s="7">
        <f t="shared" si="1849"/>
        <v>440.30899429620177</v>
      </c>
      <c r="AM1310" s="7">
        <f t="shared" si="1849"/>
        <v>627.64</v>
      </c>
      <c r="AN1310">
        <v>1</v>
      </c>
      <c r="AO1310">
        <v>1</v>
      </c>
      <c r="AP1310">
        <v>1</v>
      </c>
      <c r="AQ1310">
        <f t="shared" si="1832"/>
        <v>464</v>
      </c>
      <c r="AR1310">
        <f t="shared" si="1832"/>
        <v>496</v>
      </c>
      <c r="AS1310">
        <f t="shared" si="1789"/>
        <v>707</v>
      </c>
      <c r="AT1310">
        <f t="shared" si="1807"/>
        <v>200</v>
      </c>
      <c r="AU1310">
        <f t="shared" si="1808"/>
        <v>213</v>
      </c>
      <c r="AV1310" s="8">
        <f t="shared" si="1809"/>
        <v>304</v>
      </c>
      <c r="AW1310" s="213">
        <f t="shared" si="1844"/>
        <v>0.20964202709641322</v>
      </c>
      <c r="AX1310" s="213">
        <f t="shared" si="1845"/>
        <v>0.23722218010521803</v>
      </c>
      <c r="AY1310" s="213">
        <f t="shared" si="1846"/>
        <v>0.4771442037851808</v>
      </c>
      <c r="AZ1310" s="119">
        <f t="shared" si="1762"/>
        <v>0.9</v>
      </c>
      <c r="BA1310" s="1">
        <v>11.5</v>
      </c>
      <c r="BB1310">
        <v>12.8</v>
      </c>
      <c r="BC1310">
        <v>19.600000000000001</v>
      </c>
      <c r="BE1310">
        <v>3392</v>
      </c>
      <c r="BG1310" s="123">
        <f t="shared" si="1833"/>
        <v>0.8</v>
      </c>
      <c r="BJ1310">
        <v>0</v>
      </c>
      <c r="BK1310">
        <v>10</v>
      </c>
      <c r="BL1310">
        <v>11.8</v>
      </c>
      <c r="BM1310">
        <v>21.85</v>
      </c>
      <c r="BO1310">
        <f t="shared" ref="BO1310:BQ1341" si="1850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310">
        <f t="shared" si="1850"/>
        <v>1</v>
      </c>
      <c r="BQ1310">
        <f t="shared" si="1850"/>
        <v>1</v>
      </c>
      <c r="BR1310">
        <f t="shared" si="1834"/>
        <v>464</v>
      </c>
      <c r="BS1310">
        <f t="shared" si="1847"/>
        <v>496</v>
      </c>
      <c r="BT1310">
        <f t="shared" si="1848"/>
        <v>707</v>
      </c>
      <c r="BV1310">
        <f t="shared" si="1835"/>
        <v>0</v>
      </c>
      <c r="BW1310">
        <f t="shared" si="1836"/>
        <v>0</v>
      </c>
      <c r="BX1310">
        <f t="shared" si="1837"/>
        <v>0</v>
      </c>
      <c r="BY1310">
        <f t="shared" si="1774"/>
        <v>1</v>
      </c>
    </row>
    <row r="1311" spans="1:77" x14ac:dyDescent="0.25">
      <c r="A1311" t="str">
        <f t="shared" si="1838"/>
        <v>39016</v>
      </c>
      <c r="D1311">
        <v>3</v>
      </c>
      <c r="E1311">
        <v>90</v>
      </c>
      <c r="F1311">
        <v>40.5</v>
      </c>
      <c r="G1311">
        <v>16</v>
      </c>
      <c r="H1311">
        <v>16.5</v>
      </c>
      <c r="I1311">
        <v>0</v>
      </c>
      <c r="J1311">
        <v>26</v>
      </c>
      <c r="K1311">
        <v>30</v>
      </c>
      <c r="L1311">
        <v>46.4</v>
      </c>
      <c r="M1311" s="115">
        <f t="shared" si="1822"/>
        <v>2824.7200000000003</v>
      </c>
      <c r="N1311" s="7">
        <v>4417.9368883555589</v>
      </c>
      <c r="O1311" s="7">
        <v>4716.8848144627045</v>
      </c>
      <c r="P1311" s="7">
        <v>6723.7</v>
      </c>
      <c r="Q1311" s="121" t="s">
        <v>392</v>
      </c>
      <c r="R1311">
        <v>1</v>
      </c>
      <c r="S1311">
        <v>1</v>
      </c>
      <c r="T1311">
        <v>1</v>
      </c>
      <c r="U1311" t="e">
        <f t="shared" si="1823"/>
        <v>#VALUE!</v>
      </c>
      <c r="V1311">
        <f t="shared" si="1824"/>
        <v>2431</v>
      </c>
      <c r="W1311">
        <f t="shared" si="1825"/>
        <v>2596</v>
      </c>
      <c r="X1311">
        <f t="shared" si="1826"/>
        <v>3700</v>
      </c>
      <c r="Y1311" t="e">
        <f t="shared" si="1802"/>
        <v>#VALUE!</v>
      </c>
      <c r="Z1311">
        <f t="shared" si="1803"/>
        <v>418</v>
      </c>
      <c r="AA1311">
        <f t="shared" si="1804"/>
        <v>447</v>
      </c>
      <c r="AB1311" s="8">
        <f t="shared" si="1805"/>
        <v>636</v>
      </c>
      <c r="AC1311" s="213" t="e">
        <f t="shared" si="1839"/>
        <v>#VALUE!</v>
      </c>
      <c r="AD1311" s="213">
        <f t="shared" si="1840"/>
        <v>2.5887721853280974</v>
      </c>
      <c r="AE1311" s="213">
        <f t="shared" si="1841"/>
        <v>2.9561633791116608</v>
      </c>
      <c r="AF1311" s="213">
        <f t="shared" si="1842"/>
        <v>5.9415226947246582</v>
      </c>
      <c r="AG1311" s="167">
        <f t="shared" si="1827"/>
        <v>2.0829999999999999E-4</v>
      </c>
      <c r="AH1311" s="167">
        <f t="shared" si="1828"/>
        <v>1.724</v>
      </c>
      <c r="AI1311" s="167">
        <f t="shared" si="1829"/>
        <v>4</v>
      </c>
      <c r="AJ1311" s="167">
        <f t="shared" si="1830"/>
        <v>1.392796E-3</v>
      </c>
      <c r="AK1311" s="115">
        <f t="shared" ref="AK1311:AM1311" si="1851">AK919*IF($G1311=10,1,IF($G1311=15,1,IF($G1311=20,1,(1-(($E1311-50)*0.005)))))</f>
        <v>540.80000000000007</v>
      </c>
      <c r="AL1311" s="7">
        <f t="shared" si="1851"/>
        <v>577.6</v>
      </c>
      <c r="AM1311" s="7">
        <f t="shared" si="1851"/>
        <v>824</v>
      </c>
      <c r="AN1311">
        <v>1</v>
      </c>
      <c r="AO1311">
        <v>1</v>
      </c>
      <c r="AP1311">
        <v>1</v>
      </c>
      <c r="AQ1311">
        <f t="shared" si="1832"/>
        <v>609</v>
      </c>
      <c r="AR1311">
        <f t="shared" si="1832"/>
        <v>650</v>
      </c>
      <c r="AS1311">
        <f t="shared" si="1789"/>
        <v>928</v>
      </c>
      <c r="AT1311">
        <f t="shared" si="1807"/>
        <v>262</v>
      </c>
      <c r="AU1311">
        <f t="shared" si="1808"/>
        <v>280</v>
      </c>
      <c r="AV1311" s="8">
        <f t="shared" si="1809"/>
        <v>399</v>
      </c>
      <c r="AW1311" s="213">
        <f t="shared" si="1844"/>
        <v>1.0280767802446902</v>
      </c>
      <c r="AX1311" s="213">
        <f t="shared" si="1845"/>
        <v>1.1723004766404659</v>
      </c>
      <c r="AY1311" s="213">
        <f t="shared" si="1846"/>
        <v>2.3611786642529822</v>
      </c>
      <c r="AZ1311" s="119">
        <f t="shared" si="1762"/>
        <v>1.8</v>
      </c>
      <c r="BA1311" s="1">
        <v>11.5</v>
      </c>
      <c r="BB1311">
        <v>12.8</v>
      </c>
      <c r="BC1311">
        <v>19.600000000000001</v>
      </c>
      <c r="BE1311">
        <v>4154</v>
      </c>
      <c r="BG1311" s="123">
        <f t="shared" si="1833"/>
        <v>0.68</v>
      </c>
      <c r="BJ1311">
        <v>0</v>
      </c>
      <c r="BK1311">
        <v>10</v>
      </c>
      <c r="BL1311">
        <v>11.8</v>
      </c>
      <c r="BM1311">
        <v>21.85</v>
      </c>
      <c r="BO1311">
        <f t="shared" si="1850"/>
        <v>1</v>
      </c>
      <c r="BP1311">
        <f t="shared" si="1850"/>
        <v>1</v>
      </c>
      <c r="BQ1311">
        <f t="shared" si="1850"/>
        <v>1</v>
      </c>
      <c r="BR1311">
        <f t="shared" si="1834"/>
        <v>609</v>
      </c>
      <c r="BS1311">
        <f t="shared" si="1847"/>
        <v>650</v>
      </c>
      <c r="BT1311">
        <f t="shared" si="1848"/>
        <v>928</v>
      </c>
      <c r="BV1311">
        <f t="shared" si="1835"/>
        <v>0</v>
      </c>
      <c r="BW1311">
        <f t="shared" si="1836"/>
        <v>0</v>
      </c>
      <c r="BX1311">
        <f t="shared" si="1837"/>
        <v>0</v>
      </c>
      <c r="BY1311">
        <f t="shared" si="1774"/>
        <v>1</v>
      </c>
    </row>
    <row r="1312" spans="1:77" x14ac:dyDescent="0.25">
      <c r="A1312" t="str">
        <f t="shared" si="1838"/>
        <v>39020</v>
      </c>
      <c r="D1312">
        <v>3</v>
      </c>
      <c r="E1312">
        <v>90</v>
      </c>
      <c r="F1312">
        <v>40.5</v>
      </c>
      <c r="G1312">
        <v>20</v>
      </c>
      <c r="H1312">
        <v>21.5</v>
      </c>
      <c r="I1312">
        <v>0</v>
      </c>
      <c r="J1312">
        <v>26</v>
      </c>
      <c r="K1312">
        <v>30</v>
      </c>
      <c r="L1312">
        <v>46.4</v>
      </c>
      <c r="M1312" s="115">
        <f t="shared" si="1822"/>
        <v>3784.8</v>
      </c>
      <c r="N1312" s="7">
        <v>4165.887726998767</v>
      </c>
      <c r="O1312" s="7">
        <v>4522.2727563025155</v>
      </c>
      <c r="P1312" s="7">
        <v>5768.04</v>
      </c>
      <c r="Q1312" s="121" t="s">
        <v>392</v>
      </c>
      <c r="R1312">
        <v>1</v>
      </c>
      <c r="S1312">
        <v>1</v>
      </c>
      <c r="T1312">
        <v>1</v>
      </c>
      <c r="U1312" t="e">
        <f t="shared" si="1823"/>
        <v>#VALUE!</v>
      </c>
      <c r="V1312">
        <f t="shared" si="1824"/>
        <v>2293</v>
      </c>
      <c r="W1312">
        <f t="shared" si="1825"/>
        <v>2489</v>
      </c>
      <c r="X1312">
        <f t="shared" si="1826"/>
        <v>3174</v>
      </c>
      <c r="Y1312" t="e">
        <f t="shared" si="1802"/>
        <v>#VALUE!</v>
      </c>
      <c r="Z1312">
        <f t="shared" si="1803"/>
        <v>394</v>
      </c>
      <c r="AA1312">
        <f t="shared" si="1804"/>
        <v>428</v>
      </c>
      <c r="AB1312" s="8">
        <f t="shared" si="1805"/>
        <v>546</v>
      </c>
      <c r="AC1312" s="213" t="e">
        <f t="shared" si="1839"/>
        <v>#VALUE!</v>
      </c>
      <c r="AD1312" s="213">
        <f t="shared" si="1840"/>
        <v>0.62863778575898099</v>
      </c>
      <c r="AE1312" s="213">
        <f t="shared" si="1841"/>
        <v>0.74031937471335252</v>
      </c>
      <c r="AF1312" s="213">
        <f t="shared" si="1842"/>
        <v>1.1979617491175107</v>
      </c>
      <c r="AG1312" s="167">
        <f t="shared" si="1827"/>
        <v>1.2760000000000001E-4</v>
      </c>
      <c r="AH1312" s="167">
        <f t="shared" si="1828"/>
        <v>1.7219</v>
      </c>
      <c r="AI1312" s="167">
        <f t="shared" si="1829"/>
        <v>2</v>
      </c>
      <c r="AJ1312" s="167">
        <f t="shared" si="1830"/>
        <v>3.76611E-4</v>
      </c>
      <c r="AK1312" s="115">
        <f t="shared" ref="AK1312:AM1312" si="1852">AK920*IF($G1312=10,1,IF($G1312=15,1,IF($G1312=20,1,(1-(($E1312-50)*0.005)))))</f>
        <v>514.83890668473202</v>
      </c>
      <c r="AL1312" s="7">
        <f t="shared" si="1852"/>
        <v>558.88255136973487</v>
      </c>
      <c r="AM1312" s="7">
        <f t="shared" si="1852"/>
        <v>712.84</v>
      </c>
      <c r="AN1312">
        <v>1</v>
      </c>
      <c r="AO1312">
        <v>1</v>
      </c>
      <c r="AP1312">
        <v>1</v>
      </c>
      <c r="AQ1312">
        <f t="shared" si="1832"/>
        <v>580</v>
      </c>
      <c r="AR1312">
        <f t="shared" si="1832"/>
        <v>629</v>
      </c>
      <c r="AS1312">
        <f t="shared" si="1789"/>
        <v>803</v>
      </c>
      <c r="AT1312">
        <f t="shared" si="1807"/>
        <v>249</v>
      </c>
      <c r="AU1312">
        <f t="shared" si="1808"/>
        <v>270</v>
      </c>
      <c r="AV1312" s="8">
        <f t="shared" si="1809"/>
        <v>345</v>
      </c>
      <c r="AW1312" s="213">
        <f t="shared" si="1844"/>
        <v>0.25410480114282724</v>
      </c>
      <c r="AX1312" s="213">
        <f t="shared" si="1845"/>
        <v>0.29811161944738884</v>
      </c>
      <c r="AY1312" s="213">
        <f t="shared" si="1846"/>
        <v>0.48360576191045263</v>
      </c>
      <c r="AZ1312" s="119">
        <f t="shared" si="1762"/>
        <v>1.2</v>
      </c>
      <c r="BA1312" s="1">
        <v>11.5</v>
      </c>
      <c r="BB1312">
        <v>12.8</v>
      </c>
      <c r="BC1312">
        <v>19.600000000000001</v>
      </c>
      <c r="BE1312">
        <v>4731</v>
      </c>
      <c r="BG1312" s="123">
        <f t="shared" si="1833"/>
        <v>0.8</v>
      </c>
      <c r="BJ1312">
        <v>0</v>
      </c>
      <c r="BK1312">
        <v>10</v>
      </c>
      <c r="BL1312">
        <v>11.8</v>
      </c>
      <c r="BM1312">
        <v>21.85</v>
      </c>
      <c r="BO1312">
        <f t="shared" si="1850"/>
        <v>1</v>
      </c>
      <c r="BP1312">
        <f t="shared" si="1850"/>
        <v>1</v>
      </c>
      <c r="BQ1312">
        <f t="shared" si="1850"/>
        <v>1</v>
      </c>
      <c r="BR1312">
        <f t="shared" si="1834"/>
        <v>580</v>
      </c>
      <c r="BS1312">
        <f t="shared" si="1847"/>
        <v>629</v>
      </c>
      <c r="BT1312">
        <f t="shared" si="1848"/>
        <v>803</v>
      </c>
      <c r="BV1312">
        <f t="shared" si="1835"/>
        <v>0</v>
      </c>
      <c r="BW1312">
        <f t="shared" si="1836"/>
        <v>0</v>
      </c>
      <c r="BX1312">
        <f t="shared" si="1837"/>
        <v>0</v>
      </c>
      <c r="BY1312">
        <f t="shared" si="1774"/>
        <v>1</v>
      </c>
    </row>
    <row r="1313" spans="1:77" x14ac:dyDescent="0.25">
      <c r="A1313" t="str">
        <f t="shared" si="1838"/>
        <v>39021</v>
      </c>
      <c r="D1313">
        <v>3</v>
      </c>
      <c r="E1313">
        <v>90</v>
      </c>
      <c r="F1313">
        <v>40.5</v>
      </c>
      <c r="G1313">
        <v>21</v>
      </c>
      <c r="H1313">
        <v>21.5</v>
      </c>
      <c r="I1313">
        <v>0</v>
      </c>
      <c r="J1313">
        <v>26</v>
      </c>
      <c r="K1313">
        <v>30</v>
      </c>
      <c r="L1313">
        <v>46.4</v>
      </c>
      <c r="M1313" s="115">
        <f t="shared" si="1822"/>
        <v>4825.6000000000004</v>
      </c>
      <c r="N1313" s="7">
        <v>5689.6682460807178</v>
      </c>
      <c r="O1313" s="7">
        <v>6074.6702425752001</v>
      </c>
      <c r="P1313" s="7">
        <v>8659.16</v>
      </c>
      <c r="Q1313" s="121" t="s">
        <v>392</v>
      </c>
      <c r="R1313">
        <v>1</v>
      </c>
      <c r="S1313">
        <v>1</v>
      </c>
      <c r="T1313">
        <v>1</v>
      </c>
      <c r="U1313" t="e">
        <f t="shared" si="1823"/>
        <v>#VALUE!</v>
      </c>
      <c r="V1313">
        <f t="shared" si="1824"/>
        <v>3131</v>
      </c>
      <c r="W1313">
        <f t="shared" si="1825"/>
        <v>3343</v>
      </c>
      <c r="X1313">
        <f t="shared" si="1826"/>
        <v>4765</v>
      </c>
      <c r="Y1313" t="e">
        <f t="shared" si="1802"/>
        <v>#VALUE!</v>
      </c>
      <c r="Z1313">
        <f t="shared" si="1803"/>
        <v>539</v>
      </c>
      <c r="AA1313">
        <f t="shared" si="1804"/>
        <v>575</v>
      </c>
      <c r="AB1313" s="8">
        <f t="shared" si="1805"/>
        <v>820</v>
      </c>
      <c r="AC1313" s="213" t="e">
        <f t="shared" si="1839"/>
        <v>#VALUE!</v>
      </c>
      <c r="AD1313" s="213">
        <f t="shared" si="1840"/>
        <v>1.6550496903918122</v>
      </c>
      <c r="AE1313" s="213">
        <f t="shared" si="1841"/>
        <v>1.8796407701660103</v>
      </c>
      <c r="AF1313" s="213">
        <f t="shared" si="1842"/>
        <v>3.7818467188893612</v>
      </c>
      <c r="AG1313" s="167">
        <f t="shared" si="1827"/>
        <v>1.2760000000000001E-4</v>
      </c>
      <c r="AH1313" s="167">
        <f t="shared" si="1828"/>
        <v>1.7219</v>
      </c>
      <c r="AI1313" s="167">
        <f t="shared" si="1829"/>
        <v>4</v>
      </c>
      <c r="AJ1313" s="167">
        <f t="shared" si="1830"/>
        <v>5.1420100000000005E-4</v>
      </c>
      <c r="AK1313" s="115">
        <f t="shared" ref="AK1313:AM1313" si="1853">AK921*IF($G1313=10,1,IF($G1313=15,1,IF($G1313=20,1,(1-(($E1313-50)*0.005)))))</f>
        <v>590.42670812067536</v>
      </c>
      <c r="AL1313" s="7">
        <f t="shared" si="1853"/>
        <v>630.37903074804638</v>
      </c>
      <c r="AM1313" s="7">
        <f t="shared" si="1853"/>
        <v>898.57600000000002</v>
      </c>
      <c r="AN1313">
        <v>1</v>
      </c>
      <c r="AO1313">
        <v>1</v>
      </c>
      <c r="AP1313">
        <v>1</v>
      </c>
      <c r="AQ1313">
        <f t="shared" si="1832"/>
        <v>665</v>
      </c>
      <c r="AR1313">
        <f t="shared" si="1832"/>
        <v>710</v>
      </c>
      <c r="AS1313">
        <f t="shared" si="1789"/>
        <v>1012</v>
      </c>
      <c r="AT1313">
        <f t="shared" si="1807"/>
        <v>286</v>
      </c>
      <c r="AU1313">
        <f t="shared" si="1808"/>
        <v>305</v>
      </c>
      <c r="AV1313" s="8">
        <f t="shared" si="1809"/>
        <v>435</v>
      </c>
      <c r="AW1313" s="213">
        <f t="shared" si="1844"/>
        <v>0.47634553649531836</v>
      </c>
      <c r="AX1313" s="213">
        <f t="shared" si="1845"/>
        <v>0.54044488113667544</v>
      </c>
      <c r="AY1313" s="213">
        <f t="shared" si="1846"/>
        <v>1.0856278933674042</v>
      </c>
      <c r="AZ1313" s="119">
        <f t="shared" si="1762"/>
        <v>2.4</v>
      </c>
      <c r="BA1313" s="1">
        <v>11.5</v>
      </c>
      <c r="BB1313">
        <v>12.8</v>
      </c>
      <c r="BC1313">
        <v>19.600000000000001</v>
      </c>
      <c r="BE1313">
        <v>6032</v>
      </c>
      <c r="BG1313" s="123">
        <f t="shared" si="1833"/>
        <v>0.8</v>
      </c>
      <c r="BJ1313">
        <v>0</v>
      </c>
      <c r="BK1313">
        <v>10</v>
      </c>
      <c r="BL1313">
        <v>11.8</v>
      </c>
      <c r="BM1313">
        <v>21.85</v>
      </c>
      <c r="BO1313">
        <f t="shared" si="1850"/>
        <v>1</v>
      </c>
      <c r="BP1313">
        <f t="shared" si="1850"/>
        <v>1</v>
      </c>
      <c r="BQ1313">
        <f t="shared" si="1850"/>
        <v>1</v>
      </c>
      <c r="BR1313">
        <f t="shared" si="1834"/>
        <v>665</v>
      </c>
      <c r="BS1313">
        <f t="shared" si="1847"/>
        <v>710</v>
      </c>
      <c r="BT1313">
        <f t="shared" si="1848"/>
        <v>1012</v>
      </c>
      <c r="BV1313">
        <f t="shared" si="1835"/>
        <v>0</v>
      </c>
      <c r="BW1313">
        <f t="shared" si="1836"/>
        <v>0</v>
      </c>
      <c r="BX1313">
        <f t="shared" si="1837"/>
        <v>0</v>
      </c>
      <c r="BY1313">
        <f t="shared" si="1774"/>
        <v>1</v>
      </c>
    </row>
    <row r="1314" spans="1:77" x14ac:dyDescent="0.25">
      <c r="A1314" t="str">
        <f t="shared" si="1838"/>
        <v>39010</v>
      </c>
      <c r="D1314">
        <v>3</v>
      </c>
      <c r="E1314">
        <v>90</v>
      </c>
      <c r="F1314">
        <v>40.5</v>
      </c>
      <c r="G1314">
        <v>10</v>
      </c>
      <c r="H1314">
        <v>11.5</v>
      </c>
      <c r="I1314">
        <v>0</v>
      </c>
      <c r="J1314">
        <v>26</v>
      </c>
      <c r="K1314">
        <v>30</v>
      </c>
      <c r="L1314">
        <v>46</v>
      </c>
      <c r="M1314" s="115">
        <f t="shared" si="1822"/>
        <v>2217.6</v>
      </c>
      <c r="N1314" s="7">
        <v>2970.6878039917879</v>
      </c>
      <c r="O1314" s="7">
        <v>3224.8253922941558</v>
      </c>
      <c r="P1314" s="7">
        <v>4113.18</v>
      </c>
      <c r="Q1314" s="121" t="s">
        <v>392</v>
      </c>
      <c r="R1314">
        <v>1</v>
      </c>
      <c r="S1314">
        <v>1</v>
      </c>
      <c r="T1314">
        <v>1</v>
      </c>
      <c r="U1314" t="e">
        <f t="shared" si="1823"/>
        <v>#VALUE!</v>
      </c>
      <c r="V1314">
        <f t="shared" si="1824"/>
        <v>1635</v>
      </c>
      <c r="W1314">
        <f t="shared" si="1825"/>
        <v>1775</v>
      </c>
      <c r="X1314">
        <f t="shared" si="1826"/>
        <v>2264</v>
      </c>
      <c r="Y1314" t="e">
        <f t="shared" si="1802"/>
        <v>#VALUE!</v>
      </c>
      <c r="Z1314">
        <f t="shared" si="1803"/>
        <v>281</v>
      </c>
      <c r="AA1314">
        <f t="shared" si="1804"/>
        <v>305</v>
      </c>
      <c r="AB1314" s="8">
        <f t="shared" si="1805"/>
        <v>389</v>
      </c>
      <c r="AC1314" s="213" t="e">
        <f t="shared" si="1839"/>
        <v>#VALUE!</v>
      </c>
      <c r="AD1314" s="213">
        <f t="shared" si="1840"/>
        <v>0.38824805987870709</v>
      </c>
      <c r="AE1314" s="213">
        <f t="shared" si="1841"/>
        <v>0.45476418549667685</v>
      </c>
      <c r="AF1314" s="213">
        <f t="shared" si="1842"/>
        <v>0.72755962755713344</v>
      </c>
      <c r="AG1314" s="167">
        <f t="shared" si="1827"/>
        <v>3.969E-4</v>
      </c>
      <c r="AH1314" s="167">
        <f t="shared" si="1828"/>
        <v>1.7345999999999999</v>
      </c>
      <c r="AI1314" s="167">
        <f t="shared" si="1829"/>
        <v>2</v>
      </c>
      <c r="AJ1314" s="167">
        <f t="shared" si="1830"/>
        <v>3.6734700000000002E-4</v>
      </c>
      <c r="AK1314" s="115">
        <f t="shared" ref="AK1314:AM1314" si="1854">AK922*IF($G1314=10,1,IF($G1314=15,1,IF($G1314=20,1,(1-(($E1314-50)*0.005)))))</f>
        <v>411.84801378696699</v>
      </c>
      <c r="AL1314" s="7">
        <f t="shared" si="1854"/>
        <v>447.08095237792156</v>
      </c>
      <c r="AM1314" s="7">
        <f t="shared" si="1854"/>
        <v>570.24</v>
      </c>
      <c r="AN1314">
        <v>1</v>
      </c>
      <c r="AO1314">
        <v>1</v>
      </c>
      <c r="AP1314">
        <v>1</v>
      </c>
      <c r="AQ1314">
        <f t="shared" si="1832"/>
        <v>464</v>
      </c>
      <c r="AR1314">
        <f t="shared" si="1832"/>
        <v>503</v>
      </c>
      <c r="AS1314">
        <f t="shared" si="1789"/>
        <v>642</v>
      </c>
      <c r="AT1314">
        <f t="shared" si="1807"/>
        <v>200</v>
      </c>
      <c r="AU1314">
        <f t="shared" si="1808"/>
        <v>216</v>
      </c>
      <c r="AV1314" s="8">
        <f t="shared" si="1809"/>
        <v>276</v>
      </c>
      <c r="AW1314" s="213">
        <f t="shared" si="1844"/>
        <v>0.2016535132310428</v>
      </c>
      <c r="AX1314" s="213">
        <f t="shared" si="1845"/>
        <v>0.23384903898269432</v>
      </c>
      <c r="AY1314" s="213">
        <f t="shared" si="1846"/>
        <v>0.37503348959618754</v>
      </c>
      <c r="AZ1314" s="119">
        <f t="shared" si="1762"/>
        <v>0.6</v>
      </c>
      <c r="BA1314" s="1">
        <v>12.2</v>
      </c>
      <c r="BB1314">
        <v>13.7</v>
      </c>
      <c r="BC1314">
        <v>22</v>
      </c>
      <c r="BE1314">
        <v>2464</v>
      </c>
      <c r="BG1314" s="123">
        <f t="shared" si="1833"/>
        <v>0.9</v>
      </c>
      <c r="BJ1314">
        <v>0</v>
      </c>
      <c r="BK1314">
        <v>10.9</v>
      </c>
      <c r="BL1314">
        <v>12.7</v>
      </c>
      <c r="BM1314">
        <v>21.85</v>
      </c>
      <c r="BO1314">
        <f t="shared" si="1850"/>
        <v>1</v>
      </c>
      <c r="BP1314">
        <f t="shared" si="1850"/>
        <v>1</v>
      </c>
      <c r="BQ1314">
        <f t="shared" si="1850"/>
        <v>1</v>
      </c>
      <c r="BR1314">
        <f t="shared" si="1834"/>
        <v>464</v>
      </c>
      <c r="BS1314">
        <f t="shared" si="1847"/>
        <v>503</v>
      </c>
      <c r="BT1314">
        <f t="shared" si="1848"/>
        <v>642</v>
      </c>
      <c r="BV1314">
        <f t="shared" si="1835"/>
        <v>0</v>
      </c>
      <c r="BW1314">
        <f t="shared" si="1836"/>
        <v>0</v>
      </c>
      <c r="BX1314">
        <f t="shared" si="1837"/>
        <v>0</v>
      </c>
      <c r="BY1314">
        <f t="shared" si="1774"/>
        <v>1</v>
      </c>
    </row>
    <row r="1315" spans="1:77" x14ac:dyDescent="0.25">
      <c r="A1315" t="str">
        <f t="shared" si="1838"/>
        <v>39011</v>
      </c>
      <c r="D1315">
        <v>3</v>
      </c>
      <c r="E1315">
        <v>90</v>
      </c>
      <c r="F1315">
        <v>40.5</v>
      </c>
      <c r="G1315">
        <v>11</v>
      </c>
      <c r="H1315">
        <v>11.5</v>
      </c>
      <c r="I1315">
        <v>0</v>
      </c>
      <c r="J1315">
        <v>26</v>
      </c>
      <c r="K1315">
        <v>30</v>
      </c>
      <c r="L1315">
        <v>46</v>
      </c>
      <c r="M1315" s="115">
        <f t="shared" si="1822"/>
        <v>2151.52</v>
      </c>
      <c r="N1315" s="7">
        <v>4030.7284303866513</v>
      </c>
      <c r="O1315" s="7">
        <v>4375.55079813051</v>
      </c>
      <c r="P1315" s="7">
        <v>5580.9</v>
      </c>
      <c r="Q1315" s="121" t="s">
        <v>392</v>
      </c>
      <c r="R1315">
        <v>1</v>
      </c>
      <c r="S1315">
        <v>1</v>
      </c>
      <c r="T1315">
        <v>1</v>
      </c>
      <c r="U1315" t="e">
        <f t="shared" si="1823"/>
        <v>#VALUE!</v>
      </c>
      <c r="V1315">
        <f t="shared" si="1824"/>
        <v>2218</v>
      </c>
      <c r="W1315">
        <f t="shared" si="1825"/>
        <v>2408</v>
      </c>
      <c r="X1315">
        <f t="shared" si="1826"/>
        <v>3071</v>
      </c>
      <c r="Y1315" t="e">
        <f t="shared" si="1802"/>
        <v>#VALUE!</v>
      </c>
      <c r="Z1315">
        <f t="shared" si="1803"/>
        <v>382</v>
      </c>
      <c r="AA1315">
        <f t="shared" si="1804"/>
        <v>414</v>
      </c>
      <c r="AB1315" s="8">
        <f t="shared" si="1805"/>
        <v>528</v>
      </c>
      <c r="AC1315" s="213" t="e">
        <f t="shared" si="1839"/>
        <v>#VALUE!</v>
      </c>
      <c r="AD1315" s="213">
        <f t="shared" si="1840"/>
        <v>1.1755349220791671</v>
      </c>
      <c r="AE1315" s="213">
        <f t="shared" si="1841"/>
        <v>1.371942419973726</v>
      </c>
      <c r="AF1315" s="213">
        <f t="shared" si="1842"/>
        <v>2.1901143729107169</v>
      </c>
      <c r="AG1315" s="167">
        <f t="shared" si="1827"/>
        <v>3.969E-4</v>
      </c>
      <c r="AH1315" s="167">
        <f t="shared" si="1828"/>
        <v>1.7345999999999999</v>
      </c>
      <c r="AI1315" s="167">
        <f t="shared" si="1829"/>
        <v>4</v>
      </c>
      <c r="AJ1315" s="167">
        <f t="shared" si="1830"/>
        <v>5.7428799999999995E-4</v>
      </c>
      <c r="AK1315" s="115">
        <f t="shared" ref="AK1315:AM1316" si="1855">AK923*IF($G1315=10,1,IF($G1315=15,1,IF($G1315=20,1,(1-(($E1315-50)*0.005)))))</f>
        <v>540.08250898881806</v>
      </c>
      <c r="AL1315" s="7">
        <f t="shared" si="1855"/>
        <v>586.2857034592289</v>
      </c>
      <c r="AM1315" s="7">
        <f t="shared" si="1855"/>
        <v>747.79200000000003</v>
      </c>
      <c r="AN1315">
        <v>1</v>
      </c>
      <c r="AO1315">
        <v>1</v>
      </c>
      <c r="AP1315">
        <v>1</v>
      </c>
      <c r="AQ1315">
        <f t="shared" si="1832"/>
        <v>608</v>
      </c>
      <c r="AR1315">
        <f t="shared" si="1832"/>
        <v>660</v>
      </c>
      <c r="AS1315">
        <f t="shared" si="1789"/>
        <v>842</v>
      </c>
      <c r="AT1315">
        <f t="shared" si="1807"/>
        <v>261</v>
      </c>
      <c r="AU1315">
        <f t="shared" si="1808"/>
        <v>284</v>
      </c>
      <c r="AV1315" s="8">
        <f t="shared" si="1809"/>
        <v>362</v>
      </c>
      <c r="AW1315" s="213">
        <f t="shared" si="1844"/>
        <v>0.56636228476249972</v>
      </c>
      <c r="AX1315" s="213">
        <f t="shared" si="1845"/>
        <v>0.665777182503837</v>
      </c>
      <c r="AY1315" s="213">
        <f t="shared" si="1846"/>
        <v>1.0602377997794497</v>
      </c>
      <c r="AZ1315" s="119">
        <f t="shared" si="1762"/>
        <v>1.2</v>
      </c>
      <c r="BA1315" s="1">
        <v>12.2</v>
      </c>
      <c r="BB1315">
        <v>13.7</v>
      </c>
      <c r="BC1315">
        <v>22</v>
      </c>
      <c r="BE1315">
        <v>3164</v>
      </c>
      <c r="BG1315" s="123">
        <f t="shared" si="1833"/>
        <v>0.68</v>
      </c>
      <c r="BJ1315">
        <v>0</v>
      </c>
      <c r="BK1315">
        <v>10.9</v>
      </c>
      <c r="BL1315">
        <v>12.7</v>
      </c>
      <c r="BM1315">
        <v>21.85</v>
      </c>
      <c r="BO1315">
        <f t="shared" si="1850"/>
        <v>1</v>
      </c>
      <c r="BP1315">
        <f t="shared" si="1850"/>
        <v>1</v>
      </c>
      <c r="BQ1315">
        <f t="shared" si="1850"/>
        <v>1</v>
      </c>
      <c r="BR1315">
        <f t="shared" si="1834"/>
        <v>608</v>
      </c>
      <c r="BS1315">
        <f t="shared" si="1847"/>
        <v>660</v>
      </c>
      <c r="BT1315">
        <f t="shared" si="1848"/>
        <v>842</v>
      </c>
      <c r="BV1315">
        <f t="shared" si="1835"/>
        <v>0</v>
      </c>
      <c r="BW1315">
        <f t="shared" si="1836"/>
        <v>0</v>
      </c>
      <c r="BX1315">
        <f t="shared" si="1837"/>
        <v>0</v>
      </c>
      <c r="BY1315">
        <f t="shared" si="1774"/>
        <v>1</v>
      </c>
    </row>
    <row r="1316" spans="1:77" x14ac:dyDescent="0.25">
      <c r="A1316" t="str">
        <f t="shared" si="1838"/>
        <v>39015</v>
      </c>
      <c r="D1316">
        <v>3</v>
      </c>
      <c r="E1316">
        <v>90</v>
      </c>
      <c r="F1316">
        <v>40.5</v>
      </c>
      <c r="G1316">
        <v>15</v>
      </c>
      <c r="H1316">
        <v>16.5</v>
      </c>
      <c r="I1316">
        <v>0</v>
      </c>
      <c r="J1316">
        <v>26</v>
      </c>
      <c r="K1316">
        <v>30</v>
      </c>
      <c r="L1316">
        <v>46.4</v>
      </c>
      <c r="M1316" s="115">
        <f t="shared" si="1822"/>
        <v>3052.8</v>
      </c>
      <c r="N1316" s="7">
        <v>3233.3460619053994</v>
      </c>
      <c r="O1316" s="7">
        <v>3452.1364439366635</v>
      </c>
      <c r="P1316" s="7">
        <v>4920.8599999999997</v>
      </c>
      <c r="Q1316" s="121" t="s">
        <v>392</v>
      </c>
      <c r="R1316">
        <v>1</v>
      </c>
      <c r="S1316">
        <v>1</v>
      </c>
      <c r="T1316">
        <v>1</v>
      </c>
      <c r="U1316" t="e">
        <f t="shared" si="1823"/>
        <v>#VALUE!</v>
      </c>
      <c r="V1316">
        <f t="shared" si="1824"/>
        <v>1779</v>
      </c>
      <c r="W1316">
        <f t="shared" si="1825"/>
        <v>1900</v>
      </c>
      <c r="X1316">
        <f t="shared" si="1826"/>
        <v>2708</v>
      </c>
      <c r="Y1316" t="e">
        <f t="shared" si="1802"/>
        <v>#VALUE!</v>
      </c>
      <c r="Z1316">
        <f t="shared" si="1803"/>
        <v>306</v>
      </c>
      <c r="AA1316">
        <f t="shared" si="1804"/>
        <v>327</v>
      </c>
      <c r="AB1316" s="8">
        <f t="shared" si="1805"/>
        <v>466</v>
      </c>
      <c r="AC1316" s="213" t="e">
        <f t="shared" si="1839"/>
        <v>#VALUE!</v>
      </c>
      <c r="AD1316" s="213">
        <f t="shared" si="1840"/>
        <v>0.48333520297072813</v>
      </c>
      <c r="AE1316" s="213">
        <f t="shared" si="1841"/>
        <v>0.55071733494903352</v>
      </c>
      <c r="AF1316" s="213">
        <f t="shared" si="1842"/>
        <v>1.1057917662116801</v>
      </c>
      <c r="AG1316" s="167">
        <f t="shared" si="1827"/>
        <v>2.0829999999999999E-4</v>
      </c>
      <c r="AH1316" s="167">
        <f t="shared" si="1828"/>
        <v>1.724</v>
      </c>
      <c r="AI1316" s="167">
        <f t="shared" si="1829"/>
        <v>2</v>
      </c>
      <c r="AJ1316" s="167">
        <f t="shared" si="1830"/>
        <v>4.6182900000000003E-4</v>
      </c>
      <c r="AK1316" s="115">
        <f t="shared" si="1855"/>
        <v>420.6820520547858</v>
      </c>
      <c r="AL1316" s="7">
        <f t="shared" si="1855"/>
        <v>449.14828645115074</v>
      </c>
      <c r="AM1316" s="7">
        <f t="shared" si="1855"/>
        <v>640.24</v>
      </c>
      <c r="AN1316">
        <v>1</v>
      </c>
      <c r="AO1316">
        <v>1</v>
      </c>
      <c r="AP1316">
        <v>1</v>
      </c>
      <c r="AQ1316">
        <f t="shared" si="1832"/>
        <v>474</v>
      </c>
      <c r="AR1316">
        <f t="shared" si="1832"/>
        <v>506</v>
      </c>
      <c r="AS1316">
        <f t="shared" si="1789"/>
        <v>721</v>
      </c>
      <c r="AT1316">
        <f t="shared" si="1807"/>
        <v>204</v>
      </c>
      <c r="AU1316">
        <f t="shared" si="1808"/>
        <v>218</v>
      </c>
      <c r="AV1316" s="8">
        <f t="shared" si="1809"/>
        <v>310</v>
      </c>
      <c r="AW1316" s="213">
        <f t="shared" si="1844"/>
        <v>0.21794935081485226</v>
      </c>
      <c r="AX1316" s="213">
        <f t="shared" si="1845"/>
        <v>0.24827687927600758</v>
      </c>
      <c r="AY1316" s="213">
        <f t="shared" si="1846"/>
        <v>0.49583534283328567</v>
      </c>
      <c r="AZ1316" s="119">
        <f t="shared" si="1762"/>
        <v>0.9</v>
      </c>
      <c r="BA1316" s="1">
        <v>11.5</v>
      </c>
      <c r="BB1316">
        <v>12.8</v>
      </c>
      <c r="BC1316">
        <v>19.600000000000001</v>
      </c>
      <c r="BE1316">
        <v>3816</v>
      </c>
      <c r="BG1316" s="123">
        <f t="shared" si="1833"/>
        <v>0.8</v>
      </c>
      <c r="BJ1316">
        <v>0</v>
      </c>
      <c r="BK1316">
        <v>10</v>
      </c>
      <c r="BL1316">
        <v>11.8</v>
      </c>
      <c r="BM1316">
        <v>21.85</v>
      </c>
      <c r="BO1316">
        <f t="shared" si="1850"/>
        <v>1</v>
      </c>
      <c r="BP1316">
        <f t="shared" si="1850"/>
        <v>1</v>
      </c>
      <c r="BQ1316">
        <f t="shared" si="1850"/>
        <v>1</v>
      </c>
      <c r="BR1316">
        <f t="shared" si="1834"/>
        <v>474</v>
      </c>
      <c r="BS1316">
        <f t="shared" si="1847"/>
        <v>506</v>
      </c>
      <c r="BT1316">
        <f t="shared" si="1848"/>
        <v>721</v>
      </c>
      <c r="BV1316">
        <f t="shared" si="1835"/>
        <v>0</v>
      </c>
      <c r="BW1316">
        <f t="shared" si="1836"/>
        <v>0</v>
      </c>
      <c r="BX1316">
        <f t="shared" si="1837"/>
        <v>0</v>
      </c>
      <c r="BY1316">
        <f t="shared" si="1774"/>
        <v>1</v>
      </c>
    </row>
    <row r="1317" spans="1:77" x14ac:dyDescent="0.25">
      <c r="A1317" t="str">
        <f t="shared" si="1838"/>
        <v>39016</v>
      </c>
      <c r="D1317">
        <v>3</v>
      </c>
      <c r="E1317">
        <v>90</v>
      </c>
      <c r="F1317">
        <v>40.5</v>
      </c>
      <c r="G1317">
        <v>16</v>
      </c>
      <c r="H1317">
        <v>16.5</v>
      </c>
      <c r="I1317">
        <v>0</v>
      </c>
      <c r="J1317">
        <v>26</v>
      </c>
      <c r="K1317">
        <v>30</v>
      </c>
      <c r="L1317">
        <v>46.4</v>
      </c>
      <c r="M1317" s="115">
        <f t="shared" si="1822"/>
        <v>3177.6400000000003</v>
      </c>
      <c r="N1317" s="7">
        <v>4843.4549704976926</v>
      </c>
      <c r="O1317" s="7">
        <v>5171.1963699821436</v>
      </c>
      <c r="P1317" s="7">
        <v>7371.3</v>
      </c>
      <c r="Q1317" s="121" t="s">
        <v>392</v>
      </c>
      <c r="R1317">
        <v>1</v>
      </c>
      <c r="S1317">
        <v>1</v>
      </c>
      <c r="T1317">
        <v>1</v>
      </c>
      <c r="U1317" t="e">
        <f t="shared" si="1823"/>
        <v>#VALUE!</v>
      </c>
      <c r="V1317">
        <f t="shared" si="1824"/>
        <v>2666</v>
      </c>
      <c r="W1317">
        <f t="shared" si="1825"/>
        <v>2846</v>
      </c>
      <c r="X1317">
        <f t="shared" si="1826"/>
        <v>4057</v>
      </c>
      <c r="Y1317" t="e">
        <f t="shared" si="1802"/>
        <v>#VALUE!</v>
      </c>
      <c r="Z1317">
        <f t="shared" si="1803"/>
        <v>459</v>
      </c>
      <c r="AA1317">
        <f t="shared" si="1804"/>
        <v>490</v>
      </c>
      <c r="AB1317" s="8">
        <f t="shared" si="1805"/>
        <v>698</v>
      </c>
      <c r="AC1317" s="213" t="e">
        <f t="shared" si="1839"/>
        <v>#VALUE!</v>
      </c>
      <c r="AD1317" s="213">
        <f t="shared" si="1840"/>
        <v>3.1152558322453383</v>
      </c>
      <c r="AE1317" s="213">
        <f t="shared" si="1841"/>
        <v>3.5453818591343982</v>
      </c>
      <c r="AF1317" s="213">
        <f t="shared" si="1842"/>
        <v>7.1435616717159389</v>
      </c>
      <c r="AG1317" s="167">
        <f t="shared" si="1827"/>
        <v>2.0829999999999999E-4</v>
      </c>
      <c r="AH1317" s="167">
        <f t="shared" si="1828"/>
        <v>1.724</v>
      </c>
      <c r="AI1317" s="167">
        <f t="shared" si="1829"/>
        <v>4</v>
      </c>
      <c r="AJ1317" s="167">
        <f t="shared" si="1830"/>
        <v>1.392796E-3</v>
      </c>
      <c r="AK1317" s="115">
        <f t="shared" ref="AK1317:AM1317" si="1856">AK925*IF($G1317=10,1,IF($G1317=15,1,IF($G1317=20,1,(1-(($E1317-50)*0.005)))))</f>
        <v>549.04711154719951</v>
      </c>
      <c r="AL1317" s="7">
        <f t="shared" si="1856"/>
        <v>586.1994067202636</v>
      </c>
      <c r="AM1317" s="7">
        <f t="shared" si="1856"/>
        <v>835.6</v>
      </c>
      <c r="AN1317">
        <v>1</v>
      </c>
      <c r="AO1317">
        <v>1</v>
      </c>
      <c r="AP1317">
        <v>1</v>
      </c>
      <c r="AQ1317">
        <f t="shared" si="1832"/>
        <v>618</v>
      </c>
      <c r="AR1317">
        <f t="shared" si="1832"/>
        <v>660</v>
      </c>
      <c r="AS1317">
        <f t="shared" si="1789"/>
        <v>941</v>
      </c>
      <c r="AT1317">
        <f t="shared" si="1807"/>
        <v>266</v>
      </c>
      <c r="AU1317">
        <f t="shared" si="1808"/>
        <v>284</v>
      </c>
      <c r="AV1317" s="8">
        <f t="shared" si="1809"/>
        <v>405</v>
      </c>
      <c r="AW1317" s="213">
        <f t="shared" si="1844"/>
        <v>1.0593160786787383</v>
      </c>
      <c r="AX1317" s="213">
        <f t="shared" si="1845"/>
        <v>1.2056232539197878</v>
      </c>
      <c r="AY1317" s="213">
        <f t="shared" si="1846"/>
        <v>2.4319284357124413</v>
      </c>
      <c r="AZ1317" s="119">
        <f t="shared" si="1762"/>
        <v>1.8</v>
      </c>
      <c r="BA1317" s="1">
        <v>11.5</v>
      </c>
      <c r="BB1317">
        <v>12.8</v>
      </c>
      <c r="BC1317">
        <v>19.600000000000001</v>
      </c>
      <c r="BE1317">
        <v>4673</v>
      </c>
      <c r="BG1317" s="123">
        <f t="shared" si="1833"/>
        <v>0.68</v>
      </c>
      <c r="BJ1317">
        <v>0</v>
      </c>
      <c r="BK1317">
        <v>10</v>
      </c>
      <c r="BL1317">
        <v>11.8</v>
      </c>
      <c r="BM1317">
        <v>21.85</v>
      </c>
      <c r="BO1317">
        <f t="shared" si="1850"/>
        <v>1</v>
      </c>
      <c r="BP1317">
        <f t="shared" si="1850"/>
        <v>1</v>
      </c>
      <c r="BQ1317">
        <f t="shared" si="1850"/>
        <v>1</v>
      </c>
      <c r="BR1317">
        <f t="shared" si="1834"/>
        <v>618</v>
      </c>
      <c r="BS1317">
        <f t="shared" si="1847"/>
        <v>660</v>
      </c>
      <c r="BT1317">
        <f t="shared" si="1848"/>
        <v>941</v>
      </c>
      <c r="BV1317">
        <f t="shared" si="1835"/>
        <v>0</v>
      </c>
      <c r="BW1317">
        <f t="shared" si="1836"/>
        <v>0</v>
      </c>
      <c r="BX1317">
        <f t="shared" si="1837"/>
        <v>0</v>
      </c>
      <c r="BY1317">
        <f t="shared" si="1774"/>
        <v>1</v>
      </c>
    </row>
    <row r="1318" spans="1:77" x14ac:dyDescent="0.25">
      <c r="A1318" t="str">
        <f t="shared" si="1838"/>
        <v>39020</v>
      </c>
      <c r="D1318">
        <v>3</v>
      </c>
      <c r="E1318">
        <v>90</v>
      </c>
      <c r="F1318">
        <v>40.5</v>
      </c>
      <c r="G1318">
        <v>20</v>
      </c>
      <c r="H1318">
        <v>21.5</v>
      </c>
      <c r="I1318">
        <v>0</v>
      </c>
      <c r="J1318">
        <v>26</v>
      </c>
      <c r="K1318">
        <v>30</v>
      </c>
      <c r="L1318">
        <v>46.4</v>
      </c>
      <c r="M1318" s="115">
        <f t="shared" si="1822"/>
        <v>4258.4000000000005</v>
      </c>
      <c r="N1318" s="7">
        <v>4497.8275192555193</v>
      </c>
      <c r="O1318" s="7">
        <v>4882.6094666576164</v>
      </c>
      <c r="P1318" s="7">
        <v>6227.64</v>
      </c>
      <c r="Q1318" s="121" t="s">
        <v>392</v>
      </c>
      <c r="R1318">
        <v>1</v>
      </c>
      <c r="S1318">
        <v>1</v>
      </c>
      <c r="T1318">
        <v>1</v>
      </c>
      <c r="U1318" t="e">
        <f t="shared" si="1823"/>
        <v>#VALUE!</v>
      </c>
      <c r="V1318">
        <f t="shared" si="1824"/>
        <v>2475</v>
      </c>
      <c r="W1318">
        <f t="shared" si="1825"/>
        <v>2687</v>
      </c>
      <c r="X1318">
        <f t="shared" si="1826"/>
        <v>3427</v>
      </c>
      <c r="Y1318" t="e">
        <f t="shared" si="1802"/>
        <v>#VALUE!</v>
      </c>
      <c r="Z1318">
        <f t="shared" si="1803"/>
        <v>426</v>
      </c>
      <c r="AA1318">
        <f t="shared" si="1804"/>
        <v>462</v>
      </c>
      <c r="AB1318" s="8">
        <f t="shared" si="1805"/>
        <v>589</v>
      </c>
      <c r="AC1318" s="213" t="e">
        <f t="shared" si="1839"/>
        <v>#VALUE!</v>
      </c>
      <c r="AD1318" s="213">
        <f t="shared" si="1840"/>
        <v>0.73349960114638391</v>
      </c>
      <c r="AE1318" s="213">
        <f t="shared" si="1841"/>
        <v>0.8610379694367869</v>
      </c>
      <c r="AF1318" s="213">
        <f t="shared" si="1842"/>
        <v>1.391710488124442</v>
      </c>
      <c r="AG1318" s="167">
        <f t="shared" si="1827"/>
        <v>1.2760000000000001E-4</v>
      </c>
      <c r="AH1318" s="167">
        <f t="shared" si="1828"/>
        <v>1.7219</v>
      </c>
      <c r="AI1318" s="167">
        <f t="shared" si="1829"/>
        <v>2</v>
      </c>
      <c r="AJ1318" s="167">
        <f t="shared" si="1830"/>
        <v>3.76611E-4</v>
      </c>
      <c r="AK1318" s="115">
        <f t="shared" ref="AK1318:AM1318" si="1857">AK926*IF($G1318=10,1,IF($G1318=15,1,IF($G1318=20,1,(1-(($E1318-50)*0.005)))))</f>
        <v>526.1057925837863</v>
      </c>
      <c r="AL1318" s="7">
        <f t="shared" si="1857"/>
        <v>571.11330132956857</v>
      </c>
      <c r="AM1318" s="7">
        <f t="shared" si="1857"/>
        <v>728.44</v>
      </c>
      <c r="AN1318">
        <v>1</v>
      </c>
      <c r="AO1318">
        <v>1</v>
      </c>
      <c r="AP1318">
        <v>1</v>
      </c>
      <c r="AQ1318">
        <f t="shared" si="1832"/>
        <v>592</v>
      </c>
      <c r="AR1318">
        <f t="shared" si="1832"/>
        <v>643</v>
      </c>
      <c r="AS1318">
        <f t="shared" si="1789"/>
        <v>820</v>
      </c>
      <c r="AT1318">
        <f t="shared" si="1807"/>
        <v>255</v>
      </c>
      <c r="AU1318">
        <f t="shared" si="1808"/>
        <v>276</v>
      </c>
      <c r="AV1318" s="8">
        <f t="shared" si="1809"/>
        <v>353</v>
      </c>
      <c r="AW1318" s="213">
        <f t="shared" si="1844"/>
        <v>0.26632342933475445</v>
      </c>
      <c r="AX1318" s="213">
        <f t="shared" si="1845"/>
        <v>0.31132324327225247</v>
      </c>
      <c r="AY1318" s="213">
        <f t="shared" si="1846"/>
        <v>0.50599910197077902</v>
      </c>
      <c r="AZ1318" s="119">
        <f t="shared" si="1762"/>
        <v>1.2</v>
      </c>
      <c r="BA1318" s="1">
        <v>11.5</v>
      </c>
      <c r="BB1318">
        <v>12.8</v>
      </c>
      <c r="BC1318">
        <v>19.600000000000001</v>
      </c>
      <c r="BE1318">
        <v>5323</v>
      </c>
      <c r="BG1318" s="123">
        <f t="shared" si="1833"/>
        <v>0.8</v>
      </c>
      <c r="BJ1318">
        <v>0</v>
      </c>
      <c r="BK1318">
        <v>10</v>
      </c>
      <c r="BL1318">
        <v>11.8</v>
      </c>
      <c r="BM1318">
        <v>21.85</v>
      </c>
      <c r="BO1318">
        <f t="shared" si="1850"/>
        <v>1</v>
      </c>
      <c r="BP1318">
        <f t="shared" si="1850"/>
        <v>1</v>
      </c>
      <c r="BQ1318">
        <f t="shared" si="1850"/>
        <v>1</v>
      </c>
      <c r="BR1318">
        <f t="shared" si="1834"/>
        <v>592</v>
      </c>
      <c r="BS1318">
        <f t="shared" si="1847"/>
        <v>643</v>
      </c>
      <c r="BT1318">
        <f t="shared" si="1848"/>
        <v>820</v>
      </c>
      <c r="BV1318">
        <f t="shared" si="1835"/>
        <v>0</v>
      </c>
      <c r="BW1318">
        <f t="shared" si="1836"/>
        <v>0</v>
      </c>
      <c r="BX1318">
        <f t="shared" si="1837"/>
        <v>0</v>
      </c>
      <c r="BY1318">
        <f t="shared" si="1774"/>
        <v>1</v>
      </c>
    </row>
    <row r="1319" spans="1:77" x14ac:dyDescent="0.25">
      <c r="A1319" t="str">
        <f t="shared" si="1838"/>
        <v>39021</v>
      </c>
      <c r="D1319">
        <v>3</v>
      </c>
      <c r="E1319">
        <v>90</v>
      </c>
      <c r="F1319">
        <v>40.5</v>
      </c>
      <c r="G1319">
        <v>21</v>
      </c>
      <c r="H1319">
        <v>21.5</v>
      </c>
      <c r="I1319">
        <v>0</v>
      </c>
      <c r="J1319">
        <v>26</v>
      </c>
      <c r="K1319">
        <v>30</v>
      </c>
      <c r="L1319">
        <v>46.4</v>
      </c>
      <c r="M1319" s="115">
        <f t="shared" si="1822"/>
        <v>5428.8</v>
      </c>
      <c r="N1319" s="7">
        <v>6016.7573462820046</v>
      </c>
      <c r="O1319" s="7">
        <v>6423.892435808023</v>
      </c>
      <c r="P1319" s="7">
        <v>9156.9599999999991</v>
      </c>
      <c r="Q1319" s="121" t="s">
        <v>392</v>
      </c>
      <c r="R1319">
        <v>1</v>
      </c>
      <c r="S1319">
        <v>1</v>
      </c>
      <c r="T1319">
        <v>1</v>
      </c>
      <c r="U1319" t="e">
        <f t="shared" si="1823"/>
        <v>#VALUE!</v>
      </c>
      <c r="V1319">
        <f t="shared" si="1824"/>
        <v>3311</v>
      </c>
      <c r="W1319">
        <f t="shared" si="1825"/>
        <v>3535</v>
      </c>
      <c r="X1319">
        <f t="shared" si="1826"/>
        <v>5039</v>
      </c>
      <c r="Y1319" t="e">
        <f t="shared" si="1802"/>
        <v>#VALUE!</v>
      </c>
      <c r="Z1319">
        <f t="shared" si="1803"/>
        <v>569</v>
      </c>
      <c r="AA1319">
        <f t="shared" si="1804"/>
        <v>608</v>
      </c>
      <c r="AB1319" s="8">
        <f t="shared" si="1805"/>
        <v>867</v>
      </c>
      <c r="AC1319" s="213" t="e">
        <f t="shared" si="1839"/>
        <v>#VALUE!</v>
      </c>
      <c r="AD1319" s="213">
        <f t="shared" si="1840"/>
        <v>1.8412291092798616</v>
      </c>
      <c r="AE1319" s="213">
        <f t="shared" si="1841"/>
        <v>2.097904797389448</v>
      </c>
      <c r="AF1319" s="213">
        <f t="shared" si="1842"/>
        <v>4.2210338223137898</v>
      </c>
      <c r="AG1319" s="167">
        <f t="shared" si="1827"/>
        <v>1.2760000000000001E-4</v>
      </c>
      <c r="AH1319" s="167">
        <f t="shared" si="1828"/>
        <v>1.7219</v>
      </c>
      <c r="AI1319" s="167">
        <f t="shared" si="1829"/>
        <v>4</v>
      </c>
      <c r="AJ1319" s="167">
        <f t="shared" si="1830"/>
        <v>5.1420100000000005E-4</v>
      </c>
      <c r="AK1319" s="115">
        <f t="shared" ref="AK1319:AM1319" si="1858">AK927*IF($G1319=10,1,IF($G1319=15,1,IF($G1319=20,1,(1-(($E1319-50)*0.005)))))</f>
        <v>600.09876829536995</v>
      </c>
      <c r="AL1319" s="7">
        <f t="shared" si="1858"/>
        <v>640.7055688846217</v>
      </c>
      <c r="AM1319" s="7">
        <f t="shared" si="1858"/>
        <v>913.29600000000016</v>
      </c>
      <c r="AN1319">
        <v>1</v>
      </c>
      <c r="AO1319">
        <v>1</v>
      </c>
      <c r="AP1319">
        <v>1</v>
      </c>
      <c r="AQ1319">
        <f t="shared" si="1832"/>
        <v>676</v>
      </c>
      <c r="AR1319">
        <f t="shared" si="1832"/>
        <v>722</v>
      </c>
      <c r="AS1319">
        <f t="shared" si="1789"/>
        <v>1029</v>
      </c>
      <c r="AT1319">
        <f t="shared" si="1807"/>
        <v>291</v>
      </c>
      <c r="AU1319">
        <f t="shared" si="1808"/>
        <v>310</v>
      </c>
      <c r="AV1319" s="8">
        <f t="shared" si="1809"/>
        <v>442</v>
      </c>
      <c r="AW1319" s="213">
        <f t="shared" si="1844"/>
        <v>0.49282717605819021</v>
      </c>
      <c r="AX1319" s="213">
        <f t="shared" si="1845"/>
        <v>0.55797554610281119</v>
      </c>
      <c r="AY1319" s="213">
        <f t="shared" si="1846"/>
        <v>1.1202446586252526</v>
      </c>
      <c r="AZ1319" s="119">
        <f t="shared" ref="AZ1319:AZ1369" si="1859">ROUND(IF(G1319=10,$CO$92*E1319,IF(G1319=11,$CO$93*E1319,IF(G1319=15,$CO$94*E1319,IF(G1319=16,$CO$95*E1319,IF(G1319=20,$CO$96*E1319,IF(G1319=21,$CO$97*E1319,)))))),1)</f>
        <v>2.4</v>
      </c>
      <c r="BA1319" s="1">
        <v>11.5</v>
      </c>
      <c r="BB1319">
        <v>12.8</v>
      </c>
      <c r="BC1319">
        <v>19.600000000000001</v>
      </c>
      <c r="BE1319">
        <v>6786</v>
      </c>
      <c r="BG1319" s="123">
        <f t="shared" si="1833"/>
        <v>0.8</v>
      </c>
      <c r="BJ1319">
        <v>0</v>
      </c>
      <c r="BK1319">
        <v>10</v>
      </c>
      <c r="BL1319">
        <v>11.8</v>
      </c>
      <c r="BM1319">
        <v>21.85</v>
      </c>
      <c r="BO1319">
        <f t="shared" si="1850"/>
        <v>1</v>
      </c>
      <c r="BP1319">
        <f t="shared" si="1850"/>
        <v>1</v>
      </c>
      <c r="BQ1319">
        <f t="shared" si="1850"/>
        <v>1</v>
      </c>
      <c r="BR1319">
        <f t="shared" si="1834"/>
        <v>676</v>
      </c>
      <c r="BS1319">
        <f t="shared" si="1847"/>
        <v>722</v>
      </c>
      <c r="BT1319">
        <f t="shared" si="1848"/>
        <v>1029</v>
      </c>
      <c r="BV1319">
        <f t="shared" si="1835"/>
        <v>0</v>
      </c>
      <c r="BW1319">
        <f t="shared" si="1836"/>
        <v>0</v>
      </c>
      <c r="BX1319">
        <f t="shared" si="1837"/>
        <v>0</v>
      </c>
      <c r="BY1319">
        <f t="shared" si="1774"/>
        <v>1</v>
      </c>
    </row>
    <row r="1320" spans="1:77" x14ac:dyDescent="0.25">
      <c r="A1320" t="str">
        <f t="shared" si="1838"/>
        <v>39010</v>
      </c>
      <c r="D1320">
        <v>3</v>
      </c>
      <c r="E1320">
        <v>90</v>
      </c>
      <c r="F1320">
        <v>40.5</v>
      </c>
      <c r="G1320">
        <v>10</v>
      </c>
      <c r="H1320">
        <v>11.5</v>
      </c>
      <c r="I1320">
        <v>0</v>
      </c>
      <c r="J1320">
        <v>26</v>
      </c>
      <c r="K1320">
        <v>30</v>
      </c>
      <c r="L1320">
        <v>46.5</v>
      </c>
      <c r="M1320" s="115">
        <f t="shared" si="1822"/>
        <v>2464.2000000000003</v>
      </c>
      <c r="N1320" s="7">
        <v>3259.5785648750903</v>
      </c>
      <c r="O1320" s="7">
        <v>3552.8677924068675</v>
      </c>
      <c r="P1320" s="7">
        <v>4620.9799999999996</v>
      </c>
      <c r="Q1320" s="121" t="s">
        <v>392</v>
      </c>
      <c r="R1320">
        <v>1</v>
      </c>
      <c r="S1320">
        <v>1</v>
      </c>
      <c r="T1320">
        <v>1</v>
      </c>
      <c r="U1320" t="e">
        <f t="shared" si="1823"/>
        <v>#VALUE!</v>
      </c>
      <c r="V1320">
        <f t="shared" si="1824"/>
        <v>1794</v>
      </c>
      <c r="W1320">
        <f t="shared" si="1825"/>
        <v>1955</v>
      </c>
      <c r="X1320">
        <f t="shared" si="1826"/>
        <v>2543</v>
      </c>
      <c r="Y1320" t="e">
        <f t="shared" si="1802"/>
        <v>#VALUE!</v>
      </c>
      <c r="Z1320">
        <f t="shared" si="1803"/>
        <v>309</v>
      </c>
      <c r="AA1320">
        <f t="shared" si="1804"/>
        <v>336</v>
      </c>
      <c r="AB1320" s="8">
        <f t="shared" si="1805"/>
        <v>437</v>
      </c>
      <c r="AC1320" s="213" t="e">
        <f t="shared" si="1839"/>
        <v>#VALUE!</v>
      </c>
      <c r="AD1320" s="213">
        <f t="shared" si="1840"/>
        <v>0.46634590676995058</v>
      </c>
      <c r="AE1320" s="213">
        <f t="shared" si="1841"/>
        <v>0.5482161489143117</v>
      </c>
      <c r="AF1320" s="213">
        <f t="shared" si="1842"/>
        <v>0.91117413493097188</v>
      </c>
      <c r="AG1320" s="167">
        <f t="shared" si="1827"/>
        <v>3.969E-4</v>
      </c>
      <c r="AH1320" s="167">
        <f t="shared" si="1828"/>
        <v>1.7345999999999999</v>
      </c>
      <c r="AI1320" s="167">
        <f t="shared" si="1829"/>
        <v>2</v>
      </c>
      <c r="AJ1320" s="167">
        <f t="shared" si="1830"/>
        <v>3.6734700000000002E-4</v>
      </c>
      <c r="AK1320" s="115">
        <f t="shared" ref="AK1320:AM1320" si="1860">AK928*IF($G1320=10,1,IF($G1320=15,1,IF($G1320=20,1,(1-(($E1320-50)*0.005)))))</f>
        <v>451.89903695786995</v>
      </c>
      <c r="AL1320" s="7">
        <f t="shared" si="1860"/>
        <v>492.55985148767917</v>
      </c>
      <c r="AM1320" s="7">
        <f t="shared" si="1860"/>
        <v>640.64</v>
      </c>
      <c r="AN1320">
        <v>1</v>
      </c>
      <c r="AO1320">
        <v>1</v>
      </c>
      <c r="AP1320">
        <v>1</v>
      </c>
      <c r="AQ1320">
        <f t="shared" si="1832"/>
        <v>509</v>
      </c>
      <c r="AR1320">
        <f t="shared" si="1832"/>
        <v>555</v>
      </c>
      <c r="AS1320">
        <f t="shared" si="1789"/>
        <v>721</v>
      </c>
      <c r="AT1320">
        <f t="shared" si="1807"/>
        <v>219</v>
      </c>
      <c r="AU1320">
        <f t="shared" si="1808"/>
        <v>239</v>
      </c>
      <c r="AV1320" s="8">
        <f t="shared" si="1809"/>
        <v>310</v>
      </c>
      <c r="AW1320" s="213">
        <f t="shared" si="1844"/>
        <v>0.24014246502873812</v>
      </c>
      <c r="AX1320" s="213">
        <f t="shared" si="1845"/>
        <v>0.28416425412407953</v>
      </c>
      <c r="AY1320" s="213">
        <f t="shared" si="1846"/>
        <v>0.46926343147721994</v>
      </c>
      <c r="AZ1320" s="119">
        <f t="shared" si="1859"/>
        <v>0.6</v>
      </c>
      <c r="BA1320" s="1">
        <v>13.4</v>
      </c>
      <c r="BB1320">
        <v>14.8</v>
      </c>
      <c r="BC1320">
        <v>24</v>
      </c>
      <c r="BE1320">
        <v>2738</v>
      </c>
      <c r="BG1320" s="123">
        <f t="shared" si="1833"/>
        <v>0.9</v>
      </c>
      <c r="BJ1320">
        <v>0</v>
      </c>
      <c r="BK1320">
        <v>10.7</v>
      </c>
      <c r="BL1320">
        <v>12.5</v>
      </c>
      <c r="BM1320">
        <v>21.85</v>
      </c>
      <c r="BO1320">
        <f t="shared" si="1850"/>
        <v>1</v>
      </c>
      <c r="BP1320">
        <f t="shared" si="1850"/>
        <v>1</v>
      </c>
      <c r="BQ1320">
        <f t="shared" si="1850"/>
        <v>1</v>
      </c>
      <c r="BR1320">
        <f t="shared" si="1834"/>
        <v>509</v>
      </c>
      <c r="BS1320">
        <f t="shared" si="1847"/>
        <v>555</v>
      </c>
      <c r="BT1320">
        <f t="shared" si="1848"/>
        <v>721</v>
      </c>
      <c r="BV1320">
        <f t="shared" si="1835"/>
        <v>0</v>
      </c>
      <c r="BW1320">
        <f t="shared" si="1836"/>
        <v>0</v>
      </c>
      <c r="BX1320">
        <f t="shared" si="1837"/>
        <v>0</v>
      </c>
      <c r="BY1320">
        <f t="shared" si="1774"/>
        <v>1</v>
      </c>
    </row>
    <row r="1321" spans="1:77" x14ac:dyDescent="0.25">
      <c r="A1321" t="str">
        <f t="shared" si="1838"/>
        <v>39011</v>
      </c>
      <c r="D1321">
        <v>3</v>
      </c>
      <c r="E1321">
        <v>90</v>
      </c>
      <c r="F1321">
        <v>40.5</v>
      </c>
      <c r="G1321">
        <v>11</v>
      </c>
      <c r="H1321">
        <v>11.5</v>
      </c>
      <c r="I1321">
        <v>0</v>
      </c>
      <c r="J1321">
        <v>26</v>
      </c>
      <c r="K1321">
        <v>30</v>
      </c>
      <c r="L1321">
        <v>46.5</v>
      </c>
      <c r="M1321" s="115">
        <f t="shared" si="1822"/>
        <v>2390.88</v>
      </c>
      <c r="N1321" s="7">
        <v>4422.7050634086982</v>
      </c>
      <c r="O1321" s="7">
        <v>4820.649682883678</v>
      </c>
      <c r="P1321" s="7">
        <v>6269.9</v>
      </c>
      <c r="Q1321" s="121" t="s">
        <v>392</v>
      </c>
      <c r="R1321">
        <v>1</v>
      </c>
      <c r="S1321">
        <v>1</v>
      </c>
      <c r="T1321">
        <v>1</v>
      </c>
      <c r="U1321" t="e">
        <f t="shared" si="1823"/>
        <v>#VALUE!</v>
      </c>
      <c r="V1321">
        <f t="shared" si="1824"/>
        <v>2434</v>
      </c>
      <c r="W1321">
        <f t="shared" si="1825"/>
        <v>2653</v>
      </c>
      <c r="X1321">
        <f t="shared" si="1826"/>
        <v>3451</v>
      </c>
      <c r="Y1321" t="e">
        <f t="shared" si="1802"/>
        <v>#VALUE!</v>
      </c>
      <c r="Z1321">
        <f t="shared" si="1803"/>
        <v>419</v>
      </c>
      <c r="AA1321">
        <f t="shared" si="1804"/>
        <v>456</v>
      </c>
      <c r="AB1321" s="8">
        <f t="shared" si="1805"/>
        <v>594</v>
      </c>
      <c r="AC1321" s="213" t="e">
        <f t="shared" si="1839"/>
        <v>#VALUE!</v>
      </c>
      <c r="AD1321" s="213">
        <f t="shared" si="1840"/>
        <v>1.4039540442139022</v>
      </c>
      <c r="AE1321" s="213">
        <f t="shared" si="1841"/>
        <v>1.6519160401824231</v>
      </c>
      <c r="AF1321" s="213">
        <f t="shared" si="1842"/>
        <v>2.7476705874842731</v>
      </c>
      <c r="AG1321" s="167">
        <f t="shared" si="1827"/>
        <v>3.969E-4</v>
      </c>
      <c r="AH1321" s="167">
        <f t="shared" si="1828"/>
        <v>1.7345999999999999</v>
      </c>
      <c r="AI1321" s="167">
        <f t="shared" si="1829"/>
        <v>4</v>
      </c>
      <c r="AJ1321" s="167">
        <f t="shared" si="1830"/>
        <v>5.7428799999999995E-4</v>
      </c>
      <c r="AK1321" s="115">
        <f t="shared" ref="AK1321:AM1321" si="1861">AK929*IF($G1321=10,1,IF($G1321=15,1,IF($G1321=20,1,(1-(($E1321-50)*0.005)))))</f>
        <v>592.80000000000007</v>
      </c>
      <c r="AL1321" s="7">
        <f t="shared" si="1861"/>
        <v>645.6</v>
      </c>
      <c r="AM1321" s="7">
        <f t="shared" si="1861"/>
        <v>840</v>
      </c>
      <c r="AN1321">
        <v>1</v>
      </c>
      <c r="AO1321">
        <v>1</v>
      </c>
      <c r="AP1321">
        <v>1</v>
      </c>
      <c r="AQ1321">
        <f t="shared" si="1832"/>
        <v>668</v>
      </c>
      <c r="AR1321">
        <f t="shared" si="1832"/>
        <v>727</v>
      </c>
      <c r="AS1321">
        <f t="shared" si="1789"/>
        <v>946</v>
      </c>
      <c r="AT1321">
        <f t="shared" si="1807"/>
        <v>287</v>
      </c>
      <c r="AU1321">
        <f t="shared" si="1808"/>
        <v>313</v>
      </c>
      <c r="AV1321" s="8">
        <f t="shared" si="1809"/>
        <v>407</v>
      </c>
      <c r="AW1321" s="213">
        <f t="shared" si="1844"/>
        <v>0.67931468888969326</v>
      </c>
      <c r="AX1321" s="213">
        <f t="shared" si="1845"/>
        <v>0.80213282827818522</v>
      </c>
      <c r="AY1321" s="213">
        <f t="shared" si="1846"/>
        <v>1.3277261403029033</v>
      </c>
      <c r="AZ1321" s="119">
        <f t="shared" si="1859"/>
        <v>1.2</v>
      </c>
      <c r="BA1321" s="1">
        <v>13.4</v>
      </c>
      <c r="BB1321">
        <v>14.8</v>
      </c>
      <c r="BC1321">
        <v>24</v>
      </c>
      <c r="BE1321">
        <v>3516</v>
      </c>
      <c r="BG1321" s="123">
        <f t="shared" si="1833"/>
        <v>0.68</v>
      </c>
      <c r="BJ1321">
        <v>0</v>
      </c>
      <c r="BK1321">
        <v>10.7</v>
      </c>
      <c r="BL1321">
        <v>12.5</v>
      </c>
      <c r="BM1321">
        <v>21.85</v>
      </c>
      <c r="BO1321">
        <f t="shared" si="1850"/>
        <v>1</v>
      </c>
      <c r="BP1321">
        <f t="shared" si="1850"/>
        <v>1</v>
      </c>
      <c r="BQ1321">
        <f t="shared" si="1850"/>
        <v>1</v>
      </c>
      <c r="BR1321">
        <f t="shared" si="1834"/>
        <v>668</v>
      </c>
      <c r="BS1321">
        <f t="shared" si="1847"/>
        <v>727</v>
      </c>
      <c r="BT1321">
        <f t="shared" si="1848"/>
        <v>946</v>
      </c>
      <c r="BV1321">
        <f t="shared" si="1835"/>
        <v>0</v>
      </c>
      <c r="BW1321">
        <f t="shared" si="1836"/>
        <v>0</v>
      </c>
      <c r="BX1321">
        <f t="shared" si="1837"/>
        <v>0</v>
      </c>
      <c r="BY1321">
        <f t="shared" si="1774"/>
        <v>1</v>
      </c>
    </row>
    <row r="1322" spans="1:77" x14ac:dyDescent="0.25">
      <c r="A1322" t="str">
        <f t="shared" si="1838"/>
        <v>39015</v>
      </c>
      <c r="D1322">
        <v>3</v>
      </c>
      <c r="E1322">
        <v>90</v>
      </c>
      <c r="F1322">
        <v>40.5</v>
      </c>
      <c r="G1322">
        <v>15</v>
      </c>
      <c r="H1322">
        <v>16.5</v>
      </c>
      <c r="I1322">
        <v>0</v>
      </c>
      <c r="J1322">
        <v>26</v>
      </c>
      <c r="K1322">
        <v>30</v>
      </c>
      <c r="L1322">
        <v>47.1</v>
      </c>
      <c r="M1322" s="115">
        <f t="shared" si="1822"/>
        <v>3392</v>
      </c>
      <c r="N1322" s="7">
        <v>3875.4624109054007</v>
      </c>
      <c r="O1322" s="7">
        <v>4083.4735576056296</v>
      </c>
      <c r="P1322" s="7">
        <v>5893.16</v>
      </c>
      <c r="Q1322" s="121" t="s">
        <v>392</v>
      </c>
      <c r="R1322">
        <v>1</v>
      </c>
      <c r="S1322">
        <v>1</v>
      </c>
      <c r="T1322">
        <v>1</v>
      </c>
      <c r="U1322" t="e">
        <f t="shared" si="1823"/>
        <v>#VALUE!</v>
      </c>
      <c r="V1322">
        <f t="shared" si="1824"/>
        <v>2133</v>
      </c>
      <c r="W1322">
        <f t="shared" si="1825"/>
        <v>2247</v>
      </c>
      <c r="X1322">
        <f t="shared" si="1826"/>
        <v>3243</v>
      </c>
      <c r="Y1322" t="e">
        <f t="shared" si="1802"/>
        <v>#VALUE!</v>
      </c>
      <c r="Z1322">
        <f t="shared" si="1803"/>
        <v>367</v>
      </c>
      <c r="AA1322">
        <f t="shared" si="1804"/>
        <v>386</v>
      </c>
      <c r="AB1322" s="8">
        <f t="shared" si="1805"/>
        <v>558</v>
      </c>
      <c r="AC1322" s="213" t="e">
        <f t="shared" si="1839"/>
        <v>#VALUE!</v>
      </c>
      <c r="AD1322" s="213">
        <f t="shared" si="1840"/>
        <v>0.69105352240868723</v>
      </c>
      <c r="AE1322" s="213">
        <f t="shared" si="1841"/>
        <v>0.76321224271986909</v>
      </c>
      <c r="AF1322" s="213">
        <f t="shared" si="1842"/>
        <v>1.576960622355321</v>
      </c>
      <c r="AG1322" s="167">
        <f t="shared" si="1827"/>
        <v>2.0829999999999999E-4</v>
      </c>
      <c r="AH1322" s="167">
        <f t="shared" si="1828"/>
        <v>1.724</v>
      </c>
      <c r="AI1322" s="167">
        <f t="shared" si="1829"/>
        <v>2</v>
      </c>
      <c r="AJ1322" s="167">
        <f t="shared" si="1830"/>
        <v>4.6182900000000003E-4</v>
      </c>
      <c r="AK1322" s="115">
        <f t="shared" ref="AK1322:AM1322" si="1862">AK930*IF($G1322=10,1,IF($G1322=15,1,IF($G1322=20,1,(1-(($E1322-50)*0.005)))))</f>
        <v>529.01617838795164</v>
      </c>
      <c r="AL1322" s="7">
        <f t="shared" si="1862"/>
        <v>557.41053504066974</v>
      </c>
      <c r="AM1322" s="7">
        <f t="shared" si="1862"/>
        <v>804.44</v>
      </c>
      <c r="AN1322">
        <v>1</v>
      </c>
      <c r="AO1322">
        <v>1</v>
      </c>
      <c r="AP1322">
        <v>1</v>
      </c>
      <c r="AQ1322">
        <f t="shared" si="1832"/>
        <v>596</v>
      </c>
      <c r="AR1322">
        <f t="shared" si="1832"/>
        <v>628</v>
      </c>
      <c r="AS1322">
        <f t="shared" si="1789"/>
        <v>906</v>
      </c>
      <c r="AT1322">
        <f t="shared" si="1807"/>
        <v>256</v>
      </c>
      <c r="AU1322">
        <f t="shared" si="1808"/>
        <v>270</v>
      </c>
      <c r="AV1322" s="8">
        <f t="shared" si="1809"/>
        <v>390</v>
      </c>
      <c r="AW1322" s="213">
        <f t="shared" si="1844"/>
        <v>0.34039067399216727</v>
      </c>
      <c r="AX1322" s="213">
        <f t="shared" si="1845"/>
        <v>0.37792849473589335</v>
      </c>
      <c r="AY1322" s="213">
        <f t="shared" si="1846"/>
        <v>0.77885430722994631</v>
      </c>
      <c r="AZ1322" s="119">
        <f t="shared" si="1859"/>
        <v>0.9</v>
      </c>
      <c r="BA1322" s="1">
        <v>13.2</v>
      </c>
      <c r="BB1322">
        <v>14.7</v>
      </c>
      <c r="BC1322">
        <v>23.5</v>
      </c>
      <c r="BE1322">
        <v>4240</v>
      </c>
      <c r="BG1322" s="123">
        <f t="shared" si="1833"/>
        <v>0.8</v>
      </c>
      <c r="BJ1322">
        <v>0</v>
      </c>
      <c r="BK1322">
        <v>10</v>
      </c>
      <c r="BL1322">
        <v>11.4</v>
      </c>
      <c r="BM1322">
        <v>21.85</v>
      </c>
      <c r="BO1322">
        <f t="shared" si="1850"/>
        <v>1</v>
      </c>
      <c r="BP1322">
        <f t="shared" si="1850"/>
        <v>1</v>
      </c>
      <c r="BQ1322">
        <f t="shared" si="1850"/>
        <v>1</v>
      </c>
      <c r="BR1322">
        <f t="shared" si="1834"/>
        <v>596</v>
      </c>
      <c r="BS1322">
        <f t="shared" si="1847"/>
        <v>628</v>
      </c>
      <c r="BT1322">
        <f t="shared" si="1848"/>
        <v>906</v>
      </c>
      <c r="BV1322">
        <f t="shared" si="1835"/>
        <v>0</v>
      </c>
      <c r="BW1322">
        <f t="shared" si="1836"/>
        <v>0</v>
      </c>
      <c r="BX1322">
        <f t="shared" si="1837"/>
        <v>0</v>
      </c>
      <c r="BY1322">
        <f t="shared" si="1774"/>
        <v>1</v>
      </c>
    </row>
    <row r="1323" spans="1:77" x14ac:dyDescent="0.25">
      <c r="A1323" t="str">
        <f t="shared" si="1838"/>
        <v>39016</v>
      </c>
      <c r="D1323">
        <v>3</v>
      </c>
      <c r="E1323">
        <v>90</v>
      </c>
      <c r="F1323">
        <v>40.5</v>
      </c>
      <c r="G1323">
        <v>16</v>
      </c>
      <c r="H1323">
        <v>16.5</v>
      </c>
      <c r="I1323">
        <v>0</v>
      </c>
      <c r="J1323">
        <v>26</v>
      </c>
      <c r="K1323">
        <v>30</v>
      </c>
      <c r="L1323">
        <v>47.1</v>
      </c>
      <c r="M1323" s="115">
        <f t="shared" si="1822"/>
        <v>3530.5600000000004</v>
      </c>
      <c r="N1323" s="7">
        <v>5667.1755761695722</v>
      </c>
      <c r="O1323" s="7">
        <v>5971.3549398587584</v>
      </c>
      <c r="P1323" s="7">
        <v>8617.7000000000007</v>
      </c>
      <c r="Q1323" s="121" t="s">
        <v>392</v>
      </c>
      <c r="R1323">
        <v>1</v>
      </c>
      <c r="S1323">
        <v>1</v>
      </c>
      <c r="T1323">
        <v>1</v>
      </c>
      <c r="U1323" t="e">
        <f t="shared" si="1823"/>
        <v>#VALUE!</v>
      </c>
      <c r="V1323">
        <f t="shared" si="1824"/>
        <v>3119</v>
      </c>
      <c r="W1323">
        <f t="shared" si="1825"/>
        <v>3286</v>
      </c>
      <c r="X1323">
        <f t="shared" si="1826"/>
        <v>4743</v>
      </c>
      <c r="Y1323" t="e">
        <f t="shared" si="1802"/>
        <v>#VALUE!</v>
      </c>
      <c r="Z1323">
        <f t="shared" si="1803"/>
        <v>536</v>
      </c>
      <c r="AA1323">
        <f t="shared" si="1804"/>
        <v>565</v>
      </c>
      <c r="AB1323" s="8">
        <f t="shared" si="1805"/>
        <v>816</v>
      </c>
      <c r="AC1323" s="213" t="e">
        <f t="shared" si="1839"/>
        <v>#VALUE!</v>
      </c>
      <c r="AD1323" s="213">
        <f t="shared" si="1840"/>
        <v>4.2344419589539948</v>
      </c>
      <c r="AE1323" s="213">
        <f t="shared" si="1841"/>
        <v>4.7000203748804559</v>
      </c>
      <c r="AF1323" s="213">
        <f t="shared" si="1842"/>
        <v>9.734562860760537</v>
      </c>
      <c r="AG1323" s="167">
        <f t="shared" si="1827"/>
        <v>2.0829999999999999E-4</v>
      </c>
      <c r="AH1323" s="167">
        <f t="shared" si="1828"/>
        <v>1.724</v>
      </c>
      <c r="AI1323" s="167">
        <f t="shared" si="1829"/>
        <v>4</v>
      </c>
      <c r="AJ1323" s="167">
        <f t="shared" si="1830"/>
        <v>1.392796E-3</v>
      </c>
      <c r="AK1323" s="115">
        <f t="shared" ref="AK1323:AM1323" si="1863">AK931*IF($G1323=10,1,IF($G1323=15,1,IF($G1323=20,1,(1-(($E1323-50)*0.005)))))</f>
        <v>694.40000000000009</v>
      </c>
      <c r="AL1323" s="7">
        <f t="shared" si="1863"/>
        <v>731.2</v>
      </c>
      <c r="AM1323" s="7">
        <f t="shared" si="1863"/>
        <v>1056</v>
      </c>
      <c r="AN1323">
        <v>1</v>
      </c>
      <c r="AO1323">
        <v>1</v>
      </c>
      <c r="AP1323">
        <v>1</v>
      </c>
      <c r="AQ1323">
        <f t="shared" si="1832"/>
        <v>782</v>
      </c>
      <c r="AR1323">
        <f t="shared" si="1832"/>
        <v>823</v>
      </c>
      <c r="AS1323">
        <f t="shared" si="1789"/>
        <v>1189</v>
      </c>
      <c r="AT1323">
        <f t="shared" si="1807"/>
        <v>336</v>
      </c>
      <c r="AU1323">
        <f t="shared" si="1808"/>
        <v>354</v>
      </c>
      <c r="AV1323" s="8">
        <f t="shared" si="1809"/>
        <v>511</v>
      </c>
      <c r="AW1323" s="213">
        <f t="shared" si="1844"/>
        <v>1.6808912102077034</v>
      </c>
      <c r="AX1323" s="213">
        <f t="shared" si="1845"/>
        <v>1.8635895675898917</v>
      </c>
      <c r="AY1323" s="213">
        <f t="shared" si="1846"/>
        <v>3.8524253528510246</v>
      </c>
      <c r="AZ1323" s="119">
        <f t="shared" si="1859"/>
        <v>1.8</v>
      </c>
      <c r="BA1323" s="1">
        <v>13.2</v>
      </c>
      <c r="BB1323">
        <v>14.7</v>
      </c>
      <c r="BC1323">
        <v>23.5</v>
      </c>
      <c r="BE1323">
        <v>5192</v>
      </c>
      <c r="BG1323" s="123">
        <f t="shared" si="1833"/>
        <v>0.68</v>
      </c>
      <c r="BJ1323">
        <v>0</v>
      </c>
      <c r="BK1323">
        <v>10</v>
      </c>
      <c r="BL1323">
        <v>11.4</v>
      </c>
      <c r="BM1323">
        <v>21.85</v>
      </c>
      <c r="BO1323">
        <f t="shared" si="1850"/>
        <v>1</v>
      </c>
      <c r="BP1323">
        <f t="shared" si="1850"/>
        <v>1</v>
      </c>
      <c r="BQ1323">
        <f t="shared" si="1850"/>
        <v>1</v>
      </c>
      <c r="BR1323">
        <f t="shared" si="1834"/>
        <v>782</v>
      </c>
      <c r="BS1323">
        <f t="shared" si="1847"/>
        <v>823</v>
      </c>
      <c r="BT1323">
        <f t="shared" si="1848"/>
        <v>1189</v>
      </c>
      <c r="BV1323">
        <f t="shared" si="1835"/>
        <v>0</v>
      </c>
      <c r="BW1323">
        <f t="shared" si="1836"/>
        <v>0</v>
      </c>
      <c r="BX1323">
        <f t="shared" si="1837"/>
        <v>0</v>
      </c>
      <c r="BY1323">
        <f t="shared" si="1774"/>
        <v>1</v>
      </c>
    </row>
    <row r="1324" spans="1:77" x14ac:dyDescent="0.25">
      <c r="A1324" t="str">
        <f t="shared" si="1838"/>
        <v>39020</v>
      </c>
      <c r="D1324">
        <v>3</v>
      </c>
      <c r="E1324">
        <v>90</v>
      </c>
      <c r="F1324">
        <v>40.5</v>
      </c>
      <c r="G1324">
        <v>20</v>
      </c>
      <c r="H1324">
        <v>21.5</v>
      </c>
      <c r="I1324">
        <v>0</v>
      </c>
      <c r="J1324">
        <v>26</v>
      </c>
      <c r="K1324">
        <v>30</v>
      </c>
      <c r="L1324">
        <v>47.1</v>
      </c>
      <c r="M1324" s="115">
        <f t="shared" si="1822"/>
        <v>4731.2</v>
      </c>
      <c r="N1324" s="7">
        <v>5214.8121821672385</v>
      </c>
      <c r="O1324" s="7">
        <v>5684.028740747025</v>
      </c>
      <c r="P1324" s="7">
        <v>7392.84</v>
      </c>
      <c r="Q1324" s="121" t="s">
        <v>392</v>
      </c>
      <c r="R1324">
        <v>1</v>
      </c>
      <c r="S1324">
        <v>1</v>
      </c>
      <c r="T1324">
        <v>1</v>
      </c>
      <c r="U1324" t="e">
        <f t="shared" si="1823"/>
        <v>#VALUE!</v>
      </c>
      <c r="V1324">
        <f t="shared" si="1824"/>
        <v>2870</v>
      </c>
      <c r="W1324">
        <f t="shared" si="1825"/>
        <v>3128</v>
      </c>
      <c r="X1324">
        <f t="shared" si="1826"/>
        <v>4069</v>
      </c>
      <c r="Y1324" t="e">
        <f t="shared" si="1802"/>
        <v>#VALUE!</v>
      </c>
      <c r="Z1324">
        <f t="shared" si="1803"/>
        <v>494</v>
      </c>
      <c r="AA1324">
        <f t="shared" si="1804"/>
        <v>538</v>
      </c>
      <c r="AB1324" s="8">
        <f t="shared" si="1805"/>
        <v>700</v>
      </c>
      <c r="AC1324" s="213" t="e">
        <f t="shared" si="1839"/>
        <v>#VALUE!</v>
      </c>
      <c r="AD1324" s="213">
        <f t="shared" si="1840"/>
        <v>0.98290121102923567</v>
      </c>
      <c r="AE1324" s="213">
        <f t="shared" si="1841"/>
        <v>1.1635039187881853</v>
      </c>
      <c r="AF1324" s="213">
        <f t="shared" si="1842"/>
        <v>1.9583174284962417</v>
      </c>
      <c r="AG1324" s="167">
        <f t="shared" si="1827"/>
        <v>1.2760000000000001E-4</v>
      </c>
      <c r="AH1324" s="167">
        <f t="shared" si="1828"/>
        <v>1.7219</v>
      </c>
      <c r="AI1324" s="167">
        <f t="shared" si="1829"/>
        <v>2</v>
      </c>
      <c r="AJ1324" s="167">
        <f t="shared" si="1830"/>
        <v>3.76611E-4</v>
      </c>
      <c r="AK1324" s="115">
        <f t="shared" ref="AK1324:AM1324" si="1864">AK932*IF($G1324=10,1,IF($G1324=15,1,IF($G1324=20,1,(1-(($E1324-50)*0.005)))))</f>
        <v>644.46964929787134</v>
      </c>
      <c r="AL1324" s="7">
        <f t="shared" si="1864"/>
        <v>702.45751547390614</v>
      </c>
      <c r="AM1324" s="7">
        <f t="shared" si="1864"/>
        <v>913.64</v>
      </c>
      <c r="AN1324">
        <v>1</v>
      </c>
      <c r="AO1324">
        <v>1</v>
      </c>
      <c r="AP1324">
        <v>1</v>
      </c>
      <c r="AQ1324">
        <f t="shared" si="1832"/>
        <v>726</v>
      </c>
      <c r="AR1324">
        <f t="shared" si="1832"/>
        <v>791</v>
      </c>
      <c r="AS1324">
        <f t="shared" si="1789"/>
        <v>1029</v>
      </c>
      <c r="AT1324">
        <f t="shared" si="1807"/>
        <v>312</v>
      </c>
      <c r="AU1324">
        <f t="shared" si="1808"/>
        <v>340</v>
      </c>
      <c r="AV1324" s="8">
        <f t="shared" si="1809"/>
        <v>442</v>
      </c>
      <c r="AW1324" s="213">
        <f t="shared" si="1844"/>
        <v>0.39654209540299512</v>
      </c>
      <c r="AX1324" s="213">
        <f t="shared" si="1845"/>
        <v>0.46986485299965386</v>
      </c>
      <c r="AY1324" s="213">
        <f t="shared" si="1846"/>
        <v>0.78893321266822614</v>
      </c>
      <c r="AZ1324" s="119">
        <f t="shared" si="1859"/>
        <v>1.2</v>
      </c>
      <c r="BA1324" s="1">
        <v>13.2</v>
      </c>
      <c r="BB1324">
        <v>14.7</v>
      </c>
      <c r="BC1324">
        <v>23.5</v>
      </c>
      <c r="BE1324">
        <v>5914</v>
      </c>
      <c r="BG1324" s="123">
        <f t="shared" si="1833"/>
        <v>0.8</v>
      </c>
      <c r="BJ1324">
        <v>0</v>
      </c>
      <c r="BK1324">
        <v>10</v>
      </c>
      <c r="BL1324">
        <v>11.4</v>
      </c>
      <c r="BM1324">
        <v>21.85</v>
      </c>
      <c r="BO1324">
        <f t="shared" si="1850"/>
        <v>1</v>
      </c>
      <c r="BP1324">
        <f t="shared" si="1850"/>
        <v>1</v>
      </c>
      <c r="BQ1324">
        <f t="shared" si="1850"/>
        <v>1</v>
      </c>
      <c r="BR1324">
        <f t="shared" si="1834"/>
        <v>726</v>
      </c>
      <c r="BS1324">
        <f t="shared" si="1847"/>
        <v>791</v>
      </c>
      <c r="BT1324">
        <f t="shared" si="1848"/>
        <v>1029</v>
      </c>
      <c r="BV1324">
        <f t="shared" si="1835"/>
        <v>0</v>
      </c>
      <c r="BW1324">
        <f t="shared" si="1836"/>
        <v>0</v>
      </c>
      <c r="BX1324">
        <f t="shared" si="1837"/>
        <v>0</v>
      </c>
      <c r="BY1324">
        <f t="shared" si="1774"/>
        <v>1</v>
      </c>
    </row>
    <row r="1325" spans="1:77" x14ac:dyDescent="0.25">
      <c r="A1325" t="str">
        <f t="shared" si="1838"/>
        <v>39021</v>
      </c>
      <c r="D1325">
        <v>3</v>
      </c>
      <c r="E1325">
        <v>90</v>
      </c>
      <c r="F1325">
        <v>40.5</v>
      </c>
      <c r="G1325">
        <v>21</v>
      </c>
      <c r="H1325">
        <v>21.5</v>
      </c>
      <c r="I1325">
        <v>0</v>
      </c>
      <c r="J1325">
        <v>26</v>
      </c>
      <c r="K1325">
        <v>30</v>
      </c>
      <c r="L1325">
        <v>47.1</v>
      </c>
      <c r="M1325" s="115">
        <f t="shared" si="1822"/>
        <v>6032</v>
      </c>
      <c r="N1325" s="7">
        <v>7298.5082710627348</v>
      </c>
      <c r="O1325" s="7">
        <v>7690.2476078687869</v>
      </c>
      <c r="P1325" s="7">
        <v>11098.36</v>
      </c>
      <c r="Q1325" s="121" t="s">
        <v>392</v>
      </c>
      <c r="R1325">
        <v>1</v>
      </c>
      <c r="S1325">
        <v>1</v>
      </c>
      <c r="T1325">
        <v>1</v>
      </c>
      <c r="U1325" t="e">
        <f t="shared" si="1823"/>
        <v>#VALUE!</v>
      </c>
      <c r="V1325">
        <f t="shared" si="1824"/>
        <v>4017</v>
      </c>
      <c r="W1325">
        <f t="shared" si="1825"/>
        <v>4232</v>
      </c>
      <c r="X1325">
        <f t="shared" si="1826"/>
        <v>6108</v>
      </c>
      <c r="Y1325" t="e">
        <f t="shared" si="1802"/>
        <v>#VALUE!</v>
      </c>
      <c r="Z1325">
        <f t="shared" si="1803"/>
        <v>691</v>
      </c>
      <c r="AA1325">
        <f t="shared" si="1804"/>
        <v>728</v>
      </c>
      <c r="AB1325" s="8">
        <f t="shared" si="1805"/>
        <v>1051</v>
      </c>
      <c r="AC1325" s="213" t="e">
        <f t="shared" si="1839"/>
        <v>#VALUE!</v>
      </c>
      <c r="AD1325" s="213">
        <f t="shared" si="1840"/>
        <v>2.6991673233792826</v>
      </c>
      <c r="AE1325" s="213">
        <f t="shared" si="1841"/>
        <v>2.9912786592884624</v>
      </c>
      <c r="AF1325" s="213">
        <f t="shared" si="1842"/>
        <v>6.1696038519560519</v>
      </c>
      <c r="AG1325" s="167">
        <f t="shared" si="1827"/>
        <v>1.2760000000000001E-4</v>
      </c>
      <c r="AH1325" s="167">
        <f t="shared" si="1828"/>
        <v>1.7219</v>
      </c>
      <c r="AI1325" s="167">
        <f t="shared" si="1829"/>
        <v>4</v>
      </c>
      <c r="AJ1325" s="167">
        <f t="shared" si="1830"/>
        <v>5.1420100000000005E-4</v>
      </c>
      <c r="AK1325" s="115">
        <f t="shared" ref="AK1325:AM1325" si="1865">AK933*IF($G1325=10,1,IF($G1325=15,1,IF($G1325=20,1,(1-(($E1325-50)*0.005)))))</f>
        <v>757.3788182893569</v>
      </c>
      <c r="AL1325" s="7">
        <f t="shared" si="1865"/>
        <v>798.03028636591807</v>
      </c>
      <c r="AM1325" s="7">
        <f t="shared" si="1865"/>
        <v>1151.6959999999999</v>
      </c>
      <c r="AN1325">
        <v>1</v>
      </c>
      <c r="AO1325">
        <v>1</v>
      </c>
      <c r="AP1325">
        <v>1</v>
      </c>
      <c r="AQ1325">
        <f t="shared" si="1832"/>
        <v>853</v>
      </c>
      <c r="AR1325">
        <f t="shared" si="1832"/>
        <v>899</v>
      </c>
      <c r="AS1325">
        <f t="shared" si="1789"/>
        <v>1297</v>
      </c>
      <c r="AT1325">
        <f t="shared" si="1807"/>
        <v>367</v>
      </c>
      <c r="AU1325">
        <f t="shared" si="1808"/>
        <v>387</v>
      </c>
      <c r="AV1325" s="8">
        <f t="shared" si="1809"/>
        <v>558</v>
      </c>
      <c r="AW1325" s="213">
        <f t="shared" si="1844"/>
        <v>0.77729352755196401</v>
      </c>
      <c r="AX1325" s="213">
        <f t="shared" si="1845"/>
        <v>0.86271497597903279</v>
      </c>
      <c r="AY1325" s="213">
        <f t="shared" si="1846"/>
        <v>1.7718254113631857</v>
      </c>
      <c r="AZ1325" s="119">
        <f t="shared" si="1859"/>
        <v>2.4</v>
      </c>
      <c r="BA1325" s="1">
        <v>13.2</v>
      </c>
      <c r="BB1325">
        <v>14.7</v>
      </c>
      <c r="BC1325">
        <v>23.5</v>
      </c>
      <c r="BE1325">
        <v>7540</v>
      </c>
      <c r="BG1325" s="123">
        <f t="shared" si="1833"/>
        <v>0.8</v>
      </c>
      <c r="BJ1325">
        <v>0</v>
      </c>
      <c r="BK1325">
        <v>10</v>
      </c>
      <c r="BL1325">
        <v>11.4</v>
      </c>
      <c r="BM1325">
        <v>21.85</v>
      </c>
      <c r="BO1325">
        <f t="shared" si="1850"/>
        <v>1</v>
      </c>
      <c r="BP1325">
        <f t="shared" si="1850"/>
        <v>1</v>
      </c>
      <c r="BQ1325">
        <f t="shared" si="1850"/>
        <v>1</v>
      </c>
      <c r="BR1325">
        <f t="shared" si="1834"/>
        <v>853</v>
      </c>
      <c r="BS1325">
        <f t="shared" si="1847"/>
        <v>899</v>
      </c>
      <c r="BT1325">
        <f t="shared" si="1848"/>
        <v>1297</v>
      </c>
      <c r="BV1325">
        <f t="shared" si="1835"/>
        <v>0</v>
      </c>
      <c r="BW1325">
        <f t="shared" si="1836"/>
        <v>0</v>
      </c>
      <c r="BX1325">
        <f t="shared" si="1837"/>
        <v>0</v>
      </c>
      <c r="BY1325">
        <f t="shared" si="1774"/>
        <v>1</v>
      </c>
    </row>
    <row r="1326" spans="1:77" x14ac:dyDescent="0.25">
      <c r="A1326" t="str">
        <f t="shared" si="1838"/>
        <v>39010</v>
      </c>
      <c r="D1326">
        <v>3</v>
      </c>
      <c r="E1326">
        <v>90</v>
      </c>
      <c r="F1326">
        <v>40.5</v>
      </c>
      <c r="G1326">
        <v>10</v>
      </c>
      <c r="H1326">
        <v>11.5</v>
      </c>
      <c r="I1326">
        <v>0</v>
      </c>
      <c r="J1326">
        <v>26</v>
      </c>
      <c r="K1326">
        <v>30</v>
      </c>
      <c r="L1326">
        <v>46.9</v>
      </c>
      <c r="M1326" s="115">
        <f t="shared" si="1822"/>
        <v>2710.8</v>
      </c>
      <c r="N1326" s="7">
        <v>3560.7045070849035</v>
      </c>
      <c r="O1326" s="7">
        <v>3890.5075371280445</v>
      </c>
      <c r="P1326" s="7">
        <v>5128.78</v>
      </c>
      <c r="Q1326" s="121" t="s">
        <v>392</v>
      </c>
      <c r="R1326">
        <v>1</v>
      </c>
      <c r="S1326">
        <v>1</v>
      </c>
      <c r="T1326">
        <v>1</v>
      </c>
      <c r="U1326" t="e">
        <f t="shared" si="1823"/>
        <v>#VALUE!</v>
      </c>
      <c r="V1326">
        <f t="shared" si="1824"/>
        <v>1960</v>
      </c>
      <c r="W1326">
        <f t="shared" si="1825"/>
        <v>2141</v>
      </c>
      <c r="X1326">
        <f t="shared" si="1826"/>
        <v>2823</v>
      </c>
      <c r="Y1326" t="e">
        <f t="shared" si="1802"/>
        <v>#VALUE!</v>
      </c>
      <c r="Z1326">
        <f t="shared" si="1803"/>
        <v>337</v>
      </c>
      <c r="AA1326">
        <f t="shared" si="1804"/>
        <v>368</v>
      </c>
      <c r="AB1326" s="8">
        <f t="shared" si="1805"/>
        <v>486</v>
      </c>
      <c r="AC1326" s="213" t="e">
        <f t="shared" si="1839"/>
        <v>#VALUE!</v>
      </c>
      <c r="AD1326" s="213">
        <f t="shared" si="1840"/>
        <v>0.5513717426487279</v>
      </c>
      <c r="AE1326" s="213">
        <f t="shared" si="1841"/>
        <v>0.65355343212264516</v>
      </c>
      <c r="AF1326" s="213">
        <f t="shared" si="1842"/>
        <v>1.1192722706975911</v>
      </c>
      <c r="AG1326" s="167">
        <f t="shared" si="1827"/>
        <v>3.969E-4</v>
      </c>
      <c r="AH1326" s="167">
        <f t="shared" si="1828"/>
        <v>1.7345999999999999</v>
      </c>
      <c r="AI1326" s="167">
        <f t="shared" si="1829"/>
        <v>2</v>
      </c>
      <c r="AJ1326" s="167">
        <f t="shared" si="1830"/>
        <v>3.6734700000000002E-4</v>
      </c>
      <c r="AK1326" s="115">
        <f t="shared" ref="AK1326:AM1326" si="1866">AK934*IF($G1326=10,1,IF($G1326=15,1,IF($G1326=20,1,(1-(($E1326-50)*0.005)))))</f>
        <v>493.64631212835212</v>
      </c>
      <c r="AL1326" s="7">
        <f t="shared" si="1866"/>
        <v>539.36930014536108</v>
      </c>
      <c r="AM1326" s="7">
        <f t="shared" si="1866"/>
        <v>711.04</v>
      </c>
      <c r="AN1326">
        <v>1</v>
      </c>
      <c r="AO1326">
        <v>1</v>
      </c>
      <c r="AP1326">
        <v>1</v>
      </c>
      <c r="AQ1326">
        <f t="shared" si="1832"/>
        <v>556</v>
      </c>
      <c r="AR1326">
        <f t="shared" si="1832"/>
        <v>607</v>
      </c>
      <c r="AS1326">
        <f t="shared" si="1789"/>
        <v>801</v>
      </c>
      <c r="AT1326">
        <f t="shared" si="1807"/>
        <v>239</v>
      </c>
      <c r="AU1326">
        <f t="shared" si="1808"/>
        <v>261</v>
      </c>
      <c r="AV1326" s="8">
        <f t="shared" si="1809"/>
        <v>344</v>
      </c>
      <c r="AW1326" s="213">
        <f t="shared" si="1844"/>
        <v>0.28416425412407953</v>
      </c>
      <c r="AX1326" s="213">
        <f t="shared" si="1845"/>
        <v>0.33672352629864988</v>
      </c>
      <c r="AY1326" s="213">
        <f t="shared" si="1846"/>
        <v>0.57370720363480265</v>
      </c>
      <c r="AZ1326" s="119">
        <f t="shared" si="1859"/>
        <v>0.6</v>
      </c>
      <c r="BA1326" s="1">
        <v>13.4</v>
      </c>
      <c r="BB1326">
        <v>14.8</v>
      </c>
      <c r="BC1326">
        <v>24</v>
      </c>
      <c r="BE1326">
        <v>3012</v>
      </c>
      <c r="BG1326" s="123">
        <f t="shared" si="1833"/>
        <v>0.9</v>
      </c>
      <c r="BJ1326">
        <v>0</v>
      </c>
      <c r="BK1326">
        <v>10.5</v>
      </c>
      <c r="BL1326">
        <v>12.3</v>
      </c>
      <c r="BM1326">
        <v>21.85</v>
      </c>
      <c r="BO1326">
        <f t="shared" si="1850"/>
        <v>1</v>
      </c>
      <c r="BP1326">
        <f t="shared" si="1850"/>
        <v>1</v>
      </c>
      <c r="BQ1326">
        <f t="shared" si="1850"/>
        <v>1</v>
      </c>
      <c r="BR1326">
        <f t="shared" si="1834"/>
        <v>556</v>
      </c>
      <c r="BS1326">
        <f t="shared" si="1847"/>
        <v>607</v>
      </c>
      <c r="BT1326">
        <f t="shared" si="1848"/>
        <v>801</v>
      </c>
      <c r="BV1326">
        <f t="shared" si="1835"/>
        <v>0</v>
      </c>
      <c r="BW1326">
        <f t="shared" si="1836"/>
        <v>0</v>
      </c>
      <c r="BX1326">
        <f t="shared" si="1837"/>
        <v>0</v>
      </c>
      <c r="BY1326">
        <f t="shared" si="1774"/>
        <v>1</v>
      </c>
    </row>
    <row r="1327" spans="1:77" x14ac:dyDescent="0.25">
      <c r="A1327" t="str">
        <f t="shared" si="1838"/>
        <v>39011</v>
      </c>
      <c r="D1327">
        <v>3</v>
      </c>
      <c r="E1327">
        <v>90</v>
      </c>
      <c r="F1327">
        <v>40.5</v>
      </c>
      <c r="G1327">
        <v>11</v>
      </c>
      <c r="H1327">
        <v>11.5</v>
      </c>
      <c r="I1327">
        <v>0</v>
      </c>
      <c r="J1327">
        <v>26</v>
      </c>
      <c r="K1327">
        <v>30</v>
      </c>
      <c r="L1327">
        <v>46.9</v>
      </c>
      <c r="M1327" s="115">
        <f t="shared" si="1822"/>
        <v>2630.2400000000002</v>
      </c>
      <c r="N1327" s="7">
        <v>4831.2827990970827</v>
      </c>
      <c r="O1327" s="7">
        <v>5278.770565343093</v>
      </c>
      <c r="P1327" s="7">
        <v>6958.9</v>
      </c>
      <c r="Q1327" s="121" t="s">
        <v>392</v>
      </c>
      <c r="R1327">
        <v>1</v>
      </c>
      <c r="S1327">
        <v>1</v>
      </c>
      <c r="T1327">
        <v>1</v>
      </c>
      <c r="U1327" t="e">
        <f t="shared" si="1823"/>
        <v>#VALUE!</v>
      </c>
      <c r="V1327">
        <f t="shared" si="1824"/>
        <v>2659</v>
      </c>
      <c r="W1327">
        <f t="shared" si="1825"/>
        <v>2905</v>
      </c>
      <c r="X1327">
        <f t="shared" si="1826"/>
        <v>3830</v>
      </c>
      <c r="Y1327" t="e">
        <f t="shared" si="1802"/>
        <v>#VALUE!</v>
      </c>
      <c r="Z1327">
        <f t="shared" si="1803"/>
        <v>457</v>
      </c>
      <c r="AA1327">
        <f t="shared" si="1804"/>
        <v>500</v>
      </c>
      <c r="AB1327" s="8">
        <f t="shared" si="1805"/>
        <v>659</v>
      </c>
      <c r="AC1327" s="213" t="e">
        <f t="shared" si="1839"/>
        <v>#VALUE!</v>
      </c>
      <c r="AD1327" s="213">
        <f t="shared" si="1840"/>
        <v>1.6588880621450852</v>
      </c>
      <c r="AE1327" s="213">
        <f t="shared" si="1841"/>
        <v>1.9721017272167709</v>
      </c>
      <c r="AF1327" s="213">
        <f t="shared" si="1842"/>
        <v>3.356422035720068</v>
      </c>
      <c r="AG1327" s="167">
        <f t="shared" si="1827"/>
        <v>3.969E-4</v>
      </c>
      <c r="AH1327" s="167">
        <f t="shared" si="1828"/>
        <v>1.7345999999999999</v>
      </c>
      <c r="AI1327" s="167">
        <f t="shared" si="1829"/>
        <v>4</v>
      </c>
      <c r="AJ1327" s="167">
        <f t="shared" si="1830"/>
        <v>5.7428799999999995E-4</v>
      </c>
      <c r="AK1327" s="115">
        <f t="shared" ref="AK1327:AM1327" si="1867">AK935*IF($G1327=10,1,IF($G1327=15,1,IF($G1327=20,1,(1-(($E1327-50)*0.005)))))</f>
        <v>647.34982295013458</v>
      </c>
      <c r="AL1327" s="7">
        <f t="shared" si="1867"/>
        <v>707.30928678153032</v>
      </c>
      <c r="AM1327" s="7">
        <f t="shared" si="1867"/>
        <v>932.43200000000002</v>
      </c>
      <c r="AN1327">
        <v>1</v>
      </c>
      <c r="AO1327">
        <v>1</v>
      </c>
      <c r="AP1327">
        <v>1</v>
      </c>
      <c r="AQ1327">
        <f t="shared" si="1832"/>
        <v>729</v>
      </c>
      <c r="AR1327">
        <f t="shared" si="1832"/>
        <v>797</v>
      </c>
      <c r="AS1327">
        <f t="shared" si="1789"/>
        <v>1050</v>
      </c>
      <c r="AT1327">
        <f t="shared" si="1807"/>
        <v>313</v>
      </c>
      <c r="AU1327">
        <f t="shared" si="1808"/>
        <v>343</v>
      </c>
      <c r="AV1327" s="8">
        <f t="shared" si="1809"/>
        <v>452</v>
      </c>
      <c r="AW1327" s="213">
        <f t="shared" si="1844"/>
        <v>0.80213282827818522</v>
      </c>
      <c r="AX1327" s="213">
        <f t="shared" si="1845"/>
        <v>0.95603835097184275</v>
      </c>
      <c r="AY1327" s="213">
        <f t="shared" si="1846"/>
        <v>1.624170045497481</v>
      </c>
      <c r="AZ1327" s="119">
        <f t="shared" si="1859"/>
        <v>1.2</v>
      </c>
      <c r="BA1327" s="1">
        <v>13.4</v>
      </c>
      <c r="BB1327">
        <v>14.8</v>
      </c>
      <c r="BC1327">
        <v>24</v>
      </c>
      <c r="BE1327">
        <v>3868</v>
      </c>
      <c r="BG1327" s="123">
        <f t="shared" si="1833"/>
        <v>0.68</v>
      </c>
      <c r="BJ1327">
        <v>0</v>
      </c>
      <c r="BK1327">
        <v>10.5</v>
      </c>
      <c r="BL1327">
        <v>12.3</v>
      </c>
      <c r="BM1327">
        <v>21.85</v>
      </c>
      <c r="BO1327">
        <f t="shared" si="1850"/>
        <v>1</v>
      </c>
      <c r="BP1327">
        <f t="shared" si="1850"/>
        <v>1</v>
      </c>
      <c r="BQ1327">
        <f t="shared" si="1850"/>
        <v>1</v>
      </c>
      <c r="BR1327">
        <f t="shared" si="1834"/>
        <v>729</v>
      </c>
      <c r="BS1327">
        <f t="shared" si="1847"/>
        <v>797</v>
      </c>
      <c r="BT1327">
        <f t="shared" si="1848"/>
        <v>1050</v>
      </c>
      <c r="BV1327">
        <f t="shared" si="1835"/>
        <v>0</v>
      </c>
      <c r="BW1327">
        <f t="shared" si="1836"/>
        <v>0</v>
      </c>
      <c r="BX1327">
        <f t="shared" si="1837"/>
        <v>0</v>
      </c>
      <c r="BY1327">
        <f t="shared" si="1774"/>
        <v>1</v>
      </c>
    </row>
    <row r="1328" spans="1:77" x14ac:dyDescent="0.25">
      <c r="A1328" t="str">
        <f t="shared" si="1838"/>
        <v>39015</v>
      </c>
      <c r="D1328">
        <v>3</v>
      </c>
      <c r="E1328">
        <v>90</v>
      </c>
      <c r="F1328">
        <v>40.5</v>
      </c>
      <c r="G1328">
        <v>15</v>
      </c>
      <c r="H1328">
        <v>16.5</v>
      </c>
      <c r="I1328">
        <v>0</v>
      </c>
      <c r="J1328">
        <v>26</v>
      </c>
      <c r="K1328">
        <v>30</v>
      </c>
      <c r="L1328">
        <v>47.8</v>
      </c>
      <c r="M1328" s="115">
        <f t="shared" si="1822"/>
        <v>3731.2000000000003</v>
      </c>
      <c r="N1328" s="7">
        <v>4302.5567439745028</v>
      </c>
      <c r="O1328" s="7">
        <v>4481.7988603493422</v>
      </c>
      <c r="P1328" s="7">
        <v>6540.76</v>
      </c>
      <c r="Q1328" s="121" t="s">
        <v>392</v>
      </c>
      <c r="R1328">
        <v>1</v>
      </c>
      <c r="S1328">
        <v>1</v>
      </c>
      <c r="T1328">
        <v>1</v>
      </c>
      <c r="U1328" t="e">
        <f t="shared" si="1823"/>
        <v>#VALUE!</v>
      </c>
      <c r="V1328">
        <f t="shared" si="1824"/>
        <v>2368</v>
      </c>
      <c r="W1328">
        <f t="shared" si="1825"/>
        <v>2467</v>
      </c>
      <c r="X1328">
        <f t="shared" si="1826"/>
        <v>3600</v>
      </c>
      <c r="Y1328" t="e">
        <f t="shared" si="1802"/>
        <v>#VALUE!</v>
      </c>
      <c r="Z1328">
        <f t="shared" si="1803"/>
        <v>407</v>
      </c>
      <c r="AA1328">
        <f t="shared" si="1804"/>
        <v>424</v>
      </c>
      <c r="AB1328" s="8">
        <f t="shared" si="1805"/>
        <v>619</v>
      </c>
      <c r="AC1328" s="213" t="e">
        <f t="shared" si="1839"/>
        <v>#VALUE!</v>
      </c>
      <c r="AD1328" s="213">
        <f t="shared" si="1840"/>
        <v>0.84708094552160829</v>
      </c>
      <c r="AE1328" s="213">
        <f t="shared" si="1841"/>
        <v>0.91813560663409699</v>
      </c>
      <c r="AF1328" s="213">
        <f t="shared" si="1842"/>
        <v>1.9347626711636068</v>
      </c>
      <c r="AG1328" s="167">
        <f t="shared" si="1827"/>
        <v>2.0829999999999999E-4</v>
      </c>
      <c r="AH1328" s="167">
        <f t="shared" si="1828"/>
        <v>1.724</v>
      </c>
      <c r="AI1328" s="167">
        <f t="shared" si="1829"/>
        <v>2</v>
      </c>
      <c r="AJ1328" s="167">
        <f t="shared" si="1830"/>
        <v>4.6182900000000003E-4</v>
      </c>
      <c r="AK1328" s="115">
        <f t="shared" ref="AK1328:AM1329" si="1868">AK936*IF($G1328=10,1,IF($G1328=15,1,IF($G1328=20,1,(1-(($E1328-50)*0.005)))))</f>
        <v>587.31626956044784</v>
      </c>
      <c r="AL1328" s="7">
        <f t="shared" si="1868"/>
        <v>611.78353807115786</v>
      </c>
      <c r="AM1328" s="7">
        <f t="shared" si="1868"/>
        <v>892.84</v>
      </c>
      <c r="AN1328">
        <v>1</v>
      </c>
      <c r="AO1328">
        <v>1</v>
      </c>
      <c r="AP1328">
        <v>1</v>
      </c>
      <c r="AQ1328">
        <f t="shared" si="1832"/>
        <v>661</v>
      </c>
      <c r="AR1328">
        <f t="shared" si="1832"/>
        <v>689</v>
      </c>
      <c r="AS1328">
        <f t="shared" si="1789"/>
        <v>1006</v>
      </c>
      <c r="AT1328">
        <f t="shared" si="1807"/>
        <v>284</v>
      </c>
      <c r="AU1328">
        <f t="shared" si="1808"/>
        <v>296</v>
      </c>
      <c r="AV1328" s="8">
        <f t="shared" si="1809"/>
        <v>433</v>
      </c>
      <c r="AW1328" s="213">
        <f t="shared" si="1844"/>
        <v>0.41740153377269396</v>
      </c>
      <c r="AX1328" s="213">
        <f t="shared" si="1845"/>
        <v>0.45277414678903555</v>
      </c>
      <c r="AY1328" s="213">
        <f t="shared" si="1846"/>
        <v>0.95689687103817922</v>
      </c>
      <c r="AZ1328" s="119">
        <f t="shared" si="1859"/>
        <v>0.9</v>
      </c>
      <c r="BA1328" s="1">
        <v>15.5</v>
      </c>
      <c r="BB1328">
        <v>16.8</v>
      </c>
      <c r="BC1328">
        <v>27.5</v>
      </c>
      <c r="BE1328">
        <v>4664</v>
      </c>
      <c r="BG1328" s="123">
        <f t="shared" si="1833"/>
        <v>0.8</v>
      </c>
      <c r="BJ1328">
        <v>0</v>
      </c>
      <c r="BK1328">
        <v>10</v>
      </c>
      <c r="BL1328">
        <v>11.1</v>
      </c>
      <c r="BM1328">
        <v>21.85</v>
      </c>
      <c r="BO1328">
        <f t="shared" si="1850"/>
        <v>1</v>
      </c>
      <c r="BP1328">
        <f t="shared" si="1850"/>
        <v>1</v>
      </c>
      <c r="BQ1328">
        <f t="shared" si="1850"/>
        <v>1</v>
      </c>
      <c r="BR1328">
        <f t="shared" si="1834"/>
        <v>661</v>
      </c>
      <c r="BS1328">
        <f t="shared" si="1847"/>
        <v>689</v>
      </c>
      <c r="BT1328">
        <f t="shared" si="1848"/>
        <v>1006</v>
      </c>
      <c r="BV1328">
        <f t="shared" si="1835"/>
        <v>0</v>
      </c>
      <c r="BW1328">
        <f t="shared" si="1836"/>
        <v>0</v>
      </c>
      <c r="BX1328">
        <f t="shared" si="1837"/>
        <v>0</v>
      </c>
      <c r="BY1328">
        <f t="shared" si="1774"/>
        <v>1</v>
      </c>
    </row>
    <row r="1329" spans="1:77" x14ac:dyDescent="0.25">
      <c r="A1329" t="str">
        <f t="shared" si="1838"/>
        <v>39016</v>
      </c>
      <c r="D1329">
        <v>3</v>
      </c>
      <c r="E1329">
        <v>90</v>
      </c>
      <c r="F1329">
        <v>40.5</v>
      </c>
      <c r="G1329">
        <v>16</v>
      </c>
      <c r="H1329">
        <v>16.5</v>
      </c>
      <c r="I1329">
        <v>0</v>
      </c>
      <c r="J1329">
        <v>26</v>
      </c>
      <c r="K1329">
        <v>30</v>
      </c>
      <c r="L1329">
        <v>47.8</v>
      </c>
      <c r="M1329" s="115">
        <f t="shared" si="1822"/>
        <v>3883.4800000000005</v>
      </c>
      <c r="N1329" s="7">
        <v>6291.7251954043459</v>
      </c>
      <c r="O1329" s="7">
        <v>6553.83496101116</v>
      </c>
      <c r="P1329" s="7">
        <v>9564.7000000000007</v>
      </c>
      <c r="Q1329" s="121" t="s">
        <v>392</v>
      </c>
      <c r="R1329">
        <v>1</v>
      </c>
      <c r="S1329">
        <v>1</v>
      </c>
      <c r="T1329">
        <v>1</v>
      </c>
      <c r="U1329" t="e">
        <f t="shared" si="1823"/>
        <v>#VALUE!</v>
      </c>
      <c r="V1329">
        <f t="shared" si="1824"/>
        <v>3463</v>
      </c>
      <c r="W1329">
        <f t="shared" si="1825"/>
        <v>3607</v>
      </c>
      <c r="X1329">
        <f t="shared" si="1826"/>
        <v>5264</v>
      </c>
      <c r="Y1329" t="e">
        <f t="shared" si="1802"/>
        <v>#VALUE!</v>
      </c>
      <c r="Z1329">
        <f t="shared" si="1803"/>
        <v>596</v>
      </c>
      <c r="AA1329">
        <f t="shared" si="1804"/>
        <v>620</v>
      </c>
      <c r="AB1329" s="8">
        <f t="shared" si="1805"/>
        <v>905</v>
      </c>
      <c r="AC1329" s="213" t="e">
        <f t="shared" si="1839"/>
        <v>#VALUE!</v>
      </c>
      <c r="AD1329" s="213">
        <f t="shared" si="1840"/>
        <v>5.2243417248377559</v>
      </c>
      <c r="AE1329" s="213">
        <f t="shared" si="1841"/>
        <v>5.6491578035475252</v>
      </c>
      <c r="AF1329" s="213">
        <f t="shared" si="1842"/>
        <v>11.951452919287116</v>
      </c>
      <c r="AG1329" s="167">
        <f t="shared" si="1827"/>
        <v>2.0829999999999999E-4</v>
      </c>
      <c r="AH1329" s="167">
        <f t="shared" si="1828"/>
        <v>1.724</v>
      </c>
      <c r="AI1329" s="167">
        <f t="shared" si="1829"/>
        <v>4</v>
      </c>
      <c r="AJ1329" s="167">
        <f t="shared" si="1830"/>
        <v>1.392796E-3</v>
      </c>
      <c r="AK1329" s="115">
        <f t="shared" si="1868"/>
        <v>770.68650756800855</v>
      </c>
      <c r="AL1329" s="7">
        <f t="shared" si="1868"/>
        <v>802.79287801192663</v>
      </c>
      <c r="AM1329" s="7">
        <f t="shared" si="1868"/>
        <v>1171.6000000000001</v>
      </c>
      <c r="AN1329">
        <v>1</v>
      </c>
      <c r="AO1329">
        <v>1</v>
      </c>
      <c r="AP1329">
        <v>1</v>
      </c>
      <c r="AQ1329">
        <f t="shared" si="1832"/>
        <v>868</v>
      </c>
      <c r="AR1329">
        <f t="shared" si="1832"/>
        <v>904</v>
      </c>
      <c r="AS1329">
        <f t="shared" si="1789"/>
        <v>1319</v>
      </c>
      <c r="AT1329">
        <f t="shared" si="1807"/>
        <v>373</v>
      </c>
      <c r="AU1329">
        <f t="shared" si="1808"/>
        <v>389</v>
      </c>
      <c r="AV1329" s="8">
        <f t="shared" si="1809"/>
        <v>567</v>
      </c>
      <c r="AW1329" s="213">
        <f t="shared" si="1844"/>
        <v>2.0665692767644881</v>
      </c>
      <c r="AX1329" s="213">
        <f t="shared" si="1845"/>
        <v>2.2455644236920529</v>
      </c>
      <c r="AY1329" s="213">
        <f t="shared" si="1846"/>
        <v>4.7330172295845143</v>
      </c>
      <c r="AZ1329" s="119">
        <f t="shared" si="1859"/>
        <v>1.8</v>
      </c>
      <c r="BA1329" s="1">
        <v>15.5</v>
      </c>
      <c r="BB1329">
        <v>16.8</v>
      </c>
      <c r="BC1329">
        <v>27.5</v>
      </c>
      <c r="BE1329">
        <v>5711</v>
      </c>
      <c r="BG1329" s="123">
        <f t="shared" si="1833"/>
        <v>0.68</v>
      </c>
      <c r="BJ1329">
        <v>0</v>
      </c>
      <c r="BK1329">
        <v>10</v>
      </c>
      <c r="BL1329">
        <v>11.1</v>
      </c>
      <c r="BM1329">
        <v>21.85</v>
      </c>
      <c r="BO1329">
        <f t="shared" si="1850"/>
        <v>1</v>
      </c>
      <c r="BP1329">
        <f t="shared" si="1850"/>
        <v>1</v>
      </c>
      <c r="BQ1329">
        <f t="shared" si="1850"/>
        <v>1</v>
      </c>
      <c r="BR1329">
        <f t="shared" si="1834"/>
        <v>868</v>
      </c>
      <c r="BS1329">
        <f t="shared" si="1847"/>
        <v>904</v>
      </c>
      <c r="BT1329">
        <f t="shared" si="1848"/>
        <v>1319</v>
      </c>
      <c r="BV1329">
        <f t="shared" si="1835"/>
        <v>0</v>
      </c>
      <c r="BW1329">
        <f t="shared" si="1836"/>
        <v>0</v>
      </c>
      <c r="BX1329">
        <f t="shared" si="1837"/>
        <v>0</v>
      </c>
      <c r="BY1329">
        <f t="shared" si="1774"/>
        <v>1</v>
      </c>
    </row>
    <row r="1330" spans="1:77" x14ac:dyDescent="0.25">
      <c r="A1330" t="str">
        <f t="shared" si="1838"/>
        <v>39020</v>
      </c>
      <c r="D1330">
        <v>3</v>
      </c>
      <c r="E1330">
        <v>90</v>
      </c>
      <c r="F1330">
        <v>40.5</v>
      </c>
      <c r="G1330">
        <v>20</v>
      </c>
      <c r="H1330">
        <v>21.5</v>
      </c>
      <c r="I1330">
        <v>0</v>
      </c>
      <c r="J1330">
        <v>26</v>
      </c>
      <c r="K1330">
        <v>30</v>
      </c>
      <c r="L1330">
        <v>47.8</v>
      </c>
      <c r="M1330" s="115">
        <f t="shared" si="1822"/>
        <v>5204</v>
      </c>
      <c r="N1330" s="7">
        <v>5696.5662496175182</v>
      </c>
      <c r="O1330" s="7">
        <v>6224.1991397456159</v>
      </c>
      <c r="P1330" s="7">
        <v>8205.24</v>
      </c>
      <c r="Q1330" s="121" t="s">
        <v>392</v>
      </c>
      <c r="R1330">
        <v>1</v>
      </c>
      <c r="S1330">
        <v>1</v>
      </c>
      <c r="T1330">
        <v>1</v>
      </c>
      <c r="U1330" t="e">
        <f t="shared" si="1823"/>
        <v>#VALUE!</v>
      </c>
      <c r="V1330">
        <f t="shared" si="1824"/>
        <v>3135</v>
      </c>
      <c r="W1330">
        <f t="shared" si="1825"/>
        <v>3425</v>
      </c>
      <c r="X1330">
        <f t="shared" si="1826"/>
        <v>4516</v>
      </c>
      <c r="Y1330" t="e">
        <f t="shared" si="1802"/>
        <v>#VALUE!</v>
      </c>
      <c r="Z1330">
        <f t="shared" si="1803"/>
        <v>539</v>
      </c>
      <c r="AA1330">
        <f t="shared" si="1804"/>
        <v>589</v>
      </c>
      <c r="AB1330" s="8">
        <f t="shared" si="1805"/>
        <v>777</v>
      </c>
      <c r="AC1330" s="213" t="e">
        <f t="shared" si="1839"/>
        <v>#VALUE!</v>
      </c>
      <c r="AD1330" s="213">
        <f t="shared" si="1840"/>
        <v>1.1677838829068059</v>
      </c>
      <c r="AE1330" s="213">
        <f t="shared" si="1841"/>
        <v>1.391710488124442</v>
      </c>
      <c r="AF1330" s="213">
        <f t="shared" si="1842"/>
        <v>2.4075621364931732</v>
      </c>
      <c r="AG1330" s="167">
        <f t="shared" si="1827"/>
        <v>1.2760000000000001E-4</v>
      </c>
      <c r="AH1330" s="167">
        <f t="shared" si="1828"/>
        <v>1.7219</v>
      </c>
      <c r="AI1330" s="167">
        <f t="shared" si="1829"/>
        <v>2</v>
      </c>
      <c r="AJ1330" s="167">
        <f t="shared" si="1830"/>
        <v>3.76611E-4</v>
      </c>
      <c r="AK1330" s="115">
        <f t="shared" ref="AK1330:AM1330" si="1869">AK938*IF($G1330=10,1,IF($G1330=15,1,IF($G1330=20,1,(1-(($E1330-50)*0.005)))))</f>
        <v>704.00695650122941</v>
      </c>
      <c r="AL1330" s="7">
        <f t="shared" si="1869"/>
        <v>769.21417236639559</v>
      </c>
      <c r="AM1330" s="7">
        <f t="shared" si="1869"/>
        <v>1014.04</v>
      </c>
      <c r="AN1330">
        <v>1</v>
      </c>
      <c r="AO1330">
        <v>1</v>
      </c>
      <c r="AP1330">
        <v>1</v>
      </c>
      <c r="AQ1330">
        <f t="shared" si="1832"/>
        <v>793</v>
      </c>
      <c r="AR1330">
        <f t="shared" si="1832"/>
        <v>866</v>
      </c>
      <c r="AS1330">
        <f t="shared" si="1789"/>
        <v>1142</v>
      </c>
      <c r="AT1330">
        <f t="shared" si="1807"/>
        <v>341</v>
      </c>
      <c r="AU1330">
        <f t="shared" si="1808"/>
        <v>372</v>
      </c>
      <c r="AV1330" s="8">
        <f t="shared" si="1809"/>
        <v>491</v>
      </c>
      <c r="AW1330" s="213">
        <f t="shared" si="1844"/>
        <v>0.47259734387922364</v>
      </c>
      <c r="AX1330" s="213">
        <f t="shared" si="1845"/>
        <v>0.56119426653270543</v>
      </c>
      <c r="AY1330" s="213">
        <f t="shared" si="1846"/>
        <v>0.9711370943539881</v>
      </c>
      <c r="AZ1330" s="119">
        <f t="shared" si="1859"/>
        <v>1.2</v>
      </c>
      <c r="BA1330" s="1">
        <v>15.5</v>
      </c>
      <c r="BB1330">
        <v>16.8</v>
      </c>
      <c r="BC1330">
        <v>27.5</v>
      </c>
      <c r="BE1330">
        <v>6505</v>
      </c>
      <c r="BG1330" s="123">
        <f t="shared" si="1833"/>
        <v>0.8</v>
      </c>
      <c r="BJ1330">
        <v>0</v>
      </c>
      <c r="BK1330">
        <v>10</v>
      </c>
      <c r="BL1330">
        <v>11.1</v>
      </c>
      <c r="BM1330">
        <v>21.85</v>
      </c>
      <c r="BO1330">
        <f t="shared" si="1850"/>
        <v>1</v>
      </c>
      <c r="BP1330">
        <f t="shared" si="1850"/>
        <v>1</v>
      </c>
      <c r="BQ1330">
        <f t="shared" si="1850"/>
        <v>1</v>
      </c>
      <c r="BR1330">
        <f t="shared" si="1834"/>
        <v>793</v>
      </c>
      <c r="BS1330">
        <f t="shared" si="1847"/>
        <v>866</v>
      </c>
      <c r="BT1330">
        <f t="shared" si="1848"/>
        <v>1142</v>
      </c>
      <c r="BV1330">
        <f t="shared" si="1835"/>
        <v>0</v>
      </c>
      <c r="BW1330">
        <f t="shared" si="1836"/>
        <v>0</v>
      </c>
      <c r="BX1330">
        <f t="shared" si="1837"/>
        <v>0</v>
      </c>
      <c r="BY1330">
        <f t="shared" ref="BY1330:BY1352" si="1870">IF(SUM(BV1330:BX1330)=0,1,0)</f>
        <v>1</v>
      </c>
    </row>
    <row r="1331" spans="1:77" x14ac:dyDescent="0.25">
      <c r="A1331" t="str">
        <f t="shared" si="1838"/>
        <v>39021</v>
      </c>
      <c r="D1331">
        <v>3</v>
      </c>
      <c r="E1331">
        <v>90</v>
      </c>
      <c r="F1331">
        <v>40.5</v>
      </c>
      <c r="G1331">
        <v>21</v>
      </c>
      <c r="H1331">
        <v>21.5</v>
      </c>
      <c r="I1331">
        <v>0</v>
      </c>
      <c r="J1331">
        <v>26</v>
      </c>
      <c r="K1331">
        <v>30</v>
      </c>
      <c r="L1331">
        <v>47.8</v>
      </c>
      <c r="M1331" s="115">
        <f t="shared" si="1822"/>
        <v>6635.2000000000007</v>
      </c>
      <c r="N1331" s="7">
        <v>8102.8384881891643</v>
      </c>
      <c r="O1331" s="7">
        <v>8440.3982243391856</v>
      </c>
      <c r="P1331" s="7">
        <v>12317.96</v>
      </c>
      <c r="Q1331" s="121" t="s">
        <v>392</v>
      </c>
      <c r="R1331">
        <v>1</v>
      </c>
      <c r="S1331">
        <v>1</v>
      </c>
      <c r="T1331">
        <v>1</v>
      </c>
      <c r="U1331" t="e">
        <f t="shared" si="1823"/>
        <v>#VALUE!</v>
      </c>
      <c r="V1331">
        <f t="shared" si="1824"/>
        <v>4459</v>
      </c>
      <c r="W1331">
        <f t="shared" si="1825"/>
        <v>4645</v>
      </c>
      <c r="X1331">
        <f t="shared" si="1826"/>
        <v>6779</v>
      </c>
      <c r="Y1331" t="e">
        <f t="shared" si="1802"/>
        <v>#VALUE!</v>
      </c>
      <c r="Z1331">
        <f t="shared" si="1803"/>
        <v>767</v>
      </c>
      <c r="AA1331">
        <f t="shared" si="1804"/>
        <v>799</v>
      </c>
      <c r="AB1331" s="8">
        <f t="shared" si="1805"/>
        <v>1166</v>
      </c>
      <c r="AC1331" s="213" t="e">
        <f t="shared" si="1839"/>
        <v>#VALUE!</v>
      </c>
      <c r="AD1331" s="213">
        <f t="shared" si="1840"/>
        <v>3.3152300817173868</v>
      </c>
      <c r="AE1331" s="213">
        <f t="shared" si="1841"/>
        <v>3.5933280380430572</v>
      </c>
      <c r="AF1331" s="213">
        <f t="shared" si="1842"/>
        <v>7.5724844222469683</v>
      </c>
      <c r="AG1331" s="167">
        <f t="shared" si="1827"/>
        <v>1.2760000000000001E-4</v>
      </c>
      <c r="AH1331" s="167">
        <f t="shared" si="1828"/>
        <v>1.7219</v>
      </c>
      <c r="AI1331" s="167">
        <f t="shared" si="1829"/>
        <v>4</v>
      </c>
      <c r="AJ1331" s="167">
        <f t="shared" si="1830"/>
        <v>5.1420100000000005E-4</v>
      </c>
      <c r="AK1331" s="115">
        <f t="shared" ref="AK1331:AM1331" si="1871">AK939*IF($G1331=10,1,IF($G1331=15,1,IF($G1331=20,1,(1-(($E1331-50)*0.005)))))</f>
        <v>840.84555515350985</v>
      </c>
      <c r="AL1331" s="7">
        <f t="shared" si="1871"/>
        <v>875.87471242404683</v>
      </c>
      <c r="AM1331" s="7">
        <f t="shared" si="1871"/>
        <v>1278.2560000000001</v>
      </c>
      <c r="AN1331">
        <v>1</v>
      </c>
      <c r="AO1331">
        <v>1</v>
      </c>
      <c r="AP1331">
        <v>1</v>
      </c>
      <c r="AQ1331">
        <f t="shared" si="1832"/>
        <v>947</v>
      </c>
      <c r="AR1331">
        <f t="shared" si="1832"/>
        <v>986</v>
      </c>
      <c r="AS1331">
        <f t="shared" si="1789"/>
        <v>1440</v>
      </c>
      <c r="AT1331">
        <f t="shared" si="1807"/>
        <v>407</v>
      </c>
      <c r="AU1331">
        <f t="shared" si="1808"/>
        <v>424</v>
      </c>
      <c r="AV1331" s="8">
        <f t="shared" si="1809"/>
        <v>619</v>
      </c>
      <c r="AW1331" s="213">
        <f t="shared" si="1844"/>
        <v>0.95252634800052427</v>
      </c>
      <c r="AX1331" s="213">
        <f t="shared" si="1845"/>
        <v>1.0323138537843823</v>
      </c>
      <c r="AY1331" s="213">
        <f t="shared" si="1846"/>
        <v>2.1732904041050807</v>
      </c>
      <c r="AZ1331" s="119">
        <f t="shared" si="1859"/>
        <v>2.4</v>
      </c>
      <c r="BA1331" s="1">
        <v>15.5</v>
      </c>
      <c r="BB1331">
        <v>16.8</v>
      </c>
      <c r="BC1331">
        <v>27.5</v>
      </c>
      <c r="BE1331">
        <v>8294</v>
      </c>
      <c r="BG1331" s="123">
        <f t="shared" si="1833"/>
        <v>0.8</v>
      </c>
      <c r="BJ1331">
        <v>0</v>
      </c>
      <c r="BK1331">
        <v>10</v>
      </c>
      <c r="BL1331">
        <v>11.1</v>
      </c>
      <c r="BM1331">
        <v>21.85</v>
      </c>
      <c r="BO1331">
        <f t="shared" si="1850"/>
        <v>1</v>
      </c>
      <c r="BP1331">
        <f t="shared" si="1850"/>
        <v>1</v>
      </c>
      <c r="BQ1331">
        <f t="shared" si="1850"/>
        <v>1</v>
      </c>
      <c r="BR1331">
        <f t="shared" si="1834"/>
        <v>947</v>
      </c>
      <c r="BS1331">
        <f t="shared" si="1847"/>
        <v>986</v>
      </c>
      <c r="BT1331">
        <f t="shared" si="1848"/>
        <v>1440</v>
      </c>
      <c r="BV1331">
        <f t="shared" si="1835"/>
        <v>0</v>
      </c>
      <c r="BW1331">
        <f t="shared" si="1836"/>
        <v>0</v>
      </c>
      <c r="BX1331">
        <f t="shared" si="1837"/>
        <v>0</v>
      </c>
      <c r="BY1331">
        <f t="shared" si="1870"/>
        <v>1</v>
      </c>
    </row>
    <row r="1332" spans="1:77" x14ac:dyDescent="0.25">
      <c r="A1332" t="str">
        <f t="shared" si="1838"/>
        <v>39010</v>
      </c>
      <c r="D1332">
        <v>3</v>
      </c>
      <c r="E1332">
        <v>90</v>
      </c>
      <c r="F1332">
        <v>40.5</v>
      </c>
      <c r="G1332">
        <v>10</v>
      </c>
      <c r="H1332">
        <v>11.5</v>
      </c>
      <c r="I1332">
        <v>0</v>
      </c>
      <c r="J1332">
        <v>26</v>
      </c>
      <c r="K1332">
        <v>30</v>
      </c>
      <c r="L1332">
        <v>47.2</v>
      </c>
      <c r="M1332" s="115">
        <f t="shared" si="1822"/>
        <v>2957.4</v>
      </c>
      <c r="N1332" s="7">
        <v>3860.4188735925432</v>
      </c>
      <c r="O1332" s="7">
        <v>4228.9855673527691</v>
      </c>
      <c r="P1332" s="7">
        <v>5636.58</v>
      </c>
      <c r="Q1332" s="121" t="s">
        <v>392</v>
      </c>
      <c r="R1332">
        <v>1</v>
      </c>
      <c r="S1332">
        <v>1</v>
      </c>
      <c r="T1332">
        <v>1</v>
      </c>
      <c r="U1332" t="e">
        <f t="shared" si="1823"/>
        <v>#VALUE!</v>
      </c>
      <c r="V1332">
        <f t="shared" si="1824"/>
        <v>2125</v>
      </c>
      <c r="W1332">
        <f t="shared" si="1825"/>
        <v>2327</v>
      </c>
      <c r="X1332">
        <f t="shared" si="1826"/>
        <v>3102</v>
      </c>
      <c r="Y1332" t="e">
        <f t="shared" si="1802"/>
        <v>#VALUE!</v>
      </c>
      <c r="Z1332">
        <f t="shared" si="1803"/>
        <v>366</v>
      </c>
      <c r="AA1332">
        <f t="shared" si="1804"/>
        <v>400</v>
      </c>
      <c r="AB1332" s="8">
        <f t="shared" si="1805"/>
        <v>534</v>
      </c>
      <c r="AC1332" s="213" t="e">
        <f t="shared" si="1839"/>
        <v>#VALUE!</v>
      </c>
      <c r="AD1332" s="213">
        <f t="shared" si="1840"/>
        <v>0.64670659218198601</v>
      </c>
      <c r="AE1332" s="213">
        <f t="shared" si="1841"/>
        <v>0.76786353594294265</v>
      </c>
      <c r="AF1332" s="213">
        <f t="shared" si="1842"/>
        <v>1.3432646638364949</v>
      </c>
      <c r="AG1332" s="167">
        <f t="shared" si="1827"/>
        <v>3.969E-4</v>
      </c>
      <c r="AH1332" s="167">
        <f t="shared" si="1828"/>
        <v>1.7345999999999999</v>
      </c>
      <c r="AI1332" s="167">
        <f t="shared" si="1829"/>
        <v>2</v>
      </c>
      <c r="AJ1332" s="167">
        <f t="shared" si="1830"/>
        <v>3.6734700000000002E-4</v>
      </c>
      <c r="AK1332" s="115">
        <f t="shared" ref="AK1332:AM1332" si="1872">AK940*IF($G1332=10,1,IF($G1332=15,1,IF($G1332=20,1,(1-(($E1332-50)*0.005)))))</f>
        <v>535.19789031294818</v>
      </c>
      <c r="AL1332" s="7">
        <f t="shared" si="1872"/>
        <v>586.29496640731588</v>
      </c>
      <c r="AM1332" s="7">
        <f t="shared" si="1872"/>
        <v>781.44</v>
      </c>
      <c r="AN1332">
        <v>1</v>
      </c>
      <c r="AO1332">
        <v>1</v>
      </c>
      <c r="AP1332">
        <v>1</v>
      </c>
      <c r="AQ1332">
        <f t="shared" si="1832"/>
        <v>603</v>
      </c>
      <c r="AR1332">
        <f t="shared" si="1832"/>
        <v>660</v>
      </c>
      <c r="AS1332">
        <f t="shared" si="1789"/>
        <v>880</v>
      </c>
      <c r="AT1332">
        <f t="shared" si="1807"/>
        <v>259</v>
      </c>
      <c r="AU1332">
        <f t="shared" si="1808"/>
        <v>284</v>
      </c>
      <c r="AV1332" s="8">
        <f t="shared" si="1809"/>
        <v>378</v>
      </c>
      <c r="AW1332" s="213">
        <f t="shared" si="1844"/>
        <v>0.33176689788651526</v>
      </c>
      <c r="AX1332" s="213">
        <f t="shared" si="1845"/>
        <v>0.39628335229831857</v>
      </c>
      <c r="AY1332" s="213">
        <f t="shared" si="1846"/>
        <v>0.68831318450606471</v>
      </c>
      <c r="AZ1332" s="119">
        <f t="shared" si="1859"/>
        <v>0.6</v>
      </c>
      <c r="BA1332" s="1">
        <v>14.8</v>
      </c>
      <c r="BB1332">
        <v>16.600000000000001</v>
      </c>
      <c r="BC1332">
        <v>28</v>
      </c>
      <c r="BE1332">
        <v>3286</v>
      </c>
      <c r="BG1332" s="123">
        <f t="shared" si="1833"/>
        <v>0.9</v>
      </c>
      <c r="BJ1332">
        <v>0</v>
      </c>
      <c r="BK1332">
        <v>10.4</v>
      </c>
      <c r="BL1332">
        <v>12.2</v>
      </c>
      <c r="BM1332">
        <v>21.85</v>
      </c>
      <c r="BO1332">
        <f t="shared" si="1850"/>
        <v>1</v>
      </c>
      <c r="BP1332">
        <f t="shared" si="1850"/>
        <v>1</v>
      </c>
      <c r="BQ1332">
        <f t="shared" si="1850"/>
        <v>1</v>
      </c>
      <c r="BR1332">
        <f t="shared" si="1834"/>
        <v>603</v>
      </c>
      <c r="BS1332">
        <f t="shared" si="1847"/>
        <v>660</v>
      </c>
      <c r="BT1332">
        <f t="shared" si="1848"/>
        <v>880</v>
      </c>
      <c r="BV1332">
        <f t="shared" si="1835"/>
        <v>0</v>
      </c>
      <c r="BW1332">
        <f t="shared" si="1836"/>
        <v>0</v>
      </c>
      <c r="BX1332">
        <f t="shared" si="1837"/>
        <v>0</v>
      </c>
      <c r="BY1332">
        <f t="shared" si="1870"/>
        <v>1</v>
      </c>
    </row>
    <row r="1333" spans="1:77" x14ac:dyDescent="0.25">
      <c r="A1333" t="str">
        <f t="shared" si="1838"/>
        <v>39011</v>
      </c>
      <c r="D1333">
        <v>3</v>
      </c>
      <c r="E1333">
        <v>90</v>
      </c>
      <c r="F1333">
        <v>40.5</v>
      </c>
      <c r="G1333">
        <v>11</v>
      </c>
      <c r="H1333">
        <v>11.5</v>
      </c>
      <c r="I1333">
        <v>0</v>
      </c>
      <c r="J1333">
        <v>26</v>
      </c>
      <c r="K1333">
        <v>30</v>
      </c>
      <c r="L1333">
        <v>47.2</v>
      </c>
      <c r="M1333" s="115">
        <f t="shared" si="1822"/>
        <v>2868.92</v>
      </c>
      <c r="N1333" s="7">
        <v>5237.9452617275747</v>
      </c>
      <c r="O1333" s="7">
        <v>5738.028861571599</v>
      </c>
      <c r="P1333" s="7">
        <v>7647.9</v>
      </c>
      <c r="Q1333" s="121" t="s">
        <v>392</v>
      </c>
      <c r="R1333">
        <v>1</v>
      </c>
      <c r="S1333">
        <v>1</v>
      </c>
      <c r="T1333">
        <v>1</v>
      </c>
      <c r="U1333" t="e">
        <f t="shared" si="1823"/>
        <v>#VALUE!</v>
      </c>
      <c r="V1333">
        <f t="shared" si="1824"/>
        <v>2883</v>
      </c>
      <c r="W1333">
        <f t="shared" si="1825"/>
        <v>3158</v>
      </c>
      <c r="X1333">
        <f t="shared" si="1826"/>
        <v>4209</v>
      </c>
      <c r="Y1333" t="e">
        <f t="shared" si="1802"/>
        <v>#VALUE!</v>
      </c>
      <c r="Z1333">
        <f t="shared" si="1803"/>
        <v>496</v>
      </c>
      <c r="AA1333">
        <f t="shared" si="1804"/>
        <v>543</v>
      </c>
      <c r="AB1333" s="8">
        <f t="shared" si="1805"/>
        <v>724</v>
      </c>
      <c r="AC1333" s="213" t="e">
        <f t="shared" si="1839"/>
        <v>#VALUE!</v>
      </c>
      <c r="AD1333" s="213">
        <f t="shared" si="1840"/>
        <v>1.9418610185136096</v>
      </c>
      <c r="AE1333" s="213">
        <f t="shared" si="1841"/>
        <v>2.3114545351934428</v>
      </c>
      <c r="AF1333" s="213">
        <f t="shared" si="1842"/>
        <v>4.0240426084697658</v>
      </c>
      <c r="AG1333" s="167">
        <f t="shared" si="1827"/>
        <v>3.969E-4</v>
      </c>
      <c r="AH1333" s="167">
        <f t="shared" si="1828"/>
        <v>1.7345999999999999</v>
      </c>
      <c r="AI1333" s="167">
        <f t="shared" si="1829"/>
        <v>4</v>
      </c>
      <c r="AJ1333" s="167">
        <f t="shared" si="1830"/>
        <v>5.7428799999999995E-4</v>
      </c>
      <c r="AK1333" s="115">
        <f t="shared" ref="AK1333:AM1333" si="1873">AK941*IF($G1333=10,1,IF($G1333=15,1,IF($G1333=20,1,(1-(($E1333-50)*0.005)))))</f>
        <v>701.6</v>
      </c>
      <c r="AL1333" s="7">
        <f t="shared" si="1873"/>
        <v>768.80000000000007</v>
      </c>
      <c r="AM1333" s="7">
        <f t="shared" si="1873"/>
        <v>1024.8</v>
      </c>
      <c r="AN1333">
        <v>1</v>
      </c>
      <c r="AO1333">
        <v>1</v>
      </c>
      <c r="AP1333">
        <v>1</v>
      </c>
      <c r="AQ1333">
        <f t="shared" si="1832"/>
        <v>790</v>
      </c>
      <c r="AR1333">
        <f t="shared" si="1832"/>
        <v>866</v>
      </c>
      <c r="AS1333">
        <f t="shared" si="1789"/>
        <v>1154</v>
      </c>
      <c r="AT1333">
        <f t="shared" si="1807"/>
        <v>340</v>
      </c>
      <c r="AU1333">
        <f t="shared" si="1808"/>
        <v>372</v>
      </c>
      <c r="AV1333" s="8">
        <f t="shared" si="1809"/>
        <v>496</v>
      </c>
      <c r="AW1333" s="213">
        <f t="shared" si="1844"/>
        <v>0.94006187762447146</v>
      </c>
      <c r="AX1333" s="213">
        <f t="shared" si="1845"/>
        <v>1.1171677843492169</v>
      </c>
      <c r="AY1333" s="213">
        <f t="shared" si="1846"/>
        <v>1.9418610185136096</v>
      </c>
      <c r="AZ1333" s="119">
        <f t="shared" si="1859"/>
        <v>1.2</v>
      </c>
      <c r="BA1333" s="1">
        <v>14.8</v>
      </c>
      <c r="BB1333">
        <v>16.600000000000001</v>
      </c>
      <c r="BC1333">
        <v>28</v>
      </c>
      <c r="BE1333">
        <v>4219</v>
      </c>
      <c r="BG1333" s="123">
        <f t="shared" si="1833"/>
        <v>0.68</v>
      </c>
      <c r="BJ1333">
        <v>0</v>
      </c>
      <c r="BK1333">
        <v>10.4</v>
      </c>
      <c r="BL1333">
        <v>12.2</v>
      </c>
      <c r="BM1333">
        <v>21.85</v>
      </c>
      <c r="BO1333">
        <f t="shared" si="1850"/>
        <v>1</v>
      </c>
      <c r="BP1333">
        <f t="shared" si="1850"/>
        <v>1</v>
      </c>
      <c r="BQ1333">
        <f t="shared" si="1850"/>
        <v>1</v>
      </c>
      <c r="BR1333">
        <f t="shared" si="1834"/>
        <v>790</v>
      </c>
      <c r="BS1333">
        <f t="shared" si="1847"/>
        <v>866</v>
      </c>
      <c r="BT1333">
        <f t="shared" si="1848"/>
        <v>1154</v>
      </c>
      <c r="BV1333">
        <f t="shared" si="1835"/>
        <v>0</v>
      </c>
      <c r="BW1333">
        <f t="shared" si="1836"/>
        <v>0</v>
      </c>
      <c r="BX1333">
        <f t="shared" si="1837"/>
        <v>0</v>
      </c>
      <c r="BY1333">
        <f t="shared" si="1870"/>
        <v>1</v>
      </c>
    </row>
    <row r="1334" spans="1:77" x14ac:dyDescent="0.25">
      <c r="A1334" t="str">
        <f t="shared" si="1838"/>
        <v>39015</v>
      </c>
      <c r="D1334">
        <v>3</v>
      </c>
      <c r="E1334">
        <v>90</v>
      </c>
      <c r="F1334">
        <v>40.5</v>
      </c>
      <c r="G1334">
        <v>15</v>
      </c>
      <c r="H1334">
        <v>16.5</v>
      </c>
      <c r="I1334">
        <v>0</v>
      </c>
      <c r="J1334">
        <v>26</v>
      </c>
      <c r="K1334">
        <v>30</v>
      </c>
      <c r="L1334">
        <v>48.1</v>
      </c>
      <c r="M1334" s="115">
        <f t="shared" si="1822"/>
        <v>4070.4</v>
      </c>
      <c r="N1334" s="7">
        <v>4729.715265656896</v>
      </c>
      <c r="O1334" s="7">
        <v>4901.7743245246338</v>
      </c>
      <c r="P1334" s="7">
        <v>7188.36</v>
      </c>
      <c r="Q1334" s="121" t="s">
        <v>392</v>
      </c>
      <c r="R1334">
        <v>1</v>
      </c>
      <c r="S1334">
        <v>1</v>
      </c>
      <c r="T1334">
        <v>1</v>
      </c>
      <c r="U1334" t="e">
        <f t="shared" si="1823"/>
        <v>#VALUE!</v>
      </c>
      <c r="V1334">
        <f t="shared" si="1824"/>
        <v>2603</v>
      </c>
      <c r="W1334">
        <f t="shared" si="1825"/>
        <v>2698</v>
      </c>
      <c r="X1334">
        <f t="shared" si="1826"/>
        <v>3956</v>
      </c>
      <c r="Y1334" t="e">
        <f t="shared" si="1802"/>
        <v>#VALUE!</v>
      </c>
      <c r="Z1334">
        <f t="shared" si="1803"/>
        <v>448</v>
      </c>
      <c r="AA1334">
        <f t="shared" si="1804"/>
        <v>464</v>
      </c>
      <c r="AB1334" s="8">
        <f t="shared" si="1805"/>
        <v>680</v>
      </c>
      <c r="AC1334" s="213" t="e">
        <f t="shared" si="1839"/>
        <v>#VALUE!</v>
      </c>
      <c r="AD1334" s="213">
        <f t="shared" si="1840"/>
        <v>1.0232579699858397</v>
      </c>
      <c r="AE1334" s="213">
        <f t="shared" si="1841"/>
        <v>1.0964651615496444</v>
      </c>
      <c r="AF1334" s="213">
        <f t="shared" si="1842"/>
        <v>2.328678964306818</v>
      </c>
      <c r="AG1334" s="167">
        <f t="shared" si="1827"/>
        <v>2.0829999999999999E-4</v>
      </c>
      <c r="AH1334" s="167">
        <f t="shared" si="1828"/>
        <v>1.724</v>
      </c>
      <c r="AI1334" s="167">
        <f t="shared" si="1829"/>
        <v>2</v>
      </c>
      <c r="AJ1334" s="167">
        <f t="shared" si="1830"/>
        <v>4.6182900000000003E-4</v>
      </c>
      <c r="AK1334" s="115">
        <f t="shared" ref="AK1334:AM1334" si="1874">AK942*IF($G1334=10,1,IF($G1334=15,1,IF($G1334=20,1,(1-(($E1334-50)*0.005)))))</f>
        <v>645.62512273636446</v>
      </c>
      <c r="AL1334" s="7">
        <f t="shared" si="1874"/>
        <v>669.11187505864359</v>
      </c>
      <c r="AM1334" s="7">
        <f t="shared" si="1874"/>
        <v>981.24</v>
      </c>
      <c r="AN1334">
        <v>1</v>
      </c>
      <c r="AO1334">
        <v>1</v>
      </c>
      <c r="AP1334">
        <v>1</v>
      </c>
      <c r="AQ1334">
        <f t="shared" si="1832"/>
        <v>727</v>
      </c>
      <c r="AR1334">
        <f t="shared" si="1832"/>
        <v>754</v>
      </c>
      <c r="AS1334">
        <f t="shared" si="1789"/>
        <v>1105</v>
      </c>
      <c r="AT1334">
        <f t="shared" si="1807"/>
        <v>313</v>
      </c>
      <c r="AU1334">
        <f t="shared" si="1808"/>
        <v>324</v>
      </c>
      <c r="AV1334" s="8">
        <f t="shared" si="1809"/>
        <v>475</v>
      </c>
      <c r="AW1334" s="213">
        <f t="shared" si="1844"/>
        <v>0.50531379919239094</v>
      </c>
      <c r="AX1334" s="213">
        <f t="shared" si="1845"/>
        <v>0.54082572883260704</v>
      </c>
      <c r="AY1334" s="213">
        <f t="shared" si="1846"/>
        <v>1.1482444899904536</v>
      </c>
      <c r="AZ1334" s="119">
        <f t="shared" si="1859"/>
        <v>0.9</v>
      </c>
      <c r="BA1334" s="1">
        <v>16.399999999999999</v>
      </c>
      <c r="BB1334">
        <v>17.7</v>
      </c>
      <c r="BC1334">
        <v>29.7</v>
      </c>
      <c r="BE1334">
        <v>5088</v>
      </c>
      <c r="BG1334" s="123">
        <f t="shared" si="1833"/>
        <v>0.8</v>
      </c>
      <c r="BJ1334">
        <v>0</v>
      </c>
      <c r="BK1334">
        <v>10</v>
      </c>
      <c r="BL1334">
        <v>10.9</v>
      </c>
      <c r="BM1334">
        <v>21.85</v>
      </c>
      <c r="BO1334">
        <f t="shared" si="1850"/>
        <v>1</v>
      </c>
      <c r="BP1334">
        <f t="shared" si="1850"/>
        <v>1</v>
      </c>
      <c r="BQ1334">
        <f t="shared" si="1850"/>
        <v>1</v>
      </c>
      <c r="BR1334">
        <f t="shared" si="1834"/>
        <v>727</v>
      </c>
      <c r="BS1334">
        <f t="shared" si="1847"/>
        <v>754</v>
      </c>
      <c r="BT1334">
        <f t="shared" si="1848"/>
        <v>1105</v>
      </c>
      <c r="BV1334">
        <f t="shared" si="1835"/>
        <v>0</v>
      </c>
      <c r="BW1334">
        <f t="shared" si="1836"/>
        <v>0</v>
      </c>
      <c r="BX1334">
        <f t="shared" si="1837"/>
        <v>0</v>
      </c>
      <c r="BY1334">
        <f t="shared" si="1870"/>
        <v>1</v>
      </c>
    </row>
    <row r="1335" spans="1:77" x14ac:dyDescent="0.25">
      <c r="A1335" t="str">
        <f t="shared" si="1838"/>
        <v>39016</v>
      </c>
      <c r="D1335">
        <v>3</v>
      </c>
      <c r="E1335">
        <v>90</v>
      </c>
      <c r="F1335">
        <v>40.5</v>
      </c>
      <c r="G1335">
        <v>16</v>
      </c>
      <c r="H1335">
        <v>16.5</v>
      </c>
      <c r="I1335">
        <v>0</v>
      </c>
      <c r="J1335">
        <v>26</v>
      </c>
      <c r="K1335">
        <v>30</v>
      </c>
      <c r="L1335">
        <v>48.1</v>
      </c>
      <c r="M1335" s="115">
        <f t="shared" si="1822"/>
        <v>4236.4000000000005</v>
      </c>
      <c r="N1335" s="7">
        <v>6916.3686790875245</v>
      </c>
      <c r="O1335" s="7">
        <v>7167.9744986485921</v>
      </c>
      <c r="P1335" s="7">
        <v>10511.7</v>
      </c>
      <c r="Q1335" s="121" t="s">
        <v>392</v>
      </c>
      <c r="R1335">
        <v>1</v>
      </c>
      <c r="S1335">
        <v>1</v>
      </c>
      <c r="T1335">
        <v>1</v>
      </c>
      <c r="U1335" t="e">
        <f t="shared" si="1823"/>
        <v>#VALUE!</v>
      </c>
      <c r="V1335">
        <f t="shared" si="1824"/>
        <v>3806</v>
      </c>
      <c r="W1335">
        <f t="shared" si="1825"/>
        <v>3945</v>
      </c>
      <c r="X1335">
        <f t="shared" si="1826"/>
        <v>5785</v>
      </c>
      <c r="Y1335" t="e">
        <f t="shared" si="1802"/>
        <v>#VALUE!</v>
      </c>
      <c r="Z1335">
        <f t="shared" si="1803"/>
        <v>655</v>
      </c>
      <c r="AA1335">
        <f t="shared" si="1804"/>
        <v>679</v>
      </c>
      <c r="AB1335" s="8">
        <f t="shared" si="1805"/>
        <v>995</v>
      </c>
      <c r="AC1335" s="213" t="e">
        <f t="shared" si="1839"/>
        <v>#VALUE!</v>
      </c>
      <c r="AD1335" s="213">
        <f t="shared" si="1840"/>
        <v>6.2982140078791788</v>
      </c>
      <c r="AE1335" s="213">
        <f t="shared" si="1841"/>
        <v>6.7635211502809973</v>
      </c>
      <c r="AF1335" s="213">
        <f t="shared" si="1842"/>
        <v>14.422625357567437</v>
      </c>
      <c r="AG1335" s="167">
        <f t="shared" si="1827"/>
        <v>2.0829999999999999E-4</v>
      </c>
      <c r="AH1335" s="167">
        <f t="shared" si="1828"/>
        <v>1.724</v>
      </c>
      <c r="AI1335" s="167">
        <f t="shared" si="1829"/>
        <v>4</v>
      </c>
      <c r="AJ1335" s="167">
        <f t="shared" si="1830"/>
        <v>1.392796E-3</v>
      </c>
      <c r="AK1335" s="115">
        <f t="shared" ref="AK1335:AM1335" si="1875">AK943*IF($G1335=10,1,IF($G1335=15,1,IF($G1335=20,1,(1-(($E1335-50)*0.005)))))</f>
        <v>847.2</v>
      </c>
      <c r="AL1335" s="7">
        <f t="shared" si="1875"/>
        <v>878.40000000000009</v>
      </c>
      <c r="AM1335" s="7">
        <f t="shared" si="1875"/>
        <v>1288</v>
      </c>
      <c r="AN1335">
        <v>1</v>
      </c>
      <c r="AO1335">
        <v>1</v>
      </c>
      <c r="AP1335">
        <v>1</v>
      </c>
      <c r="AQ1335">
        <f t="shared" si="1832"/>
        <v>954</v>
      </c>
      <c r="AR1335">
        <f t="shared" si="1832"/>
        <v>989</v>
      </c>
      <c r="AS1335">
        <f t="shared" si="1789"/>
        <v>1451</v>
      </c>
      <c r="AT1335">
        <f t="shared" si="1807"/>
        <v>410</v>
      </c>
      <c r="AU1335">
        <f t="shared" si="1808"/>
        <v>425</v>
      </c>
      <c r="AV1335" s="8">
        <f t="shared" si="1809"/>
        <v>624</v>
      </c>
      <c r="AW1335" s="213">
        <f t="shared" si="1844"/>
        <v>2.4916777112480788</v>
      </c>
      <c r="AX1335" s="213">
        <f t="shared" si="1845"/>
        <v>2.6752395241836466</v>
      </c>
      <c r="AY1335" s="213">
        <f t="shared" si="1846"/>
        <v>5.7215625939967483</v>
      </c>
      <c r="AZ1335" s="119">
        <f t="shared" si="1859"/>
        <v>1.8</v>
      </c>
      <c r="BA1335" s="1">
        <v>16.399999999999999</v>
      </c>
      <c r="BB1335">
        <v>17.7</v>
      </c>
      <c r="BC1335">
        <v>29.7</v>
      </c>
      <c r="BE1335">
        <v>6230</v>
      </c>
      <c r="BG1335" s="123">
        <f t="shared" si="1833"/>
        <v>0.68</v>
      </c>
      <c r="BJ1335">
        <v>0</v>
      </c>
      <c r="BK1335">
        <v>10</v>
      </c>
      <c r="BL1335">
        <v>10.9</v>
      </c>
      <c r="BM1335">
        <v>21.85</v>
      </c>
      <c r="BO1335">
        <f t="shared" si="1850"/>
        <v>1</v>
      </c>
      <c r="BP1335">
        <f t="shared" si="1850"/>
        <v>1</v>
      </c>
      <c r="BQ1335">
        <f t="shared" si="1850"/>
        <v>1</v>
      </c>
      <c r="BR1335">
        <f t="shared" si="1834"/>
        <v>954</v>
      </c>
      <c r="BS1335">
        <f t="shared" si="1847"/>
        <v>989</v>
      </c>
      <c r="BT1335">
        <f t="shared" si="1848"/>
        <v>1451</v>
      </c>
      <c r="BV1335">
        <f t="shared" si="1835"/>
        <v>0</v>
      </c>
      <c r="BW1335">
        <f t="shared" si="1836"/>
        <v>0</v>
      </c>
      <c r="BX1335">
        <f t="shared" si="1837"/>
        <v>0</v>
      </c>
      <c r="BY1335">
        <f t="shared" si="1870"/>
        <v>1</v>
      </c>
    </row>
    <row r="1336" spans="1:77" x14ac:dyDescent="0.25">
      <c r="A1336" t="str">
        <f t="shared" si="1838"/>
        <v>39020</v>
      </c>
      <c r="D1336">
        <v>3</v>
      </c>
      <c r="E1336">
        <v>90</v>
      </c>
      <c r="F1336">
        <v>40.5</v>
      </c>
      <c r="G1336">
        <v>20</v>
      </c>
      <c r="H1336">
        <v>21.5</v>
      </c>
      <c r="I1336">
        <v>0</v>
      </c>
      <c r="J1336">
        <v>26</v>
      </c>
      <c r="K1336">
        <v>30</v>
      </c>
      <c r="L1336">
        <v>48.1</v>
      </c>
      <c r="M1336" s="115">
        <f t="shared" si="1822"/>
        <v>5677.6</v>
      </c>
      <c r="N1336" s="7">
        <v>6176.0620183272586</v>
      </c>
      <c r="O1336" s="7">
        <v>6765.7106634844222</v>
      </c>
      <c r="P1336" s="7">
        <v>9017.64</v>
      </c>
      <c r="Q1336" s="121" t="s">
        <v>392</v>
      </c>
      <c r="R1336">
        <v>1</v>
      </c>
      <c r="S1336">
        <v>1</v>
      </c>
      <c r="T1336">
        <v>1</v>
      </c>
      <c r="U1336" t="e">
        <f t="shared" si="1823"/>
        <v>#VALUE!</v>
      </c>
      <c r="V1336">
        <f t="shared" si="1824"/>
        <v>3399</v>
      </c>
      <c r="W1336">
        <f t="shared" si="1825"/>
        <v>3723</v>
      </c>
      <c r="X1336">
        <f t="shared" si="1826"/>
        <v>4963</v>
      </c>
      <c r="Y1336" t="e">
        <f t="shared" si="1802"/>
        <v>#VALUE!</v>
      </c>
      <c r="Z1336">
        <f t="shared" si="1803"/>
        <v>585</v>
      </c>
      <c r="AA1336">
        <f t="shared" si="1804"/>
        <v>640</v>
      </c>
      <c r="AB1336" s="8">
        <f t="shared" si="1805"/>
        <v>854</v>
      </c>
      <c r="AC1336" s="213" t="e">
        <f t="shared" si="1839"/>
        <v>#VALUE!</v>
      </c>
      <c r="AD1336" s="213">
        <f t="shared" si="1840"/>
        <v>1.3730802453926974</v>
      </c>
      <c r="AE1336" s="213">
        <f t="shared" si="1841"/>
        <v>1.6401540196072457</v>
      </c>
      <c r="AF1336" s="213">
        <f t="shared" si="1842"/>
        <v>2.9027619610690398</v>
      </c>
      <c r="AG1336" s="167">
        <f t="shared" si="1827"/>
        <v>1.2760000000000001E-4</v>
      </c>
      <c r="AH1336" s="167">
        <f t="shared" si="1828"/>
        <v>1.7219</v>
      </c>
      <c r="AI1336" s="167">
        <f t="shared" si="1829"/>
        <v>2</v>
      </c>
      <c r="AJ1336" s="167">
        <f t="shared" si="1830"/>
        <v>3.76611E-4</v>
      </c>
      <c r="AK1336" s="115">
        <f t="shared" ref="AK1336:AM1336" si="1876">AK944*IF($G1336=10,1,IF($G1336=15,1,IF($G1336=20,1,(1-(($E1336-50)*0.005)))))</f>
        <v>763.26517311676128</v>
      </c>
      <c r="AL1336" s="7">
        <f t="shared" si="1876"/>
        <v>836.13657141043336</v>
      </c>
      <c r="AM1336" s="7">
        <f t="shared" si="1876"/>
        <v>1114.44</v>
      </c>
      <c r="AN1336">
        <v>1</v>
      </c>
      <c r="AO1336">
        <v>1</v>
      </c>
      <c r="AP1336">
        <v>1</v>
      </c>
      <c r="AQ1336">
        <f t="shared" si="1832"/>
        <v>860</v>
      </c>
      <c r="AR1336">
        <f t="shared" si="1832"/>
        <v>942</v>
      </c>
      <c r="AS1336">
        <f t="shared" si="1789"/>
        <v>1255</v>
      </c>
      <c r="AT1336">
        <f t="shared" si="1807"/>
        <v>370</v>
      </c>
      <c r="AU1336">
        <f t="shared" si="1808"/>
        <v>405</v>
      </c>
      <c r="AV1336" s="8">
        <f t="shared" si="1809"/>
        <v>540</v>
      </c>
      <c r="AW1336" s="213">
        <f t="shared" si="1844"/>
        <v>0.55525101781859265</v>
      </c>
      <c r="AX1336" s="213">
        <f t="shared" si="1845"/>
        <v>0.66378046018368753</v>
      </c>
      <c r="AY1336" s="213">
        <f t="shared" si="1846"/>
        <v>1.1720716373519229</v>
      </c>
      <c r="AZ1336" s="119">
        <f t="shared" si="1859"/>
        <v>1.2</v>
      </c>
      <c r="BA1336" s="1">
        <v>16.399999999999999</v>
      </c>
      <c r="BB1336">
        <v>17.7</v>
      </c>
      <c r="BC1336">
        <v>29.7</v>
      </c>
      <c r="BE1336">
        <v>7097</v>
      </c>
      <c r="BG1336" s="123">
        <f t="shared" si="1833"/>
        <v>0.8</v>
      </c>
      <c r="BJ1336">
        <v>0</v>
      </c>
      <c r="BK1336">
        <v>10</v>
      </c>
      <c r="BL1336">
        <v>10.9</v>
      </c>
      <c r="BM1336">
        <v>21.85</v>
      </c>
      <c r="BO1336">
        <f t="shared" si="1850"/>
        <v>1</v>
      </c>
      <c r="BP1336">
        <f t="shared" si="1850"/>
        <v>1</v>
      </c>
      <c r="BQ1336">
        <f t="shared" si="1850"/>
        <v>1</v>
      </c>
      <c r="BR1336">
        <f t="shared" si="1834"/>
        <v>860</v>
      </c>
      <c r="BS1336">
        <f t="shared" si="1847"/>
        <v>942</v>
      </c>
      <c r="BT1336">
        <f t="shared" si="1848"/>
        <v>1255</v>
      </c>
      <c r="BV1336">
        <f t="shared" si="1835"/>
        <v>0</v>
      </c>
      <c r="BW1336">
        <f t="shared" si="1836"/>
        <v>0</v>
      </c>
      <c r="BX1336">
        <f t="shared" si="1837"/>
        <v>0</v>
      </c>
      <c r="BY1336">
        <f t="shared" si="1870"/>
        <v>1</v>
      </c>
    </row>
    <row r="1337" spans="1:77" x14ac:dyDescent="0.25">
      <c r="A1337" t="str">
        <f t="shared" si="1838"/>
        <v>39021</v>
      </c>
      <c r="D1337">
        <v>3</v>
      </c>
      <c r="E1337">
        <v>90</v>
      </c>
      <c r="F1337">
        <v>40.5</v>
      </c>
      <c r="G1337">
        <v>21</v>
      </c>
      <c r="H1337">
        <v>21.5</v>
      </c>
      <c r="I1337">
        <v>0</v>
      </c>
      <c r="J1337">
        <v>26</v>
      </c>
      <c r="K1337">
        <v>30</v>
      </c>
      <c r="L1337">
        <v>48.1</v>
      </c>
      <c r="M1337" s="115">
        <f t="shared" si="1822"/>
        <v>7238.4000000000005</v>
      </c>
      <c r="N1337" s="7">
        <v>8907.2895892451361</v>
      </c>
      <c r="O1337" s="7">
        <v>9231.3217513746804</v>
      </c>
      <c r="P1337" s="7">
        <v>13537.56</v>
      </c>
      <c r="Q1337" s="121" t="s">
        <v>392</v>
      </c>
      <c r="R1337">
        <v>1</v>
      </c>
      <c r="S1337">
        <v>1</v>
      </c>
      <c r="T1337">
        <v>1</v>
      </c>
      <c r="U1337" t="e">
        <f t="shared" si="1823"/>
        <v>#VALUE!</v>
      </c>
      <c r="V1337">
        <f t="shared" si="1824"/>
        <v>4902</v>
      </c>
      <c r="W1337">
        <f t="shared" si="1825"/>
        <v>5080</v>
      </c>
      <c r="X1337">
        <f t="shared" si="1826"/>
        <v>7450</v>
      </c>
      <c r="Y1337" t="e">
        <f t="shared" si="1802"/>
        <v>#VALUE!</v>
      </c>
      <c r="Z1337">
        <f t="shared" si="1803"/>
        <v>843</v>
      </c>
      <c r="AA1337">
        <f t="shared" si="1804"/>
        <v>874</v>
      </c>
      <c r="AB1337" s="8">
        <f t="shared" si="1805"/>
        <v>1281</v>
      </c>
      <c r="AC1337" s="213" t="e">
        <f t="shared" si="1839"/>
        <v>#VALUE!</v>
      </c>
      <c r="AD1337" s="213">
        <f t="shared" si="1840"/>
        <v>3.9937872214030388</v>
      </c>
      <c r="AE1337" s="213">
        <f t="shared" si="1841"/>
        <v>4.2884854393813248</v>
      </c>
      <c r="AF1337" s="213">
        <f t="shared" si="1842"/>
        <v>9.1173770443516933</v>
      </c>
      <c r="AG1337" s="167">
        <f t="shared" si="1827"/>
        <v>1.2760000000000001E-4</v>
      </c>
      <c r="AH1337" s="167">
        <f t="shared" si="1828"/>
        <v>1.7219</v>
      </c>
      <c r="AI1337" s="167">
        <f t="shared" si="1829"/>
        <v>4</v>
      </c>
      <c r="AJ1337" s="167">
        <f t="shared" si="1830"/>
        <v>5.1420100000000005E-4</v>
      </c>
      <c r="AK1337" s="115">
        <f t="shared" ref="AK1337:AM1337" si="1877">AK945*IF($G1337=10,1,IF($G1337=15,1,IF($G1337=20,1,(1-(($E1337-50)*0.005)))))</f>
        <v>924.3248363519715</v>
      </c>
      <c r="AL1337" s="7">
        <f t="shared" si="1877"/>
        <v>957.9502138848635</v>
      </c>
      <c r="AM1337" s="7">
        <f t="shared" si="1877"/>
        <v>1404.816</v>
      </c>
      <c r="AN1337">
        <v>1</v>
      </c>
      <c r="AO1337">
        <v>1</v>
      </c>
      <c r="AP1337">
        <v>1</v>
      </c>
      <c r="AQ1337">
        <f t="shared" si="1832"/>
        <v>1041</v>
      </c>
      <c r="AR1337">
        <f t="shared" si="1832"/>
        <v>1079</v>
      </c>
      <c r="AS1337">
        <f t="shared" si="1789"/>
        <v>1582</v>
      </c>
      <c r="AT1337">
        <f t="shared" si="1807"/>
        <v>448</v>
      </c>
      <c r="AU1337">
        <f t="shared" si="1808"/>
        <v>464</v>
      </c>
      <c r="AV1337" s="8">
        <f t="shared" si="1809"/>
        <v>680</v>
      </c>
      <c r="AW1337" s="213">
        <f t="shared" si="1844"/>
        <v>1.1503429254105557</v>
      </c>
      <c r="AX1337" s="213">
        <f t="shared" si="1845"/>
        <v>1.2325299220144197</v>
      </c>
      <c r="AY1337" s="213">
        <f t="shared" si="1846"/>
        <v>2.6151848185562541</v>
      </c>
      <c r="AZ1337" s="119">
        <f t="shared" si="1859"/>
        <v>2.4</v>
      </c>
      <c r="BA1337" s="1">
        <v>16.399999999999999</v>
      </c>
      <c r="BB1337">
        <v>17.7</v>
      </c>
      <c r="BC1337">
        <v>29.7</v>
      </c>
      <c r="BE1337">
        <v>9048</v>
      </c>
      <c r="BG1337" s="123">
        <f t="shared" si="1833"/>
        <v>0.8</v>
      </c>
      <c r="BJ1337">
        <v>0</v>
      </c>
      <c r="BK1337">
        <v>10</v>
      </c>
      <c r="BL1337">
        <v>10.9</v>
      </c>
      <c r="BM1337">
        <v>21.85</v>
      </c>
      <c r="BO1337">
        <f t="shared" si="1850"/>
        <v>1</v>
      </c>
      <c r="BP1337">
        <f t="shared" si="1850"/>
        <v>1</v>
      </c>
      <c r="BQ1337">
        <f t="shared" si="1850"/>
        <v>1</v>
      </c>
      <c r="BR1337">
        <f t="shared" si="1834"/>
        <v>1041</v>
      </c>
      <c r="BS1337">
        <f t="shared" si="1847"/>
        <v>1079</v>
      </c>
      <c r="BT1337">
        <f t="shared" si="1848"/>
        <v>1582</v>
      </c>
      <c r="BV1337">
        <f t="shared" si="1835"/>
        <v>0</v>
      </c>
      <c r="BW1337">
        <f t="shared" si="1836"/>
        <v>0</v>
      </c>
      <c r="BX1337">
        <f t="shared" si="1837"/>
        <v>0</v>
      </c>
      <c r="BY1337">
        <f t="shared" si="1870"/>
        <v>1</v>
      </c>
    </row>
    <row r="1338" spans="1:77" x14ac:dyDescent="0.25">
      <c r="A1338" t="str">
        <f t="shared" si="1838"/>
        <v>39010</v>
      </c>
      <c r="D1338">
        <v>3</v>
      </c>
      <c r="E1338">
        <v>90</v>
      </c>
      <c r="F1338">
        <v>40.5</v>
      </c>
      <c r="G1338">
        <v>10</v>
      </c>
      <c r="H1338">
        <v>11.5</v>
      </c>
      <c r="I1338">
        <v>0</v>
      </c>
      <c r="J1338">
        <v>26</v>
      </c>
      <c r="K1338">
        <v>30</v>
      </c>
      <c r="L1338">
        <v>47.8</v>
      </c>
      <c r="M1338" s="115">
        <f t="shared" si="1822"/>
        <v>3203.1</v>
      </c>
      <c r="N1338" s="7">
        <v>4178.1784000000007</v>
      </c>
      <c r="O1338" s="7">
        <v>4608.2849999999999</v>
      </c>
      <c r="P1338" s="7">
        <v>6144.38</v>
      </c>
      <c r="Q1338" s="121" t="s">
        <v>392</v>
      </c>
      <c r="R1338">
        <v>1</v>
      </c>
      <c r="S1338">
        <v>1</v>
      </c>
      <c r="T1338">
        <v>1</v>
      </c>
      <c r="U1338" t="e">
        <f t="shared" si="1823"/>
        <v>#VALUE!</v>
      </c>
      <c r="V1338">
        <f t="shared" si="1824"/>
        <v>2299</v>
      </c>
      <c r="W1338">
        <f t="shared" si="1825"/>
        <v>2536</v>
      </c>
      <c r="X1338">
        <f t="shared" si="1826"/>
        <v>3381</v>
      </c>
      <c r="Y1338" t="e">
        <f t="shared" si="1802"/>
        <v>#VALUE!</v>
      </c>
      <c r="Z1338">
        <f t="shared" si="1803"/>
        <v>395</v>
      </c>
      <c r="AA1338">
        <f t="shared" si="1804"/>
        <v>436</v>
      </c>
      <c r="AB1338" s="8">
        <f t="shared" si="1805"/>
        <v>582</v>
      </c>
      <c r="AC1338" s="213" t="e">
        <f t="shared" si="1839"/>
        <v>#VALUE!</v>
      </c>
      <c r="AD1338" s="213">
        <f t="shared" si="1840"/>
        <v>0.74941257568963038</v>
      </c>
      <c r="AE1338" s="213">
        <f t="shared" si="1841"/>
        <v>0.9071441973559331</v>
      </c>
      <c r="AF1338" s="213">
        <f t="shared" si="1842"/>
        <v>1.5871072340560382</v>
      </c>
      <c r="AG1338" s="167">
        <f t="shared" si="1827"/>
        <v>3.969E-4</v>
      </c>
      <c r="AH1338" s="167">
        <f t="shared" si="1828"/>
        <v>1.7345999999999999</v>
      </c>
      <c r="AI1338" s="167">
        <f t="shared" si="1829"/>
        <v>2</v>
      </c>
      <c r="AJ1338" s="167">
        <f t="shared" si="1830"/>
        <v>3.6734700000000002E-4</v>
      </c>
      <c r="AK1338" s="115">
        <f t="shared" ref="AK1338:AM1339" si="1878">AK946*IF($G1338=10,1,IF($G1338=15,1,IF($G1338=20,1,(1-(($E1338-50)*0.005)))))</f>
        <v>579.25120000000004</v>
      </c>
      <c r="AL1338" s="7">
        <f t="shared" si="1878"/>
        <v>638.88</v>
      </c>
      <c r="AM1338" s="7">
        <f t="shared" si="1878"/>
        <v>851.84</v>
      </c>
      <c r="AN1338">
        <v>1</v>
      </c>
      <c r="AO1338">
        <v>1</v>
      </c>
      <c r="AP1338">
        <v>1</v>
      </c>
      <c r="AQ1338">
        <f t="shared" si="1832"/>
        <v>652</v>
      </c>
      <c r="AR1338">
        <f t="shared" si="1832"/>
        <v>719</v>
      </c>
      <c r="AS1338">
        <f t="shared" si="1789"/>
        <v>959</v>
      </c>
      <c r="AT1338">
        <f t="shared" si="1807"/>
        <v>280</v>
      </c>
      <c r="AU1338">
        <f t="shared" si="1808"/>
        <v>309</v>
      </c>
      <c r="AV1338" s="8">
        <f t="shared" si="1809"/>
        <v>412</v>
      </c>
      <c r="AW1338" s="213">
        <f t="shared" si="1844"/>
        <v>0.38558738320619262</v>
      </c>
      <c r="AX1338" s="213">
        <f t="shared" si="1845"/>
        <v>0.46634590676995058</v>
      </c>
      <c r="AY1338" s="213">
        <f t="shared" si="1846"/>
        <v>0.81303585801535982</v>
      </c>
      <c r="AZ1338" s="119">
        <f t="shared" si="1859"/>
        <v>0.6</v>
      </c>
      <c r="BA1338" s="1">
        <v>16.2</v>
      </c>
      <c r="BB1338">
        <v>18.600000000000001</v>
      </c>
      <c r="BC1338">
        <v>31.4</v>
      </c>
      <c r="BE1338">
        <v>3559</v>
      </c>
      <c r="BG1338" s="123">
        <f t="shared" si="1833"/>
        <v>0.9</v>
      </c>
      <c r="BJ1338">
        <v>0</v>
      </c>
      <c r="BK1338">
        <v>10.199999999999999</v>
      </c>
      <c r="BL1338">
        <v>11.9</v>
      </c>
      <c r="BM1338">
        <v>21.85</v>
      </c>
      <c r="BO1338">
        <f t="shared" si="1850"/>
        <v>1</v>
      </c>
      <c r="BP1338">
        <f t="shared" si="1850"/>
        <v>1</v>
      </c>
      <c r="BQ1338">
        <f t="shared" si="1850"/>
        <v>1</v>
      </c>
      <c r="BR1338">
        <f t="shared" si="1834"/>
        <v>652</v>
      </c>
      <c r="BS1338">
        <f t="shared" si="1847"/>
        <v>719</v>
      </c>
      <c r="BT1338">
        <f t="shared" si="1848"/>
        <v>959</v>
      </c>
      <c r="BV1338">
        <f t="shared" si="1835"/>
        <v>0</v>
      </c>
      <c r="BW1338">
        <f t="shared" si="1836"/>
        <v>0</v>
      </c>
      <c r="BX1338">
        <f t="shared" si="1837"/>
        <v>0</v>
      </c>
      <c r="BY1338">
        <f t="shared" si="1870"/>
        <v>1</v>
      </c>
    </row>
    <row r="1339" spans="1:77" x14ac:dyDescent="0.25">
      <c r="A1339" t="str">
        <f t="shared" si="1838"/>
        <v>39011</v>
      </c>
      <c r="D1339">
        <v>3</v>
      </c>
      <c r="E1339">
        <v>90</v>
      </c>
      <c r="F1339">
        <v>40.5</v>
      </c>
      <c r="G1339">
        <v>11</v>
      </c>
      <c r="H1339">
        <v>11.5</v>
      </c>
      <c r="I1339">
        <v>0</v>
      </c>
      <c r="J1339">
        <v>26</v>
      </c>
      <c r="K1339">
        <v>30</v>
      </c>
      <c r="L1339">
        <v>47.8</v>
      </c>
      <c r="M1339" s="115">
        <f t="shared" si="1822"/>
        <v>3108.28</v>
      </c>
      <c r="N1339" s="7">
        <v>5669.0920000000006</v>
      </c>
      <c r="O1339" s="7">
        <v>6252.6749999999993</v>
      </c>
      <c r="P1339" s="7">
        <v>8336.9</v>
      </c>
      <c r="Q1339" s="121" t="s">
        <v>392</v>
      </c>
      <c r="R1339">
        <v>1</v>
      </c>
      <c r="S1339">
        <v>1</v>
      </c>
      <c r="T1339">
        <v>1</v>
      </c>
      <c r="U1339" t="e">
        <f t="shared" si="1823"/>
        <v>#VALUE!</v>
      </c>
      <c r="V1339">
        <f t="shared" si="1824"/>
        <v>3120</v>
      </c>
      <c r="W1339">
        <f t="shared" si="1825"/>
        <v>3441</v>
      </c>
      <c r="X1339">
        <f t="shared" si="1826"/>
        <v>4588</v>
      </c>
      <c r="Y1339" t="e">
        <f t="shared" si="1802"/>
        <v>#VALUE!</v>
      </c>
      <c r="Z1339">
        <f t="shared" si="1803"/>
        <v>537</v>
      </c>
      <c r="AA1339">
        <f t="shared" si="1804"/>
        <v>592</v>
      </c>
      <c r="AB1339" s="8">
        <f t="shared" si="1805"/>
        <v>789</v>
      </c>
      <c r="AC1339" s="213" t="e">
        <f t="shared" si="1839"/>
        <v>#VALUE!</v>
      </c>
      <c r="AD1339" s="213">
        <f t="shared" si="1840"/>
        <v>2.26253821128486</v>
      </c>
      <c r="AE1339" s="213">
        <f t="shared" si="1841"/>
        <v>2.7298766094517677</v>
      </c>
      <c r="AF1339" s="213">
        <f t="shared" si="1842"/>
        <v>4.7502528652936427</v>
      </c>
      <c r="AG1339">
        <f t="shared" si="1827"/>
        <v>3.969E-4</v>
      </c>
      <c r="AH1339">
        <f t="shared" si="1828"/>
        <v>1.7345999999999999</v>
      </c>
      <c r="AI1339">
        <f t="shared" si="1829"/>
        <v>4</v>
      </c>
      <c r="AJ1339">
        <f t="shared" si="1830"/>
        <v>5.7428799999999995E-4</v>
      </c>
      <c r="AK1339" s="115">
        <f t="shared" si="1878"/>
        <v>759.60896000000002</v>
      </c>
      <c r="AL1339" s="7">
        <f t="shared" si="1878"/>
        <v>837.80399999999997</v>
      </c>
      <c r="AM1339" s="7">
        <f t="shared" si="1878"/>
        <v>1117.0719999999999</v>
      </c>
      <c r="AN1339">
        <v>1</v>
      </c>
      <c r="AO1339">
        <v>1</v>
      </c>
      <c r="AP1339">
        <v>1</v>
      </c>
      <c r="AQ1339">
        <f t="shared" si="1832"/>
        <v>855</v>
      </c>
      <c r="AR1339">
        <f t="shared" si="1832"/>
        <v>944</v>
      </c>
      <c r="AS1339">
        <f t="shared" si="1789"/>
        <v>1258</v>
      </c>
      <c r="AT1339">
        <f t="shared" si="1807"/>
        <v>368</v>
      </c>
      <c r="AU1339">
        <f t="shared" si="1808"/>
        <v>406</v>
      </c>
      <c r="AV1339" s="8">
        <f t="shared" si="1809"/>
        <v>541</v>
      </c>
      <c r="AW1339" s="213">
        <f t="shared" si="1844"/>
        <v>1.0942232072340903</v>
      </c>
      <c r="AX1339" s="213">
        <f t="shared" si="1845"/>
        <v>1.3214667051416937</v>
      </c>
      <c r="AY1339" s="213">
        <f t="shared" si="1846"/>
        <v>2.2950927834221297</v>
      </c>
      <c r="AZ1339" s="119">
        <f t="shared" si="1859"/>
        <v>1.2</v>
      </c>
      <c r="BA1339" s="1">
        <v>16.2</v>
      </c>
      <c r="BB1339">
        <v>18.600000000000001</v>
      </c>
      <c r="BC1339">
        <v>31.4</v>
      </c>
      <c r="BE1339">
        <v>4571</v>
      </c>
      <c r="BG1339" s="123">
        <f t="shared" si="1833"/>
        <v>0.68</v>
      </c>
      <c r="BJ1339">
        <v>0</v>
      </c>
      <c r="BK1339">
        <v>10.199999999999999</v>
      </c>
      <c r="BL1339">
        <v>11.9</v>
      </c>
      <c r="BM1339">
        <v>21.85</v>
      </c>
      <c r="BO1339">
        <f t="shared" si="1850"/>
        <v>1</v>
      </c>
      <c r="BP1339">
        <f t="shared" si="1850"/>
        <v>1</v>
      </c>
      <c r="BQ1339">
        <f t="shared" si="1850"/>
        <v>1</v>
      </c>
      <c r="BR1339">
        <f t="shared" si="1834"/>
        <v>855</v>
      </c>
      <c r="BS1339">
        <f t="shared" si="1847"/>
        <v>944</v>
      </c>
      <c r="BT1339">
        <f t="shared" si="1848"/>
        <v>1258</v>
      </c>
      <c r="BV1339">
        <f t="shared" si="1835"/>
        <v>0</v>
      </c>
      <c r="BW1339">
        <f t="shared" si="1836"/>
        <v>0</v>
      </c>
      <c r="BX1339">
        <f t="shared" si="1837"/>
        <v>0</v>
      </c>
      <c r="BY1339">
        <f t="shared" si="1870"/>
        <v>1</v>
      </c>
    </row>
    <row r="1340" spans="1:77" x14ac:dyDescent="0.25">
      <c r="A1340" t="str">
        <f t="shared" si="1838"/>
        <v>39015</v>
      </c>
      <c r="D1340">
        <v>3</v>
      </c>
      <c r="E1340">
        <v>90</v>
      </c>
      <c r="F1340">
        <v>40.5</v>
      </c>
      <c r="G1340">
        <v>15</v>
      </c>
      <c r="H1340">
        <v>16.5</v>
      </c>
      <c r="I1340">
        <v>0</v>
      </c>
      <c r="J1340">
        <v>26</v>
      </c>
      <c r="K1340">
        <v>30</v>
      </c>
      <c r="L1340">
        <v>48.1</v>
      </c>
      <c r="M1340" s="115">
        <f t="shared" si="1822"/>
        <v>4409.6000000000004</v>
      </c>
      <c r="N1340" s="7">
        <v>4942.1733310961072</v>
      </c>
      <c r="O1340" s="7">
        <v>5121.9619484404784</v>
      </c>
      <c r="P1340" s="7">
        <v>7511.2599999999993</v>
      </c>
      <c r="Q1340" s="121" t="s">
        <v>392</v>
      </c>
      <c r="R1340">
        <v>1</v>
      </c>
      <c r="S1340">
        <v>1</v>
      </c>
      <c r="T1340">
        <v>1</v>
      </c>
      <c r="U1340" t="e">
        <f t="shared" si="1823"/>
        <v>#VALUE!</v>
      </c>
      <c r="V1340">
        <f t="shared" si="1824"/>
        <v>2720</v>
      </c>
      <c r="W1340">
        <f t="shared" si="1825"/>
        <v>2819</v>
      </c>
      <c r="X1340">
        <f t="shared" si="1826"/>
        <v>4134</v>
      </c>
      <c r="Y1340" t="e">
        <f t="shared" si="1802"/>
        <v>#VALUE!</v>
      </c>
      <c r="Z1340">
        <f t="shared" si="1803"/>
        <v>468</v>
      </c>
      <c r="AA1340">
        <f t="shared" si="1804"/>
        <v>485</v>
      </c>
      <c r="AB1340" s="8">
        <f t="shared" si="1805"/>
        <v>711</v>
      </c>
      <c r="AC1340" s="213" t="e">
        <f t="shared" si="1839"/>
        <v>#VALUE!</v>
      </c>
      <c r="AD1340" s="213">
        <f t="shared" si="1840"/>
        <v>1.1151574052859925</v>
      </c>
      <c r="AE1340" s="213">
        <f t="shared" si="1841"/>
        <v>1.1963408846361903</v>
      </c>
      <c r="AF1340" s="213">
        <f t="shared" si="1842"/>
        <v>2.5426857295368301</v>
      </c>
      <c r="AG1340" s="167">
        <f t="shared" si="1827"/>
        <v>2.0829999999999999E-4</v>
      </c>
      <c r="AH1340" s="167">
        <f t="shared" si="1828"/>
        <v>1.724</v>
      </c>
      <c r="AI1340" s="167">
        <f t="shared" si="1829"/>
        <v>2</v>
      </c>
      <c r="AJ1340" s="167">
        <f t="shared" si="1830"/>
        <v>4.6182900000000003E-4</v>
      </c>
      <c r="AK1340" s="115">
        <f t="shared" ref="AK1340:AM1340" si="1879">AK948*IF($G1340=10,1,IF($G1340=15,1,IF($G1340=20,1,(1-(($E1340-50)*0.005)))))</f>
        <v>653.91552727192982</v>
      </c>
      <c r="AL1340" s="7">
        <f t="shared" si="1879"/>
        <v>677.70396216321694</v>
      </c>
      <c r="AM1340" s="7">
        <f t="shared" si="1879"/>
        <v>993.84</v>
      </c>
      <c r="AN1340">
        <v>1</v>
      </c>
      <c r="AO1340">
        <v>1</v>
      </c>
      <c r="AP1340">
        <v>1</v>
      </c>
      <c r="AQ1340">
        <f t="shared" si="1832"/>
        <v>736</v>
      </c>
      <c r="AR1340">
        <f t="shared" si="1832"/>
        <v>763</v>
      </c>
      <c r="AS1340">
        <f t="shared" si="1789"/>
        <v>1119</v>
      </c>
      <c r="AT1340">
        <f t="shared" si="1807"/>
        <v>316</v>
      </c>
      <c r="AU1340">
        <f t="shared" si="1808"/>
        <v>328</v>
      </c>
      <c r="AV1340" s="8">
        <f t="shared" si="1809"/>
        <v>481</v>
      </c>
      <c r="AW1340" s="213">
        <f t="shared" si="1844"/>
        <v>0.51488082150146242</v>
      </c>
      <c r="AX1340" s="213">
        <f t="shared" si="1845"/>
        <v>0.55403420024764038</v>
      </c>
      <c r="AY1340" s="213">
        <f t="shared" si="1846"/>
        <v>1.1769852941357619</v>
      </c>
      <c r="AZ1340" s="119">
        <f t="shared" si="1859"/>
        <v>0.9</v>
      </c>
      <c r="BA1340" s="1">
        <v>16.399999999999999</v>
      </c>
      <c r="BB1340">
        <v>17.7</v>
      </c>
      <c r="BC1340">
        <v>29.7</v>
      </c>
      <c r="BE1340">
        <v>5512</v>
      </c>
      <c r="BG1340" s="123">
        <f t="shared" si="1833"/>
        <v>0.8</v>
      </c>
      <c r="BJ1340">
        <v>0</v>
      </c>
      <c r="BK1340">
        <v>10</v>
      </c>
      <c r="BL1340">
        <v>10.9</v>
      </c>
      <c r="BM1340">
        <v>21.85</v>
      </c>
      <c r="BO1340">
        <f t="shared" si="1850"/>
        <v>1</v>
      </c>
      <c r="BP1340">
        <f t="shared" si="1850"/>
        <v>1</v>
      </c>
      <c r="BQ1340">
        <f t="shared" si="1850"/>
        <v>1</v>
      </c>
      <c r="BR1340">
        <f t="shared" si="1834"/>
        <v>736</v>
      </c>
      <c r="BS1340">
        <f t="shared" si="1847"/>
        <v>763</v>
      </c>
      <c r="BT1340">
        <f t="shared" si="1848"/>
        <v>1119</v>
      </c>
      <c r="BV1340">
        <f t="shared" si="1835"/>
        <v>0</v>
      </c>
      <c r="BW1340">
        <f t="shared" si="1836"/>
        <v>0</v>
      </c>
      <c r="BX1340">
        <f t="shared" si="1837"/>
        <v>0</v>
      </c>
      <c r="BY1340">
        <f t="shared" si="1870"/>
        <v>1</v>
      </c>
    </row>
    <row r="1341" spans="1:77" x14ac:dyDescent="0.25">
      <c r="A1341" t="str">
        <f t="shared" si="1838"/>
        <v>39016</v>
      </c>
      <c r="D1341">
        <v>3</v>
      </c>
      <c r="E1341">
        <v>90</v>
      </c>
      <c r="F1341">
        <v>40.5</v>
      </c>
      <c r="G1341">
        <v>16</v>
      </c>
      <c r="H1341">
        <v>16.5</v>
      </c>
      <c r="I1341">
        <v>0</v>
      </c>
      <c r="J1341">
        <v>26</v>
      </c>
      <c r="K1341">
        <v>30</v>
      </c>
      <c r="L1341">
        <v>48.1</v>
      </c>
      <c r="M1341" s="115">
        <f t="shared" si="1822"/>
        <v>4590</v>
      </c>
      <c r="N1341" s="7">
        <v>7342.4691534710291</v>
      </c>
      <c r="O1341" s="7">
        <v>7609.5768181679023</v>
      </c>
      <c r="P1341" s="7">
        <v>11159.300000000001</v>
      </c>
      <c r="Q1341" s="121" t="s">
        <v>392</v>
      </c>
      <c r="R1341">
        <v>1</v>
      </c>
      <c r="S1341">
        <v>1</v>
      </c>
      <c r="T1341">
        <v>1</v>
      </c>
      <c r="U1341" t="e">
        <f t="shared" si="1823"/>
        <v>#VALUE!</v>
      </c>
      <c r="V1341">
        <f t="shared" si="1824"/>
        <v>4041</v>
      </c>
      <c r="W1341">
        <f t="shared" si="1825"/>
        <v>4188</v>
      </c>
      <c r="X1341">
        <f t="shared" si="1826"/>
        <v>6141</v>
      </c>
      <c r="Y1341" t="e">
        <f t="shared" si="1802"/>
        <v>#VALUE!</v>
      </c>
      <c r="Z1341">
        <f t="shared" si="1803"/>
        <v>695</v>
      </c>
      <c r="AA1341">
        <f t="shared" si="1804"/>
        <v>720</v>
      </c>
      <c r="AB1341" s="8">
        <f t="shared" si="1805"/>
        <v>1056</v>
      </c>
      <c r="AC1341" s="213" t="e">
        <f t="shared" si="1839"/>
        <v>#VALUE!</v>
      </c>
      <c r="AD1341" s="213">
        <f t="shared" si="1840"/>
        <v>7.0828696690671533</v>
      </c>
      <c r="AE1341" s="213">
        <f t="shared" si="1841"/>
        <v>7.5964903638178205</v>
      </c>
      <c r="AF1341" s="213">
        <f t="shared" si="1842"/>
        <v>16.228551130253397</v>
      </c>
      <c r="AG1341" s="167">
        <f t="shared" si="1827"/>
        <v>2.0829999999999999E-4</v>
      </c>
      <c r="AH1341" s="167">
        <f t="shared" si="1828"/>
        <v>1.724</v>
      </c>
      <c r="AI1341" s="167">
        <f t="shared" si="1829"/>
        <v>4</v>
      </c>
      <c r="AJ1341" s="167">
        <f t="shared" si="1830"/>
        <v>1.392796E-3</v>
      </c>
      <c r="AK1341" s="115">
        <f t="shared" ref="AK1341:AM1341" si="1880">AK949*IF($G1341=10,1,IF($G1341=15,1,IF($G1341=20,1,(1-(($E1341-50)*0.005)))))</f>
        <v>855.09601066831692</v>
      </c>
      <c r="AL1341" s="7">
        <f t="shared" si="1880"/>
        <v>886.20308020135712</v>
      </c>
      <c r="AM1341" s="7">
        <f t="shared" si="1880"/>
        <v>1299.6000000000001</v>
      </c>
      <c r="AN1341">
        <v>1</v>
      </c>
      <c r="AO1341">
        <v>1</v>
      </c>
      <c r="AP1341">
        <v>1</v>
      </c>
      <c r="AQ1341">
        <f t="shared" si="1832"/>
        <v>963</v>
      </c>
      <c r="AR1341">
        <f t="shared" si="1832"/>
        <v>998</v>
      </c>
      <c r="AS1341">
        <f t="shared" si="1789"/>
        <v>1464</v>
      </c>
      <c r="AT1341">
        <f t="shared" si="1807"/>
        <v>414</v>
      </c>
      <c r="AU1341">
        <f t="shared" si="1808"/>
        <v>429</v>
      </c>
      <c r="AV1341" s="8">
        <f t="shared" si="1809"/>
        <v>630</v>
      </c>
      <c r="AW1341" s="213">
        <f t="shared" si="1844"/>
        <v>2.5399948744000391</v>
      </c>
      <c r="AX1341" s="213">
        <f t="shared" si="1845"/>
        <v>2.7252819244120405</v>
      </c>
      <c r="AY1341" s="213">
        <f t="shared" si="1846"/>
        <v>5.8310278544648186</v>
      </c>
      <c r="AZ1341" s="119">
        <f t="shared" si="1859"/>
        <v>1.8</v>
      </c>
      <c r="BA1341" s="1">
        <v>16.399999999999999</v>
      </c>
      <c r="BB1341">
        <v>17.7</v>
      </c>
      <c r="BC1341">
        <v>29.7</v>
      </c>
      <c r="BE1341">
        <v>6750</v>
      </c>
      <c r="BG1341" s="123">
        <f t="shared" si="1833"/>
        <v>0.68</v>
      </c>
      <c r="BJ1341">
        <v>0</v>
      </c>
      <c r="BK1341">
        <v>10</v>
      </c>
      <c r="BL1341">
        <v>10.9</v>
      </c>
      <c r="BM1341">
        <v>21.85</v>
      </c>
      <c r="BO1341">
        <f t="shared" si="1850"/>
        <v>1</v>
      </c>
      <c r="BP1341">
        <f t="shared" si="1850"/>
        <v>1</v>
      </c>
      <c r="BQ1341">
        <f t="shared" si="1850"/>
        <v>1</v>
      </c>
      <c r="BR1341">
        <f t="shared" si="1834"/>
        <v>963</v>
      </c>
      <c r="BS1341">
        <f t="shared" si="1847"/>
        <v>998</v>
      </c>
      <c r="BT1341">
        <f t="shared" si="1848"/>
        <v>1464</v>
      </c>
      <c r="BV1341">
        <f t="shared" si="1835"/>
        <v>0</v>
      </c>
      <c r="BW1341">
        <f t="shared" si="1836"/>
        <v>0</v>
      </c>
      <c r="BX1341">
        <f t="shared" si="1837"/>
        <v>0</v>
      </c>
      <c r="BY1341">
        <f t="shared" si="1870"/>
        <v>1</v>
      </c>
    </row>
    <row r="1342" spans="1:77" x14ac:dyDescent="0.25">
      <c r="A1342" t="str">
        <f t="shared" si="1838"/>
        <v>39020</v>
      </c>
      <c r="D1342">
        <v>3</v>
      </c>
      <c r="E1342">
        <v>90</v>
      </c>
      <c r="F1342">
        <v>40.5</v>
      </c>
      <c r="G1342">
        <v>20</v>
      </c>
      <c r="H1342">
        <v>21.5</v>
      </c>
      <c r="I1342">
        <v>0</v>
      </c>
      <c r="J1342">
        <v>26</v>
      </c>
      <c r="K1342">
        <v>30</v>
      </c>
      <c r="L1342">
        <v>48.1</v>
      </c>
      <c r="M1342" s="115">
        <f t="shared" si="1822"/>
        <v>6150.4000000000005</v>
      </c>
      <c r="N1342" s="7">
        <v>6444.5232000000005</v>
      </c>
      <c r="O1342" s="7">
        <v>7107.93</v>
      </c>
      <c r="P1342" s="7">
        <v>9477.24</v>
      </c>
      <c r="Q1342" s="121" t="s">
        <v>392</v>
      </c>
      <c r="R1342">
        <v>1</v>
      </c>
      <c r="S1342">
        <v>1</v>
      </c>
      <c r="T1342">
        <v>1</v>
      </c>
      <c r="U1342" t="e">
        <f t="shared" si="1823"/>
        <v>#VALUE!</v>
      </c>
      <c r="V1342">
        <f t="shared" si="1824"/>
        <v>3547</v>
      </c>
      <c r="W1342">
        <f t="shared" si="1825"/>
        <v>3912</v>
      </c>
      <c r="X1342">
        <f t="shared" si="1826"/>
        <v>5216</v>
      </c>
      <c r="Y1342" t="e">
        <f t="shared" si="1802"/>
        <v>#VALUE!</v>
      </c>
      <c r="Z1342">
        <f t="shared" si="1803"/>
        <v>610</v>
      </c>
      <c r="AA1342">
        <f t="shared" si="1804"/>
        <v>673</v>
      </c>
      <c r="AB1342" s="8">
        <f t="shared" si="1805"/>
        <v>897</v>
      </c>
      <c r="AC1342" s="213" t="e">
        <f t="shared" si="1839"/>
        <v>#VALUE!</v>
      </c>
      <c r="AD1342" s="213">
        <f t="shared" si="1840"/>
        <v>1.4915613316788214</v>
      </c>
      <c r="AE1342" s="213">
        <f t="shared" si="1841"/>
        <v>1.8116840559506329</v>
      </c>
      <c r="AF1342" s="213">
        <f t="shared" si="1842"/>
        <v>3.1992780726966927</v>
      </c>
      <c r="AG1342" s="167">
        <f t="shared" si="1827"/>
        <v>1.2760000000000001E-4</v>
      </c>
      <c r="AH1342" s="167">
        <f t="shared" si="1828"/>
        <v>1.7219</v>
      </c>
      <c r="AI1342" s="167">
        <f t="shared" si="1829"/>
        <v>2</v>
      </c>
      <c r="AJ1342" s="167">
        <f t="shared" si="1830"/>
        <v>3.76611E-4</v>
      </c>
      <c r="AK1342" s="115">
        <f t="shared" ref="AK1342:AM1342" si="1881">AK950*IF($G1342=10,1,IF($G1342=15,1,IF($G1342=20,1,(1-(($E1342-50)*0.005)))))</f>
        <v>768.42720000000008</v>
      </c>
      <c r="AL1342" s="7">
        <f t="shared" si="1881"/>
        <v>847.53</v>
      </c>
      <c r="AM1342" s="7">
        <f t="shared" si="1881"/>
        <v>1130.04</v>
      </c>
      <c r="AN1342">
        <v>1</v>
      </c>
      <c r="AO1342">
        <v>1</v>
      </c>
      <c r="AP1342">
        <v>1</v>
      </c>
      <c r="AQ1342">
        <f t="shared" si="1832"/>
        <v>865</v>
      </c>
      <c r="AR1342">
        <f t="shared" si="1832"/>
        <v>954</v>
      </c>
      <c r="AS1342">
        <f t="shared" si="1789"/>
        <v>1273</v>
      </c>
      <c r="AT1342">
        <f t="shared" si="1807"/>
        <v>372</v>
      </c>
      <c r="AU1342">
        <f t="shared" si="1808"/>
        <v>410</v>
      </c>
      <c r="AV1342" s="8">
        <f t="shared" si="1809"/>
        <v>547</v>
      </c>
      <c r="AW1342" s="213">
        <f t="shared" si="1844"/>
        <v>0.56119426653270543</v>
      </c>
      <c r="AX1342" s="213">
        <f t="shared" si="1845"/>
        <v>0.68006739346439227</v>
      </c>
      <c r="AY1342" s="213">
        <f t="shared" si="1846"/>
        <v>1.2023040299777052</v>
      </c>
      <c r="AZ1342" s="119">
        <f t="shared" si="1859"/>
        <v>1.2</v>
      </c>
      <c r="BA1342" s="1">
        <v>16.399999999999999</v>
      </c>
      <c r="BB1342">
        <v>17.7</v>
      </c>
      <c r="BC1342">
        <v>29.7</v>
      </c>
      <c r="BE1342">
        <v>7688</v>
      </c>
      <c r="BG1342" s="123">
        <f t="shared" si="1833"/>
        <v>0.8</v>
      </c>
      <c r="BJ1342">
        <v>0</v>
      </c>
      <c r="BK1342">
        <v>10</v>
      </c>
      <c r="BL1342">
        <v>10.9</v>
      </c>
      <c r="BM1342">
        <v>21.85</v>
      </c>
      <c r="BO1342">
        <f t="shared" ref="BO1342:BQ1369" si="1882">IF((237.3*LN(($AQ$1*EXP(17.27*($AM$3/($AM$3+237.3))))))/(17.27-LN(($AQ$1*EXP(17.27*($AM$3/($AM$3+237.3))))))&lt;(($AM$1+$AM$2)/2),1,IF(1/(1+((2258*((0.622/((101325/(1*611*EXP(17.27*((($AM$1+$AM$2)/2)/((($AM$1+$AM$2)/2)+237.3))))))-1)*1000-(0.622/((101325/($AQ$1*611*EXP(17.27*($AM$3/($AM$3+237.3))))))-1)*1000))/(1005*((($AM$1+$AM$2)/2)-$AM$3))))&gt;1,1,1/(1+((2258*((0.622/((101325/(1*611*EXP(17.27*((($AM$1+$AM$2)/2)/((($AM$1+$AM$2)/2)+237.3))))))-1)*1000-(0.622/((101325/($AQ$1*611*EXP(17.27*($AM$3/($AM$3+237.3))))))-1)*1000))/(1005*((($AM$1+$AM$2)/2)-$AM$3))))))</f>
        <v>1</v>
      </c>
      <c r="BP1342">
        <f t="shared" si="1882"/>
        <v>1</v>
      </c>
      <c r="BQ1342">
        <f t="shared" si="1882"/>
        <v>1</v>
      </c>
      <c r="BR1342">
        <f t="shared" si="1834"/>
        <v>865</v>
      </c>
      <c r="BS1342">
        <f t="shared" si="1847"/>
        <v>954</v>
      </c>
      <c r="BT1342">
        <f t="shared" si="1848"/>
        <v>1273</v>
      </c>
      <c r="BV1342">
        <f t="shared" si="1835"/>
        <v>0</v>
      </c>
      <c r="BW1342">
        <f t="shared" si="1836"/>
        <v>0</v>
      </c>
      <c r="BX1342">
        <f t="shared" si="1837"/>
        <v>0</v>
      </c>
      <c r="BY1342">
        <f t="shared" si="1870"/>
        <v>1</v>
      </c>
    </row>
    <row r="1343" spans="1:77" x14ac:dyDescent="0.25">
      <c r="A1343" t="str">
        <f t="shared" si="1838"/>
        <v>39021</v>
      </c>
      <c r="D1343">
        <v>3</v>
      </c>
      <c r="E1343">
        <v>90</v>
      </c>
      <c r="F1343">
        <v>40.5</v>
      </c>
      <c r="G1343">
        <v>21</v>
      </c>
      <c r="H1343">
        <v>21.5</v>
      </c>
      <c r="I1343">
        <v>0</v>
      </c>
      <c r="J1343">
        <v>26</v>
      </c>
      <c r="K1343">
        <v>30</v>
      </c>
      <c r="L1343">
        <v>48.1</v>
      </c>
      <c r="M1343" s="115">
        <f t="shared" si="1822"/>
        <v>7841.6</v>
      </c>
      <c r="N1343" s="7">
        <v>9234.8263652613623</v>
      </c>
      <c r="O1343" s="7">
        <v>9570.7750567366256</v>
      </c>
      <c r="P1343" s="7">
        <v>14035.359999999999</v>
      </c>
      <c r="Q1343" s="121" t="s">
        <v>392</v>
      </c>
      <c r="R1343">
        <v>1</v>
      </c>
      <c r="S1343">
        <v>1</v>
      </c>
      <c r="T1343">
        <v>1</v>
      </c>
      <c r="U1343" t="e">
        <f t="shared" si="1823"/>
        <v>#VALUE!</v>
      </c>
      <c r="V1343">
        <f t="shared" si="1824"/>
        <v>5082</v>
      </c>
      <c r="W1343">
        <f t="shared" si="1825"/>
        <v>5267</v>
      </c>
      <c r="X1343">
        <f t="shared" si="1826"/>
        <v>7724</v>
      </c>
      <c r="Y1343" t="e">
        <f t="shared" si="1802"/>
        <v>#VALUE!</v>
      </c>
      <c r="Z1343">
        <f t="shared" si="1803"/>
        <v>874</v>
      </c>
      <c r="AA1343">
        <f t="shared" si="1804"/>
        <v>906</v>
      </c>
      <c r="AB1343" s="8">
        <f t="shared" si="1805"/>
        <v>1329</v>
      </c>
      <c r="AC1343" s="213" t="e">
        <f t="shared" si="1839"/>
        <v>#VALUE!</v>
      </c>
      <c r="AD1343" s="213">
        <f t="shared" si="1840"/>
        <v>4.2884854393813248</v>
      </c>
      <c r="AE1343" s="213">
        <f t="shared" si="1841"/>
        <v>4.6035693624856791</v>
      </c>
      <c r="AF1343" s="213">
        <f t="shared" si="1842"/>
        <v>9.8041547283388955</v>
      </c>
      <c r="AG1343" s="167">
        <f t="shared" si="1827"/>
        <v>1.2760000000000001E-4</v>
      </c>
      <c r="AH1343" s="167">
        <f t="shared" si="1828"/>
        <v>1.7219</v>
      </c>
      <c r="AI1343" s="167">
        <f t="shared" si="1829"/>
        <v>4</v>
      </c>
      <c r="AJ1343" s="167">
        <f t="shared" si="1830"/>
        <v>5.1420100000000005E-4</v>
      </c>
      <c r="AK1343" s="115">
        <f t="shared" ref="AK1343:AM1343" si="1883">AK951*IF($G1343=10,1,IF($G1343=15,1,IF($G1343=20,1,(1-(($E1343-50)*0.005)))))</f>
        <v>934.01013434907657</v>
      </c>
      <c r="AL1343" s="7">
        <f t="shared" si="1883"/>
        <v>967.98797757518753</v>
      </c>
      <c r="AM1343" s="7">
        <f t="shared" si="1883"/>
        <v>1419.5360000000001</v>
      </c>
      <c r="AN1343">
        <v>1</v>
      </c>
      <c r="AO1343">
        <v>1</v>
      </c>
      <c r="AP1343">
        <v>1</v>
      </c>
      <c r="AQ1343">
        <f t="shared" si="1832"/>
        <v>1052</v>
      </c>
      <c r="AR1343">
        <f t="shared" si="1832"/>
        <v>1090</v>
      </c>
      <c r="AS1343">
        <f t="shared" si="1789"/>
        <v>1599</v>
      </c>
      <c r="AT1343">
        <f t="shared" si="1807"/>
        <v>452</v>
      </c>
      <c r="AU1343">
        <f t="shared" si="1808"/>
        <v>469</v>
      </c>
      <c r="AV1343" s="8">
        <f t="shared" si="1809"/>
        <v>688</v>
      </c>
      <c r="AW1343" s="213">
        <f t="shared" si="1844"/>
        <v>1.1706272234494288</v>
      </c>
      <c r="AX1343" s="213">
        <f t="shared" si="1845"/>
        <v>1.2587873158348186</v>
      </c>
      <c r="AY1343" s="213">
        <f t="shared" si="1846"/>
        <v>2.6761328913595843</v>
      </c>
      <c r="AZ1343" s="119">
        <f t="shared" si="1859"/>
        <v>2.4</v>
      </c>
      <c r="BA1343" s="1">
        <v>16.399999999999999</v>
      </c>
      <c r="BB1343">
        <v>17.7</v>
      </c>
      <c r="BC1343">
        <v>29.7</v>
      </c>
      <c r="BE1343">
        <v>9802</v>
      </c>
      <c r="BG1343" s="123">
        <f t="shared" si="1833"/>
        <v>0.8</v>
      </c>
      <c r="BJ1343">
        <v>0</v>
      </c>
      <c r="BK1343">
        <v>10</v>
      </c>
      <c r="BL1343">
        <v>10.9</v>
      </c>
      <c r="BM1343">
        <v>21.85</v>
      </c>
      <c r="BO1343">
        <f t="shared" si="1882"/>
        <v>1</v>
      </c>
      <c r="BP1343">
        <f t="shared" si="1882"/>
        <v>1</v>
      </c>
      <c r="BQ1343">
        <f t="shared" si="1882"/>
        <v>1</v>
      </c>
      <c r="BR1343">
        <f t="shared" si="1834"/>
        <v>1052</v>
      </c>
      <c r="BS1343">
        <f t="shared" si="1847"/>
        <v>1090</v>
      </c>
      <c r="BT1343">
        <f t="shared" si="1848"/>
        <v>1599</v>
      </c>
      <c r="BV1343">
        <f t="shared" si="1835"/>
        <v>0</v>
      </c>
      <c r="BW1343">
        <f t="shared" si="1836"/>
        <v>0</v>
      </c>
      <c r="BX1343">
        <f t="shared" si="1837"/>
        <v>0</v>
      </c>
      <c r="BY1343">
        <f t="shared" si="1870"/>
        <v>1</v>
      </c>
    </row>
    <row r="1344" spans="1:77" x14ac:dyDescent="0.25">
      <c r="A1344" t="str">
        <f t="shared" si="1838"/>
        <v>39010</v>
      </c>
      <c r="D1344">
        <v>3</v>
      </c>
      <c r="E1344">
        <v>90</v>
      </c>
      <c r="F1344">
        <v>40.5</v>
      </c>
      <c r="G1344">
        <v>10</v>
      </c>
      <c r="H1344">
        <v>11.5</v>
      </c>
      <c r="I1344">
        <v>0</v>
      </c>
      <c r="J1344">
        <v>26</v>
      </c>
      <c r="K1344">
        <v>30</v>
      </c>
      <c r="L1344">
        <v>47.8</v>
      </c>
      <c r="M1344" s="115">
        <f t="shared" si="1822"/>
        <v>3449.7000000000003</v>
      </c>
      <c r="N1344" s="7">
        <v>4331.3824000000004</v>
      </c>
      <c r="O1344" s="7">
        <v>4782.2249168521384</v>
      </c>
      <c r="P1344" s="7">
        <v>6369.68</v>
      </c>
      <c r="Q1344" s="121" t="s">
        <v>392</v>
      </c>
      <c r="R1344">
        <v>1</v>
      </c>
      <c r="S1344">
        <v>1</v>
      </c>
      <c r="T1344">
        <v>1</v>
      </c>
      <c r="U1344" t="e">
        <f t="shared" si="1823"/>
        <v>#VALUE!</v>
      </c>
      <c r="V1344">
        <f t="shared" si="1824"/>
        <v>2384</v>
      </c>
      <c r="W1344">
        <f t="shared" si="1825"/>
        <v>2632</v>
      </c>
      <c r="X1344">
        <f t="shared" si="1826"/>
        <v>3505</v>
      </c>
      <c r="Y1344" t="e">
        <f t="shared" si="1802"/>
        <v>#VALUE!</v>
      </c>
      <c r="Z1344">
        <f t="shared" si="1803"/>
        <v>410</v>
      </c>
      <c r="AA1344">
        <f t="shared" si="1804"/>
        <v>453</v>
      </c>
      <c r="AB1344" s="8">
        <f t="shared" si="1805"/>
        <v>603</v>
      </c>
      <c r="AC1344" s="213" t="e">
        <f t="shared" si="1839"/>
        <v>#VALUE!</v>
      </c>
      <c r="AD1344" s="213">
        <f t="shared" si="1840"/>
        <v>0.80541993107798571</v>
      </c>
      <c r="AE1344" s="213">
        <f t="shared" si="1841"/>
        <v>0.97683471215648976</v>
      </c>
      <c r="AF1344" s="213">
        <f t="shared" si="1842"/>
        <v>1.7000111812200771</v>
      </c>
      <c r="AG1344" s="167">
        <f t="shared" si="1827"/>
        <v>3.969E-4</v>
      </c>
      <c r="AH1344" s="167">
        <f t="shared" si="1828"/>
        <v>1.7345999999999999</v>
      </c>
      <c r="AI1344" s="167">
        <f t="shared" si="1829"/>
        <v>2</v>
      </c>
      <c r="AJ1344" s="167">
        <f t="shared" si="1830"/>
        <v>3.6734700000000002E-4</v>
      </c>
      <c r="AK1344" s="115">
        <f t="shared" ref="AK1344:AM1345" si="1884">AK952*IF($G1344=10,1,IF($G1344=15,1,IF($G1344=20,1,(1-(($E1344-50)*0.005)))))</f>
        <v>587.68320000000006</v>
      </c>
      <c r="AL1344" s="7">
        <f t="shared" si="1884"/>
        <v>648.85364133524638</v>
      </c>
      <c r="AM1344" s="7">
        <f t="shared" si="1884"/>
        <v>864.24</v>
      </c>
      <c r="AN1344">
        <v>1</v>
      </c>
      <c r="AO1344">
        <v>1</v>
      </c>
      <c r="AP1344">
        <v>1</v>
      </c>
      <c r="AQ1344">
        <f t="shared" si="1832"/>
        <v>662</v>
      </c>
      <c r="AR1344">
        <f t="shared" si="1832"/>
        <v>731</v>
      </c>
      <c r="AS1344">
        <f t="shared" ref="AS1344:AS1359" si="1885">ROUND(AM1344*POWER(CF_cool,AP1344),0)</f>
        <v>973</v>
      </c>
      <c r="AT1344">
        <f t="shared" si="1807"/>
        <v>285</v>
      </c>
      <c r="AU1344">
        <f t="shared" si="1808"/>
        <v>314</v>
      </c>
      <c r="AV1344" s="8">
        <f t="shared" si="1809"/>
        <v>418</v>
      </c>
      <c r="AW1344" s="213">
        <f t="shared" si="1844"/>
        <v>0.39897953199108455</v>
      </c>
      <c r="AX1344" s="213">
        <f t="shared" si="1845"/>
        <v>0.4810218657833602</v>
      </c>
      <c r="AY1344" s="213">
        <f t="shared" si="1846"/>
        <v>0.83609279313820883</v>
      </c>
      <c r="AZ1344" s="119">
        <f t="shared" si="1859"/>
        <v>0.6</v>
      </c>
      <c r="BA1344" s="1">
        <v>16.2</v>
      </c>
      <c r="BB1344">
        <v>18.600000000000001</v>
      </c>
      <c r="BC1344">
        <v>31.4</v>
      </c>
      <c r="BE1344">
        <v>3833</v>
      </c>
      <c r="BG1344" s="123">
        <f t="shared" si="1833"/>
        <v>0.9</v>
      </c>
      <c r="BJ1344">
        <v>0</v>
      </c>
      <c r="BK1344">
        <v>10.199999999999999</v>
      </c>
      <c r="BL1344">
        <v>11.9</v>
      </c>
      <c r="BM1344">
        <v>21.85</v>
      </c>
      <c r="BO1344">
        <f t="shared" si="1882"/>
        <v>1</v>
      </c>
      <c r="BP1344">
        <f t="shared" si="1882"/>
        <v>1</v>
      </c>
      <c r="BQ1344">
        <f t="shared" si="1882"/>
        <v>1</v>
      </c>
      <c r="BR1344">
        <f t="shared" si="1834"/>
        <v>662</v>
      </c>
      <c r="BS1344">
        <f t="shared" si="1847"/>
        <v>731</v>
      </c>
      <c r="BT1344">
        <f t="shared" si="1848"/>
        <v>973</v>
      </c>
      <c r="BV1344">
        <f t="shared" si="1835"/>
        <v>0</v>
      </c>
      <c r="BW1344">
        <f t="shared" si="1836"/>
        <v>0</v>
      </c>
      <c r="BX1344">
        <f t="shared" si="1837"/>
        <v>0</v>
      </c>
      <c r="BY1344">
        <f t="shared" si="1870"/>
        <v>1</v>
      </c>
    </row>
    <row r="1345" spans="1:77" x14ac:dyDescent="0.25">
      <c r="A1345" t="str">
        <f t="shared" si="1838"/>
        <v>39011</v>
      </c>
      <c r="D1345">
        <v>3</v>
      </c>
      <c r="E1345">
        <v>90</v>
      </c>
      <c r="F1345">
        <v>40.5</v>
      </c>
      <c r="G1345">
        <v>11</v>
      </c>
      <c r="H1345">
        <v>11.5</v>
      </c>
      <c r="I1345">
        <v>0</v>
      </c>
      <c r="J1345">
        <v>26</v>
      </c>
      <c r="K1345">
        <v>30</v>
      </c>
      <c r="L1345">
        <v>47.8</v>
      </c>
      <c r="M1345" s="115">
        <f t="shared" si="1822"/>
        <v>3346.96</v>
      </c>
      <c r="N1345" s="7">
        <v>5976.8600000000006</v>
      </c>
      <c r="O1345" s="7">
        <v>6598.9760720588583</v>
      </c>
      <c r="P1345" s="7">
        <v>8789.5</v>
      </c>
      <c r="Q1345" s="121" t="s">
        <v>392</v>
      </c>
      <c r="R1345">
        <v>1</v>
      </c>
      <c r="S1345">
        <v>1</v>
      </c>
      <c r="T1345">
        <v>1</v>
      </c>
      <c r="U1345" t="e">
        <f t="shared" si="1823"/>
        <v>#VALUE!</v>
      </c>
      <c r="V1345">
        <f t="shared" si="1824"/>
        <v>3289</v>
      </c>
      <c r="W1345">
        <f t="shared" si="1825"/>
        <v>3632</v>
      </c>
      <c r="X1345">
        <f t="shared" si="1826"/>
        <v>4837</v>
      </c>
      <c r="Y1345" t="e">
        <f t="shared" si="1802"/>
        <v>#VALUE!</v>
      </c>
      <c r="Z1345">
        <f t="shared" si="1803"/>
        <v>566</v>
      </c>
      <c r="AA1345">
        <f t="shared" si="1804"/>
        <v>625</v>
      </c>
      <c r="AB1345" s="8">
        <f t="shared" si="1805"/>
        <v>832</v>
      </c>
      <c r="AC1345" s="213" t="e">
        <f t="shared" si="1839"/>
        <v>#VALUE!</v>
      </c>
      <c r="AD1345" s="213">
        <f t="shared" si="1840"/>
        <v>2.503658200500936</v>
      </c>
      <c r="AE1345" s="213">
        <f t="shared" si="1841"/>
        <v>3.0306361479043571</v>
      </c>
      <c r="AF1345" s="213">
        <f t="shared" si="1842"/>
        <v>5.2627463227254978</v>
      </c>
      <c r="AG1345" s="167">
        <f t="shared" si="1827"/>
        <v>3.969E-4</v>
      </c>
      <c r="AH1345" s="167">
        <f t="shared" si="1828"/>
        <v>1.7345999999999999</v>
      </c>
      <c r="AI1345" s="167">
        <f t="shared" si="1829"/>
        <v>4</v>
      </c>
      <c r="AJ1345" s="167">
        <f t="shared" si="1830"/>
        <v>5.7428799999999995E-4</v>
      </c>
      <c r="AK1345" s="115">
        <f t="shared" si="1884"/>
        <v>764.80000000000007</v>
      </c>
      <c r="AL1345" s="7">
        <f t="shared" si="1884"/>
        <v>844.80000000000007</v>
      </c>
      <c r="AM1345" s="7">
        <f t="shared" si="1884"/>
        <v>1124.8</v>
      </c>
      <c r="AN1345">
        <v>1</v>
      </c>
      <c r="AO1345">
        <v>1</v>
      </c>
      <c r="AP1345">
        <v>1</v>
      </c>
      <c r="AQ1345">
        <f t="shared" si="1832"/>
        <v>861</v>
      </c>
      <c r="AR1345">
        <f t="shared" si="1832"/>
        <v>951</v>
      </c>
      <c r="AS1345">
        <f t="shared" si="1885"/>
        <v>1267</v>
      </c>
      <c r="AT1345">
        <f t="shared" si="1807"/>
        <v>370</v>
      </c>
      <c r="AU1345">
        <f t="shared" si="1808"/>
        <v>409</v>
      </c>
      <c r="AV1345" s="8">
        <f t="shared" si="1809"/>
        <v>545</v>
      </c>
      <c r="AW1345" s="213">
        <f t="shared" si="1844"/>
        <v>1.1056667439283325</v>
      </c>
      <c r="AX1345" s="213">
        <f t="shared" si="1845"/>
        <v>1.3402879026475252</v>
      </c>
      <c r="AY1345" s="213">
        <f t="shared" si="1846"/>
        <v>2.3278725826905053</v>
      </c>
      <c r="AZ1345" s="119">
        <f t="shared" si="1859"/>
        <v>1.2</v>
      </c>
      <c r="BA1345" s="1">
        <v>16.2</v>
      </c>
      <c r="BB1345">
        <v>18.600000000000001</v>
      </c>
      <c r="BC1345">
        <v>31.4</v>
      </c>
      <c r="BE1345">
        <v>4922</v>
      </c>
      <c r="BG1345" s="123">
        <f t="shared" si="1833"/>
        <v>0.68</v>
      </c>
      <c r="BJ1345">
        <v>0</v>
      </c>
      <c r="BK1345">
        <v>10.199999999999999</v>
      </c>
      <c r="BL1345">
        <v>11.9</v>
      </c>
      <c r="BM1345">
        <v>21.85</v>
      </c>
      <c r="BO1345">
        <f t="shared" si="1882"/>
        <v>1</v>
      </c>
      <c r="BP1345">
        <f t="shared" si="1882"/>
        <v>1</v>
      </c>
      <c r="BQ1345">
        <f t="shared" si="1882"/>
        <v>1</v>
      </c>
      <c r="BR1345">
        <f t="shared" si="1834"/>
        <v>861</v>
      </c>
      <c r="BS1345">
        <f t="shared" si="1847"/>
        <v>951</v>
      </c>
      <c r="BT1345">
        <f t="shared" si="1848"/>
        <v>1267</v>
      </c>
      <c r="BV1345">
        <f t="shared" si="1835"/>
        <v>0</v>
      </c>
      <c r="BW1345">
        <f t="shared" si="1836"/>
        <v>0</v>
      </c>
      <c r="BX1345">
        <f t="shared" si="1837"/>
        <v>0</v>
      </c>
      <c r="BY1345">
        <f t="shared" si="1870"/>
        <v>1</v>
      </c>
    </row>
    <row r="1346" spans="1:77" x14ac:dyDescent="0.25">
      <c r="A1346" t="str">
        <f t="shared" si="1838"/>
        <v>39015</v>
      </c>
      <c r="D1346">
        <v>3</v>
      </c>
      <c r="E1346">
        <v>90</v>
      </c>
      <c r="F1346">
        <v>40.5</v>
      </c>
      <c r="G1346">
        <v>15</v>
      </c>
      <c r="H1346">
        <v>16.5</v>
      </c>
      <c r="I1346">
        <v>0</v>
      </c>
      <c r="J1346">
        <v>26</v>
      </c>
      <c r="K1346">
        <v>30</v>
      </c>
      <c r="L1346">
        <v>48.9</v>
      </c>
      <c r="M1346" s="115">
        <f t="shared" si="1822"/>
        <v>4748.8</v>
      </c>
      <c r="N1346" s="7">
        <v>5583.9635634029</v>
      </c>
      <c r="O1346" s="7">
        <v>5708.9475468201636</v>
      </c>
      <c r="P1346" s="7">
        <v>8483.56</v>
      </c>
      <c r="Q1346" s="121" t="s">
        <v>392</v>
      </c>
      <c r="R1346">
        <v>1</v>
      </c>
      <c r="S1346">
        <v>1</v>
      </c>
      <c r="T1346">
        <v>1</v>
      </c>
      <c r="U1346" t="e">
        <f t="shared" si="1823"/>
        <v>#VALUE!</v>
      </c>
      <c r="V1346">
        <f t="shared" si="1824"/>
        <v>3073</v>
      </c>
      <c r="W1346">
        <f t="shared" si="1825"/>
        <v>3142</v>
      </c>
      <c r="X1346">
        <f t="shared" si="1826"/>
        <v>4669</v>
      </c>
      <c r="Y1346" t="e">
        <f t="shared" si="1802"/>
        <v>#VALUE!</v>
      </c>
      <c r="Z1346">
        <f t="shared" si="1803"/>
        <v>529</v>
      </c>
      <c r="AA1346">
        <f t="shared" si="1804"/>
        <v>540</v>
      </c>
      <c r="AB1346" s="8">
        <f t="shared" si="1805"/>
        <v>803</v>
      </c>
      <c r="AC1346" s="213" t="e">
        <f t="shared" si="1839"/>
        <v>#VALUE!</v>
      </c>
      <c r="AD1346" s="213">
        <f t="shared" si="1840"/>
        <v>1.4195438342205524</v>
      </c>
      <c r="AE1346" s="213">
        <f t="shared" si="1841"/>
        <v>1.4782904162727499</v>
      </c>
      <c r="AF1346" s="213">
        <f t="shared" si="1842"/>
        <v>3.2325498251974301</v>
      </c>
      <c r="AG1346" s="167">
        <f t="shared" si="1827"/>
        <v>2.0829999999999999E-4</v>
      </c>
      <c r="AH1346" s="167">
        <f t="shared" si="1828"/>
        <v>1.724</v>
      </c>
      <c r="AI1346" s="167">
        <f t="shared" si="1829"/>
        <v>2</v>
      </c>
      <c r="AJ1346" s="167">
        <f t="shared" si="1830"/>
        <v>4.6182900000000003E-4</v>
      </c>
      <c r="AK1346" s="115">
        <f t="shared" ref="AK1346:AM1346" si="1886">AK954*IF($G1346=10,1,IF($G1346=15,1,IF($G1346=20,1,(1-(($E1346-50)*0.005)))))</f>
        <v>762.23344503523219</v>
      </c>
      <c r="AL1346" s="7">
        <f t="shared" si="1886"/>
        <v>779.29426056038062</v>
      </c>
      <c r="AM1346" s="7">
        <f t="shared" si="1886"/>
        <v>1158.04</v>
      </c>
      <c r="AN1346">
        <v>1</v>
      </c>
      <c r="AO1346">
        <v>1</v>
      </c>
      <c r="AP1346">
        <v>1</v>
      </c>
      <c r="AQ1346">
        <f t="shared" si="1832"/>
        <v>858</v>
      </c>
      <c r="AR1346">
        <f t="shared" si="1832"/>
        <v>878</v>
      </c>
      <c r="AS1346">
        <f t="shared" si="1885"/>
        <v>1304</v>
      </c>
      <c r="AT1346">
        <f t="shared" si="1807"/>
        <v>369</v>
      </c>
      <c r="AU1346">
        <f t="shared" si="1808"/>
        <v>378</v>
      </c>
      <c r="AV1346" s="8">
        <f t="shared" si="1809"/>
        <v>561</v>
      </c>
      <c r="AW1346" s="213">
        <f t="shared" si="1844"/>
        <v>0.69848252874511685</v>
      </c>
      <c r="AX1346" s="213">
        <f t="shared" si="1845"/>
        <v>0.73239837119947726</v>
      </c>
      <c r="AY1346" s="213">
        <f t="shared" si="1846"/>
        <v>1.5937120256365795</v>
      </c>
      <c r="AZ1346" s="119">
        <f t="shared" si="1859"/>
        <v>0.9</v>
      </c>
      <c r="BA1346" s="1">
        <v>19.3</v>
      </c>
      <c r="BB1346">
        <v>20.399999999999999</v>
      </c>
      <c r="BC1346">
        <v>34.5</v>
      </c>
      <c r="BE1346">
        <v>5936</v>
      </c>
      <c r="BG1346" s="123">
        <f t="shared" si="1833"/>
        <v>0.8</v>
      </c>
      <c r="BJ1346">
        <v>0</v>
      </c>
      <c r="BK1346">
        <v>10</v>
      </c>
      <c r="BL1346">
        <v>10.6</v>
      </c>
      <c r="BM1346">
        <v>21.85</v>
      </c>
      <c r="BO1346">
        <f t="shared" si="1882"/>
        <v>1</v>
      </c>
      <c r="BP1346">
        <f t="shared" si="1882"/>
        <v>1</v>
      </c>
      <c r="BQ1346">
        <f t="shared" si="1882"/>
        <v>1</v>
      </c>
      <c r="BR1346">
        <f t="shared" si="1834"/>
        <v>858</v>
      </c>
      <c r="BS1346">
        <f t="shared" si="1847"/>
        <v>878</v>
      </c>
      <c r="BT1346">
        <f t="shared" si="1848"/>
        <v>1304</v>
      </c>
      <c r="BV1346">
        <f t="shared" si="1835"/>
        <v>0</v>
      </c>
      <c r="BW1346">
        <f t="shared" si="1836"/>
        <v>0</v>
      </c>
      <c r="BX1346">
        <f t="shared" si="1837"/>
        <v>0</v>
      </c>
      <c r="BY1346">
        <f t="shared" si="1870"/>
        <v>1</v>
      </c>
    </row>
    <row r="1347" spans="1:77" x14ac:dyDescent="0.25">
      <c r="A1347" t="str">
        <f t="shared" si="1838"/>
        <v>39016</v>
      </c>
      <c r="D1347">
        <v>3</v>
      </c>
      <c r="E1347">
        <v>90</v>
      </c>
      <c r="F1347">
        <v>40.5</v>
      </c>
      <c r="G1347">
        <v>16</v>
      </c>
      <c r="H1347">
        <v>16.5</v>
      </c>
      <c r="I1347">
        <v>0</v>
      </c>
      <c r="J1347">
        <v>26</v>
      </c>
      <c r="K1347">
        <v>30</v>
      </c>
      <c r="L1347">
        <v>48.9</v>
      </c>
      <c r="M1347" s="115">
        <f t="shared" si="1822"/>
        <v>4942.92</v>
      </c>
      <c r="N1347" s="7">
        <v>8165.5551181941737</v>
      </c>
      <c r="O1347" s="7">
        <v>8348.321999442087</v>
      </c>
      <c r="P1347" s="7">
        <v>12405.7</v>
      </c>
      <c r="Q1347" s="121" t="s">
        <v>392</v>
      </c>
      <c r="R1347">
        <v>1</v>
      </c>
      <c r="S1347">
        <v>1</v>
      </c>
      <c r="T1347">
        <v>1</v>
      </c>
      <c r="U1347" t="e">
        <f t="shared" si="1823"/>
        <v>#VALUE!</v>
      </c>
      <c r="V1347">
        <f t="shared" si="1824"/>
        <v>4494</v>
      </c>
      <c r="W1347">
        <f t="shared" si="1825"/>
        <v>4594</v>
      </c>
      <c r="X1347">
        <f t="shared" si="1826"/>
        <v>6827</v>
      </c>
      <c r="Y1347" t="e">
        <f t="shared" si="1802"/>
        <v>#VALUE!</v>
      </c>
      <c r="Z1347">
        <f t="shared" si="1803"/>
        <v>773</v>
      </c>
      <c r="AA1347">
        <f t="shared" si="1804"/>
        <v>790</v>
      </c>
      <c r="AB1347" s="8">
        <f t="shared" si="1805"/>
        <v>1174</v>
      </c>
      <c r="AC1347" s="213" t="e">
        <f t="shared" si="1839"/>
        <v>#VALUE!</v>
      </c>
      <c r="AD1347" s="213">
        <f t="shared" si="1840"/>
        <v>8.7443750226983035</v>
      </c>
      <c r="AE1347" s="213">
        <f t="shared" si="1841"/>
        <v>9.1295418393249328</v>
      </c>
      <c r="AF1347" s="213">
        <f t="shared" si="1842"/>
        <v>20.022138915934772</v>
      </c>
      <c r="AG1347" s="167">
        <f t="shared" ref="AG1347:AG1369" si="1887">IF($G1347=$CO$103,CP$103,IF($G1347=$CO$104,CP$104,IF($G1347=$CO$105,CP$105,IF($G1347=$CO$107,CP$107,IF($G1347=$CO$108,CP$108,IF($G1347=$CO$109,CP$109,IF($G1347=$CO$111,CP$111,IF($G1347=$CO$112,CP$112,IF($G1347=$CO$113,CP$113,IF($G1347=$CO$115,CP$115,IF($G1347=$CO$116,CP$116,IF($G1347=$CO$117,CP$117,IF($G1347=$CO$119,CP$119,IF($G1347=$CO$120,CP$120,))))))))))))))</f>
        <v>2.0829999999999999E-4</v>
      </c>
      <c r="AH1347" s="167">
        <f t="shared" ref="AH1347:AH1369" si="1888">IF($G1347=$CO$103,CQ$103,IF($G1347=$CO$104,CQ$104,IF($G1347=$CO$105,CQ$105,IF($G1347=$CO$107,CQ$107,IF($G1347=$CO$108,CQ$108,IF($G1347=$CO$109,CQ$109,IF($G1347=$CO$111,CQ$111,IF($G1347=$CO$112,CQ$112,IF($G1347=$CO$113,CQ$113,IF($G1347=$CO$115,CQ$115,IF($G1347=$CO$116,CQ$116,IF($G1347=$CO$117,CQ$117,IF($G1347=$CO$119,CQ$119,IF($G1347=$CO$120,CQ$120,))))))))))))))</f>
        <v>1.724</v>
      </c>
      <c r="AI1347" s="167">
        <f t="shared" ref="AI1347:AI1369" si="1889">IF($G1347=$CO$103,CR$103,IF($G1347=$CO$104,CR$104,IF($G1347=$CO$105,CR$105,IF($G1347=$CO$107,CR$107,IF($G1347=$CO$108,CR$108,IF($G1347=$CO$109,CR$109,IF($G1347=$CO$111,CR$111,IF($G1347=$CO$112,CR$112,IF($G1347=$CO$113,CR$113,IF($G1347=$CO$115,CR$115,IF($G1347=$CO$116,CR$116,IF($G1347=$CO$117,CR$117,IF($G1347=$CO$119,CR$119,IF($G1347=$CO$120,CR$120,))))))))))))))</f>
        <v>4</v>
      </c>
      <c r="AJ1347" s="167">
        <f t="shared" ref="AJ1347:AJ1369" si="1890">IF($G1347=$CO$103,CS$103,IF($G1347=$CO$104,CS$104,IF($G1347=$CO$105,CS$105,IF($G1347=$CO$107,CS$107,IF($G1347=$CO$108,CS$108,IF($G1347=$CO$109,CS$109,IF($G1347=$CO$111,CS$111,IF($G1347=$CO$112,CS$112,IF($G1347=$CO$113,CS$113,IF($G1347=$CO$115,CS$115,IF($G1347=$CO$116,CS$116,IF($G1347=$CO$117,CS$117,IF($G1347=$CO$119,CS$119,IF($G1347=$CO$120,CS$120,))))))))))))))</f>
        <v>1.392796E-3</v>
      </c>
      <c r="AK1347" s="115">
        <f t="shared" ref="AK1347:AM1347" si="1891">AK955*IF($G1347=10,1,IF($G1347=15,1,IF($G1347=20,1,(1-(($E1347-50)*0.005)))))</f>
        <v>1000</v>
      </c>
      <c r="AL1347" s="7">
        <f t="shared" si="1891"/>
        <v>1022.4000000000001</v>
      </c>
      <c r="AM1347" s="7">
        <f t="shared" si="1891"/>
        <v>1520</v>
      </c>
      <c r="AN1347">
        <v>1</v>
      </c>
      <c r="AO1347">
        <v>1</v>
      </c>
      <c r="AP1347">
        <v>1</v>
      </c>
      <c r="AQ1347">
        <f t="shared" si="1832"/>
        <v>1126</v>
      </c>
      <c r="AR1347">
        <f t="shared" si="1832"/>
        <v>1151</v>
      </c>
      <c r="AS1347">
        <f t="shared" si="1885"/>
        <v>1712</v>
      </c>
      <c r="AT1347">
        <f t="shared" si="1807"/>
        <v>484</v>
      </c>
      <c r="AU1347">
        <f t="shared" si="1808"/>
        <v>495</v>
      </c>
      <c r="AV1347" s="8">
        <f t="shared" si="1809"/>
        <v>736</v>
      </c>
      <c r="AW1347" s="213">
        <f t="shared" si="1844"/>
        <v>3.4599789544917776</v>
      </c>
      <c r="AX1347" s="213">
        <f t="shared" si="1845"/>
        <v>3.617340007142344</v>
      </c>
      <c r="AY1347" s="213">
        <f t="shared" si="1846"/>
        <v>7.9345732710754158</v>
      </c>
      <c r="AZ1347" s="119">
        <f t="shared" si="1859"/>
        <v>1.8</v>
      </c>
      <c r="BA1347" s="1">
        <v>19.3</v>
      </c>
      <c r="BB1347">
        <v>20.399999999999999</v>
      </c>
      <c r="BC1347">
        <v>34.5</v>
      </c>
      <c r="BE1347">
        <v>7269</v>
      </c>
      <c r="BG1347" s="123">
        <f t="shared" si="1833"/>
        <v>0.68</v>
      </c>
      <c r="BJ1347">
        <v>0</v>
      </c>
      <c r="BK1347">
        <v>10</v>
      </c>
      <c r="BL1347">
        <v>10.6</v>
      </c>
      <c r="BM1347">
        <v>21.85</v>
      </c>
      <c r="BO1347">
        <f t="shared" si="1882"/>
        <v>1</v>
      </c>
      <c r="BP1347">
        <f t="shared" si="1882"/>
        <v>1</v>
      </c>
      <c r="BQ1347">
        <f t="shared" si="1882"/>
        <v>1</v>
      </c>
      <c r="BR1347">
        <f t="shared" si="1834"/>
        <v>1126</v>
      </c>
      <c r="BS1347">
        <f t="shared" si="1847"/>
        <v>1151</v>
      </c>
      <c r="BT1347">
        <f t="shared" si="1848"/>
        <v>1712</v>
      </c>
      <c r="BV1347">
        <f t="shared" si="1835"/>
        <v>0</v>
      </c>
      <c r="BW1347">
        <f t="shared" si="1836"/>
        <v>0</v>
      </c>
      <c r="BX1347">
        <f t="shared" si="1837"/>
        <v>0</v>
      </c>
      <c r="BY1347">
        <f t="shared" si="1870"/>
        <v>1</v>
      </c>
    </row>
    <row r="1348" spans="1:77" x14ac:dyDescent="0.25">
      <c r="A1348" t="str">
        <f t="shared" si="1838"/>
        <v>39020</v>
      </c>
      <c r="D1348">
        <v>3</v>
      </c>
      <c r="E1348">
        <v>90</v>
      </c>
      <c r="F1348">
        <v>40.5</v>
      </c>
      <c r="G1348">
        <v>20</v>
      </c>
      <c r="H1348">
        <v>21.5</v>
      </c>
      <c r="I1348">
        <v>0</v>
      </c>
      <c r="J1348">
        <v>26</v>
      </c>
      <c r="K1348">
        <v>30</v>
      </c>
      <c r="L1348">
        <v>48.9</v>
      </c>
      <c r="M1348" s="115">
        <f t="shared" si="1822"/>
        <v>6624</v>
      </c>
      <c r="N1348" s="7">
        <v>7236.8592000000008</v>
      </c>
      <c r="O1348" s="7">
        <v>7990.1253664397382</v>
      </c>
      <c r="P1348" s="7">
        <v>10642.44</v>
      </c>
      <c r="Q1348" s="121" t="s">
        <v>392</v>
      </c>
      <c r="R1348">
        <v>1</v>
      </c>
      <c r="S1348">
        <v>1</v>
      </c>
      <c r="T1348">
        <v>1</v>
      </c>
      <c r="U1348" t="e">
        <f t="shared" si="1823"/>
        <v>#VALUE!</v>
      </c>
      <c r="V1348">
        <f t="shared" si="1824"/>
        <v>3983</v>
      </c>
      <c r="W1348">
        <f t="shared" si="1825"/>
        <v>4397</v>
      </c>
      <c r="X1348">
        <f t="shared" si="1826"/>
        <v>5857</v>
      </c>
      <c r="Y1348" t="e">
        <f t="shared" si="1802"/>
        <v>#VALUE!</v>
      </c>
      <c r="Z1348">
        <f t="shared" si="1803"/>
        <v>685</v>
      </c>
      <c r="AA1348">
        <f t="shared" si="1804"/>
        <v>756</v>
      </c>
      <c r="AB1348" s="8">
        <f t="shared" si="1805"/>
        <v>1007</v>
      </c>
      <c r="AC1348" s="213" t="e">
        <f t="shared" si="1839"/>
        <v>#VALUE!</v>
      </c>
      <c r="AD1348" s="213">
        <f t="shared" si="1840"/>
        <v>1.8761557002940186</v>
      </c>
      <c r="AE1348" s="213">
        <f t="shared" si="1841"/>
        <v>2.2804807560424458</v>
      </c>
      <c r="AF1348" s="213">
        <f t="shared" si="1842"/>
        <v>4.0228892682451791</v>
      </c>
      <c r="AG1348" s="167">
        <f t="shared" si="1887"/>
        <v>1.2760000000000001E-4</v>
      </c>
      <c r="AH1348" s="167">
        <f t="shared" si="1888"/>
        <v>1.7219</v>
      </c>
      <c r="AI1348" s="167">
        <f t="shared" si="1889"/>
        <v>2</v>
      </c>
      <c r="AJ1348" s="167">
        <f t="shared" si="1890"/>
        <v>3.76611E-4</v>
      </c>
      <c r="AK1348" s="115">
        <f t="shared" ref="AK1348:AM1348" si="1892">AK956*IF($G1348=10,1,IF($G1348=15,1,IF($G1348=20,1,(1-(($E1348-50)*0.005)))))</f>
        <v>894.36320000000012</v>
      </c>
      <c r="AL1348" s="7">
        <f t="shared" si="1892"/>
        <v>987.455178225689</v>
      </c>
      <c r="AM1348" s="7">
        <f t="shared" si="1892"/>
        <v>1315.24</v>
      </c>
      <c r="AN1348">
        <v>1</v>
      </c>
      <c r="AO1348">
        <v>1</v>
      </c>
      <c r="AP1348">
        <v>1</v>
      </c>
      <c r="AQ1348">
        <f t="shared" si="1832"/>
        <v>1007</v>
      </c>
      <c r="AR1348">
        <f t="shared" si="1832"/>
        <v>1112</v>
      </c>
      <c r="AS1348">
        <f t="shared" si="1885"/>
        <v>1481</v>
      </c>
      <c r="AT1348">
        <f t="shared" si="1807"/>
        <v>433</v>
      </c>
      <c r="AU1348">
        <f t="shared" si="1808"/>
        <v>478</v>
      </c>
      <c r="AV1348" s="8">
        <f t="shared" si="1809"/>
        <v>637</v>
      </c>
      <c r="AW1348" s="213">
        <f t="shared" si="1844"/>
        <v>0.75750560815372359</v>
      </c>
      <c r="AX1348" s="213">
        <f t="shared" si="1845"/>
        <v>0.92097064958610508</v>
      </c>
      <c r="AY1348" s="213">
        <f t="shared" si="1846"/>
        <v>1.6249799381155929</v>
      </c>
      <c r="AZ1348" s="119">
        <f t="shared" si="1859"/>
        <v>1.2</v>
      </c>
      <c r="BA1348" s="1">
        <v>19.3</v>
      </c>
      <c r="BB1348">
        <v>20.399999999999999</v>
      </c>
      <c r="BC1348">
        <v>34.5</v>
      </c>
      <c r="BE1348">
        <v>8280</v>
      </c>
      <c r="BG1348" s="123">
        <f t="shared" si="1833"/>
        <v>0.8</v>
      </c>
      <c r="BJ1348">
        <v>0</v>
      </c>
      <c r="BK1348">
        <v>10</v>
      </c>
      <c r="BL1348">
        <v>10.6</v>
      </c>
      <c r="BM1348">
        <v>21.85</v>
      </c>
      <c r="BO1348">
        <f t="shared" si="1882"/>
        <v>1</v>
      </c>
      <c r="BP1348">
        <f t="shared" si="1882"/>
        <v>1</v>
      </c>
      <c r="BQ1348">
        <f t="shared" si="1882"/>
        <v>1</v>
      </c>
      <c r="BR1348">
        <f t="shared" si="1834"/>
        <v>1007</v>
      </c>
      <c r="BS1348">
        <f t="shared" si="1847"/>
        <v>1112</v>
      </c>
      <c r="BT1348">
        <f t="shared" si="1848"/>
        <v>1481</v>
      </c>
      <c r="BV1348">
        <f t="shared" si="1835"/>
        <v>0</v>
      </c>
      <c r="BW1348">
        <f t="shared" si="1836"/>
        <v>0</v>
      </c>
      <c r="BX1348">
        <f t="shared" si="1837"/>
        <v>0</v>
      </c>
      <c r="BY1348">
        <f t="shared" si="1870"/>
        <v>1</v>
      </c>
    </row>
    <row r="1349" spans="1:77" x14ac:dyDescent="0.25">
      <c r="A1349" t="str">
        <f t="shared" si="1838"/>
        <v>39021</v>
      </c>
      <c r="D1349">
        <v>3</v>
      </c>
      <c r="E1349">
        <v>90</v>
      </c>
      <c r="F1349">
        <v>40.5</v>
      </c>
      <c r="G1349">
        <v>21</v>
      </c>
      <c r="H1349">
        <v>21.5</v>
      </c>
      <c r="I1349">
        <v>0</v>
      </c>
      <c r="J1349">
        <v>26</v>
      </c>
      <c r="K1349">
        <v>30</v>
      </c>
      <c r="L1349">
        <v>48.1</v>
      </c>
      <c r="M1349" s="115">
        <f t="shared" si="1822"/>
        <v>8444.8000000000011</v>
      </c>
      <c r="N1349" s="7">
        <v>10516.06232539558</v>
      </c>
      <c r="O1349" s="7">
        <v>10751.439821034392</v>
      </c>
      <c r="P1349" s="7">
        <v>15976.76</v>
      </c>
      <c r="Q1349" s="121" t="s">
        <v>392</v>
      </c>
      <c r="R1349">
        <v>1</v>
      </c>
      <c r="S1349">
        <v>1</v>
      </c>
      <c r="T1349">
        <v>1</v>
      </c>
      <c r="U1349" t="e">
        <f t="shared" si="1823"/>
        <v>#VALUE!</v>
      </c>
      <c r="V1349">
        <f t="shared" si="1824"/>
        <v>5787</v>
      </c>
      <c r="W1349">
        <f t="shared" si="1825"/>
        <v>5917</v>
      </c>
      <c r="X1349">
        <f t="shared" si="1826"/>
        <v>8793</v>
      </c>
      <c r="Y1349" t="e">
        <f t="shared" si="1802"/>
        <v>#VALUE!</v>
      </c>
      <c r="Z1349">
        <f t="shared" si="1803"/>
        <v>995</v>
      </c>
      <c r="AA1349">
        <f t="shared" si="1804"/>
        <v>1018</v>
      </c>
      <c r="AB1349" s="8">
        <f t="shared" si="1805"/>
        <v>1512</v>
      </c>
      <c r="AC1349" s="213" t="e">
        <f t="shared" si="1839"/>
        <v>#VALUE!</v>
      </c>
      <c r="AD1349" s="213">
        <f t="shared" si="1840"/>
        <v>5.5379518103843246</v>
      </c>
      <c r="AE1349" s="213">
        <f t="shared" si="1841"/>
        <v>5.7932958715007494</v>
      </c>
      <c r="AF1349" s="213">
        <f t="shared" si="1842"/>
        <v>12.648838490791739</v>
      </c>
      <c r="AG1349" s="167">
        <f t="shared" si="1887"/>
        <v>1.2760000000000001E-4</v>
      </c>
      <c r="AH1349" s="167">
        <f t="shared" si="1888"/>
        <v>1.7219</v>
      </c>
      <c r="AI1349" s="167">
        <f t="shared" si="1889"/>
        <v>4</v>
      </c>
      <c r="AJ1349" s="167">
        <f t="shared" si="1890"/>
        <v>5.1420100000000005E-4</v>
      </c>
      <c r="AK1349" s="115">
        <f t="shared" ref="AK1349:AM1349" si="1893">AK957*IF($G1349=10,1,IF($G1349=15,1,IF($G1349=20,1,(1-(($E1349-50)*0.005)))))</f>
        <v>1009.4247165541242</v>
      </c>
      <c r="AL1349" s="7">
        <f t="shared" si="1893"/>
        <v>1032.0183313946002</v>
      </c>
      <c r="AM1349" s="7">
        <f t="shared" si="1893"/>
        <v>1533.5908000000002</v>
      </c>
      <c r="AN1349">
        <v>1</v>
      </c>
      <c r="AO1349">
        <v>1</v>
      </c>
      <c r="AP1349">
        <v>1</v>
      </c>
      <c r="AQ1349">
        <f t="shared" si="1832"/>
        <v>1137</v>
      </c>
      <c r="AR1349">
        <f t="shared" si="1832"/>
        <v>1162</v>
      </c>
      <c r="AS1349">
        <f t="shared" si="1885"/>
        <v>1727</v>
      </c>
      <c r="AT1349">
        <f t="shared" si="1807"/>
        <v>489</v>
      </c>
      <c r="AU1349">
        <f t="shared" si="1808"/>
        <v>500</v>
      </c>
      <c r="AV1349" s="8">
        <f t="shared" si="1809"/>
        <v>743</v>
      </c>
      <c r="AW1349" s="213">
        <f t="shared" si="1844"/>
        <v>1.3665482923940642</v>
      </c>
      <c r="AX1349" s="213">
        <f t="shared" si="1845"/>
        <v>1.427678645414802</v>
      </c>
      <c r="AY1349" s="213">
        <f t="shared" si="1846"/>
        <v>3.1139268228808246</v>
      </c>
      <c r="AZ1349" s="119">
        <f t="shared" si="1859"/>
        <v>2.4</v>
      </c>
      <c r="BA1349" s="1">
        <v>19.3</v>
      </c>
      <c r="BB1349">
        <v>20.399999999999999</v>
      </c>
      <c r="BC1349">
        <v>34.5</v>
      </c>
      <c r="BE1349">
        <v>10556</v>
      </c>
      <c r="BG1349" s="123">
        <f t="shared" si="1833"/>
        <v>0.8</v>
      </c>
      <c r="BJ1349">
        <v>0</v>
      </c>
      <c r="BK1349">
        <v>10</v>
      </c>
      <c r="BL1349">
        <v>10.6</v>
      </c>
      <c r="BM1349">
        <v>21.85</v>
      </c>
      <c r="BO1349">
        <f t="shared" si="1882"/>
        <v>1</v>
      </c>
      <c r="BP1349">
        <f t="shared" si="1882"/>
        <v>1</v>
      </c>
      <c r="BQ1349">
        <f t="shared" si="1882"/>
        <v>1</v>
      </c>
      <c r="BR1349">
        <f t="shared" si="1834"/>
        <v>1137</v>
      </c>
      <c r="BS1349">
        <f t="shared" si="1847"/>
        <v>1162</v>
      </c>
      <c r="BT1349">
        <f t="shared" si="1848"/>
        <v>1727</v>
      </c>
      <c r="BV1349">
        <f t="shared" si="1835"/>
        <v>0</v>
      </c>
      <c r="BW1349">
        <f t="shared" si="1836"/>
        <v>0</v>
      </c>
      <c r="BX1349">
        <f t="shared" si="1837"/>
        <v>0</v>
      </c>
      <c r="BY1349">
        <f t="shared" si="1870"/>
        <v>1</v>
      </c>
    </row>
    <row r="1350" spans="1:77" x14ac:dyDescent="0.25">
      <c r="A1350" t="str">
        <f t="shared" si="1838"/>
        <v>39010</v>
      </c>
      <c r="D1350">
        <v>3</v>
      </c>
      <c r="E1350">
        <v>90</v>
      </c>
      <c r="F1350">
        <v>40.5</v>
      </c>
      <c r="G1350">
        <v>10</v>
      </c>
      <c r="H1350">
        <v>11.5</v>
      </c>
      <c r="I1350">
        <v>0</v>
      </c>
      <c r="J1350">
        <v>26</v>
      </c>
      <c r="K1350">
        <v>30</v>
      </c>
      <c r="L1350">
        <v>47.8</v>
      </c>
      <c r="M1350" s="115">
        <f t="shared" si="1822"/>
        <v>3696.3</v>
      </c>
      <c r="N1350" s="7">
        <v>4485</v>
      </c>
      <c r="O1350" s="7">
        <v>4951</v>
      </c>
      <c r="P1350" s="7">
        <v>6595</v>
      </c>
      <c r="Q1350" s="121" t="s">
        <v>392</v>
      </c>
      <c r="R1350">
        <v>1</v>
      </c>
      <c r="S1350">
        <v>1</v>
      </c>
      <c r="T1350">
        <v>1</v>
      </c>
      <c r="U1350" t="e">
        <f t="shared" si="1823"/>
        <v>#VALUE!</v>
      </c>
      <c r="V1350">
        <f t="shared" si="1824"/>
        <v>2468</v>
      </c>
      <c r="W1350">
        <f t="shared" si="1825"/>
        <v>2725</v>
      </c>
      <c r="X1350">
        <f t="shared" si="1826"/>
        <v>3629</v>
      </c>
      <c r="Y1350" t="e">
        <f t="shared" si="1802"/>
        <v>#VALUE!</v>
      </c>
      <c r="Z1350">
        <f t="shared" si="1803"/>
        <v>425</v>
      </c>
      <c r="AA1350">
        <f t="shared" si="1804"/>
        <v>469</v>
      </c>
      <c r="AB1350" s="8">
        <f t="shared" si="1805"/>
        <v>624</v>
      </c>
      <c r="AC1350" s="213" t="e">
        <f t="shared" si="1839"/>
        <v>#VALUE!</v>
      </c>
      <c r="AD1350" s="213">
        <f t="shared" si="1840"/>
        <v>0.86338885317210579</v>
      </c>
      <c r="AE1350" s="213">
        <f t="shared" si="1841"/>
        <v>1.0447169635595515</v>
      </c>
      <c r="AF1350" s="213">
        <f t="shared" si="1842"/>
        <v>1.8166946480570332</v>
      </c>
      <c r="AG1350" s="167">
        <f t="shared" si="1887"/>
        <v>3.969E-4</v>
      </c>
      <c r="AH1350" s="167">
        <f t="shared" si="1888"/>
        <v>1.7345999999999999</v>
      </c>
      <c r="AI1350" s="167">
        <f t="shared" si="1889"/>
        <v>2</v>
      </c>
      <c r="AJ1350" s="167">
        <f t="shared" si="1890"/>
        <v>3.6734700000000002E-4</v>
      </c>
      <c r="AK1350" s="115">
        <f t="shared" ref="AK1350:AM1351" si="1894">AK958*IF($G1350=10,1,IF($G1350=15,1,IF($G1350=20,1,(1-(($E1350-50)*0.005)))))</f>
        <v>595</v>
      </c>
      <c r="AL1350" s="7">
        <f t="shared" si="1894"/>
        <v>658</v>
      </c>
      <c r="AM1350" s="7">
        <f t="shared" si="1894"/>
        <v>877</v>
      </c>
      <c r="AN1350">
        <v>1</v>
      </c>
      <c r="AO1350">
        <v>1</v>
      </c>
      <c r="AP1350">
        <v>1</v>
      </c>
      <c r="AQ1350">
        <f t="shared" si="1832"/>
        <v>670</v>
      </c>
      <c r="AR1350">
        <f t="shared" si="1832"/>
        <v>741</v>
      </c>
      <c r="AS1350">
        <f t="shared" si="1885"/>
        <v>988</v>
      </c>
      <c r="AT1350">
        <f t="shared" si="1807"/>
        <v>288</v>
      </c>
      <c r="AU1350">
        <f t="shared" si="1808"/>
        <v>319</v>
      </c>
      <c r="AV1350" s="8">
        <f t="shared" si="1809"/>
        <v>425</v>
      </c>
      <c r="AW1350" s="213">
        <f t="shared" si="1844"/>
        <v>0.4071212958830665</v>
      </c>
      <c r="AX1350" s="213">
        <f t="shared" si="1845"/>
        <v>0.49591855977736732</v>
      </c>
      <c r="AY1350" s="213">
        <f t="shared" si="1846"/>
        <v>0.86338885317210579</v>
      </c>
      <c r="AZ1350" s="119">
        <f t="shared" si="1859"/>
        <v>0.6</v>
      </c>
      <c r="BA1350">
        <v>16.2</v>
      </c>
      <c r="BB1350">
        <v>18.600000000000001</v>
      </c>
      <c r="BC1350">
        <v>31.4</v>
      </c>
      <c r="BE1350">
        <v>4107</v>
      </c>
      <c r="BG1350" s="123">
        <f t="shared" si="1833"/>
        <v>0.9</v>
      </c>
      <c r="BJ1350">
        <v>0</v>
      </c>
      <c r="BK1350">
        <v>10.199999999999999</v>
      </c>
      <c r="BL1350">
        <v>11.9</v>
      </c>
      <c r="BM1350">
        <v>21.85</v>
      </c>
      <c r="BO1350">
        <f t="shared" si="1882"/>
        <v>1</v>
      </c>
      <c r="BP1350">
        <f t="shared" si="1882"/>
        <v>1</v>
      </c>
      <c r="BQ1350">
        <f t="shared" si="1882"/>
        <v>1</v>
      </c>
      <c r="BR1350">
        <f t="shared" si="1834"/>
        <v>670</v>
      </c>
      <c r="BS1350">
        <f t="shared" si="1847"/>
        <v>741</v>
      </c>
      <c r="BT1350">
        <f t="shared" si="1848"/>
        <v>988</v>
      </c>
      <c r="BV1350">
        <f t="shared" si="1835"/>
        <v>0</v>
      </c>
      <c r="BW1350">
        <f t="shared" si="1836"/>
        <v>0</v>
      </c>
      <c r="BX1350">
        <f t="shared" si="1837"/>
        <v>0</v>
      </c>
      <c r="BY1350">
        <f t="shared" si="1870"/>
        <v>1</v>
      </c>
    </row>
    <row r="1351" spans="1:77" x14ac:dyDescent="0.25">
      <c r="A1351" t="str">
        <f t="shared" si="1838"/>
        <v>39011</v>
      </c>
      <c r="D1351">
        <v>3</v>
      </c>
      <c r="E1351">
        <v>90</v>
      </c>
      <c r="F1351">
        <v>40.5</v>
      </c>
      <c r="G1351">
        <v>11</v>
      </c>
      <c r="H1351">
        <v>11.5</v>
      </c>
      <c r="I1351">
        <v>0</v>
      </c>
      <c r="J1351">
        <v>26</v>
      </c>
      <c r="K1351">
        <v>30</v>
      </c>
      <c r="L1351">
        <v>47.8</v>
      </c>
      <c r="M1351" s="115">
        <f t="shared" si="1822"/>
        <v>3586.32</v>
      </c>
      <c r="N1351" s="7">
        <v>6285</v>
      </c>
      <c r="O1351" s="7">
        <v>6939</v>
      </c>
      <c r="P1351" s="7">
        <v>9242</v>
      </c>
      <c r="Q1351" s="121" t="s">
        <v>392</v>
      </c>
      <c r="R1351">
        <v>1</v>
      </c>
      <c r="S1351">
        <v>1</v>
      </c>
      <c r="T1351">
        <v>1</v>
      </c>
      <c r="U1351" t="e">
        <f t="shared" si="1823"/>
        <v>#VALUE!</v>
      </c>
      <c r="V1351">
        <f t="shared" si="1824"/>
        <v>3459</v>
      </c>
      <c r="W1351">
        <f t="shared" si="1825"/>
        <v>3819</v>
      </c>
      <c r="X1351">
        <f t="shared" si="1826"/>
        <v>5086</v>
      </c>
      <c r="Y1351" t="e">
        <f t="shared" si="1802"/>
        <v>#VALUE!</v>
      </c>
      <c r="Z1351">
        <f t="shared" si="1803"/>
        <v>595</v>
      </c>
      <c r="AA1351">
        <f t="shared" si="1804"/>
        <v>657</v>
      </c>
      <c r="AB1351" s="8">
        <f t="shared" si="1805"/>
        <v>875</v>
      </c>
      <c r="AC1351" s="213" t="e">
        <f t="shared" si="1839"/>
        <v>#VALUE!</v>
      </c>
      <c r="AD1351" s="213">
        <f t="shared" si="1840"/>
        <v>2.7565885884979142</v>
      </c>
      <c r="AE1351" s="213">
        <f t="shared" si="1841"/>
        <v>3.3368118897878811</v>
      </c>
      <c r="AF1351" s="213">
        <f t="shared" si="1842"/>
        <v>5.8007049374487432</v>
      </c>
      <c r="AG1351" s="167">
        <f t="shared" si="1887"/>
        <v>3.969E-4</v>
      </c>
      <c r="AH1351" s="167">
        <f t="shared" si="1888"/>
        <v>1.7345999999999999</v>
      </c>
      <c r="AI1351" s="167">
        <f t="shared" si="1889"/>
        <v>4</v>
      </c>
      <c r="AJ1351" s="167">
        <f t="shared" si="1890"/>
        <v>5.7428799999999995E-4</v>
      </c>
      <c r="AK1351" s="115">
        <f t="shared" si="1894"/>
        <v>770.40000000000009</v>
      </c>
      <c r="AL1351" s="7">
        <f t="shared" si="1894"/>
        <v>850.40000000000009</v>
      </c>
      <c r="AM1351" s="7">
        <f t="shared" si="1894"/>
        <v>1132.8</v>
      </c>
      <c r="AN1351">
        <v>1</v>
      </c>
      <c r="AO1351">
        <v>1</v>
      </c>
      <c r="AP1351">
        <v>1</v>
      </c>
      <c r="AQ1351">
        <f t="shared" si="1832"/>
        <v>868</v>
      </c>
      <c r="AR1351">
        <f t="shared" si="1832"/>
        <v>958</v>
      </c>
      <c r="AS1351">
        <f t="shared" si="1885"/>
        <v>1276</v>
      </c>
      <c r="AT1351">
        <f t="shared" si="1807"/>
        <v>373</v>
      </c>
      <c r="AU1351">
        <f t="shared" si="1808"/>
        <v>412</v>
      </c>
      <c r="AV1351" s="8">
        <f t="shared" si="1809"/>
        <v>549</v>
      </c>
      <c r="AW1351" s="213">
        <f t="shared" si="1844"/>
        <v>1.122939862876714</v>
      </c>
      <c r="AX1351" s="213">
        <f t="shared" si="1845"/>
        <v>1.3592377466035197</v>
      </c>
      <c r="AY1351" s="213">
        <f t="shared" si="1846"/>
        <v>2.3608775209419059</v>
      </c>
      <c r="AZ1351" s="119">
        <f t="shared" si="1859"/>
        <v>1.2</v>
      </c>
      <c r="BA1351">
        <v>16.2</v>
      </c>
      <c r="BB1351">
        <v>18.600000000000001</v>
      </c>
      <c r="BC1351">
        <v>31.4</v>
      </c>
      <c r="BE1351">
        <v>5274</v>
      </c>
      <c r="BG1351" s="123">
        <f t="shared" si="1833"/>
        <v>0.68</v>
      </c>
      <c r="BJ1351">
        <v>0</v>
      </c>
      <c r="BK1351">
        <v>10.199999999999999</v>
      </c>
      <c r="BL1351">
        <v>11.9</v>
      </c>
      <c r="BM1351">
        <v>21.85</v>
      </c>
      <c r="BO1351">
        <f t="shared" si="1882"/>
        <v>1</v>
      </c>
      <c r="BP1351">
        <f t="shared" si="1882"/>
        <v>1</v>
      </c>
      <c r="BQ1351">
        <f t="shared" si="1882"/>
        <v>1</v>
      </c>
      <c r="BR1351">
        <f t="shared" si="1834"/>
        <v>868</v>
      </c>
      <c r="BS1351">
        <f t="shared" si="1847"/>
        <v>958</v>
      </c>
      <c r="BT1351">
        <f t="shared" si="1848"/>
        <v>1276</v>
      </c>
      <c r="BV1351">
        <f t="shared" si="1835"/>
        <v>0</v>
      </c>
      <c r="BW1351">
        <f t="shared" si="1836"/>
        <v>0</v>
      </c>
      <c r="BX1351">
        <f t="shared" si="1837"/>
        <v>0</v>
      </c>
      <c r="BY1351">
        <f t="shared" si="1870"/>
        <v>1</v>
      </c>
    </row>
    <row r="1352" spans="1:77" x14ac:dyDescent="0.25">
      <c r="A1352" t="str">
        <f t="shared" si="1838"/>
        <v>39015</v>
      </c>
      <c r="D1352">
        <v>3</v>
      </c>
      <c r="E1352">
        <v>90</v>
      </c>
      <c r="F1352">
        <v>40.5</v>
      </c>
      <c r="G1352">
        <v>15</v>
      </c>
      <c r="H1352">
        <v>16.5</v>
      </c>
      <c r="I1352">
        <v>0</v>
      </c>
      <c r="J1352">
        <v>26</v>
      </c>
      <c r="K1352">
        <v>30</v>
      </c>
      <c r="L1352">
        <v>48.9</v>
      </c>
      <c r="M1352" s="115">
        <f t="shared" si="1822"/>
        <v>5088</v>
      </c>
      <c r="N1352" s="7">
        <v>5796</v>
      </c>
      <c r="O1352" s="7">
        <v>5926</v>
      </c>
      <c r="P1352" s="7">
        <v>8806</v>
      </c>
      <c r="Q1352" s="121" t="s">
        <v>392</v>
      </c>
      <c r="R1352">
        <v>1</v>
      </c>
      <c r="S1352">
        <v>1</v>
      </c>
      <c r="T1352">
        <v>1</v>
      </c>
      <c r="U1352" t="e">
        <f t="shared" si="1823"/>
        <v>#VALUE!</v>
      </c>
      <c r="V1352">
        <f t="shared" si="1824"/>
        <v>3190</v>
      </c>
      <c r="W1352">
        <f t="shared" si="1825"/>
        <v>3261</v>
      </c>
      <c r="X1352">
        <f t="shared" si="1826"/>
        <v>4846</v>
      </c>
      <c r="Y1352" t="e">
        <f t="shared" si="1802"/>
        <v>#VALUE!</v>
      </c>
      <c r="Z1352">
        <f t="shared" si="1803"/>
        <v>549</v>
      </c>
      <c r="AA1352">
        <f t="shared" si="1804"/>
        <v>561</v>
      </c>
      <c r="AB1352" s="8">
        <f t="shared" si="1805"/>
        <v>834</v>
      </c>
      <c r="AC1352" s="213" t="e">
        <f t="shared" si="1839"/>
        <v>#VALUE!</v>
      </c>
      <c r="AD1352" s="213">
        <f t="shared" si="1840"/>
        <v>1.5272315617624435</v>
      </c>
      <c r="AE1352" s="213">
        <f t="shared" si="1841"/>
        <v>1.5937120256365795</v>
      </c>
      <c r="AF1352" s="213">
        <f t="shared" si="1842"/>
        <v>3.4834293693342442</v>
      </c>
      <c r="AG1352" s="167">
        <f t="shared" si="1887"/>
        <v>2.0829999999999999E-4</v>
      </c>
      <c r="AH1352" s="167">
        <f t="shared" si="1888"/>
        <v>1.724</v>
      </c>
      <c r="AI1352" s="167">
        <f t="shared" si="1889"/>
        <v>2</v>
      </c>
      <c r="AJ1352" s="167">
        <f t="shared" si="1890"/>
        <v>4.6182900000000003E-4</v>
      </c>
      <c r="AK1352" s="115">
        <f t="shared" ref="AK1352:AM1352" si="1895">AK960*IF($G1352=10,1,IF($G1352=15,1,IF($G1352=20,1,(1-(($E1352-50)*0.005)))))</f>
        <v>771</v>
      </c>
      <c r="AL1352" s="7">
        <f t="shared" si="1895"/>
        <v>788</v>
      </c>
      <c r="AM1352" s="7">
        <f t="shared" si="1895"/>
        <v>1171</v>
      </c>
      <c r="AN1352">
        <v>1</v>
      </c>
      <c r="AO1352">
        <v>1</v>
      </c>
      <c r="AP1352">
        <v>1</v>
      </c>
      <c r="AQ1352">
        <f t="shared" ref="AQ1352:AR1369" si="1896">ROUND(AK1352*POWER(CF_cool,AN1352),0)</f>
        <v>868</v>
      </c>
      <c r="AR1352">
        <f t="shared" si="1896"/>
        <v>887</v>
      </c>
      <c r="AS1352">
        <f t="shared" si="1885"/>
        <v>1319</v>
      </c>
      <c r="AT1352">
        <f t="shared" ref="AT1352:AT1369" si="1897">ROUND(AQ1352*3600/(4186*ABS($AM$1-$AM$2)),0)</f>
        <v>373</v>
      </c>
      <c r="AU1352">
        <f t="shared" ref="AU1352:AU1369" si="1898">ROUND(AR1352*3600/(4186*ABS($AM$1-$AM$2)),0)</f>
        <v>381</v>
      </c>
      <c r="AV1352" s="8">
        <f t="shared" ref="AV1352:AV1369" si="1899">ROUND(AS1352*3600/(4186*ABS($AM$1-$AM$2)),0)</f>
        <v>567</v>
      </c>
      <c r="AW1352" s="213">
        <f t="shared" si="1844"/>
        <v>0.71345820445244412</v>
      </c>
      <c r="AX1352" s="213">
        <f t="shared" si="1845"/>
        <v>0.74388008321807375</v>
      </c>
      <c r="AY1352" s="213">
        <f t="shared" si="1846"/>
        <v>1.6274773530304576</v>
      </c>
      <c r="AZ1352" s="119">
        <f t="shared" si="1859"/>
        <v>0.9</v>
      </c>
      <c r="BA1352">
        <v>19.3</v>
      </c>
      <c r="BB1352">
        <v>20.399999999999999</v>
      </c>
      <c r="BC1352">
        <v>34.5</v>
      </c>
      <c r="BE1352">
        <v>6360</v>
      </c>
      <c r="BG1352" s="123">
        <f t="shared" si="1833"/>
        <v>0.8</v>
      </c>
      <c r="BJ1352">
        <v>0</v>
      </c>
      <c r="BK1352">
        <v>10</v>
      </c>
      <c r="BL1352">
        <v>10.6</v>
      </c>
      <c r="BM1352">
        <v>21.85</v>
      </c>
      <c r="BO1352">
        <f t="shared" si="1882"/>
        <v>1</v>
      </c>
      <c r="BP1352">
        <f t="shared" si="1882"/>
        <v>1</v>
      </c>
      <c r="BQ1352">
        <f t="shared" si="1882"/>
        <v>1</v>
      </c>
      <c r="BR1352">
        <f t="shared" si="1834"/>
        <v>868</v>
      </c>
      <c r="BS1352">
        <f t="shared" si="1847"/>
        <v>887</v>
      </c>
      <c r="BT1352">
        <f t="shared" si="1848"/>
        <v>1319</v>
      </c>
      <c r="BV1352">
        <f t="shared" si="1835"/>
        <v>0</v>
      </c>
      <c r="BW1352">
        <f t="shared" si="1836"/>
        <v>0</v>
      </c>
      <c r="BX1352">
        <f t="shared" si="1837"/>
        <v>0</v>
      </c>
      <c r="BY1352">
        <f t="shared" si="1870"/>
        <v>1</v>
      </c>
    </row>
    <row r="1353" spans="1:77" x14ac:dyDescent="0.25">
      <c r="A1353" t="str">
        <f t="shared" si="1838"/>
        <v>39016</v>
      </c>
      <c r="D1353">
        <v>3</v>
      </c>
      <c r="E1353">
        <v>90</v>
      </c>
      <c r="F1353">
        <v>40.5</v>
      </c>
      <c r="G1353">
        <v>16</v>
      </c>
      <c r="H1353">
        <v>16.5</v>
      </c>
      <c r="I1353">
        <v>0</v>
      </c>
      <c r="J1353">
        <v>26</v>
      </c>
      <c r="K1353">
        <v>30</v>
      </c>
      <c r="L1353">
        <v>48.9</v>
      </c>
      <c r="M1353" s="115">
        <f t="shared" si="1822"/>
        <v>5295.84</v>
      </c>
      <c r="N1353" s="7">
        <v>8592</v>
      </c>
      <c r="O1353" s="7">
        <v>8784</v>
      </c>
      <c r="P1353" s="7">
        <v>13053</v>
      </c>
      <c r="Q1353" s="121" t="s">
        <v>392</v>
      </c>
      <c r="R1353">
        <v>1</v>
      </c>
      <c r="S1353">
        <v>1</v>
      </c>
      <c r="T1353">
        <v>1</v>
      </c>
      <c r="U1353" t="e">
        <f t="shared" si="1823"/>
        <v>#VALUE!</v>
      </c>
      <c r="V1353">
        <f t="shared" si="1824"/>
        <v>4729</v>
      </c>
      <c r="W1353">
        <f t="shared" si="1825"/>
        <v>4834</v>
      </c>
      <c r="X1353">
        <f t="shared" si="1826"/>
        <v>7184</v>
      </c>
      <c r="Y1353" t="e">
        <f t="shared" si="1802"/>
        <v>#VALUE!</v>
      </c>
      <c r="Z1353">
        <f t="shared" si="1803"/>
        <v>813</v>
      </c>
      <c r="AA1353">
        <f t="shared" si="1804"/>
        <v>831</v>
      </c>
      <c r="AB1353" s="8">
        <f t="shared" si="1805"/>
        <v>1236</v>
      </c>
      <c r="AC1353" s="213" t="e">
        <f t="shared" si="1839"/>
        <v>#VALUE!</v>
      </c>
      <c r="AD1353" s="213">
        <f t="shared" si="1840"/>
        <v>9.6637690164938022</v>
      </c>
      <c r="AE1353" s="213">
        <f t="shared" si="1841"/>
        <v>10.092380686352437</v>
      </c>
      <c r="AF1353" s="213">
        <f t="shared" si="1842"/>
        <v>22.173847439796852</v>
      </c>
      <c r="AG1353" s="167">
        <f t="shared" si="1887"/>
        <v>2.0829999999999999E-4</v>
      </c>
      <c r="AH1353" s="167">
        <f t="shared" si="1888"/>
        <v>1.724</v>
      </c>
      <c r="AI1353" s="167">
        <f t="shared" si="1889"/>
        <v>4</v>
      </c>
      <c r="AJ1353" s="167">
        <f t="shared" si="1890"/>
        <v>1.392796E-3</v>
      </c>
      <c r="AK1353" s="115">
        <f t="shared" ref="AK1353:AM1353" si="1900">AK961*IF($G1353=10,1,IF($G1353=15,1,IF($G1353=20,1,(1-(($E1353-50)*0.005)))))</f>
        <v>1008</v>
      </c>
      <c r="AL1353" s="7">
        <f t="shared" si="1900"/>
        <v>1030.4000000000001</v>
      </c>
      <c r="AM1353" s="7">
        <f t="shared" si="1900"/>
        <v>1532</v>
      </c>
      <c r="AN1353">
        <v>1</v>
      </c>
      <c r="AO1353">
        <v>1</v>
      </c>
      <c r="AP1353">
        <v>1</v>
      </c>
      <c r="AQ1353">
        <f t="shared" si="1896"/>
        <v>1135</v>
      </c>
      <c r="AR1353">
        <f t="shared" si="1896"/>
        <v>1160</v>
      </c>
      <c r="AS1353">
        <f t="shared" si="1885"/>
        <v>1725</v>
      </c>
      <c r="AT1353">
        <f t="shared" si="1897"/>
        <v>488</v>
      </c>
      <c r="AU1353">
        <f t="shared" si="1898"/>
        <v>499</v>
      </c>
      <c r="AV1353" s="8">
        <f t="shared" si="1899"/>
        <v>742</v>
      </c>
      <c r="AW1353" s="213">
        <f t="shared" si="1844"/>
        <v>3.5167994444294806</v>
      </c>
      <c r="AX1353" s="213">
        <f t="shared" si="1845"/>
        <v>3.6754229314062918</v>
      </c>
      <c r="AY1353" s="213">
        <f t="shared" si="1846"/>
        <v>8.0632384212421844</v>
      </c>
      <c r="AZ1353" s="119">
        <f t="shared" si="1859"/>
        <v>1.8</v>
      </c>
      <c r="BA1353">
        <v>19.3</v>
      </c>
      <c r="BB1353">
        <v>20.399999999999999</v>
      </c>
      <c r="BC1353">
        <v>34.5</v>
      </c>
      <c r="BE1353">
        <v>7788</v>
      </c>
      <c r="BG1353" s="123">
        <f t="shared" si="1833"/>
        <v>0.68</v>
      </c>
      <c r="BJ1353">
        <v>0</v>
      </c>
      <c r="BK1353">
        <v>10</v>
      </c>
      <c r="BL1353">
        <v>10.6</v>
      </c>
      <c r="BM1353">
        <v>21.85</v>
      </c>
      <c r="BO1353">
        <f t="shared" si="1882"/>
        <v>1</v>
      </c>
      <c r="BP1353">
        <f t="shared" si="1882"/>
        <v>1</v>
      </c>
      <c r="BQ1353">
        <f t="shared" si="1882"/>
        <v>1</v>
      </c>
      <c r="BR1353">
        <f t="shared" si="1834"/>
        <v>1135</v>
      </c>
      <c r="BS1353">
        <f t="shared" si="1847"/>
        <v>1160</v>
      </c>
      <c r="BT1353">
        <f t="shared" si="1848"/>
        <v>1725</v>
      </c>
      <c r="BV1353">
        <f>BR1353-AQ1353</f>
        <v>0</v>
      </c>
      <c r="BW1353">
        <f>BS1353-AR1353</f>
        <v>0</v>
      </c>
      <c r="BX1353">
        <f>BT1353-AS1353</f>
        <v>0</v>
      </c>
      <c r="BY1353">
        <f>IF(SUM(BV1353:BX1353)=0,1,0)</f>
        <v>1</v>
      </c>
    </row>
    <row r="1354" spans="1:77" x14ac:dyDescent="0.25">
      <c r="A1354" t="str">
        <f t="shared" si="1838"/>
        <v>39020</v>
      </c>
      <c r="D1354">
        <v>3</v>
      </c>
      <c r="E1354">
        <v>90</v>
      </c>
      <c r="F1354">
        <v>40.5</v>
      </c>
      <c r="G1354">
        <v>20</v>
      </c>
      <c r="H1354">
        <v>21.5</v>
      </c>
      <c r="I1354">
        <v>0</v>
      </c>
      <c r="J1354">
        <v>26</v>
      </c>
      <c r="K1354">
        <v>30</v>
      </c>
      <c r="L1354">
        <v>48.9</v>
      </c>
      <c r="M1354" s="115">
        <f t="shared" ref="M1354:M1369" si="1901">IF($N1354-($BE1354*$BG1354)&gt;100,$BE1354*$BG1354,$N1354-95)</f>
        <v>7096.8</v>
      </c>
      <c r="N1354" s="7">
        <v>7549</v>
      </c>
      <c r="O1354" s="7">
        <v>8335</v>
      </c>
      <c r="P1354" s="7">
        <v>11102</v>
      </c>
      <c r="Q1354" s="121" t="s">
        <v>392</v>
      </c>
      <c r="R1354">
        <v>1</v>
      </c>
      <c r="S1354">
        <v>1</v>
      </c>
      <c r="T1354">
        <v>1</v>
      </c>
      <c r="U1354" t="e">
        <f t="shared" si="1823"/>
        <v>#VALUE!</v>
      </c>
      <c r="V1354">
        <f t="shared" si="1824"/>
        <v>4155</v>
      </c>
      <c r="W1354">
        <f t="shared" si="1825"/>
        <v>4587</v>
      </c>
      <c r="X1354">
        <f t="shared" si="1826"/>
        <v>6110</v>
      </c>
      <c r="Y1354" t="e">
        <f t="shared" si="1802"/>
        <v>#VALUE!</v>
      </c>
      <c r="Z1354">
        <f t="shared" si="1803"/>
        <v>715</v>
      </c>
      <c r="AA1354">
        <f t="shared" si="1804"/>
        <v>789</v>
      </c>
      <c r="AB1354" s="8">
        <f t="shared" si="1805"/>
        <v>1051</v>
      </c>
      <c r="AC1354" s="213" t="e">
        <f t="shared" si="1839"/>
        <v>#VALUE!</v>
      </c>
      <c r="AD1354" s="213">
        <f t="shared" si="1840"/>
        <v>2.0422255336655422</v>
      </c>
      <c r="AE1354" s="213">
        <f t="shared" si="1841"/>
        <v>2.4817148057821927</v>
      </c>
      <c r="AF1354" s="213">
        <f t="shared" si="1842"/>
        <v>4.3785138205209249</v>
      </c>
      <c r="AG1354" s="167">
        <f t="shared" si="1887"/>
        <v>1.2760000000000001E-4</v>
      </c>
      <c r="AH1354" s="167">
        <f t="shared" si="1888"/>
        <v>1.7219</v>
      </c>
      <c r="AI1354" s="167">
        <f t="shared" si="1889"/>
        <v>2</v>
      </c>
      <c r="AJ1354" s="167">
        <f t="shared" si="1890"/>
        <v>3.76611E-4</v>
      </c>
      <c r="AK1354" s="115">
        <f t="shared" ref="AK1354:AM1354" si="1902">AK962*IF($G1354=10,1,IF($G1354=15,1,IF($G1354=20,1,(1-(($E1354-50)*0.005)))))</f>
        <v>905</v>
      </c>
      <c r="AL1354" s="7">
        <f t="shared" si="1902"/>
        <v>999</v>
      </c>
      <c r="AM1354" s="7">
        <f t="shared" si="1902"/>
        <v>1331</v>
      </c>
      <c r="AN1354">
        <v>1</v>
      </c>
      <c r="AO1354">
        <v>1</v>
      </c>
      <c r="AP1354">
        <v>1</v>
      </c>
      <c r="AQ1354">
        <f t="shared" si="1896"/>
        <v>1019</v>
      </c>
      <c r="AR1354">
        <f t="shared" si="1896"/>
        <v>1125</v>
      </c>
      <c r="AS1354">
        <f t="shared" si="1885"/>
        <v>1499</v>
      </c>
      <c r="AT1354">
        <f t="shared" si="1897"/>
        <v>438</v>
      </c>
      <c r="AU1354">
        <f t="shared" si="1898"/>
        <v>484</v>
      </c>
      <c r="AV1354" s="8">
        <f t="shared" si="1899"/>
        <v>645</v>
      </c>
      <c r="AW1354" s="213">
        <f t="shared" si="1844"/>
        <v>0.77488724143731103</v>
      </c>
      <c r="AX1354" s="213">
        <f t="shared" si="1845"/>
        <v>0.94396053730160101</v>
      </c>
      <c r="AY1354" s="213">
        <f t="shared" si="1846"/>
        <v>1.6655995784125888</v>
      </c>
      <c r="AZ1354" s="119">
        <f t="shared" si="1859"/>
        <v>1.2</v>
      </c>
      <c r="BA1354">
        <v>19.3</v>
      </c>
      <c r="BB1354">
        <v>20.399999999999999</v>
      </c>
      <c r="BC1354">
        <v>34.5</v>
      </c>
      <c r="BE1354">
        <v>8871</v>
      </c>
      <c r="BG1354" s="123">
        <f t="shared" si="1833"/>
        <v>0.8</v>
      </c>
      <c r="BJ1354">
        <v>0</v>
      </c>
      <c r="BK1354">
        <v>10</v>
      </c>
      <c r="BL1354">
        <v>10.6</v>
      </c>
      <c r="BM1354">
        <v>21.85</v>
      </c>
      <c r="BO1354">
        <f t="shared" si="1882"/>
        <v>1</v>
      </c>
      <c r="BP1354">
        <f t="shared" si="1882"/>
        <v>1</v>
      </c>
      <c r="BQ1354">
        <f t="shared" si="1882"/>
        <v>1</v>
      </c>
      <c r="BR1354">
        <f t="shared" si="1834"/>
        <v>1019</v>
      </c>
      <c r="BS1354">
        <f t="shared" si="1847"/>
        <v>1125</v>
      </c>
      <c r="BT1354">
        <f t="shared" si="1848"/>
        <v>1499</v>
      </c>
      <c r="BV1354">
        <f t="shared" ref="BV1354:BV1369" si="1903">BR1354-AQ1354</f>
        <v>0</v>
      </c>
      <c r="BW1354">
        <f t="shared" ref="BW1354:BW1369" si="1904">BS1354-AR1354</f>
        <v>0</v>
      </c>
      <c r="BX1354">
        <f t="shared" ref="BX1354:BX1369" si="1905">BT1354-AS1354</f>
        <v>0</v>
      </c>
      <c r="BY1354">
        <f t="shared" ref="BY1354:BY1369" si="1906">IF(SUM(BV1354:BX1354)=0,1,0)</f>
        <v>1</v>
      </c>
    </row>
    <row r="1355" spans="1:77" x14ac:dyDescent="0.25">
      <c r="A1355" t="str">
        <f t="shared" si="1838"/>
        <v>39021</v>
      </c>
      <c r="D1355">
        <v>3</v>
      </c>
      <c r="E1355">
        <v>90</v>
      </c>
      <c r="F1355">
        <v>40.5</v>
      </c>
      <c r="G1355">
        <v>21</v>
      </c>
      <c r="H1355">
        <v>21.5</v>
      </c>
      <c r="I1355">
        <v>0</v>
      </c>
      <c r="J1355">
        <v>26</v>
      </c>
      <c r="K1355">
        <v>30</v>
      </c>
      <c r="L1355">
        <v>48.1</v>
      </c>
      <c r="M1355" s="115">
        <f t="shared" si="1901"/>
        <v>9048</v>
      </c>
      <c r="N1355" s="7">
        <v>10844</v>
      </c>
      <c r="O1355" s="7">
        <v>11086</v>
      </c>
      <c r="P1355" s="7">
        <v>16475</v>
      </c>
      <c r="Q1355" s="121" t="s">
        <v>392</v>
      </c>
      <c r="R1355">
        <v>1</v>
      </c>
      <c r="S1355">
        <v>1</v>
      </c>
      <c r="T1355">
        <v>1</v>
      </c>
      <c r="U1355" t="e">
        <f t="shared" si="1823"/>
        <v>#VALUE!</v>
      </c>
      <c r="V1355">
        <f t="shared" si="1824"/>
        <v>5968</v>
      </c>
      <c r="W1355">
        <f t="shared" si="1825"/>
        <v>6101</v>
      </c>
      <c r="X1355">
        <f t="shared" si="1826"/>
        <v>9067</v>
      </c>
      <c r="Y1355" t="e">
        <f t="shared" si="1802"/>
        <v>#VALUE!</v>
      </c>
      <c r="Z1355">
        <f t="shared" si="1803"/>
        <v>1027</v>
      </c>
      <c r="AA1355">
        <f t="shared" si="1804"/>
        <v>1049</v>
      </c>
      <c r="AB1355" s="8">
        <f t="shared" si="1805"/>
        <v>1560</v>
      </c>
      <c r="AC1355" s="213" t="e">
        <f t="shared" si="1839"/>
        <v>#VALUE!</v>
      </c>
      <c r="AD1355" s="213">
        <f t="shared" si="1840"/>
        <v>5.8947631602161117</v>
      </c>
      <c r="AE1355" s="213">
        <f t="shared" si="1841"/>
        <v>6.1464637661674288</v>
      </c>
      <c r="AF1355" s="213">
        <f t="shared" si="1842"/>
        <v>13.454290775683404</v>
      </c>
      <c r="AG1355" s="167">
        <f t="shared" si="1887"/>
        <v>1.2760000000000001E-4</v>
      </c>
      <c r="AH1355" s="167">
        <f t="shared" si="1888"/>
        <v>1.7219</v>
      </c>
      <c r="AI1355" s="167">
        <f t="shared" si="1889"/>
        <v>4</v>
      </c>
      <c r="AJ1355" s="167">
        <f t="shared" si="1890"/>
        <v>5.1420100000000005E-4</v>
      </c>
      <c r="AK1355" s="115">
        <f t="shared" ref="AK1355:AM1355" si="1907">AK963*IF($G1355=10,1,IF($G1355=15,1,IF($G1355=20,1,(1-(($E1355-50)*0.005)))))</f>
        <v>1174.4000000000001</v>
      </c>
      <c r="AL1355" s="7">
        <f t="shared" si="1907"/>
        <v>1200.8</v>
      </c>
      <c r="AM1355" s="7">
        <f t="shared" si="1907"/>
        <v>1784.8000000000002</v>
      </c>
      <c r="AN1355">
        <v>1</v>
      </c>
      <c r="AO1355">
        <v>1</v>
      </c>
      <c r="AP1355">
        <v>1</v>
      </c>
      <c r="AQ1355">
        <f t="shared" si="1896"/>
        <v>1323</v>
      </c>
      <c r="AR1355">
        <f t="shared" si="1896"/>
        <v>1352</v>
      </c>
      <c r="AS1355">
        <f t="shared" si="1885"/>
        <v>2010</v>
      </c>
      <c r="AT1355">
        <f t="shared" si="1897"/>
        <v>569</v>
      </c>
      <c r="AU1355">
        <f t="shared" si="1898"/>
        <v>581</v>
      </c>
      <c r="AV1355" s="8">
        <f t="shared" si="1899"/>
        <v>864</v>
      </c>
      <c r="AW1355" s="213">
        <f t="shared" si="1844"/>
        <v>1.8412291092798616</v>
      </c>
      <c r="AX1355" s="213">
        <f t="shared" si="1845"/>
        <v>1.9184441569969002</v>
      </c>
      <c r="AY1355" s="213">
        <f t="shared" si="1846"/>
        <v>4.192287901082099</v>
      </c>
      <c r="AZ1355" s="119">
        <f t="shared" si="1859"/>
        <v>2.4</v>
      </c>
      <c r="BA1355">
        <v>19.3</v>
      </c>
      <c r="BB1355">
        <v>20.399999999999999</v>
      </c>
      <c r="BC1355">
        <v>34.5</v>
      </c>
      <c r="BE1355">
        <v>11310</v>
      </c>
      <c r="BG1355" s="123">
        <f t="shared" si="1833"/>
        <v>0.8</v>
      </c>
      <c r="BJ1355">
        <v>0</v>
      </c>
      <c r="BK1355">
        <v>10</v>
      </c>
      <c r="BL1355">
        <v>10.6</v>
      </c>
      <c r="BM1355">
        <v>21.85</v>
      </c>
      <c r="BO1355">
        <f t="shared" si="1882"/>
        <v>1</v>
      </c>
      <c r="BP1355">
        <f t="shared" si="1882"/>
        <v>1</v>
      </c>
      <c r="BQ1355">
        <f t="shared" si="1882"/>
        <v>1</v>
      </c>
      <c r="BR1355">
        <f t="shared" si="1834"/>
        <v>1323</v>
      </c>
      <c r="BS1355">
        <f t="shared" si="1847"/>
        <v>1352</v>
      </c>
      <c r="BT1355">
        <f t="shared" si="1848"/>
        <v>2010</v>
      </c>
      <c r="BV1355">
        <f t="shared" si="1903"/>
        <v>0</v>
      </c>
      <c r="BW1355">
        <f t="shared" si="1904"/>
        <v>0</v>
      </c>
      <c r="BX1355">
        <f t="shared" si="1905"/>
        <v>0</v>
      </c>
      <c r="BY1355">
        <f t="shared" si="1906"/>
        <v>1</v>
      </c>
    </row>
    <row r="1356" spans="1:77" x14ac:dyDescent="0.25">
      <c r="A1356" t="str">
        <f t="shared" si="1838"/>
        <v>52811</v>
      </c>
      <c r="D1356">
        <v>5</v>
      </c>
      <c r="E1356">
        <v>28</v>
      </c>
      <c r="F1356">
        <v>40.5</v>
      </c>
      <c r="G1356">
        <v>11</v>
      </c>
      <c r="H1356">
        <v>13</v>
      </c>
      <c r="I1356">
        <v>0</v>
      </c>
      <c r="J1356">
        <v>26</v>
      </c>
      <c r="K1356">
        <v>30</v>
      </c>
      <c r="L1356">
        <v>41</v>
      </c>
      <c r="M1356" s="115">
        <f t="shared" si="1901"/>
        <v>1553</v>
      </c>
      <c r="N1356" s="7">
        <v>1648</v>
      </c>
      <c r="O1356" s="7">
        <v>1770</v>
      </c>
      <c r="P1356" s="7">
        <v>2136</v>
      </c>
      <c r="Q1356" s="121" t="s">
        <v>392</v>
      </c>
      <c r="R1356">
        <v>1</v>
      </c>
      <c r="S1356">
        <v>1</v>
      </c>
      <c r="T1356">
        <v>1</v>
      </c>
      <c r="U1356" t="e">
        <f t="shared" ref="U1356:U1369" si="1908">ROUND(M1356*POWER(CF_heat,Q1356),0)</f>
        <v>#VALUE!</v>
      </c>
      <c r="V1356">
        <f t="shared" ref="V1356:V1369" si="1909">ROUND(N1356*POWER(CF_heat,R1356),0)</f>
        <v>907</v>
      </c>
      <c r="W1356">
        <f t="shared" ref="W1356:W1369" si="1910">ROUND(O1356*POWER(CF_heat,S1356),0)</f>
        <v>974</v>
      </c>
      <c r="X1356">
        <f t="shared" ref="X1356:X1369" si="1911">ROUND(P1356*POWER(CF_heat,T1356),0)</f>
        <v>1176</v>
      </c>
      <c r="Y1356" t="e">
        <f t="shared" ref="Y1356:Y1369" si="1912">ROUND(U1356*3600/(4186*ABS($O$1-$O$2)),0)</f>
        <v>#VALUE!</v>
      </c>
      <c r="Z1356">
        <f t="shared" ref="Z1356:Z1369" si="1913">ROUND(V1356*3600/(4186*ABS($O$1-$O$2)),0)</f>
        <v>156</v>
      </c>
      <c r="AA1356">
        <f t="shared" ref="AA1356:AA1369" si="1914">ROUND(W1356*3600/(4186*ABS($O$1-$O$2)),0)</f>
        <v>168</v>
      </c>
      <c r="AB1356" s="8">
        <f t="shared" ref="AB1356:AB1369" si="1915">ROUND(X1356*3600/(4186*ABS($O$1-$O$2)),0)</f>
        <v>202</v>
      </c>
      <c r="AC1356" s="213" t="e">
        <f t="shared" si="1839"/>
        <v>#VALUE!</v>
      </c>
      <c r="AD1356" s="213">
        <f t="shared" si="1840"/>
        <v>0.15044386694534201</v>
      </c>
      <c r="AE1356" s="213">
        <f t="shared" si="1841"/>
        <v>0.17417478884951093</v>
      </c>
      <c r="AF1356" s="213">
        <f t="shared" si="1842"/>
        <v>0.25075000976951772</v>
      </c>
      <c r="AG1356" s="167">
        <f t="shared" si="1887"/>
        <v>3.969E-4</v>
      </c>
      <c r="AH1356" s="167">
        <f t="shared" si="1888"/>
        <v>1.7345999999999999</v>
      </c>
      <c r="AI1356" s="167">
        <f t="shared" si="1889"/>
        <v>4</v>
      </c>
      <c r="AJ1356" s="167">
        <f t="shared" si="1890"/>
        <v>5.7428799999999995E-4</v>
      </c>
      <c r="AK1356" s="115">
        <v>276</v>
      </c>
      <c r="AL1356" s="7">
        <f t="shared" ref="AL1356:AM1356" si="1916">AL964*IF($G1356=10,1,IF($G1356=15,1,IF($G1356=20,1,(1-(($E1356-50)*0.005)))))</f>
        <v>106.92436785072525</v>
      </c>
      <c r="AM1356" s="7">
        <f t="shared" si="1916"/>
        <v>125.03040000000001</v>
      </c>
      <c r="AN1356">
        <v>1</v>
      </c>
      <c r="AO1356">
        <v>1</v>
      </c>
      <c r="AP1356">
        <v>1</v>
      </c>
      <c r="AQ1356">
        <f t="shared" si="1896"/>
        <v>311</v>
      </c>
      <c r="AR1356">
        <f t="shared" si="1896"/>
        <v>120</v>
      </c>
      <c r="AS1356">
        <f t="shared" si="1885"/>
        <v>141</v>
      </c>
      <c r="AT1356">
        <f t="shared" si="1897"/>
        <v>134</v>
      </c>
      <c r="AU1356">
        <f t="shared" si="1898"/>
        <v>52</v>
      </c>
      <c r="AV1356" s="8">
        <f t="shared" si="1899"/>
        <v>61</v>
      </c>
      <c r="AW1356" s="213">
        <f t="shared" si="1844"/>
        <v>0.11141253213767412</v>
      </c>
      <c r="AX1356" s="213">
        <f t="shared" si="1845"/>
        <v>1.7223039139020142E-2</v>
      </c>
      <c r="AY1356" s="213">
        <f t="shared" si="1846"/>
        <v>2.3586344769728474E-2</v>
      </c>
      <c r="AZ1356" s="119">
        <f t="shared" si="1859"/>
        <v>0.4</v>
      </c>
      <c r="BA1356" s="1">
        <v>0</v>
      </c>
      <c r="BB1356">
        <v>0</v>
      </c>
      <c r="BC1356">
        <v>0</v>
      </c>
      <c r="BE1356" s="115">
        <v>99999</v>
      </c>
      <c r="BG1356" s="123">
        <f t="shared" si="1833"/>
        <v>0.68</v>
      </c>
      <c r="BO1356">
        <f t="shared" si="1882"/>
        <v>1</v>
      </c>
      <c r="BP1356">
        <f t="shared" si="1882"/>
        <v>1</v>
      </c>
      <c r="BQ1356">
        <f t="shared" si="1882"/>
        <v>1</v>
      </c>
      <c r="BR1356">
        <f t="shared" si="1834"/>
        <v>311</v>
      </c>
      <c r="BS1356">
        <f t="shared" si="1847"/>
        <v>120</v>
      </c>
      <c r="BT1356">
        <f t="shared" si="1848"/>
        <v>141</v>
      </c>
      <c r="BV1356">
        <f t="shared" si="1903"/>
        <v>0</v>
      </c>
      <c r="BW1356">
        <f t="shared" si="1904"/>
        <v>0</v>
      </c>
      <c r="BX1356">
        <f t="shared" si="1905"/>
        <v>0</v>
      </c>
      <c r="BY1356">
        <f t="shared" si="1906"/>
        <v>1</v>
      </c>
    </row>
    <row r="1357" spans="1:77" x14ac:dyDescent="0.25">
      <c r="A1357" t="str">
        <f t="shared" si="1838"/>
        <v>52816</v>
      </c>
      <c r="D1357">
        <v>5</v>
      </c>
      <c r="E1357">
        <v>28</v>
      </c>
      <c r="F1357">
        <v>40.5</v>
      </c>
      <c r="G1357">
        <v>16</v>
      </c>
      <c r="H1357">
        <v>18</v>
      </c>
      <c r="I1357">
        <v>0</v>
      </c>
      <c r="J1357">
        <v>26</v>
      </c>
      <c r="K1357">
        <v>30</v>
      </c>
      <c r="M1357" s="115">
        <f t="shared" si="1901"/>
        <v>1945</v>
      </c>
      <c r="N1357" s="7">
        <v>2040</v>
      </c>
      <c r="O1357" s="7">
        <v>2188</v>
      </c>
      <c r="P1357" s="7">
        <v>2936</v>
      </c>
      <c r="Q1357" s="121" t="s">
        <v>392</v>
      </c>
      <c r="R1357">
        <v>1</v>
      </c>
      <c r="S1357">
        <v>1</v>
      </c>
      <c r="T1357">
        <v>1</v>
      </c>
      <c r="U1357" t="e">
        <f t="shared" si="1908"/>
        <v>#VALUE!</v>
      </c>
      <c r="V1357">
        <f t="shared" si="1909"/>
        <v>1123</v>
      </c>
      <c r="W1357">
        <f t="shared" si="1910"/>
        <v>1204</v>
      </c>
      <c r="X1357">
        <f t="shared" si="1911"/>
        <v>1616</v>
      </c>
      <c r="Y1357" t="e">
        <f t="shared" si="1912"/>
        <v>#VALUE!</v>
      </c>
      <c r="Z1357">
        <f t="shared" si="1913"/>
        <v>193</v>
      </c>
      <c r="AA1357">
        <f t="shared" si="1914"/>
        <v>207</v>
      </c>
      <c r="AB1357" s="8">
        <f t="shared" si="1915"/>
        <v>278</v>
      </c>
      <c r="AC1357" s="213" t="e">
        <f t="shared" si="1839"/>
        <v>#VALUE!</v>
      </c>
      <c r="AD1357" s="213">
        <f t="shared" si="1840"/>
        <v>0.51810518621386636</v>
      </c>
      <c r="AE1357" s="213">
        <f t="shared" si="1841"/>
        <v>0.59578379049108465</v>
      </c>
      <c r="AF1357" s="213">
        <f t="shared" si="1842"/>
        <v>1.073037432735821</v>
      </c>
      <c r="AG1357" s="167">
        <f t="shared" si="1887"/>
        <v>2.0829999999999999E-4</v>
      </c>
      <c r="AH1357" s="167">
        <f t="shared" si="1888"/>
        <v>1.724</v>
      </c>
      <c r="AI1357" s="167">
        <f t="shared" si="1889"/>
        <v>4</v>
      </c>
      <c r="AJ1357" s="167">
        <f t="shared" si="1890"/>
        <v>1.392796E-3</v>
      </c>
      <c r="AK1357" s="115">
        <f t="shared" ref="AK1357:AM1357" si="1917">AK965*IF($G1357=10,1,IF($G1357=15,1,IF($G1357=20,1,(1-(($E1357-50)*0.005)))))</f>
        <v>163.79314138148936</v>
      </c>
      <c r="AL1357" s="7">
        <f t="shared" si="1917"/>
        <v>175.27090980076269</v>
      </c>
      <c r="AM1357" s="7">
        <f t="shared" si="1917"/>
        <v>204.9504</v>
      </c>
      <c r="AN1357">
        <v>1</v>
      </c>
      <c r="AO1357">
        <v>1</v>
      </c>
      <c r="AP1357">
        <v>1</v>
      </c>
      <c r="AQ1357">
        <f t="shared" si="1896"/>
        <v>184</v>
      </c>
      <c r="AR1357">
        <f t="shared" si="1896"/>
        <v>197</v>
      </c>
      <c r="AS1357">
        <f t="shared" si="1885"/>
        <v>231</v>
      </c>
      <c r="AT1357">
        <f t="shared" si="1897"/>
        <v>79</v>
      </c>
      <c r="AU1357">
        <f t="shared" si="1898"/>
        <v>85</v>
      </c>
      <c r="AV1357" s="8">
        <f t="shared" si="1899"/>
        <v>99</v>
      </c>
      <c r="AW1357" s="213">
        <f t="shared" si="1844"/>
        <v>8.7260935475185292E-2</v>
      </c>
      <c r="AX1357" s="213">
        <f t="shared" si="1845"/>
        <v>0.10097106179165803</v>
      </c>
      <c r="AY1357" s="213">
        <f t="shared" si="1846"/>
        <v>0.13683966538262324</v>
      </c>
      <c r="AZ1357" s="119">
        <f t="shared" si="1859"/>
        <v>0.6</v>
      </c>
      <c r="BA1357" s="1">
        <v>0</v>
      </c>
      <c r="BB1357">
        <v>0</v>
      </c>
      <c r="BC1357">
        <v>0</v>
      </c>
      <c r="BE1357" s="115">
        <v>99999</v>
      </c>
      <c r="BG1357" s="123">
        <f t="shared" si="1833"/>
        <v>0.68</v>
      </c>
      <c r="BO1357">
        <f t="shared" si="1882"/>
        <v>1</v>
      </c>
      <c r="BP1357">
        <f t="shared" si="1882"/>
        <v>1</v>
      </c>
      <c r="BQ1357">
        <f t="shared" si="1882"/>
        <v>1</v>
      </c>
      <c r="BR1357">
        <f t="shared" si="1834"/>
        <v>184</v>
      </c>
      <c r="BS1357">
        <f t="shared" si="1847"/>
        <v>197</v>
      </c>
      <c r="BT1357">
        <f t="shared" si="1848"/>
        <v>231</v>
      </c>
      <c r="BV1357">
        <f t="shared" si="1903"/>
        <v>0</v>
      </c>
      <c r="BW1357">
        <f t="shared" si="1904"/>
        <v>0</v>
      </c>
      <c r="BX1357">
        <f t="shared" si="1905"/>
        <v>0</v>
      </c>
      <c r="BY1357">
        <f t="shared" si="1906"/>
        <v>1</v>
      </c>
    </row>
    <row r="1358" spans="1:77" x14ac:dyDescent="0.25">
      <c r="A1358" t="str">
        <f t="shared" si="1838"/>
        <v>52811</v>
      </c>
      <c r="D1358">
        <v>5</v>
      </c>
      <c r="E1358">
        <v>28</v>
      </c>
      <c r="F1358">
        <v>40.5</v>
      </c>
      <c r="G1358">
        <v>11</v>
      </c>
      <c r="H1358">
        <v>13</v>
      </c>
      <c r="I1358">
        <v>0</v>
      </c>
      <c r="J1358">
        <v>26</v>
      </c>
      <c r="K1358">
        <v>30</v>
      </c>
      <c r="L1358">
        <v>41.8</v>
      </c>
      <c r="M1358" s="115">
        <f t="shared" si="1901"/>
        <v>592.28000000000009</v>
      </c>
      <c r="N1358" s="7">
        <v>1648</v>
      </c>
      <c r="O1358" s="7">
        <v>1770</v>
      </c>
      <c r="P1358" s="7">
        <v>2136</v>
      </c>
      <c r="Q1358" s="121" t="s">
        <v>392</v>
      </c>
      <c r="R1358">
        <v>1</v>
      </c>
      <c r="S1358">
        <v>1</v>
      </c>
      <c r="T1358">
        <v>1</v>
      </c>
      <c r="U1358" t="e">
        <f t="shared" si="1908"/>
        <v>#VALUE!</v>
      </c>
      <c r="V1358">
        <f t="shared" si="1909"/>
        <v>907</v>
      </c>
      <c r="W1358">
        <f t="shared" si="1910"/>
        <v>974</v>
      </c>
      <c r="X1358">
        <f t="shared" si="1911"/>
        <v>1176</v>
      </c>
      <c r="Y1358" t="e">
        <f t="shared" si="1912"/>
        <v>#VALUE!</v>
      </c>
      <c r="Z1358">
        <f t="shared" si="1913"/>
        <v>156</v>
      </c>
      <c r="AA1358">
        <f t="shared" si="1914"/>
        <v>168</v>
      </c>
      <c r="AB1358" s="8">
        <f t="shared" si="1915"/>
        <v>202</v>
      </c>
      <c r="AC1358" s="213" t="e">
        <f t="shared" si="1839"/>
        <v>#VALUE!</v>
      </c>
      <c r="AD1358" s="213">
        <f t="shared" si="1840"/>
        <v>0.15044386694534201</v>
      </c>
      <c r="AE1358" s="213">
        <f t="shared" si="1841"/>
        <v>0.17417478884951093</v>
      </c>
      <c r="AF1358" s="213">
        <f t="shared" si="1842"/>
        <v>0.25075000976951772</v>
      </c>
      <c r="AG1358" s="167">
        <f t="shared" si="1887"/>
        <v>3.969E-4</v>
      </c>
      <c r="AH1358" s="167">
        <f t="shared" si="1888"/>
        <v>1.7345999999999999</v>
      </c>
      <c r="AI1358" s="167">
        <f t="shared" si="1889"/>
        <v>4</v>
      </c>
      <c r="AJ1358" s="167">
        <f t="shared" si="1890"/>
        <v>5.7428799999999995E-4</v>
      </c>
      <c r="AK1358" s="115">
        <v>276</v>
      </c>
      <c r="AL1358" s="7">
        <v>296</v>
      </c>
      <c r="AM1358" s="7">
        <v>358</v>
      </c>
      <c r="AN1358">
        <v>1</v>
      </c>
      <c r="AO1358">
        <v>1</v>
      </c>
      <c r="AP1358">
        <v>1</v>
      </c>
      <c r="AQ1358">
        <f t="shared" si="1896"/>
        <v>311</v>
      </c>
      <c r="AR1358">
        <f t="shared" si="1896"/>
        <v>333</v>
      </c>
      <c r="AS1358">
        <f t="shared" si="1885"/>
        <v>403</v>
      </c>
      <c r="AT1358">
        <f t="shared" si="1897"/>
        <v>134</v>
      </c>
      <c r="AU1358">
        <f t="shared" si="1898"/>
        <v>143</v>
      </c>
      <c r="AV1358" s="8">
        <f t="shared" si="1899"/>
        <v>173</v>
      </c>
      <c r="AW1358" s="213">
        <f t="shared" si="1844"/>
        <v>0.11141253213767412</v>
      </c>
      <c r="AX1358" s="213">
        <f t="shared" si="1845"/>
        <v>0.12667925903055777</v>
      </c>
      <c r="AY1358" s="213">
        <f t="shared" si="1846"/>
        <v>0.18457058017847691</v>
      </c>
      <c r="AZ1358" s="119">
        <f t="shared" si="1859"/>
        <v>0.4</v>
      </c>
      <c r="BA1358" s="1">
        <v>6.3</v>
      </c>
      <c r="BB1358">
        <v>6.8</v>
      </c>
      <c r="BC1358">
        <v>9.1</v>
      </c>
      <c r="BE1358" s="115">
        <v>871</v>
      </c>
      <c r="BG1358" s="123">
        <f t="shared" si="1833"/>
        <v>0.68</v>
      </c>
      <c r="BO1358">
        <f t="shared" si="1882"/>
        <v>1</v>
      </c>
      <c r="BP1358">
        <f t="shared" si="1882"/>
        <v>1</v>
      </c>
      <c r="BQ1358">
        <f t="shared" si="1882"/>
        <v>1</v>
      </c>
      <c r="BR1358">
        <f t="shared" si="1834"/>
        <v>311</v>
      </c>
      <c r="BS1358">
        <f t="shared" si="1847"/>
        <v>333</v>
      </c>
      <c r="BT1358">
        <f t="shared" si="1848"/>
        <v>403</v>
      </c>
      <c r="BV1358">
        <f t="shared" si="1903"/>
        <v>0</v>
      </c>
      <c r="BW1358">
        <f t="shared" si="1904"/>
        <v>0</v>
      </c>
      <c r="BX1358">
        <f t="shared" si="1905"/>
        <v>0</v>
      </c>
      <c r="BY1358">
        <f t="shared" si="1906"/>
        <v>1</v>
      </c>
    </row>
    <row r="1359" spans="1:77" x14ac:dyDescent="0.25">
      <c r="A1359" t="str">
        <f t="shared" si="1838"/>
        <v>52816</v>
      </c>
      <c r="D1359">
        <v>5</v>
      </c>
      <c r="E1359">
        <v>28</v>
      </c>
      <c r="F1359">
        <v>40.5</v>
      </c>
      <c r="G1359">
        <v>16</v>
      </c>
      <c r="H1359">
        <v>18</v>
      </c>
      <c r="I1359">
        <v>0</v>
      </c>
      <c r="J1359">
        <v>26</v>
      </c>
      <c r="K1359">
        <v>30</v>
      </c>
      <c r="L1359">
        <v>42.4</v>
      </c>
      <c r="M1359" s="115">
        <f t="shared" si="1901"/>
        <v>779.28000000000009</v>
      </c>
      <c r="N1359" s="7">
        <v>2040</v>
      </c>
      <c r="O1359" s="7">
        <v>2188</v>
      </c>
      <c r="P1359" s="7">
        <v>2936</v>
      </c>
      <c r="Q1359" s="121" t="s">
        <v>392</v>
      </c>
      <c r="R1359">
        <v>1</v>
      </c>
      <c r="S1359">
        <v>1</v>
      </c>
      <c r="T1359">
        <v>1</v>
      </c>
      <c r="U1359" t="e">
        <f t="shared" si="1908"/>
        <v>#VALUE!</v>
      </c>
      <c r="V1359">
        <f t="shared" si="1909"/>
        <v>1123</v>
      </c>
      <c r="W1359">
        <f t="shared" si="1910"/>
        <v>1204</v>
      </c>
      <c r="X1359">
        <f t="shared" si="1911"/>
        <v>1616</v>
      </c>
      <c r="Y1359" t="e">
        <f t="shared" si="1912"/>
        <v>#VALUE!</v>
      </c>
      <c r="Z1359">
        <f t="shared" si="1913"/>
        <v>193</v>
      </c>
      <c r="AA1359">
        <f t="shared" si="1914"/>
        <v>207</v>
      </c>
      <c r="AB1359" s="8">
        <f t="shared" si="1915"/>
        <v>278</v>
      </c>
      <c r="AC1359" s="213" t="e">
        <f t="shared" si="1839"/>
        <v>#VALUE!</v>
      </c>
      <c r="AD1359" s="213">
        <f t="shared" si="1840"/>
        <v>0.51810518621386636</v>
      </c>
      <c r="AE1359" s="213">
        <f t="shared" si="1841"/>
        <v>0.59578379049108465</v>
      </c>
      <c r="AF1359" s="213">
        <f t="shared" si="1842"/>
        <v>1.073037432735821</v>
      </c>
      <c r="AG1359" s="167">
        <f t="shared" si="1887"/>
        <v>2.0829999999999999E-4</v>
      </c>
      <c r="AH1359" s="167">
        <f t="shared" si="1888"/>
        <v>1.724</v>
      </c>
      <c r="AI1359" s="167">
        <f t="shared" si="1889"/>
        <v>4</v>
      </c>
      <c r="AJ1359" s="167">
        <f t="shared" si="1890"/>
        <v>1.392796E-3</v>
      </c>
      <c r="AK1359" s="115">
        <v>312</v>
      </c>
      <c r="AL1359" s="7">
        <v>335</v>
      </c>
      <c r="AM1359" s="7">
        <v>450</v>
      </c>
      <c r="AN1359">
        <v>1</v>
      </c>
      <c r="AO1359">
        <v>1</v>
      </c>
      <c r="AP1359">
        <v>1</v>
      </c>
      <c r="AQ1359">
        <f t="shared" si="1896"/>
        <v>351</v>
      </c>
      <c r="AR1359">
        <f t="shared" si="1896"/>
        <v>377</v>
      </c>
      <c r="AS1359">
        <f t="shared" si="1885"/>
        <v>507</v>
      </c>
      <c r="AT1359">
        <f t="shared" si="1897"/>
        <v>151</v>
      </c>
      <c r="AU1359">
        <f t="shared" si="1898"/>
        <v>162</v>
      </c>
      <c r="AV1359" s="8">
        <f t="shared" si="1899"/>
        <v>218</v>
      </c>
      <c r="AW1359" s="213">
        <f t="shared" si="1844"/>
        <v>0.31755971384793341</v>
      </c>
      <c r="AX1359" s="213">
        <f t="shared" si="1845"/>
        <v>0.36537166222895567</v>
      </c>
      <c r="AY1359" s="213">
        <f t="shared" si="1846"/>
        <v>0.66061436867990964</v>
      </c>
      <c r="AZ1359" s="119">
        <f t="shared" si="1859"/>
        <v>0.6</v>
      </c>
      <c r="BA1359" s="1">
        <v>6</v>
      </c>
      <c r="BB1359">
        <v>6.7</v>
      </c>
      <c r="BC1359">
        <v>9</v>
      </c>
      <c r="BE1359" s="115">
        <v>1146</v>
      </c>
      <c r="BG1359" s="123">
        <f t="shared" si="1833"/>
        <v>0.68</v>
      </c>
      <c r="BO1359">
        <f t="shared" si="1882"/>
        <v>1</v>
      </c>
      <c r="BP1359">
        <f t="shared" si="1882"/>
        <v>1</v>
      </c>
      <c r="BQ1359">
        <f t="shared" si="1882"/>
        <v>1</v>
      </c>
      <c r="BR1359">
        <f t="shared" si="1834"/>
        <v>351</v>
      </c>
      <c r="BS1359">
        <f t="shared" si="1847"/>
        <v>377</v>
      </c>
      <c r="BT1359">
        <f t="shared" si="1848"/>
        <v>507</v>
      </c>
      <c r="BV1359">
        <f t="shared" si="1903"/>
        <v>0</v>
      </c>
      <c r="BW1359">
        <f t="shared" si="1904"/>
        <v>0</v>
      </c>
      <c r="BX1359">
        <f t="shared" si="1905"/>
        <v>0</v>
      </c>
      <c r="BY1359">
        <f t="shared" si="1906"/>
        <v>1</v>
      </c>
    </row>
    <row r="1360" spans="1:77" x14ac:dyDescent="0.25">
      <c r="A1360" t="str">
        <f t="shared" si="1838"/>
        <v>52811</v>
      </c>
      <c r="D1360">
        <v>5</v>
      </c>
      <c r="E1360">
        <v>28</v>
      </c>
      <c r="F1360">
        <v>40.5</v>
      </c>
      <c r="G1360">
        <v>11</v>
      </c>
      <c r="H1360">
        <v>13</v>
      </c>
      <c r="I1360">
        <v>0</v>
      </c>
      <c r="J1360">
        <v>26</v>
      </c>
      <c r="K1360">
        <v>30</v>
      </c>
      <c r="L1360">
        <v>43</v>
      </c>
      <c r="M1360" s="115">
        <f t="shared" si="1901"/>
        <v>740.5200000000001</v>
      </c>
      <c r="N1360" s="7">
        <v>2136</v>
      </c>
      <c r="O1360" s="7">
        <v>2301</v>
      </c>
      <c r="P1360" s="7">
        <v>2825</v>
      </c>
      <c r="Q1360" s="121" t="s">
        <v>392</v>
      </c>
      <c r="R1360">
        <v>1</v>
      </c>
      <c r="S1360">
        <v>1</v>
      </c>
      <c r="T1360">
        <v>1</v>
      </c>
      <c r="U1360" t="e">
        <f t="shared" si="1908"/>
        <v>#VALUE!</v>
      </c>
      <c r="V1360">
        <f t="shared" si="1909"/>
        <v>1176</v>
      </c>
      <c r="W1360">
        <f t="shared" si="1910"/>
        <v>1266</v>
      </c>
      <c r="X1360">
        <f t="shared" si="1911"/>
        <v>1555</v>
      </c>
      <c r="Y1360" t="e">
        <f t="shared" si="1912"/>
        <v>#VALUE!</v>
      </c>
      <c r="Z1360">
        <f t="shared" si="1913"/>
        <v>202</v>
      </c>
      <c r="AA1360">
        <f t="shared" si="1914"/>
        <v>218</v>
      </c>
      <c r="AB1360" s="8">
        <f t="shared" si="1915"/>
        <v>267</v>
      </c>
      <c r="AC1360" s="213" t="e">
        <f t="shared" si="1839"/>
        <v>#VALUE!</v>
      </c>
      <c r="AD1360" s="213">
        <f t="shared" si="1840"/>
        <v>0.25075000976951772</v>
      </c>
      <c r="AE1360" s="213">
        <f t="shared" si="1841"/>
        <v>0.29155369091636196</v>
      </c>
      <c r="AF1360" s="213">
        <f t="shared" si="1842"/>
        <v>0.43545599050094091</v>
      </c>
      <c r="AG1360" s="167">
        <f t="shared" si="1887"/>
        <v>3.969E-4</v>
      </c>
      <c r="AH1360" s="167">
        <f t="shared" si="1888"/>
        <v>1.7345999999999999</v>
      </c>
      <c r="AI1360" s="167">
        <f t="shared" si="1889"/>
        <v>4</v>
      </c>
      <c r="AJ1360" s="167">
        <f t="shared" si="1890"/>
        <v>5.7428799999999995E-4</v>
      </c>
      <c r="AK1360" s="115">
        <v>358</v>
      </c>
      <c r="AL1360" s="7">
        <v>385</v>
      </c>
      <c r="AM1360" s="7">
        <v>473</v>
      </c>
      <c r="AN1360">
        <v>1</v>
      </c>
      <c r="AO1360">
        <v>1</v>
      </c>
      <c r="AP1360">
        <v>1</v>
      </c>
      <c r="AQ1360">
        <f t="shared" si="1896"/>
        <v>403</v>
      </c>
      <c r="AR1360">
        <f t="shared" si="1896"/>
        <v>434</v>
      </c>
      <c r="AS1360">
        <f t="shared" ref="AS1360:AS1369" si="1918">ROUND(AM1360*POWER(CF_cool,AP1360),0)</f>
        <v>533</v>
      </c>
      <c r="AT1360">
        <f t="shared" si="1897"/>
        <v>173</v>
      </c>
      <c r="AU1360">
        <f t="shared" si="1898"/>
        <v>187</v>
      </c>
      <c r="AV1360" s="8">
        <f t="shared" si="1899"/>
        <v>229</v>
      </c>
      <c r="AW1360" s="213">
        <f t="shared" si="1844"/>
        <v>0.18457058017847691</v>
      </c>
      <c r="AX1360" s="213">
        <f t="shared" si="1845"/>
        <v>0.21526677557629631</v>
      </c>
      <c r="AY1360" s="213">
        <f t="shared" si="1846"/>
        <v>0.32137385890258369</v>
      </c>
      <c r="AZ1360" s="119">
        <f t="shared" si="1859"/>
        <v>0.4</v>
      </c>
      <c r="BA1360" s="1">
        <v>7.8</v>
      </c>
      <c r="BB1360">
        <v>8.6999999999999993</v>
      </c>
      <c r="BC1360">
        <v>12.2</v>
      </c>
      <c r="BE1360" s="115">
        <v>1089</v>
      </c>
      <c r="BG1360" s="123">
        <f t="shared" si="1833"/>
        <v>0.68</v>
      </c>
      <c r="BO1360">
        <f t="shared" si="1882"/>
        <v>1</v>
      </c>
      <c r="BP1360">
        <f t="shared" si="1882"/>
        <v>1</v>
      </c>
      <c r="BQ1360">
        <f t="shared" si="1882"/>
        <v>1</v>
      </c>
      <c r="BR1360">
        <f t="shared" si="1834"/>
        <v>403</v>
      </c>
      <c r="BS1360">
        <f t="shared" si="1847"/>
        <v>434</v>
      </c>
      <c r="BT1360">
        <f t="shared" si="1848"/>
        <v>533</v>
      </c>
      <c r="BV1360">
        <f t="shared" si="1903"/>
        <v>0</v>
      </c>
      <c r="BW1360">
        <f t="shared" si="1904"/>
        <v>0</v>
      </c>
      <c r="BX1360">
        <f t="shared" si="1905"/>
        <v>0</v>
      </c>
      <c r="BY1360">
        <f t="shared" si="1906"/>
        <v>1</v>
      </c>
    </row>
    <row r="1361" spans="1:77" x14ac:dyDescent="0.25">
      <c r="A1361" t="str">
        <f t="shared" si="1838"/>
        <v>52816</v>
      </c>
      <c r="D1361">
        <v>5</v>
      </c>
      <c r="E1361">
        <v>28</v>
      </c>
      <c r="F1361">
        <v>40.5</v>
      </c>
      <c r="G1361">
        <v>16</v>
      </c>
      <c r="H1361">
        <v>18</v>
      </c>
      <c r="I1361">
        <v>0</v>
      </c>
      <c r="J1361">
        <v>26</v>
      </c>
      <c r="K1361">
        <v>30</v>
      </c>
      <c r="L1361">
        <v>44.1</v>
      </c>
      <c r="M1361" s="115">
        <f t="shared" si="1901"/>
        <v>974.44</v>
      </c>
      <c r="N1361" s="7">
        <v>2630</v>
      </c>
      <c r="O1361" s="7">
        <v>2817</v>
      </c>
      <c r="P1361" s="7">
        <v>3883</v>
      </c>
      <c r="Q1361" s="121" t="s">
        <v>392</v>
      </c>
      <c r="R1361">
        <v>1</v>
      </c>
      <c r="S1361">
        <v>1</v>
      </c>
      <c r="T1361">
        <v>1</v>
      </c>
      <c r="U1361" t="e">
        <f t="shared" si="1908"/>
        <v>#VALUE!</v>
      </c>
      <c r="V1361">
        <f t="shared" si="1909"/>
        <v>1447</v>
      </c>
      <c r="W1361">
        <f t="shared" si="1910"/>
        <v>1550</v>
      </c>
      <c r="X1361">
        <f t="shared" si="1911"/>
        <v>2137</v>
      </c>
      <c r="Y1361" t="e">
        <f t="shared" si="1912"/>
        <v>#VALUE!</v>
      </c>
      <c r="Z1361">
        <f t="shared" si="1913"/>
        <v>249</v>
      </c>
      <c r="AA1361">
        <f t="shared" si="1914"/>
        <v>267</v>
      </c>
      <c r="AB1361" s="8">
        <f t="shared" si="1915"/>
        <v>368</v>
      </c>
      <c r="AC1361" s="213" t="e">
        <f t="shared" si="1839"/>
        <v>#VALUE!</v>
      </c>
      <c r="AD1361" s="213">
        <f t="shared" si="1840"/>
        <v>0.8612927638564537</v>
      </c>
      <c r="AE1361" s="213">
        <f t="shared" si="1841"/>
        <v>0.9899884773864156</v>
      </c>
      <c r="AF1361" s="213">
        <f t="shared" si="1842"/>
        <v>1.8779031032840452</v>
      </c>
      <c r="AG1361" s="167">
        <f t="shared" si="1887"/>
        <v>2.0829999999999999E-4</v>
      </c>
      <c r="AH1361" s="167">
        <f t="shared" si="1888"/>
        <v>1.724</v>
      </c>
      <c r="AI1361" s="167">
        <f t="shared" si="1889"/>
        <v>4</v>
      </c>
      <c r="AJ1361" s="167">
        <f t="shared" si="1890"/>
        <v>1.392796E-3</v>
      </c>
      <c r="AK1361" s="115">
        <v>403</v>
      </c>
      <c r="AL1361" s="7">
        <v>431</v>
      </c>
      <c r="AM1361" s="7">
        <v>595</v>
      </c>
      <c r="AN1361">
        <v>1</v>
      </c>
      <c r="AO1361">
        <v>1</v>
      </c>
      <c r="AP1361">
        <v>1</v>
      </c>
      <c r="AQ1361">
        <f t="shared" si="1896"/>
        <v>454</v>
      </c>
      <c r="AR1361">
        <f t="shared" si="1896"/>
        <v>485</v>
      </c>
      <c r="AS1361">
        <f t="shared" si="1918"/>
        <v>670</v>
      </c>
      <c r="AT1361">
        <f t="shared" si="1897"/>
        <v>195</v>
      </c>
      <c r="AU1361">
        <f t="shared" si="1898"/>
        <v>209</v>
      </c>
      <c r="AV1361" s="8">
        <f t="shared" si="1899"/>
        <v>288</v>
      </c>
      <c r="AW1361" s="213">
        <f t="shared" si="1844"/>
        <v>0.52887068120637026</v>
      </c>
      <c r="AX1361" s="213">
        <f t="shared" si="1845"/>
        <v>0.60732263236711959</v>
      </c>
      <c r="AY1361" s="213">
        <f t="shared" si="1846"/>
        <v>1.1514336596581769</v>
      </c>
      <c r="AZ1361" s="119">
        <f t="shared" si="1859"/>
        <v>0.6</v>
      </c>
      <c r="BA1361" s="1">
        <v>7</v>
      </c>
      <c r="BB1361">
        <v>7.7</v>
      </c>
      <c r="BC1361">
        <v>10.7</v>
      </c>
      <c r="BE1361" s="115">
        <v>1433</v>
      </c>
      <c r="BG1361" s="123">
        <f>IF(G1361=10,0.9,IF(G1361=11,0.68,IF(G1361=15,0.8,IF(G1361=16,0.68,IF(G1361=20,0.8,IF(G1361=21,0.8))))))</f>
        <v>0.68</v>
      </c>
      <c r="BO1361">
        <f t="shared" si="1882"/>
        <v>1</v>
      </c>
      <c r="BP1361">
        <f t="shared" si="1882"/>
        <v>1</v>
      </c>
      <c r="BQ1361">
        <f t="shared" si="1882"/>
        <v>1</v>
      </c>
      <c r="BR1361">
        <f t="shared" si="1834"/>
        <v>454</v>
      </c>
      <c r="BS1361">
        <f t="shared" si="1847"/>
        <v>485</v>
      </c>
      <c r="BT1361">
        <f t="shared" si="1848"/>
        <v>670</v>
      </c>
      <c r="BV1361">
        <f t="shared" si="1903"/>
        <v>0</v>
      </c>
      <c r="BW1361">
        <f t="shared" si="1904"/>
        <v>0</v>
      </c>
      <c r="BX1361">
        <f t="shared" si="1905"/>
        <v>0</v>
      </c>
      <c r="BY1361">
        <f t="shared" si="1906"/>
        <v>1</v>
      </c>
    </row>
    <row r="1362" spans="1:77" x14ac:dyDescent="0.25">
      <c r="A1362" t="str">
        <f t="shared" si="1838"/>
        <v>52811</v>
      </c>
      <c r="D1362">
        <v>5</v>
      </c>
      <c r="E1362">
        <v>28</v>
      </c>
      <c r="F1362">
        <v>40.5</v>
      </c>
      <c r="G1362">
        <v>11</v>
      </c>
      <c r="H1362">
        <v>13</v>
      </c>
      <c r="I1362">
        <v>0</v>
      </c>
      <c r="J1362">
        <v>26</v>
      </c>
      <c r="K1362">
        <v>30</v>
      </c>
      <c r="L1362">
        <v>44</v>
      </c>
      <c r="M1362" s="115">
        <f t="shared" si="1901"/>
        <v>888.7600000000001</v>
      </c>
      <c r="N1362" s="7">
        <v>2612</v>
      </c>
      <c r="O1362" s="7">
        <v>2822</v>
      </c>
      <c r="P1362" s="7">
        <v>3514</v>
      </c>
      <c r="Q1362" s="121" t="s">
        <v>392</v>
      </c>
      <c r="R1362">
        <v>1</v>
      </c>
      <c r="S1362">
        <v>1</v>
      </c>
      <c r="T1362">
        <v>1</v>
      </c>
      <c r="U1362" t="e">
        <f t="shared" si="1908"/>
        <v>#VALUE!</v>
      </c>
      <c r="V1362">
        <f t="shared" si="1909"/>
        <v>1437</v>
      </c>
      <c r="W1362">
        <f t="shared" si="1910"/>
        <v>1553</v>
      </c>
      <c r="X1362">
        <f t="shared" si="1911"/>
        <v>1934</v>
      </c>
      <c r="Y1362" t="e">
        <f t="shared" si="1912"/>
        <v>#VALUE!</v>
      </c>
      <c r="Z1362">
        <f t="shared" si="1913"/>
        <v>247</v>
      </c>
      <c r="AA1362">
        <f t="shared" si="1914"/>
        <v>267</v>
      </c>
      <c r="AB1362" s="8">
        <f t="shared" si="1915"/>
        <v>333</v>
      </c>
      <c r="AC1362" s="213" t="e">
        <f t="shared" si="1839"/>
        <v>#VALUE!</v>
      </c>
      <c r="AD1362" s="213">
        <f t="shared" si="1840"/>
        <v>0.37327427484161901</v>
      </c>
      <c r="AE1362" s="213">
        <f t="shared" si="1841"/>
        <v>0.43545599050094091</v>
      </c>
      <c r="AF1362" s="213">
        <f t="shared" si="1842"/>
        <v>0.6743128456177051</v>
      </c>
      <c r="AG1362" s="167">
        <f t="shared" si="1887"/>
        <v>3.969E-4</v>
      </c>
      <c r="AH1362" s="167">
        <f t="shared" si="1888"/>
        <v>1.7345999999999999</v>
      </c>
      <c r="AI1362" s="167">
        <f t="shared" si="1889"/>
        <v>4</v>
      </c>
      <c r="AJ1362" s="167">
        <f t="shared" si="1890"/>
        <v>5.7428799999999995E-4</v>
      </c>
      <c r="AK1362" s="115">
        <v>437</v>
      </c>
      <c r="AL1362" s="7">
        <v>473</v>
      </c>
      <c r="AM1362" s="7">
        <v>589</v>
      </c>
      <c r="AN1362">
        <v>1</v>
      </c>
      <c r="AO1362">
        <v>1</v>
      </c>
      <c r="AP1362">
        <v>1</v>
      </c>
      <c r="AQ1362">
        <f t="shared" si="1896"/>
        <v>492</v>
      </c>
      <c r="AR1362">
        <f t="shared" si="1896"/>
        <v>533</v>
      </c>
      <c r="AS1362">
        <f t="shared" si="1918"/>
        <v>663</v>
      </c>
      <c r="AT1362">
        <f t="shared" si="1897"/>
        <v>212</v>
      </c>
      <c r="AU1362">
        <f t="shared" si="1898"/>
        <v>229</v>
      </c>
      <c r="AV1362" s="8">
        <f t="shared" si="1899"/>
        <v>285</v>
      </c>
      <c r="AW1362" s="213">
        <f t="shared" si="1844"/>
        <v>0.27589507615076014</v>
      </c>
      <c r="AX1362" s="213">
        <f t="shared" si="1845"/>
        <v>0.32137385890258369</v>
      </c>
      <c r="AY1362" s="213">
        <f t="shared" si="1846"/>
        <v>0.49547857902419973</v>
      </c>
      <c r="AZ1362" s="119">
        <f t="shared" si="1859"/>
        <v>0.4</v>
      </c>
      <c r="BA1362" s="1">
        <v>8.9</v>
      </c>
      <c r="BB1362">
        <v>9.9</v>
      </c>
      <c r="BC1362">
        <v>14.8</v>
      </c>
      <c r="BE1362" s="115">
        <v>1307</v>
      </c>
      <c r="BG1362" s="123">
        <f t="shared" si="1833"/>
        <v>0.68</v>
      </c>
      <c r="BO1362">
        <f t="shared" si="1882"/>
        <v>1</v>
      </c>
      <c r="BP1362">
        <f t="shared" si="1882"/>
        <v>1</v>
      </c>
      <c r="BQ1362">
        <f t="shared" si="1882"/>
        <v>1</v>
      </c>
      <c r="BR1362">
        <f t="shared" si="1834"/>
        <v>492</v>
      </c>
      <c r="BS1362">
        <f t="shared" si="1847"/>
        <v>533</v>
      </c>
      <c r="BT1362">
        <f t="shared" si="1848"/>
        <v>663</v>
      </c>
      <c r="BV1362">
        <f t="shared" si="1903"/>
        <v>0</v>
      </c>
      <c r="BW1362">
        <f t="shared" si="1904"/>
        <v>0</v>
      </c>
      <c r="BX1362">
        <f t="shared" si="1905"/>
        <v>0</v>
      </c>
      <c r="BY1362">
        <f t="shared" si="1906"/>
        <v>1</v>
      </c>
    </row>
    <row r="1363" spans="1:77" x14ac:dyDescent="0.25">
      <c r="A1363" t="str">
        <f t="shared" si="1838"/>
        <v>52816</v>
      </c>
      <c r="D1363">
        <v>5</v>
      </c>
      <c r="E1363">
        <v>28</v>
      </c>
      <c r="F1363">
        <v>40.5</v>
      </c>
      <c r="G1363">
        <v>16</v>
      </c>
      <c r="H1363">
        <v>18</v>
      </c>
      <c r="I1363">
        <v>0</v>
      </c>
      <c r="J1363">
        <v>26</v>
      </c>
      <c r="K1363">
        <v>30</v>
      </c>
      <c r="L1363">
        <v>44.8</v>
      </c>
      <c r="M1363" s="115">
        <f t="shared" si="1901"/>
        <v>1169.6000000000001</v>
      </c>
      <c r="N1363" s="7">
        <v>3242</v>
      </c>
      <c r="O1363" s="7">
        <v>3472</v>
      </c>
      <c r="P1363" s="7">
        <v>4830</v>
      </c>
      <c r="Q1363" s="121" t="s">
        <v>392</v>
      </c>
      <c r="R1363">
        <v>1</v>
      </c>
      <c r="S1363">
        <v>1</v>
      </c>
      <c r="T1363">
        <v>1</v>
      </c>
      <c r="U1363" t="e">
        <f t="shared" si="1908"/>
        <v>#VALUE!</v>
      </c>
      <c r="V1363">
        <f t="shared" si="1909"/>
        <v>1784</v>
      </c>
      <c r="W1363">
        <f t="shared" si="1910"/>
        <v>1911</v>
      </c>
      <c r="X1363">
        <f t="shared" si="1911"/>
        <v>2658</v>
      </c>
      <c r="Y1363" t="e">
        <f t="shared" si="1912"/>
        <v>#VALUE!</v>
      </c>
      <c r="Z1363">
        <f t="shared" si="1913"/>
        <v>307</v>
      </c>
      <c r="AA1363">
        <f t="shared" si="1914"/>
        <v>329</v>
      </c>
      <c r="AB1363" s="8">
        <f t="shared" si="1915"/>
        <v>457</v>
      </c>
      <c r="AC1363" s="213" t="e">
        <f t="shared" si="1839"/>
        <v>#VALUE!</v>
      </c>
      <c r="AD1363" s="213">
        <f t="shared" si="1840"/>
        <v>1.3079870935380333</v>
      </c>
      <c r="AE1363" s="213">
        <f t="shared" si="1841"/>
        <v>1.5016998330660156</v>
      </c>
      <c r="AF1363" s="213">
        <f t="shared" si="1842"/>
        <v>2.8934406535571959</v>
      </c>
      <c r="AG1363" s="167">
        <f t="shared" si="1887"/>
        <v>2.0829999999999999E-4</v>
      </c>
      <c r="AH1363" s="167">
        <f t="shared" si="1888"/>
        <v>1.724</v>
      </c>
      <c r="AI1363" s="167">
        <f t="shared" si="1889"/>
        <v>4</v>
      </c>
      <c r="AJ1363" s="167">
        <f t="shared" si="1890"/>
        <v>1.392796E-3</v>
      </c>
      <c r="AK1363" s="115">
        <v>496</v>
      </c>
      <c r="AL1363" s="7">
        <v>532</v>
      </c>
      <c r="AM1363" s="7">
        <v>740</v>
      </c>
      <c r="AN1363">
        <v>1</v>
      </c>
      <c r="AO1363">
        <v>1</v>
      </c>
      <c r="AP1363">
        <v>1</v>
      </c>
      <c r="AQ1363">
        <f t="shared" si="1896"/>
        <v>559</v>
      </c>
      <c r="AR1363">
        <f t="shared" si="1896"/>
        <v>599</v>
      </c>
      <c r="AS1363">
        <f t="shared" si="1918"/>
        <v>833</v>
      </c>
      <c r="AT1363">
        <f t="shared" si="1897"/>
        <v>240</v>
      </c>
      <c r="AU1363">
        <f t="shared" si="1898"/>
        <v>258</v>
      </c>
      <c r="AV1363" s="8">
        <f t="shared" si="1899"/>
        <v>358</v>
      </c>
      <c r="AW1363" s="213">
        <f t="shared" si="1844"/>
        <v>0.80029832298949255</v>
      </c>
      <c r="AX1363" s="213">
        <f t="shared" si="1845"/>
        <v>0.92452289494323914</v>
      </c>
      <c r="AY1363" s="213">
        <f t="shared" si="1846"/>
        <v>1.777442546386675</v>
      </c>
      <c r="AZ1363" s="119">
        <f t="shared" si="1859"/>
        <v>0.6</v>
      </c>
      <c r="BA1363" s="1">
        <v>8.6999999999999993</v>
      </c>
      <c r="BB1363">
        <v>9.8000000000000007</v>
      </c>
      <c r="BC1363">
        <v>14.3</v>
      </c>
      <c r="BE1363" s="115">
        <v>1720</v>
      </c>
      <c r="BG1363" s="123">
        <f t="shared" si="1833"/>
        <v>0.68</v>
      </c>
      <c r="BO1363">
        <f t="shared" si="1882"/>
        <v>1</v>
      </c>
      <c r="BP1363">
        <f t="shared" si="1882"/>
        <v>1</v>
      </c>
      <c r="BQ1363">
        <f t="shared" si="1882"/>
        <v>1</v>
      </c>
      <c r="BR1363">
        <f t="shared" si="1834"/>
        <v>559</v>
      </c>
      <c r="BS1363">
        <f t="shared" si="1847"/>
        <v>599</v>
      </c>
      <c r="BT1363">
        <f t="shared" si="1848"/>
        <v>833</v>
      </c>
      <c r="BV1363">
        <f t="shared" si="1903"/>
        <v>0</v>
      </c>
      <c r="BW1363">
        <f t="shared" si="1904"/>
        <v>0</v>
      </c>
      <c r="BX1363">
        <f t="shared" si="1905"/>
        <v>0</v>
      </c>
      <c r="BY1363">
        <f t="shared" si="1906"/>
        <v>1</v>
      </c>
    </row>
    <row r="1364" spans="1:77" x14ac:dyDescent="0.25">
      <c r="A1364" t="str">
        <f t="shared" si="1838"/>
        <v>52811</v>
      </c>
      <c r="D1364">
        <v>5</v>
      </c>
      <c r="E1364">
        <v>28</v>
      </c>
      <c r="F1364">
        <v>40.5</v>
      </c>
      <c r="G1364">
        <v>11</v>
      </c>
      <c r="H1364">
        <v>13</v>
      </c>
      <c r="I1364">
        <v>0</v>
      </c>
      <c r="J1364">
        <v>26</v>
      </c>
      <c r="K1364">
        <v>30</v>
      </c>
      <c r="L1364">
        <v>44.8</v>
      </c>
      <c r="M1364" s="115">
        <f t="shared" si="1901"/>
        <v>1037</v>
      </c>
      <c r="N1364" s="7">
        <v>3077</v>
      </c>
      <c r="O1364" s="7">
        <v>3333</v>
      </c>
      <c r="P1364" s="7">
        <v>4203</v>
      </c>
      <c r="Q1364" s="121" t="s">
        <v>392</v>
      </c>
      <c r="R1364">
        <v>1</v>
      </c>
      <c r="S1364">
        <v>1</v>
      </c>
      <c r="T1364">
        <v>1</v>
      </c>
      <c r="U1364" t="e">
        <f t="shared" si="1908"/>
        <v>#VALUE!</v>
      </c>
      <c r="V1364">
        <f t="shared" si="1909"/>
        <v>1693</v>
      </c>
      <c r="W1364">
        <f t="shared" si="1910"/>
        <v>1834</v>
      </c>
      <c r="X1364">
        <f t="shared" si="1911"/>
        <v>2313</v>
      </c>
      <c r="Y1364" t="e">
        <f t="shared" si="1912"/>
        <v>#VALUE!</v>
      </c>
      <c r="Z1364">
        <f t="shared" si="1913"/>
        <v>291</v>
      </c>
      <c r="AA1364">
        <f t="shared" si="1914"/>
        <v>315</v>
      </c>
      <c r="AB1364" s="8">
        <f t="shared" si="1915"/>
        <v>398</v>
      </c>
      <c r="AC1364" s="213" t="e">
        <f t="shared" si="1839"/>
        <v>#VALUE!</v>
      </c>
      <c r="AD1364" s="213">
        <f t="shared" si="1840"/>
        <v>0.5163400174313707</v>
      </c>
      <c r="AE1364" s="213">
        <f t="shared" si="1841"/>
        <v>0.60405214930214957</v>
      </c>
      <c r="AF1364" s="213">
        <f t="shared" si="1842"/>
        <v>0.95993389340297375</v>
      </c>
      <c r="AG1364" s="167">
        <f t="shared" si="1887"/>
        <v>3.969E-4</v>
      </c>
      <c r="AH1364" s="167">
        <f t="shared" si="1888"/>
        <v>1.7345999999999999</v>
      </c>
      <c r="AI1364" s="167">
        <f t="shared" si="1889"/>
        <v>4</v>
      </c>
      <c r="AJ1364" s="167">
        <f t="shared" si="1890"/>
        <v>5.7428799999999995E-4</v>
      </c>
      <c r="AK1364" s="115">
        <v>515</v>
      </c>
      <c r="AL1364" s="7">
        <v>558</v>
      </c>
      <c r="AM1364" s="7">
        <v>704</v>
      </c>
      <c r="AN1364">
        <v>1</v>
      </c>
      <c r="AO1364">
        <v>1</v>
      </c>
      <c r="AP1364">
        <v>1</v>
      </c>
      <c r="AQ1364">
        <f t="shared" si="1896"/>
        <v>580</v>
      </c>
      <c r="AR1364">
        <f t="shared" si="1896"/>
        <v>628</v>
      </c>
      <c r="AS1364">
        <f t="shared" si="1918"/>
        <v>793</v>
      </c>
      <c r="AT1364">
        <f t="shared" si="1897"/>
        <v>249</v>
      </c>
      <c r="AU1364">
        <f t="shared" si="1898"/>
        <v>270</v>
      </c>
      <c r="AV1364" s="8">
        <f t="shared" si="1899"/>
        <v>341</v>
      </c>
      <c r="AW1364" s="213">
        <f t="shared" si="1844"/>
        <v>0.37927867777429847</v>
      </c>
      <c r="AX1364" s="213">
        <f t="shared" si="1845"/>
        <v>0.44519281775099789</v>
      </c>
      <c r="AY1364" s="213">
        <f t="shared" si="1846"/>
        <v>0.70677063877437918</v>
      </c>
      <c r="AZ1364" s="119">
        <f t="shared" si="1859"/>
        <v>0.4</v>
      </c>
      <c r="BA1364" s="1">
        <v>10.1</v>
      </c>
      <c r="BB1364">
        <v>11.2</v>
      </c>
      <c r="BC1364">
        <v>17.5</v>
      </c>
      <c r="BE1364" s="115">
        <v>1525</v>
      </c>
      <c r="BG1364" s="123">
        <f t="shared" si="1833"/>
        <v>0.68</v>
      </c>
      <c r="BO1364">
        <f t="shared" si="1882"/>
        <v>1</v>
      </c>
      <c r="BP1364">
        <f t="shared" si="1882"/>
        <v>1</v>
      </c>
      <c r="BQ1364">
        <f t="shared" si="1882"/>
        <v>1</v>
      </c>
      <c r="BR1364">
        <f t="shared" si="1834"/>
        <v>580</v>
      </c>
      <c r="BS1364">
        <f t="shared" si="1847"/>
        <v>628</v>
      </c>
      <c r="BT1364">
        <f t="shared" si="1848"/>
        <v>793</v>
      </c>
      <c r="BV1364">
        <f t="shared" si="1903"/>
        <v>0</v>
      </c>
      <c r="BW1364">
        <f t="shared" si="1904"/>
        <v>0</v>
      </c>
      <c r="BX1364">
        <f t="shared" si="1905"/>
        <v>0</v>
      </c>
      <c r="BY1364">
        <f t="shared" si="1906"/>
        <v>1</v>
      </c>
    </row>
    <row r="1365" spans="1:77" x14ac:dyDescent="0.25">
      <c r="A1365" t="str">
        <f t="shared" si="1838"/>
        <v>52816</v>
      </c>
      <c r="D1365">
        <v>5</v>
      </c>
      <c r="E1365">
        <v>28</v>
      </c>
      <c r="F1365">
        <v>40.5</v>
      </c>
      <c r="G1365">
        <v>16</v>
      </c>
      <c r="H1365">
        <v>18</v>
      </c>
      <c r="I1365">
        <v>0</v>
      </c>
      <c r="J1365">
        <v>26</v>
      </c>
      <c r="K1365">
        <v>30</v>
      </c>
      <c r="L1365">
        <v>45.4</v>
      </c>
      <c r="M1365" s="115">
        <f t="shared" si="1901"/>
        <v>1364.0800000000002</v>
      </c>
      <c r="N1365" s="7">
        <v>3844</v>
      </c>
      <c r="O1365" s="7">
        <v>4117</v>
      </c>
      <c r="P1365" s="7">
        <v>5777</v>
      </c>
      <c r="Q1365" s="121" t="s">
        <v>392</v>
      </c>
      <c r="R1365">
        <v>1</v>
      </c>
      <c r="S1365">
        <v>1</v>
      </c>
      <c r="T1365">
        <v>1</v>
      </c>
      <c r="U1365" t="e">
        <f t="shared" si="1908"/>
        <v>#VALUE!</v>
      </c>
      <c r="V1365">
        <f t="shared" si="1909"/>
        <v>2116</v>
      </c>
      <c r="W1365">
        <f t="shared" si="1910"/>
        <v>2266</v>
      </c>
      <c r="X1365">
        <f t="shared" si="1911"/>
        <v>3179</v>
      </c>
      <c r="Y1365" t="e">
        <f t="shared" si="1912"/>
        <v>#VALUE!</v>
      </c>
      <c r="Z1365">
        <f t="shared" si="1913"/>
        <v>364</v>
      </c>
      <c r="AA1365">
        <f t="shared" si="1914"/>
        <v>390</v>
      </c>
      <c r="AB1365" s="8">
        <f t="shared" si="1915"/>
        <v>547</v>
      </c>
      <c r="AC1365" s="213" t="e">
        <f t="shared" si="1839"/>
        <v>#VALUE!</v>
      </c>
      <c r="AD1365" s="213">
        <f t="shared" si="1840"/>
        <v>1.8373880265486573</v>
      </c>
      <c r="AE1365" s="213">
        <f t="shared" si="1841"/>
        <v>2.1086207615523613</v>
      </c>
      <c r="AF1365" s="213">
        <f t="shared" si="1842"/>
        <v>4.1423418022357268</v>
      </c>
      <c r="AG1365" s="167">
        <f t="shared" si="1887"/>
        <v>2.0829999999999999E-4</v>
      </c>
      <c r="AH1365" s="167">
        <f t="shared" si="1888"/>
        <v>1.724</v>
      </c>
      <c r="AI1365" s="167">
        <f t="shared" si="1889"/>
        <v>4</v>
      </c>
      <c r="AJ1365" s="167">
        <f t="shared" si="1890"/>
        <v>1.392796E-3</v>
      </c>
      <c r="AK1365" s="115">
        <v>589</v>
      </c>
      <c r="AL1365" s="7">
        <v>630</v>
      </c>
      <c r="AM1365" s="7">
        <v>885</v>
      </c>
      <c r="AN1365">
        <v>1</v>
      </c>
      <c r="AO1365">
        <v>1</v>
      </c>
      <c r="AP1365">
        <v>1</v>
      </c>
      <c r="AQ1365">
        <f t="shared" si="1896"/>
        <v>663</v>
      </c>
      <c r="AR1365">
        <f t="shared" si="1896"/>
        <v>709</v>
      </c>
      <c r="AS1365">
        <f t="shared" si="1918"/>
        <v>997</v>
      </c>
      <c r="AT1365">
        <f t="shared" si="1897"/>
        <v>285</v>
      </c>
      <c r="AU1365">
        <f t="shared" si="1898"/>
        <v>305</v>
      </c>
      <c r="AV1365" s="8">
        <f t="shared" si="1899"/>
        <v>429</v>
      </c>
      <c r="AW1365" s="213">
        <f t="shared" si="1844"/>
        <v>1.1276250921415922</v>
      </c>
      <c r="AX1365" s="213">
        <f t="shared" si="1845"/>
        <v>1.291038823404165</v>
      </c>
      <c r="AY1365" s="213">
        <f t="shared" si="1846"/>
        <v>2.5504086676618694</v>
      </c>
      <c r="AZ1365" s="119">
        <f t="shared" si="1859"/>
        <v>0.6</v>
      </c>
      <c r="BA1365" s="1">
        <v>9.6</v>
      </c>
      <c r="BB1365">
        <v>10.5</v>
      </c>
      <c r="BC1365">
        <v>14.4</v>
      </c>
      <c r="BE1365" s="115">
        <v>2006</v>
      </c>
      <c r="BG1365" s="123">
        <f t="shared" si="1833"/>
        <v>0.68</v>
      </c>
      <c r="BO1365">
        <f t="shared" si="1882"/>
        <v>1</v>
      </c>
      <c r="BP1365">
        <f t="shared" si="1882"/>
        <v>1</v>
      </c>
      <c r="BQ1365">
        <f t="shared" si="1882"/>
        <v>1</v>
      </c>
      <c r="BR1365">
        <f t="shared" si="1834"/>
        <v>663</v>
      </c>
      <c r="BS1365">
        <f t="shared" si="1847"/>
        <v>709</v>
      </c>
      <c r="BT1365">
        <f t="shared" si="1848"/>
        <v>997</v>
      </c>
      <c r="BV1365">
        <f t="shared" si="1903"/>
        <v>0</v>
      </c>
      <c r="BW1365">
        <f t="shared" si="1904"/>
        <v>0</v>
      </c>
      <c r="BX1365">
        <f t="shared" si="1905"/>
        <v>0</v>
      </c>
      <c r="BY1365">
        <f t="shared" si="1906"/>
        <v>1</v>
      </c>
    </row>
    <row r="1366" spans="1:77" x14ac:dyDescent="0.25">
      <c r="A1366" t="str">
        <f t="shared" si="1838"/>
        <v>52811</v>
      </c>
      <c r="D1366">
        <v>5</v>
      </c>
      <c r="E1366">
        <v>28</v>
      </c>
      <c r="F1366">
        <v>40.5</v>
      </c>
      <c r="G1366">
        <v>11</v>
      </c>
      <c r="H1366">
        <v>13</v>
      </c>
      <c r="I1366">
        <v>0</v>
      </c>
      <c r="J1366">
        <v>26</v>
      </c>
      <c r="K1366">
        <v>30</v>
      </c>
      <c r="L1366">
        <v>46</v>
      </c>
      <c r="M1366" s="115">
        <f t="shared" si="1901"/>
        <v>1332.8000000000002</v>
      </c>
      <c r="N1366" s="7">
        <v>4031</v>
      </c>
      <c r="O1366" s="7">
        <v>4376</v>
      </c>
      <c r="P1366" s="7">
        <v>5581</v>
      </c>
      <c r="Q1366" s="121" t="s">
        <v>392</v>
      </c>
      <c r="R1366">
        <v>1</v>
      </c>
      <c r="S1366">
        <v>1</v>
      </c>
      <c r="T1366">
        <v>1</v>
      </c>
      <c r="U1366" t="e">
        <f t="shared" si="1908"/>
        <v>#VALUE!</v>
      </c>
      <c r="V1366">
        <f t="shared" si="1909"/>
        <v>2218</v>
      </c>
      <c r="W1366">
        <f t="shared" si="1910"/>
        <v>2408</v>
      </c>
      <c r="X1366">
        <f t="shared" si="1911"/>
        <v>3071</v>
      </c>
      <c r="Y1366" t="e">
        <f t="shared" si="1912"/>
        <v>#VALUE!</v>
      </c>
      <c r="Z1366">
        <f t="shared" si="1913"/>
        <v>382</v>
      </c>
      <c r="AA1366">
        <f t="shared" si="1914"/>
        <v>414</v>
      </c>
      <c r="AB1366" s="8">
        <f t="shared" si="1915"/>
        <v>528</v>
      </c>
      <c r="AC1366" s="213" t="e">
        <f t="shared" si="1839"/>
        <v>#VALUE!</v>
      </c>
      <c r="AD1366" s="213">
        <f t="shared" si="1840"/>
        <v>0.88499490031121519</v>
      </c>
      <c r="AE1366" s="213">
        <f t="shared" si="1841"/>
        <v>1.0378953651112099</v>
      </c>
      <c r="AF1366" s="213">
        <f t="shared" si="1842"/>
        <v>1.6807369903545626</v>
      </c>
      <c r="AG1366" s="167">
        <f t="shared" si="1887"/>
        <v>3.969E-4</v>
      </c>
      <c r="AH1366" s="167">
        <f t="shared" si="1888"/>
        <v>1.7345999999999999</v>
      </c>
      <c r="AI1366" s="167">
        <f t="shared" si="1889"/>
        <v>4</v>
      </c>
      <c r="AJ1366" s="167">
        <f t="shared" si="1890"/>
        <v>5.7428799999999995E-4</v>
      </c>
      <c r="AK1366" s="115">
        <v>675</v>
      </c>
      <c r="AL1366" s="7">
        <v>733</v>
      </c>
      <c r="AM1366" s="7">
        <v>935</v>
      </c>
      <c r="AN1366">
        <v>1</v>
      </c>
      <c r="AO1366">
        <v>1</v>
      </c>
      <c r="AP1366">
        <v>1</v>
      </c>
      <c r="AQ1366">
        <f t="shared" si="1896"/>
        <v>760</v>
      </c>
      <c r="AR1366">
        <f t="shared" si="1896"/>
        <v>825</v>
      </c>
      <c r="AS1366">
        <f t="shared" si="1918"/>
        <v>1053</v>
      </c>
      <c r="AT1366">
        <f t="shared" si="1897"/>
        <v>327</v>
      </c>
      <c r="AU1366">
        <f t="shared" si="1898"/>
        <v>355</v>
      </c>
      <c r="AV1366" s="8">
        <f t="shared" si="1899"/>
        <v>453</v>
      </c>
      <c r="AW1366" s="213">
        <f t="shared" si="1844"/>
        <v>0.65046648297902532</v>
      </c>
      <c r="AX1366" s="213">
        <f t="shared" si="1845"/>
        <v>0.76539339839630083</v>
      </c>
      <c r="AY1366" s="213">
        <f t="shared" si="1846"/>
        <v>1.2405800489679177</v>
      </c>
      <c r="AZ1366" s="119">
        <f t="shared" si="1859"/>
        <v>0.4</v>
      </c>
      <c r="BA1366" s="1">
        <v>12.2</v>
      </c>
      <c r="BB1366">
        <v>13.7</v>
      </c>
      <c r="BC1366">
        <v>22</v>
      </c>
      <c r="BE1366" s="115">
        <v>1960</v>
      </c>
      <c r="BG1366" s="123">
        <f t="shared" si="1833"/>
        <v>0.68</v>
      </c>
      <c r="BO1366">
        <f t="shared" si="1882"/>
        <v>1</v>
      </c>
      <c r="BP1366">
        <f t="shared" si="1882"/>
        <v>1</v>
      </c>
      <c r="BQ1366">
        <f t="shared" si="1882"/>
        <v>1</v>
      </c>
      <c r="BR1366">
        <f t="shared" si="1834"/>
        <v>760</v>
      </c>
      <c r="BS1366">
        <f t="shared" si="1847"/>
        <v>825</v>
      </c>
      <c r="BT1366">
        <f t="shared" si="1848"/>
        <v>1053</v>
      </c>
      <c r="BV1366">
        <f t="shared" si="1903"/>
        <v>0</v>
      </c>
      <c r="BW1366">
        <f t="shared" si="1904"/>
        <v>0</v>
      </c>
      <c r="BX1366">
        <f t="shared" si="1905"/>
        <v>0</v>
      </c>
      <c r="BY1366">
        <f t="shared" si="1906"/>
        <v>1</v>
      </c>
    </row>
    <row r="1367" spans="1:77" x14ac:dyDescent="0.25">
      <c r="A1367" t="str">
        <f t="shared" si="1838"/>
        <v>52816</v>
      </c>
      <c r="D1367">
        <v>5</v>
      </c>
      <c r="E1367">
        <v>28</v>
      </c>
      <c r="F1367">
        <v>40.5</v>
      </c>
      <c r="G1367">
        <v>16</v>
      </c>
      <c r="H1367">
        <v>18</v>
      </c>
      <c r="I1367">
        <v>0</v>
      </c>
      <c r="J1367">
        <v>26</v>
      </c>
      <c r="K1367">
        <v>30</v>
      </c>
      <c r="L1367">
        <v>46.4</v>
      </c>
      <c r="M1367" s="115">
        <f t="shared" si="1901"/>
        <v>1753.72</v>
      </c>
      <c r="N1367" s="7">
        <v>4843</v>
      </c>
      <c r="O1367" s="7">
        <v>5171</v>
      </c>
      <c r="P1367" s="7">
        <v>7371</v>
      </c>
      <c r="Q1367" s="121" t="s">
        <v>392</v>
      </c>
      <c r="R1367">
        <v>1</v>
      </c>
      <c r="S1367">
        <v>1</v>
      </c>
      <c r="T1367">
        <v>1</v>
      </c>
      <c r="U1367" t="e">
        <f t="shared" si="1908"/>
        <v>#VALUE!</v>
      </c>
      <c r="V1367">
        <f t="shared" si="1909"/>
        <v>2665</v>
      </c>
      <c r="W1367">
        <f t="shared" si="1910"/>
        <v>2846</v>
      </c>
      <c r="X1367">
        <f t="shared" si="1911"/>
        <v>4057</v>
      </c>
      <c r="Y1367" t="e">
        <f t="shared" si="1912"/>
        <v>#VALUE!</v>
      </c>
      <c r="Z1367">
        <f t="shared" si="1913"/>
        <v>458</v>
      </c>
      <c r="AA1367">
        <f t="shared" si="1914"/>
        <v>490</v>
      </c>
      <c r="AB1367" s="8">
        <f t="shared" si="1915"/>
        <v>698</v>
      </c>
      <c r="AC1367" s="213" t="e">
        <f t="shared" si="1839"/>
        <v>#VALUE!</v>
      </c>
      <c r="AD1367" s="213">
        <f t="shared" si="1840"/>
        <v>2.9060913560768613</v>
      </c>
      <c r="AE1367" s="213">
        <f t="shared" si="1841"/>
        <v>3.3254616861532775</v>
      </c>
      <c r="AF1367" s="213">
        <f t="shared" si="1842"/>
        <v>6.7388238639134288</v>
      </c>
      <c r="AG1367" s="167">
        <f t="shared" si="1887"/>
        <v>2.0829999999999999E-4</v>
      </c>
      <c r="AH1367" s="167">
        <f t="shared" si="1888"/>
        <v>1.724</v>
      </c>
      <c r="AI1367" s="167">
        <f t="shared" si="1889"/>
        <v>4</v>
      </c>
      <c r="AJ1367" s="167">
        <f t="shared" si="1890"/>
        <v>1.392796E-3</v>
      </c>
      <c r="AK1367" s="115">
        <v>686</v>
      </c>
      <c r="AL1367" s="7">
        <v>733</v>
      </c>
      <c r="AM1367" s="7">
        <v>1045</v>
      </c>
      <c r="AN1367">
        <v>1</v>
      </c>
      <c r="AO1367">
        <v>1</v>
      </c>
      <c r="AP1367">
        <v>1</v>
      </c>
      <c r="AQ1367">
        <f t="shared" si="1896"/>
        <v>773</v>
      </c>
      <c r="AR1367">
        <f t="shared" si="1896"/>
        <v>825</v>
      </c>
      <c r="AS1367">
        <f t="shared" si="1918"/>
        <v>1177</v>
      </c>
      <c r="AT1367">
        <f t="shared" si="1897"/>
        <v>332</v>
      </c>
      <c r="AU1367">
        <f t="shared" si="1898"/>
        <v>355</v>
      </c>
      <c r="AV1367" s="8">
        <f t="shared" si="1899"/>
        <v>506</v>
      </c>
      <c r="AW1367" s="213">
        <f t="shared" si="1844"/>
        <v>1.5291494659677465</v>
      </c>
      <c r="AX1367" s="213">
        <f t="shared" si="1845"/>
        <v>1.7478420292223598</v>
      </c>
      <c r="AY1367" s="213">
        <f t="shared" si="1846"/>
        <v>3.5457261897705874</v>
      </c>
      <c r="AZ1367" s="119">
        <f t="shared" si="1859"/>
        <v>0.6</v>
      </c>
      <c r="BA1367" s="1">
        <v>11.5</v>
      </c>
      <c r="BB1367">
        <v>12.8</v>
      </c>
      <c r="BC1367">
        <v>19.600000000000001</v>
      </c>
      <c r="BE1367" s="115">
        <v>2579</v>
      </c>
      <c r="BG1367" s="123">
        <f t="shared" si="1833"/>
        <v>0.68</v>
      </c>
      <c r="BO1367">
        <f t="shared" si="1882"/>
        <v>1</v>
      </c>
      <c r="BP1367">
        <f t="shared" si="1882"/>
        <v>1</v>
      </c>
      <c r="BQ1367">
        <f t="shared" si="1882"/>
        <v>1</v>
      </c>
      <c r="BR1367">
        <f t="shared" si="1834"/>
        <v>773</v>
      </c>
      <c r="BS1367">
        <f t="shared" si="1847"/>
        <v>825</v>
      </c>
      <c r="BT1367">
        <f t="shared" si="1848"/>
        <v>1177</v>
      </c>
      <c r="BV1367">
        <f t="shared" si="1903"/>
        <v>0</v>
      </c>
      <c r="BW1367">
        <f t="shared" si="1904"/>
        <v>0</v>
      </c>
      <c r="BX1367">
        <f t="shared" si="1905"/>
        <v>0</v>
      </c>
      <c r="BY1367">
        <f t="shared" si="1906"/>
        <v>1</v>
      </c>
    </row>
    <row r="1368" spans="1:77" x14ac:dyDescent="0.25">
      <c r="A1368" t="str">
        <f t="shared" si="1838"/>
        <v>52811</v>
      </c>
      <c r="D1368">
        <v>5</v>
      </c>
      <c r="E1368">
        <v>28</v>
      </c>
      <c r="F1368">
        <v>40.5</v>
      </c>
      <c r="G1368">
        <v>11</v>
      </c>
      <c r="H1368">
        <v>13</v>
      </c>
      <c r="I1368">
        <v>0</v>
      </c>
      <c r="J1368">
        <v>26</v>
      </c>
      <c r="K1368">
        <v>30</v>
      </c>
      <c r="L1368">
        <v>47.2</v>
      </c>
      <c r="M1368" s="115">
        <f t="shared" si="1901"/>
        <v>1777.5200000000002</v>
      </c>
      <c r="N1368" s="7">
        <v>5238</v>
      </c>
      <c r="O1368" s="7">
        <v>5738</v>
      </c>
      <c r="P1368" s="7">
        <v>7648</v>
      </c>
      <c r="Q1368" s="121" t="s">
        <v>392</v>
      </c>
      <c r="R1368">
        <v>1</v>
      </c>
      <c r="S1368">
        <v>1</v>
      </c>
      <c r="T1368">
        <v>1</v>
      </c>
      <c r="U1368" t="e">
        <f>ROUND(M1368*POWER(CF_heat,Q1368),0)</f>
        <v>#VALUE!</v>
      </c>
      <c r="V1368">
        <f t="shared" si="1909"/>
        <v>2883</v>
      </c>
      <c r="W1368">
        <f t="shared" si="1910"/>
        <v>3158</v>
      </c>
      <c r="X1368">
        <f t="shared" si="1911"/>
        <v>4209</v>
      </c>
      <c r="Y1368" t="e">
        <f t="shared" si="1912"/>
        <v>#VALUE!</v>
      </c>
      <c r="Z1368">
        <f t="shared" si="1913"/>
        <v>496</v>
      </c>
      <c r="AA1368">
        <f t="shared" si="1914"/>
        <v>543</v>
      </c>
      <c r="AB1368" s="8">
        <f t="shared" si="1915"/>
        <v>724</v>
      </c>
      <c r="AC1368" s="213" t="e">
        <f>(($AG1368*(Y1368^$AH1368)*((($F1368-14.4)*$AI1368)/100))+($AJ1368*(Y1368^2)))*0.0098</f>
        <v>#VALUE!</v>
      </c>
      <c r="AD1368" s="213">
        <f t="shared" si="1840"/>
        <v>1.4848345303545751</v>
      </c>
      <c r="AE1368" s="213">
        <f t="shared" si="1841"/>
        <v>1.7767145744566404</v>
      </c>
      <c r="AF1368" s="213">
        <f t="shared" si="1842"/>
        <v>3.1432749231060533</v>
      </c>
      <c r="AG1368" s="167">
        <f t="shared" si="1887"/>
        <v>3.969E-4</v>
      </c>
      <c r="AH1368" s="167">
        <f t="shared" si="1888"/>
        <v>1.7345999999999999</v>
      </c>
      <c r="AI1368" s="167">
        <f t="shared" si="1889"/>
        <v>4</v>
      </c>
      <c r="AJ1368" s="167">
        <f t="shared" si="1890"/>
        <v>5.7428799999999995E-4</v>
      </c>
      <c r="AK1368" s="115">
        <v>877</v>
      </c>
      <c r="AL1368" s="7">
        <v>961</v>
      </c>
      <c r="AM1368" s="7">
        <v>1281</v>
      </c>
      <c r="AN1368">
        <v>1</v>
      </c>
      <c r="AO1368">
        <v>1</v>
      </c>
      <c r="AP1368">
        <v>1</v>
      </c>
      <c r="AQ1368">
        <f t="shared" si="1896"/>
        <v>988</v>
      </c>
      <c r="AR1368">
        <f t="shared" si="1896"/>
        <v>1082</v>
      </c>
      <c r="AS1368">
        <f t="shared" si="1918"/>
        <v>1443</v>
      </c>
      <c r="AT1368">
        <f t="shared" si="1897"/>
        <v>425</v>
      </c>
      <c r="AU1368">
        <f t="shared" si="1898"/>
        <v>465</v>
      </c>
      <c r="AV1368" s="8">
        <f t="shared" si="1899"/>
        <v>620</v>
      </c>
      <c r="AW1368" s="213">
        <f t="shared" si="1844"/>
        <v>1.0932463853979004</v>
      </c>
      <c r="AX1368" s="213">
        <f t="shared" si="1845"/>
        <v>1.3065525632247423</v>
      </c>
      <c r="AY1368" s="213">
        <f t="shared" si="1846"/>
        <v>2.3110465965712494</v>
      </c>
      <c r="AZ1368" s="119">
        <f t="shared" si="1859"/>
        <v>0.4</v>
      </c>
      <c r="BA1368" s="1">
        <v>14.8</v>
      </c>
      <c r="BB1368">
        <v>16.600000000000001</v>
      </c>
      <c r="BC1368">
        <v>28</v>
      </c>
      <c r="BE1368" s="115">
        <v>2614</v>
      </c>
      <c r="BG1368" s="123">
        <f t="shared" si="1833"/>
        <v>0.68</v>
      </c>
      <c r="BO1368">
        <f t="shared" si="1882"/>
        <v>1</v>
      </c>
      <c r="BP1368">
        <f t="shared" si="1882"/>
        <v>1</v>
      </c>
      <c r="BQ1368">
        <f t="shared" si="1882"/>
        <v>1</v>
      </c>
      <c r="BR1368">
        <f t="shared" si="1834"/>
        <v>988</v>
      </c>
      <c r="BS1368">
        <f t="shared" si="1847"/>
        <v>1082</v>
      </c>
      <c r="BT1368">
        <f t="shared" si="1848"/>
        <v>1443</v>
      </c>
      <c r="BV1368">
        <f t="shared" si="1903"/>
        <v>0</v>
      </c>
      <c r="BW1368">
        <f t="shared" si="1904"/>
        <v>0</v>
      </c>
      <c r="BX1368">
        <f t="shared" si="1905"/>
        <v>0</v>
      </c>
      <c r="BY1368">
        <f t="shared" si="1906"/>
        <v>1</v>
      </c>
    </row>
    <row r="1369" spans="1:77" x14ac:dyDescent="0.25">
      <c r="A1369" t="str">
        <f t="shared" si="1838"/>
        <v>52816</v>
      </c>
      <c r="D1369">
        <v>5</v>
      </c>
      <c r="E1369">
        <v>28</v>
      </c>
      <c r="F1369">
        <v>40.5</v>
      </c>
      <c r="G1369">
        <v>16</v>
      </c>
      <c r="H1369">
        <v>18</v>
      </c>
      <c r="I1369">
        <v>0</v>
      </c>
      <c r="J1369">
        <v>26</v>
      </c>
      <c r="K1369">
        <v>30</v>
      </c>
      <c r="L1369">
        <v>48.1</v>
      </c>
      <c r="M1369" s="115">
        <f t="shared" si="1901"/>
        <v>2338.52</v>
      </c>
      <c r="N1369" s="7">
        <v>6916</v>
      </c>
      <c r="O1369" s="7">
        <v>7168</v>
      </c>
      <c r="P1369" s="7">
        <v>10512</v>
      </c>
      <c r="Q1369" s="121" t="s">
        <v>392</v>
      </c>
      <c r="R1369">
        <v>1</v>
      </c>
      <c r="S1369">
        <v>1</v>
      </c>
      <c r="T1369">
        <v>1</v>
      </c>
      <c r="U1369" t="e">
        <f t="shared" si="1908"/>
        <v>#VALUE!</v>
      </c>
      <c r="V1369">
        <f t="shared" si="1909"/>
        <v>3806</v>
      </c>
      <c r="W1369">
        <f t="shared" si="1910"/>
        <v>3945</v>
      </c>
      <c r="X1369">
        <f t="shared" si="1911"/>
        <v>5785</v>
      </c>
      <c r="Y1369" t="e">
        <f t="shared" si="1912"/>
        <v>#VALUE!</v>
      </c>
      <c r="Z1369">
        <f t="shared" si="1913"/>
        <v>655</v>
      </c>
      <c r="AA1369">
        <f t="shared" si="1914"/>
        <v>679</v>
      </c>
      <c r="AB1369" s="8">
        <f t="shared" si="1915"/>
        <v>995</v>
      </c>
      <c r="AC1369" s="213" t="e">
        <f t="shared" si="1839"/>
        <v>#VALUE!</v>
      </c>
      <c r="AD1369" s="213">
        <f t="shared" si="1840"/>
        <v>5.9354977454602746</v>
      </c>
      <c r="AE1369" s="213">
        <f t="shared" si="1841"/>
        <v>6.3775893926753335</v>
      </c>
      <c r="AF1369" s="213">
        <f t="shared" si="1842"/>
        <v>13.676839716113191</v>
      </c>
      <c r="AG1369" s="167">
        <f t="shared" si="1887"/>
        <v>2.0829999999999999E-4</v>
      </c>
      <c r="AH1369" s="167">
        <f t="shared" si="1888"/>
        <v>1.724</v>
      </c>
      <c r="AI1369" s="167">
        <f t="shared" si="1889"/>
        <v>4</v>
      </c>
      <c r="AJ1369" s="167">
        <f t="shared" si="1890"/>
        <v>1.392796E-3</v>
      </c>
      <c r="AK1369" s="115">
        <v>1059</v>
      </c>
      <c r="AL1369" s="7">
        <v>1098</v>
      </c>
      <c r="AM1369" s="7">
        <v>1610</v>
      </c>
      <c r="AN1369">
        <v>1</v>
      </c>
      <c r="AO1369">
        <v>1</v>
      </c>
      <c r="AP1369">
        <v>1</v>
      </c>
      <c r="AQ1369">
        <f t="shared" si="1896"/>
        <v>1193</v>
      </c>
      <c r="AR1369">
        <f t="shared" si="1896"/>
        <v>1237</v>
      </c>
      <c r="AS1369">
        <f t="shared" si="1918"/>
        <v>1813</v>
      </c>
      <c r="AT1369">
        <f t="shared" si="1897"/>
        <v>513</v>
      </c>
      <c r="AU1369">
        <f t="shared" si="1898"/>
        <v>532</v>
      </c>
      <c r="AV1369" s="8">
        <f t="shared" si="1899"/>
        <v>780</v>
      </c>
      <c r="AW1369" s="213">
        <f t="shared" si="1844"/>
        <v>3.6443095065158477</v>
      </c>
      <c r="AX1369" s="213">
        <f t="shared" si="1845"/>
        <v>3.9186966328769031</v>
      </c>
      <c r="AY1369" s="213">
        <f t="shared" si="1846"/>
        <v>8.4118144773899299</v>
      </c>
      <c r="AZ1369" s="119">
        <f t="shared" si="1859"/>
        <v>0.6</v>
      </c>
      <c r="BA1369" s="1">
        <v>16.399999999999999</v>
      </c>
      <c r="BB1369">
        <v>17.7</v>
      </c>
      <c r="BC1369">
        <v>29.7</v>
      </c>
      <c r="BE1369" s="115">
        <v>3439</v>
      </c>
      <c r="BG1369" s="123">
        <f t="shared" si="1833"/>
        <v>0.68</v>
      </c>
      <c r="BO1369">
        <f t="shared" si="1882"/>
        <v>1</v>
      </c>
      <c r="BP1369">
        <f t="shared" si="1882"/>
        <v>1</v>
      </c>
      <c r="BQ1369">
        <f t="shared" si="1882"/>
        <v>1</v>
      </c>
      <c r="BR1369">
        <f t="shared" si="1834"/>
        <v>1193</v>
      </c>
      <c r="BS1369">
        <f t="shared" si="1847"/>
        <v>1237</v>
      </c>
      <c r="BT1369">
        <f t="shared" si="1848"/>
        <v>1813</v>
      </c>
      <c r="BV1369">
        <f t="shared" si="1903"/>
        <v>0</v>
      </c>
      <c r="BW1369">
        <f t="shared" si="1904"/>
        <v>0</v>
      </c>
      <c r="BX1369">
        <f t="shared" si="1905"/>
        <v>0</v>
      </c>
      <c r="BY1369">
        <f t="shared" si="1906"/>
        <v>1</v>
      </c>
    </row>
    <row r="1370" spans="1:77" x14ac:dyDescent="0.25">
      <c r="A1370" t="str">
        <f t="shared" si="1838"/>
        <v/>
      </c>
      <c r="M1370" s="115"/>
      <c r="N1370" s="7"/>
      <c r="O1370" s="7"/>
      <c r="P1370" s="7"/>
      <c r="Q1370" s="212"/>
      <c r="AC1370" s="213"/>
      <c r="AD1370" s="213"/>
      <c r="AE1370" s="213"/>
      <c r="AF1370" s="213"/>
      <c r="AW1370" s="213"/>
      <c r="AX1370" s="213"/>
      <c r="AY1370" s="213"/>
      <c r="AZ1370" s="119"/>
      <c r="BG1370" s="123"/>
    </row>
    <row r="1371" spans="1:77" x14ac:dyDescent="0.25">
      <c r="A1371" t="str">
        <f t="shared" si="1838"/>
        <v/>
      </c>
      <c r="M1371" s="115"/>
      <c r="N1371" s="7"/>
      <c r="O1371" s="7"/>
      <c r="P1371" s="7"/>
      <c r="Q1371" s="212"/>
      <c r="AC1371" s="213"/>
      <c r="AD1371" s="213"/>
      <c r="AE1371" s="213"/>
      <c r="AF1371" s="213"/>
      <c r="AW1371" s="213"/>
      <c r="AX1371" s="213"/>
      <c r="AY1371" s="213"/>
      <c r="AZ1371" s="119"/>
      <c r="BG1371" s="123"/>
    </row>
    <row r="1372" spans="1:77" x14ac:dyDescent="0.25">
      <c r="A1372" t="str">
        <f t="shared" si="1838"/>
        <v/>
      </c>
      <c r="M1372" s="115"/>
      <c r="N1372" s="7"/>
      <c r="O1372" s="7"/>
      <c r="P1372" s="7"/>
      <c r="Q1372" s="212"/>
      <c r="AC1372" s="213"/>
      <c r="AD1372" s="213"/>
      <c r="AE1372" s="213"/>
      <c r="AF1372" s="213"/>
      <c r="AW1372" s="213"/>
      <c r="AX1372" s="213"/>
      <c r="AY1372" s="213"/>
      <c r="AZ1372" s="119"/>
      <c r="BG1372" s="123"/>
    </row>
    <row r="1373" spans="1:77" x14ac:dyDescent="0.25">
      <c r="A1373" t="str">
        <f t="shared" ref="A1373:A1393" si="1919">CONCATENATE(D1373,E1373,G1373)</f>
        <v/>
      </c>
      <c r="M1373" s="115"/>
      <c r="N1373" s="7"/>
      <c r="O1373" s="7"/>
      <c r="P1373" s="7"/>
      <c r="Q1373" s="212"/>
      <c r="AC1373" s="213"/>
      <c r="AD1373" s="213"/>
      <c r="AE1373" s="213"/>
      <c r="AF1373" s="213"/>
      <c r="AW1373" s="213"/>
      <c r="AX1373" s="213"/>
      <c r="AY1373" s="213"/>
      <c r="AZ1373" s="119"/>
      <c r="BG1373" s="123"/>
    </row>
    <row r="1374" spans="1:77" x14ac:dyDescent="0.25">
      <c r="A1374" t="str">
        <f t="shared" si="1919"/>
        <v/>
      </c>
      <c r="M1374" s="115"/>
      <c r="N1374" s="7"/>
      <c r="O1374" s="7"/>
      <c r="P1374" s="7"/>
      <c r="Q1374" s="212"/>
      <c r="AC1374" s="213"/>
      <c r="AD1374" s="213"/>
      <c r="AE1374" s="213"/>
      <c r="AF1374" s="213"/>
      <c r="AW1374" s="213"/>
      <c r="AX1374" s="213"/>
      <c r="AY1374" s="213"/>
      <c r="AZ1374" s="119"/>
      <c r="BG1374" s="123"/>
    </row>
    <row r="1375" spans="1:77" x14ac:dyDescent="0.25">
      <c r="A1375" t="str">
        <f t="shared" si="1919"/>
        <v/>
      </c>
      <c r="M1375" s="115"/>
      <c r="N1375" s="7"/>
      <c r="O1375" s="7"/>
      <c r="P1375" s="7"/>
      <c r="Q1375" s="212"/>
      <c r="AC1375" s="213"/>
      <c r="AD1375" s="213"/>
      <c r="AE1375" s="213"/>
      <c r="AF1375" s="213"/>
      <c r="AW1375" s="213"/>
      <c r="AX1375" s="213"/>
      <c r="AY1375" s="213"/>
      <c r="AZ1375" s="119"/>
      <c r="BG1375" s="123"/>
    </row>
    <row r="1376" spans="1:77" x14ac:dyDescent="0.25">
      <c r="A1376" t="str">
        <f t="shared" si="1919"/>
        <v/>
      </c>
      <c r="M1376" s="115"/>
      <c r="N1376" s="7"/>
      <c r="O1376" s="7"/>
      <c r="P1376" s="7"/>
      <c r="Q1376" s="212"/>
      <c r="AC1376" s="213"/>
      <c r="AD1376" s="213"/>
      <c r="AE1376" s="213"/>
      <c r="AF1376" s="213"/>
      <c r="AW1376" s="213"/>
      <c r="AX1376" s="213"/>
      <c r="AY1376" s="213"/>
      <c r="AZ1376" s="119"/>
      <c r="BG1376" s="123"/>
    </row>
    <row r="1377" spans="1:52" x14ac:dyDescent="0.25">
      <c r="A1377" t="str">
        <f t="shared" si="1919"/>
        <v/>
      </c>
      <c r="M1377" s="115"/>
      <c r="N1377" s="7"/>
      <c r="O1377" s="7"/>
      <c r="P1377" s="7"/>
      <c r="Q1377" s="212"/>
      <c r="AC1377" s="213"/>
      <c r="AD1377" s="213"/>
      <c r="AE1377" s="213"/>
      <c r="AF1377" s="213"/>
      <c r="AW1377" s="213"/>
      <c r="AX1377" s="213"/>
      <c r="AY1377" s="213"/>
      <c r="AZ1377" s="119"/>
    </row>
    <row r="1378" spans="1:52" x14ac:dyDescent="0.25">
      <c r="A1378" t="str">
        <f t="shared" si="1919"/>
        <v/>
      </c>
      <c r="M1378" s="115"/>
      <c r="N1378" s="7"/>
      <c r="O1378" s="7"/>
      <c r="P1378" s="7"/>
      <c r="Q1378" s="212"/>
      <c r="AC1378" s="213"/>
      <c r="AD1378" s="213"/>
      <c r="AE1378" s="213"/>
      <c r="AF1378" s="213"/>
      <c r="AW1378" s="213"/>
      <c r="AX1378" s="213"/>
      <c r="AY1378" s="213"/>
      <c r="AZ1378" s="119"/>
    </row>
    <row r="1379" spans="1:52" x14ac:dyDescent="0.25">
      <c r="A1379" t="str">
        <f t="shared" si="1919"/>
        <v/>
      </c>
      <c r="M1379" s="115"/>
      <c r="N1379" s="7"/>
      <c r="O1379" s="7"/>
      <c r="P1379" s="7"/>
      <c r="Q1379" s="212"/>
      <c r="AC1379" s="213"/>
      <c r="AD1379" s="213"/>
      <c r="AE1379" s="213"/>
      <c r="AF1379" s="213"/>
      <c r="AW1379" s="213"/>
      <c r="AX1379" s="213"/>
      <c r="AY1379" s="213"/>
      <c r="AZ1379" s="119"/>
    </row>
    <row r="1380" spans="1:52" x14ac:dyDescent="0.25">
      <c r="A1380" t="str">
        <f t="shared" si="1919"/>
        <v/>
      </c>
      <c r="M1380" s="115"/>
      <c r="N1380" s="7"/>
      <c r="O1380" s="7"/>
      <c r="P1380" s="7"/>
      <c r="Q1380" s="212"/>
      <c r="AC1380" s="213"/>
      <c r="AD1380" s="213"/>
      <c r="AE1380" s="213"/>
      <c r="AF1380" s="213"/>
      <c r="AW1380" s="213"/>
      <c r="AX1380" s="213"/>
      <c r="AY1380" s="213"/>
      <c r="AZ1380" s="119"/>
    </row>
    <row r="1381" spans="1:52" x14ac:dyDescent="0.25">
      <c r="A1381" t="str">
        <f t="shared" si="1919"/>
        <v/>
      </c>
      <c r="M1381" s="115"/>
      <c r="N1381" s="7"/>
      <c r="O1381" s="7"/>
      <c r="P1381" s="7"/>
      <c r="Q1381" s="212"/>
      <c r="AC1381" s="213"/>
      <c r="AD1381" s="213"/>
      <c r="AE1381" s="213"/>
      <c r="AF1381" s="213"/>
      <c r="AW1381" s="213"/>
      <c r="AX1381" s="213"/>
      <c r="AY1381" s="213"/>
      <c r="AZ1381" s="119"/>
    </row>
    <row r="1382" spans="1:52" x14ac:dyDescent="0.25">
      <c r="A1382" t="str">
        <f t="shared" si="1919"/>
        <v/>
      </c>
      <c r="M1382" s="115"/>
      <c r="N1382" s="7"/>
      <c r="O1382" s="7"/>
      <c r="P1382" s="7"/>
      <c r="Q1382" s="212"/>
      <c r="AC1382" s="213"/>
      <c r="AD1382" s="213"/>
      <c r="AE1382" s="213"/>
      <c r="AF1382" s="213"/>
      <c r="AW1382" s="213"/>
      <c r="AX1382" s="213"/>
      <c r="AY1382" s="213"/>
      <c r="AZ1382" s="119"/>
    </row>
    <row r="1383" spans="1:52" x14ac:dyDescent="0.25">
      <c r="A1383" t="str">
        <f t="shared" si="1919"/>
        <v/>
      </c>
      <c r="M1383" s="115"/>
      <c r="N1383" s="7"/>
      <c r="O1383" s="7"/>
      <c r="P1383" s="7"/>
      <c r="Q1383" s="212"/>
      <c r="AC1383" s="213"/>
      <c r="AD1383" s="213"/>
      <c r="AE1383" s="213"/>
      <c r="AF1383" s="213"/>
      <c r="AW1383" s="213"/>
      <c r="AX1383" s="213"/>
      <c r="AY1383" s="213"/>
      <c r="AZ1383" s="119"/>
    </row>
    <row r="1384" spans="1:52" x14ac:dyDescent="0.25">
      <c r="A1384" t="str">
        <f t="shared" si="1919"/>
        <v/>
      </c>
      <c r="M1384" s="115"/>
      <c r="N1384" s="7"/>
      <c r="O1384" s="7"/>
      <c r="P1384" s="7"/>
      <c r="Q1384" s="212"/>
      <c r="AC1384" s="213"/>
      <c r="AD1384" s="213"/>
      <c r="AE1384" s="213"/>
      <c r="AF1384" s="213"/>
      <c r="AW1384" s="213"/>
      <c r="AX1384" s="213"/>
      <c r="AY1384" s="213"/>
      <c r="AZ1384" s="119"/>
    </row>
    <row r="1385" spans="1:52" x14ac:dyDescent="0.25">
      <c r="A1385" t="str">
        <f t="shared" si="1919"/>
        <v/>
      </c>
      <c r="M1385" s="115"/>
      <c r="N1385" s="7"/>
      <c r="O1385" s="7"/>
      <c r="P1385" s="7"/>
      <c r="Q1385" s="212"/>
      <c r="AC1385" s="213"/>
      <c r="AD1385" s="213"/>
      <c r="AE1385" s="213"/>
      <c r="AF1385" s="213"/>
      <c r="AW1385" s="213"/>
      <c r="AX1385" s="213"/>
      <c r="AY1385" s="213"/>
      <c r="AZ1385" s="119"/>
    </row>
    <row r="1386" spans="1:52" x14ac:dyDescent="0.25">
      <c r="A1386" t="str">
        <f t="shared" si="1919"/>
        <v/>
      </c>
      <c r="M1386" s="115"/>
      <c r="N1386" s="7"/>
      <c r="O1386" s="7"/>
      <c r="P1386" s="7"/>
      <c r="Q1386" s="212"/>
      <c r="AC1386" s="213"/>
      <c r="AD1386" s="213"/>
      <c r="AE1386" s="213"/>
      <c r="AF1386" s="213"/>
      <c r="AW1386" s="213"/>
      <c r="AX1386" s="213"/>
      <c r="AY1386" s="213"/>
      <c r="AZ1386" s="119"/>
    </row>
    <row r="1387" spans="1:52" x14ac:dyDescent="0.25">
      <c r="A1387" t="str">
        <f t="shared" si="1919"/>
        <v/>
      </c>
      <c r="M1387" s="115"/>
      <c r="N1387" s="7"/>
      <c r="O1387" s="7"/>
      <c r="P1387" s="7"/>
      <c r="Q1387" s="212"/>
      <c r="AC1387" s="213"/>
      <c r="AD1387" s="213"/>
      <c r="AE1387" s="213"/>
      <c r="AF1387" s="213"/>
      <c r="AW1387" s="213"/>
      <c r="AX1387" s="213"/>
      <c r="AY1387" s="213"/>
      <c r="AZ1387" s="119"/>
    </row>
    <row r="1388" spans="1:52" x14ac:dyDescent="0.25">
      <c r="A1388" t="str">
        <f t="shared" si="1919"/>
        <v/>
      </c>
      <c r="M1388" s="115"/>
      <c r="N1388" s="7"/>
      <c r="O1388" s="7"/>
      <c r="P1388" s="7"/>
      <c r="Q1388" s="212"/>
      <c r="AC1388" s="213"/>
      <c r="AD1388" s="213"/>
      <c r="AE1388" s="213"/>
      <c r="AF1388" s="213"/>
      <c r="AW1388" s="213"/>
      <c r="AX1388" s="213"/>
      <c r="AY1388" s="213"/>
      <c r="AZ1388" s="119"/>
    </row>
    <row r="1389" spans="1:52" x14ac:dyDescent="0.25">
      <c r="A1389" t="str">
        <f t="shared" si="1919"/>
        <v/>
      </c>
      <c r="M1389" s="115"/>
      <c r="N1389" s="7"/>
      <c r="O1389" s="7"/>
      <c r="P1389" s="7"/>
      <c r="Q1389" s="212"/>
      <c r="AC1389" s="213"/>
      <c r="AD1389" s="213"/>
      <c r="AE1389" s="213"/>
      <c r="AF1389" s="213"/>
      <c r="AW1389" s="213"/>
      <c r="AX1389" s="213"/>
      <c r="AY1389" s="213"/>
      <c r="AZ1389" s="119"/>
    </row>
    <row r="1390" spans="1:52" x14ac:dyDescent="0.25">
      <c r="A1390" t="str">
        <f t="shared" si="1919"/>
        <v/>
      </c>
      <c r="M1390" s="115"/>
      <c r="N1390" s="7"/>
      <c r="O1390" s="7"/>
      <c r="P1390" s="7"/>
      <c r="Q1390" s="212"/>
      <c r="AC1390" s="213"/>
      <c r="AD1390" s="213"/>
      <c r="AE1390" s="213"/>
      <c r="AF1390" s="213"/>
      <c r="AW1390" s="213"/>
      <c r="AX1390" s="213"/>
      <c r="AY1390" s="213"/>
      <c r="AZ1390" s="119"/>
    </row>
    <row r="1391" spans="1:52" x14ac:dyDescent="0.25">
      <c r="A1391" t="str">
        <f t="shared" si="1919"/>
        <v/>
      </c>
      <c r="M1391" s="115"/>
      <c r="N1391" s="7"/>
      <c r="O1391" s="7"/>
      <c r="P1391" s="7"/>
      <c r="Q1391" s="212"/>
      <c r="AC1391" s="213"/>
      <c r="AD1391" s="213"/>
      <c r="AE1391" s="213"/>
      <c r="AF1391" s="213"/>
      <c r="AW1391" s="213"/>
      <c r="AX1391" s="213"/>
      <c r="AY1391" s="213"/>
      <c r="AZ1391" s="119"/>
    </row>
    <row r="1392" spans="1:52" x14ac:dyDescent="0.25">
      <c r="A1392" t="str">
        <f t="shared" si="1919"/>
        <v/>
      </c>
      <c r="M1392" s="115"/>
      <c r="N1392" s="7"/>
      <c r="O1392" s="7"/>
      <c r="P1392" s="7"/>
      <c r="Q1392" s="212"/>
      <c r="AC1392" s="213"/>
      <c r="AD1392" s="213"/>
      <c r="AE1392" s="213"/>
      <c r="AF1392" s="213"/>
      <c r="AW1392" s="213"/>
      <c r="AX1392" s="213"/>
      <c r="AY1392" s="213"/>
      <c r="AZ1392" s="119"/>
    </row>
    <row r="1393" spans="1:52" x14ac:dyDescent="0.25">
      <c r="A1393" t="str">
        <f t="shared" si="1919"/>
        <v/>
      </c>
      <c r="M1393" s="115"/>
      <c r="N1393" s="7"/>
      <c r="O1393" s="7"/>
      <c r="P1393" s="7"/>
      <c r="Q1393" s="212"/>
      <c r="AC1393" s="213"/>
      <c r="AD1393" s="213"/>
      <c r="AE1393" s="213"/>
      <c r="AF1393" s="213"/>
      <c r="AW1393" s="213"/>
      <c r="AX1393" s="213"/>
      <c r="AY1393" s="213"/>
      <c r="AZ1393" s="119"/>
    </row>
    <row r="2679" spans="85:88" ht="15" customHeight="1" x14ac:dyDescent="0.25">
      <c r="CG2679" s="331"/>
      <c r="CH2679" s="331"/>
      <c r="CI2679" s="331"/>
      <c r="CJ2679" s="331"/>
    </row>
    <row r="2680" spans="85:88" x14ac:dyDescent="0.25">
      <c r="CG2680" s="332"/>
      <c r="CH2680" s="332"/>
      <c r="CI2680" s="332"/>
      <c r="CJ2680" s="332"/>
    </row>
    <row r="2681" spans="85:88" x14ac:dyDescent="0.25">
      <c r="CG2681" s="332"/>
      <c r="CH2681" s="332"/>
      <c r="CI2681" s="332"/>
      <c r="CJ2681" s="332"/>
    </row>
    <row r="2682" spans="85:88" x14ac:dyDescent="0.25">
      <c r="CG2682" s="332"/>
      <c r="CH2682" s="332"/>
      <c r="CI2682" s="332"/>
      <c r="CJ2682" s="332"/>
    </row>
  </sheetData>
  <sheetProtection selectLockedCells="1"/>
  <mergeCells count="51">
    <mergeCell ref="BO26:BQ26"/>
    <mergeCell ref="BR26:BT26"/>
    <mergeCell ref="BV26:BX26"/>
    <mergeCell ref="BY26:BZ26"/>
    <mergeCell ref="CB2:CF2"/>
    <mergeCell ref="DF2:DO2"/>
    <mergeCell ref="DJ4:DM4"/>
    <mergeCell ref="DN4:DO4"/>
    <mergeCell ref="DP4:DQ4"/>
    <mergeCell ref="DF5:DG5"/>
    <mergeCell ref="DJ5:DM5"/>
    <mergeCell ref="DN5:DO5"/>
    <mergeCell ref="DJ6:DM6"/>
    <mergeCell ref="DM7:DN8"/>
    <mergeCell ref="DO7:DO8"/>
    <mergeCell ref="DP7:DP8"/>
    <mergeCell ref="DQ7:DQ8"/>
    <mergeCell ref="DF10:DH10"/>
    <mergeCell ref="DK10:DM10"/>
    <mergeCell ref="DP10:DQ10"/>
    <mergeCell ref="DF11:DH11"/>
    <mergeCell ref="DK11:DM11"/>
    <mergeCell ref="DP11:DQ14"/>
    <mergeCell ref="DF12:DH12"/>
    <mergeCell ref="DK12:DM12"/>
    <mergeCell ref="DK13:DM13"/>
    <mergeCell ref="DF17:DQ17"/>
    <mergeCell ref="CN102:CS102"/>
    <mergeCell ref="CN106:CS106"/>
    <mergeCell ref="CN110:CS110"/>
    <mergeCell ref="CN114:CS114"/>
    <mergeCell ref="CO71:CP71"/>
    <mergeCell ref="CY71:CZ71"/>
    <mergeCell ref="CW71:CX71"/>
    <mergeCell ref="CU71:CV71"/>
    <mergeCell ref="CS71:CT71"/>
    <mergeCell ref="CQ71:CR71"/>
    <mergeCell ref="CO70:CZ70"/>
    <mergeCell ref="CQ22:CS22"/>
    <mergeCell ref="CT22:CV22"/>
    <mergeCell ref="CZ1:DB1"/>
    <mergeCell ref="CJ2679:CJ2682"/>
    <mergeCell ref="CI2679:CI2682"/>
    <mergeCell ref="CH2679:CH2682"/>
    <mergeCell ref="CG2679:CG2682"/>
    <mergeCell ref="CW1:CY1"/>
    <mergeCell ref="CT1:CV1"/>
    <mergeCell ref="CH1:CJ1"/>
    <mergeCell ref="CK1:CM1"/>
    <mergeCell ref="CN1:CP1"/>
    <mergeCell ref="CQ1:CS1"/>
  </mergeCells>
  <dataValidations disablePrompts="1" count="5">
    <dataValidation type="list" allowBlank="1" showInputMessage="1" showErrorMessage="1" sqref="CT3:CT9" xr:uid="{00000000-0002-0000-0100-000000000000}">
      <formula1>INDIRECT(#REF!)</formula1>
    </dataValidation>
    <dataValidation allowBlank="1" showInputMessage="1" sqref="DI10:DI12" xr:uid="{00000000-0002-0000-0100-000001000000}"/>
    <dataValidation type="whole" errorStyle="information" allowBlank="1" prompt="Eingabe zwischen 5°C bis 20°C" sqref="DN10" xr:uid="{00000000-0002-0000-0100-000002000000}">
      <formula1>5</formula1>
      <formula2>20</formula2>
    </dataValidation>
    <dataValidation type="whole" errorStyle="information" allowBlank="1" error="Eingabe außerhalb des gültigen Bereichs." prompt="Eingabe zwischen Vorlauftemp. und Raumtemp." sqref="DN11" xr:uid="{00000000-0002-0000-0100-000003000000}">
      <formula1>DN10</formula1>
      <formula2>DN12</formula2>
    </dataValidation>
    <dataValidation type="whole" errorStyle="information" allowBlank="1" error="Eingabe außerhalb des gültigen Bereichs." prompt="20°C bis 35°C" sqref="DN12:DN13" xr:uid="{00000000-0002-0000-0100-000004000000}">
      <formula1>20</formula1>
      <formula2>35</formula2>
    </dataValidation>
  </dataValidation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5362" r:id="rId4" name="OptionButton1">
          <controlPr defaultSize="0" autoFill="0" autoLine="0" autoPict="0" r:id="rId5">
            <anchor moveWithCells="1">
              <from>
                <xdr:col>119</xdr:col>
                <xdr:colOff>28575</xdr:colOff>
                <xdr:row>10</xdr:row>
                <xdr:rowOff>28575</xdr:rowOff>
              </from>
              <to>
                <xdr:col>120</xdr:col>
                <xdr:colOff>314325</xdr:colOff>
                <xdr:row>11</xdr:row>
                <xdr:rowOff>152400</xdr:rowOff>
              </to>
            </anchor>
          </controlPr>
        </control>
      </mc:Choice>
      <mc:Fallback>
        <control shapeId="15362" r:id="rId4" name="OptionButton1"/>
      </mc:Fallback>
    </mc:AlternateContent>
    <mc:AlternateContent xmlns:mc="http://schemas.openxmlformats.org/markup-compatibility/2006">
      <mc:Choice Requires="x14">
        <control shapeId="15363" r:id="rId6" name="OptionButton2">
          <controlPr defaultSize="0" autoFill="0" autoLine="0" autoPict="0" r:id="rId7">
            <anchor moveWithCells="1">
              <from>
                <xdr:col>119</xdr:col>
                <xdr:colOff>28575</xdr:colOff>
                <xdr:row>11</xdr:row>
                <xdr:rowOff>104775</xdr:rowOff>
              </from>
              <to>
                <xdr:col>120</xdr:col>
                <xdr:colOff>438150</xdr:colOff>
                <xdr:row>13</xdr:row>
                <xdr:rowOff>38100</xdr:rowOff>
              </to>
            </anchor>
          </controlPr>
        </control>
      </mc:Choice>
      <mc:Fallback>
        <control shapeId="15363" r:id="rId6" name="OptionButton2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J22"/>
  <sheetViews>
    <sheetView topLeftCell="A2" workbookViewId="0">
      <selection activeCell="I6" sqref="I6"/>
    </sheetView>
  </sheetViews>
  <sheetFormatPr defaultColWidth="0" defaultRowHeight="15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57" t="s">
        <v>30</v>
      </c>
      <c r="C1" s="358"/>
      <c r="D1" s="358"/>
      <c r="E1" s="358"/>
      <c r="F1" s="35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44</v>
      </c>
      <c r="C3" s="6"/>
      <c r="D3" s="36" t="s">
        <v>20</v>
      </c>
      <c r="E3" s="108" t="s">
        <v>80</v>
      </c>
      <c r="F3" s="33" t="s">
        <v>115</v>
      </c>
      <c r="G3" s="33" t="s">
        <v>279</v>
      </c>
      <c r="H3" s="33" t="s">
        <v>219</v>
      </c>
      <c r="I3" s="33" t="s">
        <v>346</v>
      </c>
      <c r="J3" s="33"/>
    </row>
    <row r="4" spans="1:10" x14ac:dyDescent="0.25">
      <c r="A4" s="33"/>
      <c r="B4" s="37" t="s">
        <v>45</v>
      </c>
      <c r="C4" s="4"/>
      <c r="D4" s="38" t="str">
        <f>D3</f>
        <v>mm</v>
      </c>
      <c r="E4" s="33" t="s">
        <v>108</v>
      </c>
      <c r="F4" s="33" t="s">
        <v>119</v>
      </c>
      <c r="G4" s="33" t="s">
        <v>112</v>
      </c>
      <c r="H4" s="33" t="s">
        <v>364</v>
      </c>
      <c r="I4" s="33" t="s">
        <v>347</v>
      </c>
      <c r="J4" s="33"/>
    </row>
    <row r="5" spans="1:10" x14ac:dyDescent="0.25">
      <c r="A5" s="33"/>
      <c r="B5" s="37" t="s">
        <v>39</v>
      </c>
      <c r="C5" s="4"/>
      <c r="D5" s="38"/>
      <c r="E5" s="33" t="s">
        <v>84</v>
      </c>
      <c r="F5" s="33" t="s">
        <v>124</v>
      </c>
      <c r="G5" s="33" t="s">
        <v>189</v>
      </c>
      <c r="H5" s="33"/>
      <c r="I5" s="33" t="s">
        <v>348</v>
      </c>
      <c r="J5" s="33"/>
    </row>
    <row r="6" spans="1:10" ht="15.75" thickBot="1" x14ac:dyDescent="0.3">
      <c r="A6" s="33"/>
      <c r="B6" s="39" t="s">
        <v>46</v>
      </c>
      <c r="C6" s="40"/>
      <c r="D6" s="41" t="str">
        <f>D3</f>
        <v>mm</v>
      </c>
      <c r="E6" s="33" t="s">
        <v>380</v>
      </c>
      <c r="F6" s="33" t="s">
        <v>194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t="s">
        <v>381</v>
      </c>
      <c r="F7" s="33"/>
      <c r="G7" s="33"/>
      <c r="H7" s="33"/>
      <c r="I7" s="33"/>
      <c r="J7" s="33"/>
    </row>
    <row r="8" spans="1:10" ht="18.75" x14ac:dyDescent="0.3">
      <c r="A8" s="33"/>
      <c r="B8" s="42" t="s">
        <v>221</v>
      </c>
      <c r="C8" s="43"/>
      <c r="D8" s="44"/>
      <c r="E8" s="45"/>
      <c r="F8" s="46"/>
      <c r="G8" s="47" t="s">
        <v>222</v>
      </c>
      <c r="H8" s="46"/>
      <c r="I8" s="48"/>
      <c r="J8" s="33"/>
    </row>
    <row r="9" spans="1:10" x14ac:dyDescent="0.25">
      <c r="A9" s="33"/>
      <c r="B9" s="49" t="s">
        <v>231</v>
      </c>
      <c r="C9" s="4"/>
      <c r="D9" s="50"/>
      <c r="E9" s="359" t="str">
        <f>B9</f>
        <v>Water aanvoer</v>
      </c>
      <c r="F9" s="360"/>
      <c r="G9" s="360"/>
      <c r="H9" s="4"/>
      <c r="I9" s="51">
        <f>D9</f>
        <v>0</v>
      </c>
      <c r="J9" s="33"/>
    </row>
    <row r="10" spans="1:10" x14ac:dyDescent="0.25">
      <c r="A10" s="33"/>
      <c r="B10" s="49" t="s">
        <v>232</v>
      </c>
      <c r="C10" s="4"/>
      <c r="D10" s="50">
        <f>D9</f>
        <v>0</v>
      </c>
      <c r="E10" s="359" t="str">
        <f>B10</f>
        <v>Water retour</v>
      </c>
      <c r="F10" s="360"/>
      <c r="G10" s="36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233</v>
      </c>
      <c r="C11" s="4"/>
      <c r="D11" s="50">
        <f>D9</f>
        <v>0</v>
      </c>
      <c r="E11" s="359" t="str">
        <f>B11</f>
        <v>Ruimte (droge bol)</v>
      </c>
      <c r="F11" s="360"/>
      <c r="G11" s="36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62" t="str">
        <f>CONCATENATE(B8," ",C9,"/",C10,"/",C11)</f>
        <v>Verwarmen: //</v>
      </c>
      <c r="D13" s="363"/>
      <c r="E13" s="364" t="str">
        <f>CONCATENATE(G8," ",H9,"/",H10,"/",H11)</f>
        <v>Koelen: //</v>
      </c>
      <c r="F13" s="365"/>
      <c r="G13" s="350" t="s">
        <v>159</v>
      </c>
      <c r="H13" s="350" t="s">
        <v>55</v>
      </c>
      <c r="I13" s="350" t="s">
        <v>209</v>
      </c>
      <c r="J13" s="350" t="s">
        <v>210</v>
      </c>
    </row>
    <row r="14" spans="1:10" s="3" customFormat="1" ht="144.94999999999999" customHeight="1" thickBot="1" x14ac:dyDescent="0.3">
      <c r="A14" s="61"/>
      <c r="B14" s="61"/>
      <c r="C14" s="62" t="s">
        <v>156</v>
      </c>
      <c r="D14" s="63" t="s">
        <v>157</v>
      </c>
      <c r="E14" s="64" t="s">
        <v>158</v>
      </c>
      <c r="F14" s="65" t="str">
        <f>D14</f>
        <v>Waterdebiet</v>
      </c>
      <c r="G14" s="351"/>
      <c r="H14" s="351"/>
      <c r="I14" s="351"/>
      <c r="J14" s="351"/>
    </row>
    <row r="15" spans="1:10" ht="15.75" thickBot="1" x14ac:dyDescent="0.3">
      <c r="A15" s="352" t="s">
        <v>47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54" t="s">
        <v>22</v>
      </c>
      <c r="B16" s="66" t="s">
        <v>72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55"/>
      <c r="B17" s="67" t="s">
        <v>48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56"/>
      <c r="B18" s="68" t="s">
        <v>49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76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23</v>
      </c>
      <c r="B20" s="71" t="s">
        <v>61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24</v>
      </c>
      <c r="B21" s="71" t="s">
        <v>60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59</v>
      </c>
      <c r="B22" s="71" t="s">
        <v>62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A16:A18"/>
    <mergeCell ref="B1:F1"/>
    <mergeCell ref="E9:G9"/>
    <mergeCell ref="E10:G10"/>
    <mergeCell ref="E11:G11"/>
    <mergeCell ref="C13:D13"/>
    <mergeCell ref="E13:F13"/>
    <mergeCell ref="J13:J14"/>
    <mergeCell ref="I13:I14"/>
    <mergeCell ref="G13:G14"/>
    <mergeCell ref="H13:H14"/>
    <mergeCell ref="A15:B15"/>
  </mergeCells>
  <phoneticPr fontId="1" type="noConversion"/>
  <dataValidations count="6">
    <dataValidation type="decimal" operator="greaterThan" allowBlank="1" showInputMessage="1" showErrorMessage="1" error="value must be higher than 15" sqref="H9" xr:uid="{00000000-0002-0000-0200-000000000000}">
      <formula1>14.9</formula1>
    </dataValidation>
    <dataValidation type="decimal" operator="greaterThan" allowBlank="1" showInputMessage="1" showErrorMessage="1" error="return must be higher than inlet" sqref="H10" xr:uid="{00000000-0002-0000-02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200-000002000000}">
      <formula1>H10</formula1>
    </dataValidation>
    <dataValidation type="decimal" operator="lessThanOrEqual" allowBlank="1" showInputMessage="1" showErrorMessage="1" error="water temperature max 95°C" sqref="C9" xr:uid="{00000000-0002-0000-0200-000003000000}">
      <formula1>95</formula1>
    </dataValidation>
    <dataValidation type="decimal" operator="lessThan" allowBlank="1" showInputMessage="1" showErrorMessage="1" error="return must be lower than inlet" sqref="C10" xr:uid="{00000000-0002-0000-02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2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J22"/>
  <sheetViews>
    <sheetView workbookViewId="0">
      <selection activeCell="E6" sqref="E6"/>
    </sheetView>
  </sheetViews>
  <sheetFormatPr defaultColWidth="0" defaultRowHeight="15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57" t="s">
        <v>30</v>
      </c>
      <c r="C1" s="358"/>
      <c r="D1" s="358"/>
      <c r="E1" s="358"/>
      <c r="F1" s="35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37</v>
      </c>
      <c r="C3" s="6"/>
      <c r="D3" s="36" t="s">
        <v>20</v>
      </c>
      <c r="E3" s="108" t="s">
        <v>81</v>
      </c>
      <c r="F3" s="33" t="s">
        <v>116</v>
      </c>
      <c r="G3" s="33" t="s">
        <v>280</v>
      </c>
      <c r="H3" s="33" t="s">
        <v>219</v>
      </c>
      <c r="I3" s="33" t="s">
        <v>349</v>
      </c>
      <c r="J3" s="33"/>
    </row>
    <row r="4" spans="1:10" x14ac:dyDescent="0.25">
      <c r="A4" s="33"/>
      <c r="B4" s="37" t="s">
        <v>38</v>
      </c>
      <c r="C4" s="4"/>
      <c r="D4" s="38" t="str">
        <f>D3</f>
        <v>mm</v>
      </c>
      <c r="E4" s="33" t="s">
        <v>109</v>
      </c>
      <c r="F4" s="33" t="s">
        <v>120</v>
      </c>
      <c r="G4" s="33" t="s">
        <v>111</v>
      </c>
      <c r="H4" s="33" t="s">
        <v>364</v>
      </c>
      <c r="I4" s="33" t="s">
        <v>350</v>
      </c>
      <c r="J4" s="33"/>
    </row>
    <row r="5" spans="1:10" x14ac:dyDescent="0.25">
      <c r="A5" s="33"/>
      <c r="B5" s="37" t="s">
        <v>39</v>
      </c>
      <c r="C5" s="4"/>
      <c r="D5" s="38"/>
      <c r="E5" s="33" t="s">
        <v>85</v>
      </c>
      <c r="F5" s="33" t="s">
        <v>124</v>
      </c>
      <c r="G5" s="33" t="s">
        <v>190</v>
      </c>
      <c r="H5" s="33"/>
      <c r="I5" s="33" t="s">
        <v>351</v>
      </c>
      <c r="J5" s="33"/>
    </row>
    <row r="6" spans="1:10" ht="15.75" thickBot="1" x14ac:dyDescent="0.3">
      <c r="A6" s="33"/>
      <c r="B6" s="39" t="s">
        <v>40</v>
      </c>
      <c r="C6" s="40"/>
      <c r="D6" s="41" t="str">
        <f>D3</f>
        <v>mm</v>
      </c>
      <c r="E6" t="s">
        <v>383</v>
      </c>
      <c r="F6" s="33" t="s">
        <v>195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223</v>
      </c>
      <c r="C8" s="43"/>
      <c r="D8" s="44"/>
      <c r="E8" s="45"/>
      <c r="F8" s="46"/>
      <c r="G8" s="47" t="s">
        <v>224</v>
      </c>
      <c r="H8" s="46"/>
      <c r="I8" s="48"/>
      <c r="J8" s="33"/>
    </row>
    <row r="9" spans="1:10" x14ac:dyDescent="0.25">
      <c r="A9" s="33"/>
      <c r="B9" s="49" t="s">
        <v>234</v>
      </c>
      <c r="C9" s="4"/>
      <c r="D9" s="50"/>
      <c r="E9" s="359" t="str">
        <f>B9</f>
        <v>Supply water</v>
      </c>
      <c r="F9" s="360"/>
      <c r="G9" s="360"/>
      <c r="H9" s="4"/>
      <c r="I9" s="51">
        <f>D9</f>
        <v>0</v>
      </c>
      <c r="J9" s="33"/>
    </row>
    <row r="10" spans="1:10" x14ac:dyDescent="0.25">
      <c r="A10" s="33"/>
      <c r="B10" s="49" t="s">
        <v>235</v>
      </c>
      <c r="C10" s="4"/>
      <c r="D10" s="50">
        <f>D9</f>
        <v>0</v>
      </c>
      <c r="E10" s="359" t="str">
        <f>B10</f>
        <v>Return water</v>
      </c>
      <c r="F10" s="360"/>
      <c r="G10" s="36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236</v>
      </c>
      <c r="C11" s="4"/>
      <c r="D11" s="50">
        <f>D9</f>
        <v>0</v>
      </c>
      <c r="E11" s="359" t="str">
        <f>B11</f>
        <v>Entering air (dry bulb)</v>
      </c>
      <c r="F11" s="360"/>
      <c r="G11" s="36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62" t="str">
        <f>CONCATENATE(B8," ",C9,"/",C10,"/",C11)</f>
        <v>Heating: //</v>
      </c>
      <c r="D13" s="363"/>
      <c r="E13" s="364" t="str">
        <f>CONCATENATE(G8," ",H9,"/",H10,"/",H11)</f>
        <v>Cooling: //</v>
      </c>
      <c r="F13" s="365"/>
      <c r="G13" s="350" t="s">
        <v>165</v>
      </c>
      <c r="H13" s="350" t="s">
        <v>54</v>
      </c>
      <c r="I13" s="350" t="s">
        <v>211</v>
      </c>
      <c r="J13" s="350" t="s">
        <v>212</v>
      </c>
    </row>
    <row r="14" spans="1:10" s="3" customFormat="1" ht="144.94999999999999" customHeight="1" thickBot="1" x14ac:dyDescent="0.3">
      <c r="A14" s="61"/>
      <c r="B14" s="61"/>
      <c r="C14" s="62" t="s">
        <v>162</v>
      </c>
      <c r="D14" s="63" t="s">
        <v>163</v>
      </c>
      <c r="E14" s="64" t="s">
        <v>164</v>
      </c>
      <c r="F14" s="65" t="str">
        <f>D14</f>
        <v>Water flow</v>
      </c>
      <c r="G14" s="351"/>
      <c r="H14" s="351"/>
      <c r="I14" s="351"/>
      <c r="J14" s="351"/>
    </row>
    <row r="15" spans="1:10" ht="15.75" thickBot="1" x14ac:dyDescent="0.3">
      <c r="A15" s="352" t="s">
        <v>41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54" t="s">
        <v>22</v>
      </c>
      <c r="B16" s="66" t="s">
        <v>248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55"/>
      <c r="B17" s="67" t="s">
        <v>42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56"/>
      <c r="B18" s="68" t="s">
        <v>43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77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23</v>
      </c>
      <c r="B20" s="71" t="s">
        <v>63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24</v>
      </c>
      <c r="B21" s="71" t="s">
        <v>69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59</v>
      </c>
      <c r="B22" s="71" t="s">
        <v>64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A16:A18"/>
    <mergeCell ref="B1:F1"/>
    <mergeCell ref="E9:G9"/>
    <mergeCell ref="E10:G10"/>
    <mergeCell ref="E11:G11"/>
    <mergeCell ref="C13:D13"/>
    <mergeCell ref="E13:F13"/>
    <mergeCell ref="J13:J14"/>
    <mergeCell ref="I13:I14"/>
    <mergeCell ref="H13:H14"/>
    <mergeCell ref="G13:G14"/>
    <mergeCell ref="A15:B15"/>
  </mergeCells>
  <dataValidations count="6">
    <dataValidation type="decimal" operator="lessThan" allowBlank="1" showInputMessage="1" showErrorMessage="1" error="room air temperature must be lower than water temperature" sqref="C11" xr:uid="{00000000-0002-0000-0300-000000000000}">
      <formula1>C10</formula1>
    </dataValidation>
    <dataValidation type="decimal" operator="lessThan" allowBlank="1" showInputMessage="1" showErrorMessage="1" error="return must be lower than inlet" sqref="C10" xr:uid="{00000000-0002-0000-0300-000001000000}">
      <formula1>C9</formula1>
    </dataValidation>
    <dataValidation type="decimal" operator="lessThanOrEqual" allowBlank="1" showInputMessage="1" showErrorMessage="1" error="water temperature max 95°C" sqref="C9" xr:uid="{00000000-0002-0000-0300-000002000000}">
      <formula1>95</formula1>
    </dataValidation>
    <dataValidation type="decimal" operator="greaterThan" allowBlank="1" showInputMessage="1" showErrorMessage="1" error="room temperature must be higher than watertemperature" sqref="H11" xr:uid="{00000000-0002-0000-0300-000003000000}">
      <formula1>H10</formula1>
    </dataValidation>
    <dataValidation type="decimal" operator="greaterThan" allowBlank="1" showInputMessage="1" showErrorMessage="1" error="return must be higher than inlet" sqref="H10" xr:uid="{00000000-0002-0000-0300-000004000000}">
      <formula1>H9</formula1>
    </dataValidation>
    <dataValidation type="decimal" operator="greaterThan" allowBlank="1" showInputMessage="1" showErrorMessage="1" error="value must be higher than 15" sqref="H9" xr:uid="{00000000-0002-0000-0300-000005000000}">
      <formula1>14.9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J22"/>
  <sheetViews>
    <sheetView workbookViewId="0">
      <selection activeCell="I7" sqref="I7"/>
    </sheetView>
  </sheetViews>
  <sheetFormatPr defaultColWidth="0" defaultRowHeight="15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57" t="s">
        <v>30</v>
      </c>
      <c r="C1" s="358"/>
      <c r="D1" s="358"/>
      <c r="E1" s="358"/>
      <c r="F1" s="35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56</v>
      </c>
      <c r="C3" s="6"/>
      <c r="D3" s="36" t="s">
        <v>20</v>
      </c>
      <c r="E3" s="108" t="s">
        <v>83</v>
      </c>
      <c r="F3" t="s">
        <v>117</v>
      </c>
      <c r="G3" s="33" t="s">
        <v>281</v>
      </c>
      <c r="H3" s="33" t="s">
        <v>220</v>
      </c>
      <c r="I3" s="33" t="s">
        <v>352</v>
      </c>
      <c r="J3" s="33"/>
    </row>
    <row r="4" spans="1:10" x14ac:dyDescent="0.25">
      <c r="A4" s="33"/>
      <c r="B4" s="37" t="s">
        <v>57</v>
      </c>
      <c r="C4" s="4"/>
      <c r="D4" s="38" t="str">
        <f>D3</f>
        <v>mm</v>
      </c>
      <c r="E4" s="33" t="s">
        <v>109</v>
      </c>
      <c r="F4" s="33" t="s">
        <v>121</v>
      </c>
      <c r="G4" t="s">
        <v>114</v>
      </c>
      <c r="H4" s="33" t="s">
        <v>364</v>
      </c>
      <c r="I4" s="33" t="s">
        <v>353</v>
      </c>
      <c r="J4" s="33"/>
    </row>
    <row r="5" spans="1:10" x14ac:dyDescent="0.25">
      <c r="A5" s="33"/>
      <c r="B5" s="37" t="s">
        <v>39</v>
      </c>
      <c r="C5" s="4"/>
      <c r="D5" s="38"/>
      <c r="E5" s="33" t="s">
        <v>86</v>
      </c>
      <c r="F5" s="33" t="s">
        <v>124</v>
      </c>
      <c r="G5" s="33" t="s">
        <v>191</v>
      </c>
      <c r="H5" s="33"/>
      <c r="I5" s="33" t="s">
        <v>354</v>
      </c>
      <c r="J5" s="33"/>
    </row>
    <row r="6" spans="1:10" ht="15.75" thickBot="1" x14ac:dyDescent="0.3">
      <c r="A6" s="33"/>
      <c r="B6" s="39" t="s">
        <v>58</v>
      </c>
      <c r="C6" s="40"/>
      <c r="D6" s="41" t="str">
        <f>D3</f>
        <v>mm</v>
      </c>
      <c r="E6" t="s">
        <v>382</v>
      </c>
      <c r="F6" s="33" t="s">
        <v>196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225</v>
      </c>
      <c r="C8" s="43"/>
      <c r="D8" s="44"/>
      <c r="E8" s="45"/>
      <c r="F8" s="46"/>
      <c r="G8" s="47" t="s">
        <v>226</v>
      </c>
      <c r="H8" s="46"/>
      <c r="I8" s="48"/>
      <c r="J8" s="33"/>
    </row>
    <row r="9" spans="1:10" x14ac:dyDescent="0.25">
      <c r="A9" s="33"/>
      <c r="B9" s="49" t="s">
        <v>237</v>
      </c>
      <c r="C9" s="4"/>
      <c r="D9" s="50"/>
      <c r="E9" s="359" t="str">
        <f>B9</f>
        <v>Entrée de l'eau</v>
      </c>
      <c r="F9" s="360"/>
      <c r="G9" s="360"/>
      <c r="H9" s="4"/>
      <c r="I9" s="51">
        <f>D9</f>
        <v>0</v>
      </c>
      <c r="J9" s="33"/>
    </row>
    <row r="10" spans="1:10" x14ac:dyDescent="0.25">
      <c r="A10" s="33"/>
      <c r="B10" s="49" t="s">
        <v>238</v>
      </c>
      <c r="C10" s="4"/>
      <c r="D10" s="50">
        <f>D9</f>
        <v>0</v>
      </c>
      <c r="E10" s="359" t="str">
        <f>B10</f>
        <v>Retour de l'eau</v>
      </c>
      <c r="F10" s="360"/>
      <c r="G10" s="36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239</v>
      </c>
      <c r="C11" s="4"/>
      <c r="D11" s="50">
        <f>D9</f>
        <v>0</v>
      </c>
      <c r="E11" s="359" t="str">
        <f>B11</f>
        <v>Ambiante (bulbe sec)</v>
      </c>
      <c r="F11" s="360"/>
      <c r="G11" s="36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62" t="str">
        <f>CONCATENATE(B8," ",C9,"/",C10,"/",C11)</f>
        <v>Chauffer: //</v>
      </c>
      <c r="D13" s="363"/>
      <c r="E13" s="364" t="str">
        <f>CONCATENATE(G8," ",H9,"/",H10,"/",H11)</f>
        <v>Refroidir: //</v>
      </c>
      <c r="F13" s="365"/>
      <c r="G13" s="350" t="s">
        <v>169</v>
      </c>
      <c r="H13" s="350" t="s">
        <v>53</v>
      </c>
      <c r="I13" s="350" t="s">
        <v>213</v>
      </c>
      <c r="J13" s="350" t="s">
        <v>214</v>
      </c>
    </row>
    <row r="14" spans="1:10" s="3" customFormat="1" ht="144.94999999999999" customHeight="1" thickBot="1" x14ac:dyDescent="0.3">
      <c r="A14" s="61"/>
      <c r="B14" s="61"/>
      <c r="C14" s="62" t="s">
        <v>166</v>
      </c>
      <c r="D14" s="63" t="s">
        <v>167</v>
      </c>
      <c r="E14" s="64" t="s">
        <v>168</v>
      </c>
      <c r="F14" s="65" t="str">
        <f>D14</f>
        <v>Débit d'eau</v>
      </c>
      <c r="G14" s="351"/>
      <c r="H14" s="351"/>
      <c r="I14" s="351"/>
      <c r="J14" s="351"/>
    </row>
    <row r="15" spans="1:10" ht="15.75" thickBot="1" x14ac:dyDescent="0.3">
      <c r="A15" s="352" t="s">
        <v>52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54" t="s">
        <v>22</v>
      </c>
      <c r="B16" s="66" t="s">
        <v>74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55"/>
      <c r="B17" s="67" t="s">
        <v>51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56"/>
      <c r="B18" s="68" t="s">
        <v>50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78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23</v>
      </c>
      <c r="B20" s="71" t="s">
        <v>65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24</v>
      </c>
      <c r="B21" s="71" t="s">
        <v>70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59</v>
      </c>
      <c r="B22" s="71" t="s">
        <v>66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A16:A18"/>
    <mergeCell ref="B1:F1"/>
    <mergeCell ref="E9:G9"/>
    <mergeCell ref="E10:G10"/>
    <mergeCell ref="E11:G11"/>
    <mergeCell ref="C13:D13"/>
    <mergeCell ref="E13:F13"/>
    <mergeCell ref="J13:J14"/>
    <mergeCell ref="I13:I14"/>
    <mergeCell ref="H13:H14"/>
    <mergeCell ref="G13:G14"/>
    <mergeCell ref="A15:B15"/>
  </mergeCells>
  <dataValidations count="6">
    <dataValidation type="decimal" operator="greaterThan" allowBlank="1" showInputMessage="1" showErrorMessage="1" error="value must be higher than 15" sqref="H9" xr:uid="{00000000-0002-0000-0400-000000000000}">
      <formula1>14.9</formula1>
    </dataValidation>
    <dataValidation type="decimal" operator="greaterThan" allowBlank="1" showInputMessage="1" showErrorMessage="1" error="return must be higher than inlet" sqref="H10" xr:uid="{00000000-0002-0000-04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400-000002000000}">
      <formula1>H10</formula1>
    </dataValidation>
    <dataValidation type="decimal" operator="lessThanOrEqual" allowBlank="1" showInputMessage="1" showErrorMessage="1" error="water temperature max 95°C" sqref="C9" xr:uid="{00000000-0002-0000-0400-000003000000}">
      <formula1>95</formula1>
    </dataValidation>
    <dataValidation type="decimal" operator="lessThan" allowBlank="1" showInputMessage="1" showErrorMessage="1" error="return must be lower than inlet" sqref="C10" xr:uid="{00000000-0002-0000-04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4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/>
  <dimension ref="A1:J22"/>
  <sheetViews>
    <sheetView workbookViewId="0">
      <selection activeCell="E6" sqref="E6"/>
    </sheetView>
  </sheetViews>
  <sheetFormatPr defaultColWidth="0" defaultRowHeight="15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57" t="s">
        <v>30</v>
      </c>
      <c r="C1" s="357"/>
      <c r="D1" s="357"/>
      <c r="E1" s="357"/>
      <c r="F1" s="357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87</v>
      </c>
      <c r="C3" s="6"/>
      <c r="D3" s="36" t="s">
        <v>20</v>
      </c>
      <c r="E3" s="108" t="s">
        <v>82</v>
      </c>
      <c r="F3" t="s">
        <v>118</v>
      </c>
      <c r="G3" s="33" t="s">
        <v>282</v>
      </c>
      <c r="H3" s="33" t="s">
        <v>219</v>
      </c>
      <c r="I3" s="33" t="s">
        <v>355</v>
      </c>
      <c r="J3" s="33"/>
    </row>
    <row r="4" spans="1:10" x14ac:dyDescent="0.25">
      <c r="A4" s="33"/>
      <c r="B4" s="37" t="s">
        <v>31</v>
      </c>
      <c r="C4" s="4"/>
      <c r="D4" s="38" t="str">
        <f>D3</f>
        <v>mm</v>
      </c>
      <c r="E4" s="33" t="s">
        <v>110</v>
      </c>
      <c r="F4" s="33" t="s">
        <v>122</v>
      </c>
      <c r="G4" t="s">
        <v>113</v>
      </c>
      <c r="H4" s="33" t="s">
        <v>364</v>
      </c>
      <c r="I4" s="33" t="s">
        <v>356</v>
      </c>
      <c r="J4" s="33"/>
    </row>
    <row r="5" spans="1:10" x14ac:dyDescent="0.25">
      <c r="A5" s="33"/>
      <c r="B5" s="37" t="s">
        <v>32</v>
      </c>
      <c r="C5" s="4"/>
      <c r="D5" s="38"/>
      <c r="E5" s="33" t="s">
        <v>84</v>
      </c>
      <c r="F5" s="33" t="s">
        <v>125</v>
      </c>
      <c r="G5" s="33" t="s">
        <v>192</v>
      </c>
      <c r="H5" s="33"/>
      <c r="I5" s="33" t="s">
        <v>357</v>
      </c>
      <c r="J5" s="33"/>
    </row>
    <row r="6" spans="1:10" ht="15.75" thickBot="1" x14ac:dyDescent="0.3">
      <c r="A6" s="33"/>
      <c r="B6" s="39" t="s">
        <v>33</v>
      </c>
      <c r="C6" s="40"/>
      <c r="D6" s="41" t="str">
        <f>D3</f>
        <v>mm</v>
      </c>
      <c r="E6" t="s">
        <v>384</v>
      </c>
      <c r="F6" s="33" t="s">
        <v>197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227</v>
      </c>
      <c r="C8" s="43"/>
      <c r="D8" s="44"/>
      <c r="E8" s="45"/>
      <c r="F8" s="46"/>
      <c r="G8" s="47" t="s">
        <v>228</v>
      </c>
      <c r="H8" s="46"/>
      <c r="I8" s="48"/>
      <c r="J8" s="33"/>
    </row>
    <row r="9" spans="1:10" x14ac:dyDescent="0.25">
      <c r="A9" s="33"/>
      <c r="B9" s="49" t="s">
        <v>240</v>
      </c>
      <c r="C9" s="4"/>
      <c r="D9" s="50"/>
      <c r="E9" s="359" t="str">
        <f>B9</f>
        <v>Vorlauf wasser</v>
      </c>
      <c r="F9" s="360"/>
      <c r="G9" s="360"/>
      <c r="H9" s="4"/>
      <c r="I9" s="51">
        <f>D9</f>
        <v>0</v>
      </c>
      <c r="J9" s="33"/>
    </row>
    <row r="10" spans="1:10" x14ac:dyDescent="0.25">
      <c r="A10" s="33"/>
      <c r="B10" s="49" t="s">
        <v>241</v>
      </c>
      <c r="C10" s="4"/>
      <c r="D10" s="50">
        <f>D9</f>
        <v>0</v>
      </c>
      <c r="E10" s="359" t="str">
        <f>B10</f>
        <v>Rücklauf wasser</v>
      </c>
      <c r="F10" s="360"/>
      <c r="G10" s="36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242</v>
      </c>
      <c r="C11" s="4"/>
      <c r="D11" s="50">
        <f>D9</f>
        <v>0</v>
      </c>
      <c r="E11" s="359" t="str">
        <f>B11</f>
        <v>Raum (trocken)</v>
      </c>
      <c r="F11" s="360"/>
      <c r="G11" s="360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ht="15" customHeight="1" x14ac:dyDescent="0.25">
      <c r="A13" s="33"/>
      <c r="B13" s="34"/>
      <c r="C13" s="362" t="str">
        <f>CONCATENATE(B8," ",C9,"/",C10,"/",C11)</f>
        <v>Heizen: //</v>
      </c>
      <c r="D13" s="366"/>
      <c r="E13" s="364" t="str">
        <f>CONCATENATE(G8," ",H9,"/",H10,"/",H11)</f>
        <v>Kühlen: //</v>
      </c>
      <c r="F13" s="365"/>
      <c r="G13" s="350" t="s">
        <v>174</v>
      </c>
      <c r="H13" s="350" t="s">
        <v>88</v>
      </c>
      <c r="I13" s="350" t="s">
        <v>215</v>
      </c>
      <c r="J13" s="350" t="s">
        <v>216</v>
      </c>
    </row>
    <row r="14" spans="1:10" s="3" customFormat="1" ht="144.94999999999999" customHeight="1" thickBot="1" x14ac:dyDescent="0.3">
      <c r="A14" s="61"/>
      <c r="B14" s="61"/>
      <c r="C14" s="62" t="s">
        <v>170</v>
      </c>
      <c r="D14" s="63" t="s">
        <v>171</v>
      </c>
      <c r="E14" s="64" t="s">
        <v>172</v>
      </c>
      <c r="F14" s="65" t="s">
        <v>173</v>
      </c>
      <c r="G14" s="351"/>
      <c r="H14" s="351"/>
      <c r="I14" s="351"/>
      <c r="J14" s="351"/>
    </row>
    <row r="15" spans="1:10" ht="15.75" thickBot="1" x14ac:dyDescent="0.3">
      <c r="A15" s="352" t="s">
        <v>34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customHeight="1" x14ac:dyDescent="0.25">
      <c r="A16" s="354" t="s">
        <v>22</v>
      </c>
      <c r="B16" s="66" t="s">
        <v>73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55"/>
      <c r="B17" s="67" t="s">
        <v>35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56"/>
      <c r="B18" s="68" t="s">
        <v>36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79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23</v>
      </c>
      <c r="B20" s="71" t="s">
        <v>67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24</v>
      </c>
      <c r="B21" s="71" t="s">
        <v>71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59</v>
      </c>
      <c r="B22" s="71" t="s">
        <v>68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A16:A18"/>
    <mergeCell ref="B1:F1"/>
    <mergeCell ref="E9:G9"/>
    <mergeCell ref="E10:G10"/>
    <mergeCell ref="E11:G11"/>
    <mergeCell ref="C13:D13"/>
    <mergeCell ref="E13:F13"/>
    <mergeCell ref="J13:J14"/>
    <mergeCell ref="I13:I14"/>
    <mergeCell ref="H13:H14"/>
    <mergeCell ref="G13:G14"/>
    <mergeCell ref="A15:B15"/>
  </mergeCells>
  <dataValidations count="6">
    <dataValidation type="decimal" operator="lessThan" allowBlank="1" showInputMessage="1" showErrorMessage="1" error="room air temperature must be lower than water temperature" sqref="C11" xr:uid="{00000000-0002-0000-0500-000000000000}">
      <formula1>C10</formula1>
    </dataValidation>
    <dataValidation type="decimal" operator="lessThan" allowBlank="1" showInputMessage="1" showErrorMessage="1" error="return must be lower than inlet" sqref="C10" xr:uid="{00000000-0002-0000-0500-000001000000}">
      <formula1>C9</formula1>
    </dataValidation>
    <dataValidation type="decimal" operator="lessThanOrEqual" allowBlank="1" showInputMessage="1" showErrorMessage="1" error="water temperature max 95°C" sqref="C9" xr:uid="{00000000-0002-0000-0500-000002000000}">
      <formula1>95</formula1>
    </dataValidation>
    <dataValidation type="decimal" operator="greaterThan" allowBlank="1" showInputMessage="1" showErrorMessage="1" error="room temperature must be higher than watertemperature" sqref="H11" xr:uid="{00000000-0002-0000-0500-000003000000}">
      <formula1>H10</formula1>
    </dataValidation>
    <dataValidation type="decimal" operator="greaterThan" allowBlank="1" showInputMessage="1" showErrorMessage="1" error="return must be higher than inlet" sqref="H10" xr:uid="{00000000-0002-0000-0500-000004000000}">
      <formula1>H9</formula1>
    </dataValidation>
    <dataValidation type="decimal" operator="greaterThan" allowBlank="1" showInputMessage="1" showErrorMessage="1" error="value must be higher than 15" sqref="H9" xr:uid="{00000000-0002-0000-0500-000005000000}">
      <formula1>14.9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9"/>
  <dimension ref="A1:J22"/>
  <sheetViews>
    <sheetView workbookViewId="0">
      <selection activeCell="E6" sqref="E6"/>
    </sheetView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57" t="s">
        <v>30</v>
      </c>
      <c r="C1" s="358"/>
      <c r="D1" s="358"/>
      <c r="E1" s="358"/>
      <c r="F1" s="35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151</v>
      </c>
      <c r="C3" s="6"/>
      <c r="D3" s="36" t="s">
        <v>20</v>
      </c>
      <c r="E3" s="108" t="s">
        <v>188</v>
      </c>
      <c r="F3" t="s">
        <v>182</v>
      </c>
      <c r="G3" s="33" t="s">
        <v>283</v>
      </c>
      <c r="H3" s="33" t="s">
        <v>219</v>
      </c>
      <c r="I3" s="33" t="s">
        <v>358</v>
      </c>
      <c r="J3" s="33"/>
    </row>
    <row r="4" spans="1:10" x14ac:dyDescent="0.25">
      <c r="A4" s="33"/>
      <c r="B4" s="37" t="s">
        <v>152</v>
      </c>
      <c r="C4" s="4"/>
      <c r="D4" s="38" t="str">
        <f>D3</f>
        <v>mm</v>
      </c>
      <c r="E4" s="33" t="s">
        <v>193</v>
      </c>
      <c r="F4" s="33" t="s">
        <v>181</v>
      </c>
      <c r="G4" t="s">
        <v>183</v>
      </c>
      <c r="H4" s="33" t="s">
        <v>364</v>
      </c>
      <c r="I4" s="33" t="s">
        <v>359</v>
      </c>
      <c r="J4" s="33"/>
    </row>
    <row r="5" spans="1:10" x14ac:dyDescent="0.25">
      <c r="A5" s="33"/>
      <c r="B5" s="37" t="s">
        <v>39</v>
      </c>
      <c r="C5" s="4"/>
      <c r="D5" s="38"/>
      <c r="E5" s="33" t="s">
        <v>150</v>
      </c>
      <c r="F5" s="33" t="s">
        <v>124</v>
      </c>
      <c r="G5" s="33" t="s">
        <v>149</v>
      </c>
      <c r="H5" s="33"/>
      <c r="I5" s="33" t="s">
        <v>360</v>
      </c>
      <c r="J5" s="33"/>
    </row>
    <row r="6" spans="1:10" ht="15.75" thickBot="1" x14ac:dyDescent="0.3">
      <c r="A6" s="33"/>
      <c r="B6" s="39" t="s">
        <v>153</v>
      </c>
      <c r="C6" s="40"/>
      <c r="D6" s="41" t="str">
        <f>D3</f>
        <v>mm</v>
      </c>
      <c r="E6" t="s">
        <v>385</v>
      </c>
      <c r="F6" s="33" t="s">
        <v>198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229</v>
      </c>
      <c r="C8" s="43"/>
      <c r="D8" s="44"/>
      <c r="E8" s="45"/>
      <c r="F8" s="46"/>
      <c r="G8" s="47" t="s">
        <v>230</v>
      </c>
      <c r="H8" s="46"/>
      <c r="I8" s="48"/>
      <c r="J8" s="33"/>
    </row>
    <row r="9" spans="1:10" x14ac:dyDescent="0.25">
      <c r="A9" s="33"/>
      <c r="B9" s="49" t="s">
        <v>243</v>
      </c>
      <c r="C9" s="4"/>
      <c r="D9" s="50"/>
      <c r="E9" s="359" t="str">
        <f>B9</f>
        <v>Tur vann</v>
      </c>
      <c r="F9" s="360"/>
      <c r="G9" s="360"/>
      <c r="H9" s="4"/>
      <c r="I9" s="51">
        <f>D9</f>
        <v>0</v>
      </c>
      <c r="J9" s="33"/>
    </row>
    <row r="10" spans="1:10" x14ac:dyDescent="0.25">
      <c r="A10" s="33"/>
      <c r="B10" s="49" t="s">
        <v>244</v>
      </c>
      <c r="C10" s="4"/>
      <c r="D10" s="50">
        <v>0</v>
      </c>
      <c r="E10" s="359" t="str">
        <f>B10</f>
        <v>Retur vann</v>
      </c>
      <c r="F10" s="360"/>
      <c r="G10" s="36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245</v>
      </c>
      <c r="C11" s="4"/>
      <c r="D11" s="50">
        <v>0</v>
      </c>
      <c r="E11" s="359" t="str">
        <f>B11</f>
        <v>Rom (tørr pære)</v>
      </c>
      <c r="F11" s="360"/>
      <c r="G11" s="36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62" t="str">
        <f>CONCATENATE(B8," ",C9,"/",C10,"/",C11)</f>
        <v>Varme: //</v>
      </c>
      <c r="D13" s="363"/>
      <c r="E13" s="364" t="str">
        <f>CONCATENATE(G8," ",H9,"/",H10,"/",H11)</f>
        <v>Kjøling: //</v>
      </c>
      <c r="F13" s="365"/>
      <c r="G13" s="350" t="s">
        <v>179</v>
      </c>
      <c r="H13" s="350" t="s">
        <v>180</v>
      </c>
      <c r="I13" s="350" t="s">
        <v>217</v>
      </c>
      <c r="J13" s="350" t="s">
        <v>218</v>
      </c>
    </row>
    <row r="14" spans="1:10" s="3" customFormat="1" ht="144.94999999999999" customHeight="1" thickBot="1" x14ac:dyDescent="0.3">
      <c r="A14" s="61"/>
      <c r="B14" s="61"/>
      <c r="C14" s="62" t="s">
        <v>175</v>
      </c>
      <c r="D14" s="63" t="s">
        <v>177</v>
      </c>
      <c r="E14" s="64" t="s">
        <v>178</v>
      </c>
      <c r="F14" s="65" t="str">
        <f>D14</f>
        <v>Vannmengde</v>
      </c>
      <c r="G14" s="351"/>
      <c r="H14" s="351"/>
      <c r="I14" s="351"/>
      <c r="J14" s="351"/>
    </row>
    <row r="15" spans="1:10" ht="15.75" thickBot="1" x14ac:dyDescent="0.3">
      <c r="A15" s="352" t="s">
        <v>34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54" t="s">
        <v>22</v>
      </c>
      <c r="B16" s="66" t="s">
        <v>176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55"/>
      <c r="B17" s="67" t="s">
        <v>35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56"/>
      <c r="B18" s="68" t="s">
        <v>36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184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23</v>
      </c>
      <c r="B20" s="71" t="s">
        <v>185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24</v>
      </c>
      <c r="B21" s="71" t="s">
        <v>186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59</v>
      </c>
      <c r="B22" s="71" t="s">
        <v>187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H13:H14"/>
    <mergeCell ref="I13:I14"/>
    <mergeCell ref="J13:J14"/>
    <mergeCell ref="A15:B15"/>
    <mergeCell ref="A16:A18"/>
    <mergeCell ref="B1:F1"/>
    <mergeCell ref="E9:G9"/>
    <mergeCell ref="E10:G10"/>
    <mergeCell ref="E11:G11"/>
    <mergeCell ref="C13:D13"/>
    <mergeCell ref="E13:F13"/>
    <mergeCell ref="G13:G14"/>
  </mergeCells>
  <dataValidations count="6">
    <dataValidation type="decimal" operator="greaterThan" allowBlank="1" showInputMessage="1" showErrorMessage="1" error="value must be higher than 15" sqref="H9" xr:uid="{00000000-0002-0000-0600-000000000000}">
      <formula1>14.9</formula1>
    </dataValidation>
    <dataValidation type="decimal" operator="greaterThan" allowBlank="1" showInputMessage="1" showErrorMessage="1" error="return must be higher than inlet" sqref="H10" xr:uid="{00000000-0002-0000-06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600-000002000000}">
      <formula1>H10</formula1>
    </dataValidation>
    <dataValidation type="decimal" operator="lessThanOrEqual" allowBlank="1" showInputMessage="1" showErrorMessage="1" error="water temperature max 95°C" sqref="C9" xr:uid="{00000000-0002-0000-0600-000003000000}">
      <formula1>95</formula1>
    </dataValidation>
    <dataValidation type="decimal" operator="lessThan" allowBlank="1" showInputMessage="1" showErrorMessage="1" error="return must be lower than inlet" sqref="C10" xr:uid="{00000000-0002-0000-06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6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0"/>
  <dimension ref="A1:J22"/>
  <sheetViews>
    <sheetView workbookViewId="0">
      <selection activeCell="E6" sqref="E6"/>
    </sheetView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57" t="s">
        <v>30</v>
      </c>
      <c r="C1" s="358"/>
      <c r="D1" s="358"/>
      <c r="E1" s="358"/>
      <c r="F1" s="35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265</v>
      </c>
      <c r="C3" s="6"/>
      <c r="D3" s="36" t="s">
        <v>20</v>
      </c>
      <c r="E3" s="108" t="s">
        <v>81</v>
      </c>
      <c r="F3" s="33" t="s">
        <v>260</v>
      </c>
      <c r="G3" s="33" t="s">
        <v>284</v>
      </c>
      <c r="H3" s="33" t="s">
        <v>219</v>
      </c>
      <c r="I3" s="33" t="s">
        <v>361</v>
      </c>
      <c r="J3" s="33"/>
    </row>
    <row r="4" spans="1:10" x14ac:dyDescent="0.25">
      <c r="A4" s="33"/>
      <c r="B4" s="37" t="s">
        <v>266</v>
      </c>
      <c r="C4" s="4"/>
      <c r="D4" s="38" t="str">
        <f>D3</f>
        <v>mm</v>
      </c>
      <c r="E4" s="33" t="s">
        <v>264</v>
      </c>
      <c r="F4" s="33" t="s">
        <v>261</v>
      </c>
      <c r="G4" s="33" t="s">
        <v>271</v>
      </c>
      <c r="H4" s="33" t="s">
        <v>364</v>
      </c>
      <c r="I4" s="33" t="s">
        <v>362</v>
      </c>
      <c r="J4" s="33"/>
    </row>
    <row r="5" spans="1:10" x14ac:dyDescent="0.25">
      <c r="A5" s="33"/>
      <c r="B5" s="37" t="s">
        <v>267</v>
      </c>
      <c r="C5" s="4"/>
      <c r="D5" s="38"/>
      <c r="E5" s="33" t="s">
        <v>259</v>
      </c>
      <c r="F5" s="33" t="s">
        <v>262</v>
      </c>
      <c r="G5" s="33" t="s">
        <v>263</v>
      </c>
      <c r="H5" s="33"/>
      <c r="I5" s="33" t="s">
        <v>363</v>
      </c>
      <c r="J5" s="33"/>
    </row>
    <row r="6" spans="1:10" ht="15.75" thickBot="1" x14ac:dyDescent="0.3">
      <c r="A6" s="33"/>
      <c r="B6" s="39" t="s">
        <v>272</v>
      </c>
      <c r="C6" s="40"/>
      <c r="D6" s="41" t="str">
        <f>D3</f>
        <v>mm</v>
      </c>
      <c r="E6" t="s">
        <v>386</v>
      </c>
      <c r="F6" s="33" t="s">
        <v>253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276</v>
      </c>
      <c r="C8" s="43"/>
      <c r="D8" s="44"/>
      <c r="E8" s="45"/>
      <c r="F8" s="46"/>
      <c r="G8" s="47" t="s">
        <v>277</v>
      </c>
      <c r="H8" s="46"/>
      <c r="I8" s="48"/>
      <c r="J8" s="33"/>
    </row>
    <row r="9" spans="1:10" x14ac:dyDescent="0.25">
      <c r="A9" s="33"/>
      <c r="B9" s="49" t="s">
        <v>269</v>
      </c>
      <c r="C9" s="4"/>
      <c r="D9" s="50"/>
      <c r="E9" s="359" t="str">
        <f>B9</f>
        <v>Agua impulsión</v>
      </c>
      <c r="F9" s="360"/>
      <c r="G9" s="360"/>
      <c r="H9" s="4"/>
      <c r="I9" s="51">
        <f>D9</f>
        <v>0</v>
      </c>
      <c r="J9" s="33"/>
    </row>
    <row r="10" spans="1:10" x14ac:dyDescent="0.25">
      <c r="A10" s="33"/>
      <c r="B10" s="49" t="s">
        <v>268</v>
      </c>
      <c r="C10" s="4"/>
      <c r="D10" s="50">
        <f>D9</f>
        <v>0</v>
      </c>
      <c r="E10" s="359" t="str">
        <f>B10</f>
        <v>Agua retorno</v>
      </c>
      <c r="F10" s="360"/>
      <c r="G10" s="36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270</v>
      </c>
      <c r="C11" s="4"/>
      <c r="D11" s="50">
        <f>D9</f>
        <v>0</v>
      </c>
      <c r="E11" s="359" t="str">
        <f>B11</f>
        <v>Ambiente (bulbo seco)</v>
      </c>
      <c r="F11" s="360"/>
      <c r="G11" s="36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x14ac:dyDescent="0.25">
      <c r="A13" s="33"/>
      <c r="B13" s="34"/>
      <c r="C13" s="362" t="str">
        <f>CONCATENATE(B8," ",C9,"/",C10,"/",C11)</f>
        <v>Calefacción: //</v>
      </c>
      <c r="D13" s="363"/>
      <c r="E13" s="364" t="str">
        <f>CONCATENATE(G8," ",H9,"/",H10,"/",H11)</f>
        <v>Enfriamiento: //</v>
      </c>
      <c r="F13" s="365"/>
      <c r="G13" s="350" t="s">
        <v>255</v>
      </c>
      <c r="H13" s="350" t="s">
        <v>256</v>
      </c>
      <c r="I13" s="350" t="s">
        <v>257</v>
      </c>
      <c r="J13" s="350" t="s">
        <v>258</v>
      </c>
    </row>
    <row r="14" spans="1:10" s="3" customFormat="1" ht="144.94999999999999" customHeight="1" thickBot="1" x14ac:dyDescent="0.3">
      <c r="A14" s="61"/>
      <c r="B14" s="61"/>
      <c r="C14" s="62" t="s">
        <v>251</v>
      </c>
      <c r="D14" s="63" t="s">
        <v>252</v>
      </c>
      <c r="E14" s="64" t="s">
        <v>254</v>
      </c>
      <c r="F14" s="65" t="str">
        <f>D14</f>
        <v>Caudal de agua, calefacción</v>
      </c>
      <c r="G14" s="351"/>
      <c r="H14" s="351"/>
      <c r="I14" s="351"/>
      <c r="J14" s="351"/>
    </row>
    <row r="15" spans="1:10" ht="15.75" thickBot="1" x14ac:dyDescent="0.3">
      <c r="A15" s="352" t="s">
        <v>41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x14ac:dyDescent="0.25">
      <c r="A16" s="354" t="s">
        <v>22</v>
      </c>
      <c r="B16" s="66" t="s">
        <v>249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55"/>
      <c r="B17" s="67" t="s">
        <v>42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56"/>
      <c r="B18" s="68" t="s">
        <v>43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247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23</v>
      </c>
      <c r="B20" s="71" t="s">
        <v>273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24</v>
      </c>
      <c r="B21" s="71" t="s">
        <v>274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59</v>
      </c>
      <c r="B22" s="71" t="s">
        <v>275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H13:H14"/>
    <mergeCell ref="I13:I14"/>
    <mergeCell ref="J13:J14"/>
    <mergeCell ref="A15:B15"/>
    <mergeCell ref="A16:A18"/>
    <mergeCell ref="B1:F1"/>
    <mergeCell ref="E9:G9"/>
    <mergeCell ref="E10:G10"/>
    <mergeCell ref="E11:G11"/>
    <mergeCell ref="C13:D13"/>
    <mergeCell ref="E13:F13"/>
    <mergeCell ref="G13:G14"/>
  </mergeCells>
  <dataValidations count="6">
    <dataValidation type="decimal" operator="greaterThan" allowBlank="1" showInputMessage="1" showErrorMessage="1" error="value must be higher than 15" sqref="H9" xr:uid="{00000000-0002-0000-0700-000000000000}">
      <formula1>14.9</formula1>
    </dataValidation>
    <dataValidation type="decimal" operator="greaterThan" allowBlank="1" showInputMessage="1" showErrorMessage="1" error="return must be higher than inlet" sqref="H10" xr:uid="{00000000-0002-0000-0700-000001000000}">
      <formula1>H9</formula1>
    </dataValidation>
    <dataValidation type="decimal" operator="greaterThan" allowBlank="1" showInputMessage="1" showErrorMessage="1" error="room temperature must be higher than watertemperature" sqref="H11" xr:uid="{00000000-0002-0000-0700-000002000000}">
      <formula1>H10</formula1>
    </dataValidation>
    <dataValidation type="decimal" operator="lessThanOrEqual" allowBlank="1" showInputMessage="1" showErrorMessage="1" error="water temperature max 95°C" sqref="C9" xr:uid="{00000000-0002-0000-0700-000003000000}">
      <formula1>95</formula1>
    </dataValidation>
    <dataValidation type="decimal" operator="lessThan" allowBlank="1" showInputMessage="1" showErrorMessage="1" error="return must be lower than inlet" sqref="C10" xr:uid="{00000000-0002-0000-0700-000004000000}">
      <formula1>C9</formula1>
    </dataValidation>
    <dataValidation type="decimal" operator="lessThan" allowBlank="1" showInputMessage="1" showErrorMessage="1" error="room air temperature must be lower than water temperature" sqref="C11" xr:uid="{00000000-0002-0000-0700-000005000000}">
      <formula1>C10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11"/>
  <dimension ref="A1:J22"/>
  <sheetViews>
    <sheetView workbookViewId="0">
      <selection activeCell="E6" sqref="E6"/>
    </sheetView>
  </sheetViews>
  <sheetFormatPr defaultColWidth="0" defaultRowHeight="15" customHeight="1" zeroHeight="1" x14ac:dyDescent="0.25"/>
  <cols>
    <col min="1" max="1" width="4.7109375" customWidth="1"/>
    <col min="2" max="2" width="25.85546875" style="2" customWidth="1"/>
    <col min="3" max="9" width="9.7109375" customWidth="1"/>
    <col min="10" max="10" width="4.7109375" customWidth="1"/>
    <col min="11" max="16384" width="8.85546875" hidden="1"/>
  </cols>
  <sheetData>
    <row r="1" spans="1:10" ht="31.5" x14ac:dyDescent="0.5">
      <c r="A1" s="33"/>
      <c r="B1" s="357" t="s">
        <v>30</v>
      </c>
      <c r="C1" s="358"/>
      <c r="D1" s="358"/>
      <c r="E1" s="358"/>
      <c r="F1" s="358"/>
      <c r="G1" s="33"/>
      <c r="H1" s="33"/>
      <c r="I1" s="33"/>
      <c r="J1" s="33"/>
    </row>
    <row r="2" spans="1:10" ht="15.75" thickBot="1" x14ac:dyDescent="0.3">
      <c r="A2" s="33"/>
      <c r="B2" s="34"/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3"/>
      <c r="B3" s="35" t="s">
        <v>287</v>
      </c>
      <c r="C3" s="6"/>
      <c r="D3" s="36" t="s">
        <v>20</v>
      </c>
      <c r="E3" s="108" t="s">
        <v>188</v>
      </c>
      <c r="F3" t="s">
        <v>182</v>
      </c>
      <c r="G3" s="33" t="s">
        <v>295</v>
      </c>
      <c r="H3" s="33" t="s">
        <v>219</v>
      </c>
      <c r="I3" s="33" t="s">
        <v>365</v>
      </c>
      <c r="J3" s="33"/>
    </row>
    <row r="4" spans="1:10" x14ac:dyDescent="0.25">
      <c r="A4" s="33"/>
      <c r="B4" s="37" t="s">
        <v>288</v>
      </c>
      <c r="C4" s="4"/>
      <c r="D4" s="38" t="str">
        <f>D3</f>
        <v>mm</v>
      </c>
      <c r="E4" s="33" t="s">
        <v>286</v>
      </c>
      <c r="F4" s="33" t="s">
        <v>181</v>
      </c>
      <c r="G4" t="s">
        <v>183</v>
      </c>
      <c r="H4" s="33" t="s">
        <v>364</v>
      </c>
      <c r="I4" s="33" t="s">
        <v>359</v>
      </c>
      <c r="J4" s="33"/>
    </row>
    <row r="5" spans="1:10" x14ac:dyDescent="0.25">
      <c r="A5" s="33"/>
      <c r="B5" s="37" t="s">
        <v>32</v>
      </c>
      <c r="C5" s="4"/>
      <c r="D5" s="38"/>
      <c r="E5" s="33" t="s">
        <v>150</v>
      </c>
      <c r="F5" s="33" t="s">
        <v>125</v>
      </c>
      <c r="G5" s="33" t="s">
        <v>149</v>
      </c>
      <c r="H5" s="33"/>
      <c r="I5" s="33" t="s">
        <v>366</v>
      </c>
      <c r="J5" s="33"/>
    </row>
    <row r="6" spans="1:10" ht="15.75" thickBot="1" x14ac:dyDescent="0.3">
      <c r="A6" s="33"/>
      <c r="B6" s="39" t="s">
        <v>289</v>
      </c>
      <c r="C6" s="40"/>
      <c r="D6" s="41" t="str">
        <f>D3</f>
        <v>mm</v>
      </c>
      <c r="E6" t="s">
        <v>387</v>
      </c>
      <c r="F6" s="33" t="s">
        <v>296</v>
      </c>
      <c r="G6" s="33"/>
      <c r="H6" s="33"/>
      <c r="I6" s="33"/>
      <c r="J6" s="33"/>
    </row>
    <row r="7" spans="1:10" ht="15.75" thickBot="1" x14ac:dyDescent="0.3">
      <c r="A7" s="33"/>
      <c r="B7" s="34"/>
      <c r="C7" s="33"/>
      <c r="D7" s="33"/>
      <c r="E7" s="33"/>
      <c r="F7" s="33"/>
      <c r="G7" s="33"/>
      <c r="H7" s="33"/>
      <c r="I7" s="33"/>
      <c r="J7" s="33"/>
    </row>
    <row r="8" spans="1:10" ht="18.75" x14ac:dyDescent="0.3">
      <c r="A8" s="33"/>
      <c r="B8" s="42" t="s">
        <v>290</v>
      </c>
      <c r="C8" s="43"/>
      <c r="D8" s="44"/>
      <c r="E8" s="45"/>
      <c r="F8" s="46"/>
      <c r="G8" s="47" t="s">
        <v>291</v>
      </c>
      <c r="H8" s="46"/>
      <c r="I8" s="48"/>
      <c r="J8" s="33"/>
    </row>
    <row r="9" spans="1:10" x14ac:dyDescent="0.25">
      <c r="A9" s="33"/>
      <c r="B9" s="49" t="s">
        <v>292</v>
      </c>
      <c r="C9" s="4"/>
      <c r="D9" s="50"/>
      <c r="E9" s="359" t="str">
        <f>B9</f>
        <v>Tillopp</v>
      </c>
      <c r="F9" s="360"/>
      <c r="G9" s="360"/>
      <c r="H9" s="4"/>
      <c r="I9" s="51">
        <f>D9</f>
        <v>0</v>
      </c>
      <c r="J9" s="33"/>
    </row>
    <row r="10" spans="1:10" x14ac:dyDescent="0.25">
      <c r="A10" s="33"/>
      <c r="B10" s="49" t="s">
        <v>293</v>
      </c>
      <c r="C10" s="4"/>
      <c r="D10" s="50">
        <v>0</v>
      </c>
      <c r="E10" s="359" t="str">
        <f>B10</f>
        <v>Retur</v>
      </c>
      <c r="F10" s="360"/>
      <c r="G10" s="360"/>
      <c r="H10" s="4"/>
      <c r="I10" s="51">
        <f>D9</f>
        <v>0</v>
      </c>
      <c r="J10" s="33"/>
    </row>
    <row r="11" spans="1:10" ht="15.75" thickBot="1" x14ac:dyDescent="0.3">
      <c r="A11" s="33"/>
      <c r="B11" s="52" t="s">
        <v>294</v>
      </c>
      <c r="C11" s="4"/>
      <c r="D11" s="50">
        <v>0</v>
      </c>
      <c r="E11" s="359" t="str">
        <f>B11</f>
        <v>Rum (torr)</v>
      </c>
      <c r="F11" s="360"/>
      <c r="G11" s="361"/>
      <c r="H11" s="5"/>
      <c r="I11" s="53">
        <f>D9</f>
        <v>0</v>
      </c>
      <c r="J11" s="33"/>
    </row>
    <row r="12" spans="1:10" ht="15.75" thickBot="1" x14ac:dyDescent="0.3">
      <c r="A12" s="33"/>
      <c r="B12" s="34"/>
      <c r="C12" s="54"/>
      <c r="D12" s="55"/>
      <c r="E12" s="56"/>
      <c r="F12" s="51"/>
      <c r="G12" s="33"/>
      <c r="H12" s="33"/>
      <c r="I12" s="33"/>
      <c r="J12" s="33"/>
    </row>
    <row r="13" spans="1:10" ht="15" customHeight="1" x14ac:dyDescent="0.25">
      <c r="A13" s="33"/>
      <c r="B13" s="34"/>
      <c r="C13" s="362" t="str">
        <f>CONCATENATE(B8," ",C9,"/",C10,"/",C11)</f>
        <v>Värme: //</v>
      </c>
      <c r="D13" s="363"/>
      <c r="E13" s="364" t="str">
        <f>CONCATENATE(G8," ",H9,"/",H10,"/",H11)</f>
        <v>Kyla: //</v>
      </c>
      <c r="F13" s="365"/>
      <c r="G13" s="350" t="s">
        <v>305</v>
      </c>
      <c r="H13" s="350" t="s">
        <v>304</v>
      </c>
      <c r="I13" s="350" t="s">
        <v>302</v>
      </c>
      <c r="J13" s="350" t="s">
        <v>303</v>
      </c>
    </row>
    <row r="14" spans="1:10" s="3" customFormat="1" ht="144.94999999999999" customHeight="1" thickBot="1" x14ac:dyDescent="0.3">
      <c r="A14" s="61"/>
      <c r="B14" s="61"/>
      <c r="C14" s="62" t="s">
        <v>299</v>
      </c>
      <c r="D14" s="63" t="s">
        <v>300</v>
      </c>
      <c r="E14" s="64" t="s">
        <v>301</v>
      </c>
      <c r="F14" s="65" t="str">
        <f>D14</f>
        <v>Vattenflöde</v>
      </c>
      <c r="G14" s="351"/>
      <c r="H14" s="351"/>
      <c r="I14" s="351"/>
      <c r="J14" s="351"/>
    </row>
    <row r="15" spans="1:10" ht="15.75" thickBot="1" x14ac:dyDescent="0.3">
      <c r="A15" s="352" t="s">
        <v>41</v>
      </c>
      <c r="B15" s="353"/>
      <c r="C15" s="9"/>
      <c r="D15" s="10"/>
      <c r="E15" s="11"/>
      <c r="F15" s="12"/>
      <c r="G15" s="13"/>
      <c r="H15" s="14"/>
      <c r="I15" s="15"/>
      <c r="J15" s="33"/>
    </row>
    <row r="16" spans="1:10" ht="15.75" customHeight="1" x14ac:dyDescent="0.25">
      <c r="A16" s="354" t="s">
        <v>22</v>
      </c>
      <c r="B16" s="66" t="s">
        <v>297</v>
      </c>
      <c r="C16" s="16"/>
      <c r="D16" s="17"/>
      <c r="E16" s="18"/>
      <c r="F16" s="19"/>
      <c r="G16" s="20"/>
      <c r="H16" s="21"/>
      <c r="I16" s="22"/>
      <c r="J16" s="33"/>
    </row>
    <row r="17" spans="1:10" ht="15.75" x14ac:dyDescent="0.25">
      <c r="A17" s="355"/>
      <c r="B17" s="67" t="s">
        <v>42</v>
      </c>
      <c r="C17" s="57"/>
      <c r="D17" s="58"/>
      <c r="E17" s="59"/>
      <c r="F17" s="60"/>
      <c r="G17" s="23"/>
      <c r="H17" s="24"/>
      <c r="I17" s="25"/>
      <c r="J17" s="33"/>
    </row>
    <row r="18" spans="1:10" ht="16.5" thickBot="1" x14ac:dyDescent="0.3">
      <c r="A18" s="356"/>
      <c r="B18" s="68" t="s">
        <v>43</v>
      </c>
      <c r="C18" s="26"/>
      <c r="D18" s="27"/>
      <c r="E18" s="28"/>
      <c r="F18" s="29"/>
      <c r="G18" s="30"/>
      <c r="H18" s="31"/>
      <c r="I18" s="32"/>
      <c r="J18" s="33"/>
    </row>
    <row r="19" spans="1:10" x14ac:dyDescent="0.25">
      <c r="A19" s="33"/>
      <c r="B19" s="34" t="s">
        <v>298</v>
      </c>
      <c r="C19" s="33"/>
      <c r="D19" s="33"/>
      <c r="E19" s="33"/>
      <c r="F19" s="33"/>
      <c r="G19" s="33"/>
      <c r="H19" s="33"/>
      <c r="I19" s="69"/>
      <c r="J19" s="33"/>
    </row>
    <row r="20" spans="1:10" x14ac:dyDescent="0.25">
      <c r="A20" s="70" t="s">
        <v>23</v>
      </c>
      <c r="B20" s="71" t="s">
        <v>307</v>
      </c>
      <c r="C20" s="33"/>
      <c r="D20" s="33"/>
      <c r="E20" s="33"/>
      <c r="F20" s="33"/>
      <c r="G20" s="33"/>
      <c r="H20" s="33"/>
      <c r="I20" s="33"/>
      <c r="J20" s="33"/>
    </row>
    <row r="21" spans="1:10" x14ac:dyDescent="0.25">
      <c r="A21" s="70" t="s">
        <v>24</v>
      </c>
      <c r="B21" s="71" t="s">
        <v>306</v>
      </c>
      <c r="C21" s="33"/>
      <c r="D21" s="33"/>
      <c r="E21" s="33"/>
      <c r="F21" s="33"/>
      <c r="G21" s="33"/>
      <c r="H21" s="33"/>
      <c r="I21" s="33"/>
      <c r="J21" s="33"/>
    </row>
    <row r="22" spans="1:10" x14ac:dyDescent="0.25">
      <c r="A22" s="70" t="s">
        <v>59</v>
      </c>
      <c r="B22" s="71" t="s">
        <v>308</v>
      </c>
      <c r="C22" s="33"/>
      <c r="D22" s="33"/>
      <c r="E22" s="33"/>
      <c r="F22" s="33"/>
      <c r="G22" s="33"/>
      <c r="H22" s="33"/>
      <c r="I22" s="33"/>
      <c r="J22" s="33"/>
    </row>
  </sheetData>
  <sheetProtection selectLockedCells="1"/>
  <mergeCells count="12">
    <mergeCell ref="H13:H14"/>
    <mergeCell ref="I13:I14"/>
    <mergeCell ref="J13:J14"/>
    <mergeCell ref="A15:B15"/>
    <mergeCell ref="A16:A18"/>
    <mergeCell ref="B1:F1"/>
    <mergeCell ref="E9:G9"/>
    <mergeCell ref="E10:G10"/>
    <mergeCell ref="E11:G11"/>
    <mergeCell ref="C13:D13"/>
    <mergeCell ref="E13:F13"/>
    <mergeCell ref="G13:G14"/>
  </mergeCells>
  <dataValidations count="6">
    <dataValidation type="decimal" operator="lessThan" allowBlank="1" showInputMessage="1" showErrorMessage="1" error="room air temperature must be lower than water temperature" sqref="C11" xr:uid="{00000000-0002-0000-0800-000000000000}">
      <formula1>C10</formula1>
    </dataValidation>
    <dataValidation type="decimal" operator="lessThan" allowBlank="1" showInputMessage="1" showErrorMessage="1" error="return must be lower than inlet" sqref="C10" xr:uid="{00000000-0002-0000-0800-000001000000}">
      <formula1>C9</formula1>
    </dataValidation>
    <dataValidation type="decimal" operator="lessThanOrEqual" allowBlank="1" showInputMessage="1" showErrorMessage="1" error="water temperature max 95°C" sqref="C9" xr:uid="{00000000-0002-0000-0800-000002000000}">
      <formula1>95</formula1>
    </dataValidation>
    <dataValidation type="decimal" operator="greaterThan" allowBlank="1" showInputMessage="1" showErrorMessage="1" error="room temperature must be higher than watertemperature" sqref="H11" xr:uid="{00000000-0002-0000-0800-000003000000}">
      <formula1>H10</formula1>
    </dataValidation>
    <dataValidation type="decimal" operator="greaterThan" allowBlank="1" showInputMessage="1" showErrorMessage="1" error="return must be higher than inlet" sqref="H10" xr:uid="{00000000-0002-0000-0800-000004000000}">
      <formula1>H9</formula1>
    </dataValidation>
    <dataValidation type="decimal" operator="greaterThan" allowBlank="1" showInputMessage="1" showErrorMessage="1" error="value must be higher than 15" sqref="H9" xr:uid="{00000000-0002-0000-0800-000005000000}">
      <formula1>14.9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BDD5C012A8454A83820A4004127A6F" ma:contentTypeVersion="11" ma:contentTypeDescription="Een nieuw document maken." ma:contentTypeScope="" ma:versionID="07e5dadcd93712eabc6e9fd12b46f9d6">
  <xsd:schema xmlns:xsd="http://www.w3.org/2001/XMLSchema" xmlns:xs="http://www.w3.org/2001/XMLSchema" xmlns:p="http://schemas.microsoft.com/office/2006/metadata/properties" xmlns:ns3="d353bb20-fdf4-464f-aa63-6459c456a1d3" xmlns:ns4="88222075-45cb-4b31-a08f-289af8a2a0b7" targetNamespace="http://schemas.microsoft.com/office/2006/metadata/properties" ma:root="true" ma:fieldsID="8b641300189226bdb475fdad847a317d" ns3:_="" ns4:_="">
    <xsd:import namespace="d353bb20-fdf4-464f-aa63-6459c456a1d3"/>
    <xsd:import namespace="88222075-45cb-4b31-a08f-289af8a2a0b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3bb20-fdf4-464f-aa63-6459c456a1d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22075-45cb-4b31-a08f-289af8a2a0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F68865-1ECE-4DD9-B01D-C241BEC468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F99D3E-FFFC-4DEF-A73D-AB16E4683DB7}">
  <ds:schemaRefs>
    <ds:schemaRef ds:uri="http://schemas.microsoft.com/office/2006/documentManagement/types"/>
    <ds:schemaRef ds:uri="http://purl.org/dc/terms/"/>
    <ds:schemaRef ds:uri="d353bb20-fdf4-464f-aa63-6459c456a1d3"/>
    <ds:schemaRef ds:uri="88222075-45cb-4b31-a08f-289af8a2a0b7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D49BAC3-2D8C-4527-A69D-3EEDFB4EF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3bb20-fdf4-464f-aa63-6459c456a1d3"/>
    <ds:schemaRef ds:uri="88222075-45cb-4b31-a08f-289af8a2a0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18</vt:i4>
      </vt:variant>
    </vt:vector>
  </HeadingPairs>
  <TitlesOfParts>
    <vt:vector size="31" baseType="lpstr">
      <vt:lpstr>Vertilina</vt:lpstr>
      <vt:lpstr>data</vt:lpstr>
      <vt:lpstr>NL</vt:lpstr>
      <vt:lpstr>EN</vt:lpstr>
      <vt:lpstr>FR</vt:lpstr>
      <vt:lpstr>DE</vt:lpstr>
      <vt:lpstr>NR</vt:lpstr>
      <vt:lpstr>SP</vt:lpstr>
      <vt:lpstr>SW</vt:lpstr>
      <vt:lpstr>TS</vt:lpstr>
      <vt:lpstr>ExtraTaal1</vt:lpstr>
      <vt:lpstr>ExtraTaal2</vt:lpstr>
      <vt:lpstr>ExtraTaal3</vt:lpstr>
      <vt:lpstr>Built_in</vt:lpstr>
      <vt:lpstr>Built_in_L</vt:lpstr>
      <vt:lpstr>Built_in_T</vt:lpstr>
      <vt:lpstr>Linea</vt:lpstr>
      <vt:lpstr>Linea_L</vt:lpstr>
      <vt:lpstr>Linea_T</vt:lpstr>
      <vt:lpstr>MiniHybrid</vt:lpstr>
      <vt:lpstr>MiniHybrid_L</vt:lpstr>
      <vt:lpstr>MiniHybrid_T</vt:lpstr>
      <vt:lpstr>StradaMM</vt:lpstr>
      <vt:lpstr>StradaMM_L</vt:lpstr>
      <vt:lpstr>StradaMM_T</vt:lpstr>
      <vt:lpstr>Tempo</vt:lpstr>
      <vt:lpstr>Tempo_L</vt:lpstr>
      <vt:lpstr>Tempo_T</vt:lpstr>
      <vt:lpstr>Vertilina</vt:lpstr>
      <vt:lpstr>Vertilina_L</vt:lpstr>
      <vt:lpstr>Vertilina_T</vt:lpstr>
    </vt:vector>
  </TitlesOfParts>
  <Company>Jaga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Strada Hybrid</dc:subject>
  <dc:creator>THenson@jaga.be</dc:creator>
  <dc:description>UNINCRYPTED --- NOT FOR RETAIL!</dc:description>
  <cp:lastModifiedBy>Senne Swyns</cp:lastModifiedBy>
  <dcterms:created xsi:type="dcterms:W3CDTF">2019-10-09T08:21:22Z</dcterms:created>
  <dcterms:modified xsi:type="dcterms:W3CDTF">2026-04-13T05:38:00Z</dcterms:modified>
  <cp:category>Selectiontools</cp:category>
  <cp:contentStatus>UNINCRYPTED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0x010100CDBDD5C012A8454A83820A4004127A6F</vt:lpwstr>
  </property>
</Properties>
</file>